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TERA-TESIS\1325 TG IC 2021\"/>
    </mc:Choice>
  </mc:AlternateContent>
  <workbookProtection workbookAlgorithmName="SHA-512" workbookHashValue="N7ITBDt9BxbpnN8ZkSbEnTsPsDPrW2pkq7Z9qO1EJjyT2BpxBRDOsgAFIxkGKP3Y/evhcSbKEaWRl3rRJVi3TA==" workbookSaltValue="fp/S2K2ilaM1dCYIbVGgVA==" workbookSpinCount="100000" lockStructure="1"/>
  <bookViews>
    <workbookView xWindow="0" yWindow="0" windowWidth="28800" windowHeight="123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  <c r="D24" i="1"/>
  <c r="E24" i="1"/>
  <c r="F24" i="1"/>
  <c r="G24" i="1"/>
  <c r="H24" i="1"/>
  <c r="I24" i="1"/>
  <c r="J24" i="1"/>
  <c r="C20" i="1" l="1"/>
  <c r="D20" i="1"/>
  <c r="D19" i="1"/>
  <c r="C19" i="1"/>
  <c r="F19" i="1"/>
  <c r="E19" i="1"/>
  <c r="C18" i="1"/>
  <c r="D18" i="1"/>
  <c r="C17" i="1"/>
  <c r="D17" i="1"/>
  <c r="E17" i="1"/>
  <c r="F17" i="1"/>
  <c r="E16" i="1"/>
  <c r="C16" i="1"/>
  <c r="D16" i="1"/>
  <c r="C5" i="1"/>
  <c r="H15" i="1"/>
  <c r="C15" i="1"/>
  <c r="D15" i="1"/>
  <c r="G15" i="1"/>
  <c r="D21" i="1" l="1"/>
  <c r="E21" i="1"/>
  <c r="F21" i="1"/>
  <c r="G21" i="1"/>
  <c r="H21" i="1"/>
  <c r="I21" i="1"/>
  <c r="J21" i="1"/>
  <c r="C21" i="1"/>
  <c r="G10" i="1"/>
  <c r="J10" i="1"/>
  <c r="H4" i="1"/>
  <c r="H10" i="1" s="1"/>
  <c r="C8" i="1"/>
  <c r="D8" i="1"/>
  <c r="D7" i="1"/>
  <c r="C7" i="1"/>
  <c r="D5" i="1"/>
  <c r="E5" i="1"/>
  <c r="I4" i="1"/>
  <c r="I10" i="1" s="1"/>
  <c r="D4" i="1"/>
  <c r="C4" i="1"/>
  <c r="C10" i="1" s="1"/>
  <c r="F4" i="1"/>
  <c r="F10" i="1" s="1"/>
  <c r="E4" i="1"/>
  <c r="E10" i="1" s="1"/>
  <c r="D10" i="1" l="1"/>
</calcChain>
</file>

<file path=xl/sharedStrings.xml><?xml version="1.0" encoding="utf-8"?>
<sst xmlns="http://schemas.openxmlformats.org/spreadsheetml/2006/main" count="83" uniqueCount="22">
  <si>
    <t>BLOQUE A</t>
  </si>
  <si>
    <t>-</t>
  </si>
  <si>
    <t>Semisotano</t>
  </si>
  <si>
    <t>Piso 1</t>
  </si>
  <si>
    <t>Piso 2</t>
  </si>
  <si>
    <t>Piso 3</t>
  </si>
  <si>
    <t>Piso 4</t>
  </si>
  <si>
    <t>Piso 5</t>
  </si>
  <si>
    <t>NIVEL</t>
  </si>
  <si>
    <t>LAVAMANOS</t>
  </si>
  <si>
    <t>DUCHAS</t>
  </si>
  <si>
    <t>ORINALES</t>
  </si>
  <si>
    <t>SANITARIOS</t>
  </si>
  <si>
    <t>LLAVE JARDÍN</t>
  </si>
  <si>
    <t>FUENTE DE AGUA</t>
  </si>
  <si>
    <t>CUARTO DE ASEO</t>
  </si>
  <si>
    <t>LAVAPLATOS</t>
  </si>
  <si>
    <t>BLOQUE B</t>
  </si>
  <si>
    <t>Sotano</t>
  </si>
  <si>
    <t>Total</t>
  </si>
  <si>
    <t>OTROS</t>
  </si>
  <si>
    <t>LAB HIDRAULICA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</si>
</sst>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7" xfId="0" applyFont="1" applyBorder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4" xfId="0" applyFont="1" applyBorder="1"/>
    <xf numFmtId="0" fontId="0" fillId="0" borderId="15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17" xfId="0" applyBorder="1"/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ACTIVIDADES GENERADORAS DE AGUA RESIDUAL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Hoja1!$B$24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Hoja1!$C$23:$J$23</c:f>
              <c:strCache>
                <c:ptCount val="8"/>
                <c:pt idx="0">
                  <c:v>LAVAMANOS</c:v>
                </c:pt>
                <c:pt idx="1">
                  <c:v>SANITARIOS</c:v>
                </c:pt>
                <c:pt idx="2">
                  <c:v>ORINALES</c:v>
                </c:pt>
                <c:pt idx="3">
                  <c:v>CUARTO DE ASEO</c:v>
                </c:pt>
                <c:pt idx="4">
                  <c:v>LAVAPLATOS</c:v>
                </c:pt>
                <c:pt idx="5">
                  <c:v>DUCHAS</c:v>
                </c:pt>
                <c:pt idx="6">
                  <c:v>LLAVE JARDÍN</c:v>
                </c:pt>
                <c:pt idx="7">
                  <c:v>OTROS</c:v>
                </c:pt>
              </c:strCache>
            </c:strRef>
          </c:cat>
          <c:val>
            <c:numRef>
              <c:f>Hoja1!$C$24:$J$24</c:f>
              <c:numCache>
                <c:formatCode>General</c:formatCode>
                <c:ptCount val="8"/>
                <c:pt idx="0">
                  <c:v>222</c:v>
                </c:pt>
                <c:pt idx="1">
                  <c:v>167</c:v>
                </c:pt>
                <c:pt idx="2">
                  <c:v>57</c:v>
                </c:pt>
                <c:pt idx="3">
                  <c:v>16</c:v>
                </c:pt>
                <c:pt idx="4">
                  <c:v>55</c:v>
                </c:pt>
                <c:pt idx="5">
                  <c:v>15</c:v>
                </c:pt>
                <c:pt idx="6">
                  <c:v>16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70-4F8F-BBD8-A18660BC7AB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29833984"/>
        <c:axId val="529824416"/>
      </c:barChart>
      <c:catAx>
        <c:axId val="52983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9824416"/>
        <c:crosses val="autoZero"/>
        <c:auto val="1"/>
        <c:lblAlgn val="ctr"/>
        <c:lblOffset val="100"/>
        <c:noMultiLvlLbl val="0"/>
      </c:catAx>
      <c:valAx>
        <c:axId val="52982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Cantidad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983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185530</xdr:colOff>
      <xdr:row>24</xdr:row>
      <xdr:rowOff>142460</xdr:rowOff>
    </xdr:from>
    <xdr:to>
      <xdr:col>9</xdr:col>
      <xdr:colOff>1073426</xdr:colOff>
      <xdr:row>40</xdr:row>
      <xdr:rowOff>145772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4"/>
  <sheetViews>
    <sheetView showGridLines="0" tabSelected="1" topLeftCell="A19" zoomScale="115" zoomScaleNormal="115" workbookViewId="0">
      <selection activeCell="K23" sqref="K23"/>
    </sheetView>
  </sheetViews>
  <sheetFormatPr baseColWidth="10" defaultRowHeight="15" x14ac:dyDescent="0.25"/>
  <cols>
    <col min="2" max="2" width="10.5703125" bestFit="1" customWidth="1"/>
    <col min="3" max="3" width="12.28515625" bestFit="1" customWidth="1"/>
    <col min="6" max="6" width="15.7109375" bestFit="1" customWidth="1"/>
    <col min="7" max="7" width="12.140625" bestFit="1" customWidth="1"/>
    <col min="9" max="9" width="12.42578125" bestFit="1" customWidth="1"/>
    <col min="10" max="10" width="15.7109375" bestFit="1" customWidth="1"/>
  </cols>
  <sheetData>
    <row r="1" spans="2:10" ht="15.75" thickBot="1" x14ac:dyDescent="0.3"/>
    <row r="2" spans="2:10" ht="15.75" thickBot="1" x14ac:dyDescent="0.3">
      <c r="B2" s="20" t="s">
        <v>0</v>
      </c>
      <c r="C2" s="21"/>
      <c r="D2" s="21"/>
      <c r="E2" s="21"/>
      <c r="F2" s="21"/>
      <c r="G2" s="21"/>
      <c r="H2" s="21"/>
      <c r="I2" s="21"/>
      <c r="J2" s="22"/>
    </row>
    <row r="3" spans="2:10" ht="15.75" thickBot="1" x14ac:dyDescent="0.3">
      <c r="B3" s="7" t="s">
        <v>8</v>
      </c>
      <c r="C3" s="8" t="s">
        <v>9</v>
      </c>
      <c r="D3" s="8" t="s">
        <v>12</v>
      </c>
      <c r="E3" s="8" t="s">
        <v>11</v>
      </c>
      <c r="F3" s="8" t="s">
        <v>15</v>
      </c>
      <c r="G3" s="8" t="s">
        <v>16</v>
      </c>
      <c r="H3" s="8" t="s">
        <v>10</v>
      </c>
      <c r="I3" s="8" t="s">
        <v>13</v>
      </c>
      <c r="J3" s="9" t="s">
        <v>14</v>
      </c>
    </row>
    <row r="4" spans="2:10" x14ac:dyDescent="0.25">
      <c r="B4" s="2" t="s">
        <v>2</v>
      </c>
      <c r="C4" s="1">
        <f>2+10+11+1+1+8+3+6</f>
        <v>42</v>
      </c>
      <c r="D4" s="1">
        <f>2+7+7+1+1+8+3+4</f>
        <v>33</v>
      </c>
      <c r="E4" s="1">
        <f>3+3+4</f>
        <v>10</v>
      </c>
      <c r="F4" s="1">
        <f>1+1+1</f>
        <v>3</v>
      </c>
      <c r="G4" s="1" t="s">
        <v>1</v>
      </c>
      <c r="H4" s="1">
        <f>4+2</f>
        <v>6</v>
      </c>
      <c r="I4" s="1">
        <f>11+4</f>
        <v>15</v>
      </c>
      <c r="J4" s="3">
        <v>1</v>
      </c>
    </row>
    <row r="5" spans="2:10" x14ac:dyDescent="0.25">
      <c r="B5" s="2" t="s">
        <v>3</v>
      </c>
      <c r="C5" s="1">
        <f>1+7+3</f>
        <v>11</v>
      </c>
      <c r="D5" s="1">
        <f>5+2</f>
        <v>7</v>
      </c>
      <c r="E5" s="1">
        <f>1+1</f>
        <v>2</v>
      </c>
      <c r="F5" s="1">
        <v>1</v>
      </c>
      <c r="G5" s="1">
        <v>6</v>
      </c>
      <c r="H5" s="1" t="s">
        <v>1</v>
      </c>
      <c r="I5" s="1" t="s">
        <v>1</v>
      </c>
      <c r="J5" s="3" t="s">
        <v>1</v>
      </c>
    </row>
    <row r="6" spans="2:10" x14ac:dyDescent="0.25">
      <c r="B6" s="2" t="s">
        <v>4</v>
      </c>
      <c r="C6" s="1">
        <v>5</v>
      </c>
      <c r="D6" s="1">
        <v>4</v>
      </c>
      <c r="E6" s="1">
        <v>4</v>
      </c>
      <c r="F6" s="1">
        <v>1</v>
      </c>
      <c r="G6" s="1" t="s">
        <v>1</v>
      </c>
      <c r="H6" s="1" t="s">
        <v>1</v>
      </c>
      <c r="I6" s="1" t="s">
        <v>1</v>
      </c>
      <c r="J6" s="3" t="s">
        <v>1</v>
      </c>
    </row>
    <row r="7" spans="2:10" x14ac:dyDescent="0.25">
      <c r="B7" s="2" t="s">
        <v>5</v>
      </c>
      <c r="C7" s="1">
        <f>2+7</f>
        <v>9</v>
      </c>
      <c r="D7" s="1">
        <f>2+5</f>
        <v>7</v>
      </c>
      <c r="E7" s="1" t="s">
        <v>1</v>
      </c>
      <c r="F7" s="1">
        <v>1</v>
      </c>
      <c r="G7" s="1" t="s">
        <v>1</v>
      </c>
      <c r="H7" s="1" t="s">
        <v>1</v>
      </c>
      <c r="I7" s="1" t="s">
        <v>1</v>
      </c>
      <c r="J7" s="3" t="s">
        <v>1</v>
      </c>
    </row>
    <row r="8" spans="2:10" x14ac:dyDescent="0.25">
      <c r="B8" s="2" t="s">
        <v>6</v>
      </c>
      <c r="C8" s="1">
        <f>3+2+5</f>
        <v>10</v>
      </c>
      <c r="D8" s="1">
        <f>3+2+4</f>
        <v>9</v>
      </c>
      <c r="E8" s="1">
        <v>4</v>
      </c>
      <c r="F8" s="1">
        <v>1</v>
      </c>
      <c r="G8" s="1" t="s">
        <v>1</v>
      </c>
      <c r="H8" s="1" t="s">
        <v>1</v>
      </c>
      <c r="I8" s="1" t="s">
        <v>1</v>
      </c>
      <c r="J8" s="3" t="s">
        <v>1</v>
      </c>
    </row>
    <row r="9" spans="2:10" ht="15.75" thickBot="1" x14ac:dyDescent="0.3">
      <c r="B9" s="14" t="s">
        <v>7</v>
      </c>
      <c r="C9" s="15">
        <v>8</v>
      </c>
      <c r="D9" s="15">
        <v>6</v>
      </c>
      <c r="E9" s="15">
        <v>4</v>
      </c>
      <c r="F9" s="15">
        <v>1</v>
      </c>
      <c r="G9" s="15">
        <v>2</v>
      </c>
      <c r="H9" s="15" t="s">
        <v>1</v>
      </c>
      <c r="I9" s="15" t="s">
        <v>1</v>
      </c>
      <c r="J9" s="16" t="s">
        <v>1</v>
      </c>
    </row>
    <row r="10" spans="2:10" ht="15.75" thickBot="1" x14ac:dyDescent="0.3">
      <c r="B10" s="13" t="s">
        <v>19</v>
      </c>
      <c r="C10" s="8">
        <f>SUM(C4:C9)</f>
        <v>85</v>
      </c>
      <c r="D10" s="8">
        <f t="shared" ref="D10:J10" si="0">SUM(D4:D9)</f>
        <v>66</v>
      </c>
      <c r="E10" s="8">
        <f t="shared" si="0"/>
        <v>24</v>
      </c>
      <c r="F10" s="8">
        <f t="shared" si="0"/>
        <v>8</v>
      </c>
      <c r="G10" s="8">
        <f t="shared" si="0"/>
        <v>8</v>
      </c>
      <c r="H10" s="8">
        <f t="shared" si="0"/>
        <v>6</v>
      </c>
      <c r="I10" s="8">
        <f t="shared" si="0"/>
        <v>15</v>
      </c>
      <c r="J10" s="9">
        <f t="shared" si="0"/>
        <v>1</v>
      </c>
    </row>
    <row r="11" spans="2:10" ht="15.75" thickBot="1" x14ac:dyDescent="0.3"/>
    <row r="12" spans="2:10" ht="15.75" thickBot="1" x14ac:dyDescent="0.3">
      <c r="B12" s="20" t="s">
        <v>17</v>
      </c>
      <c r="C12" s="21"/>
      <c r="D12" s="21"/>
      <c r="E12" s="21"/>
      <c r="F12" s="21"/>
      <c r="G12" s="21"/>
      <c r="H12" s="21"/>
      <c r="I12" s="21"/>
      <c r="J12" s="22"/>
    </row>
    <row r="13" spans="2:10" ht="15.75" thickBot="1" x14ac:dyDescent="0.3">
      <c r="B13" s="7" t="s">
        <v>8</v>
      </c>
      <c r="C13" s="8" t="s">
        <v>9</v>
      </c>
      <c r="D13" s="8" t="s">
        <v>12</v>
      </c>
      <c r="E13" s="8" t="s">
        <v>11</v>
      </c>
      <c r="F13" s="8" t="s">
        <v>15</v>
      </c>
      <c r="G13" s="8" t="s">
        <v>16</v>
      </c>
      <c r="H13" s="8" t="s">
        <v>10</v>
      </c>
      <c r="I13" s="8" t="s">
        <v>13</v>
      </c>
      <c r="J13" s="9" t="s">
        <v>21</v>
      </c>
    </row>
    <row r="14" spans="2:10" x14ac:dyDescent="0.25">
      <c r="B14" s="10" t="s">
        <v>18</v>
      </c>
      <c r="C14" s="11">
        <v>1</v>
      </c>
      <c r="D14" s="11">
        <v>1</v>
      </c>
      <c r="E14" s="11" t="s">
        <v>1</v>
      </c>
      <c r="F14" s="11" t="s">
        <v>1</v>
      </c>
      <c r="G14" s="11" t="s">
        <v>1</v>
      </c>
      <c r="H14" s="11" t="s">
        <v>1</v>
      </c>
      <c r="I14" s="11" t="s">
        <v>1</v>
      </c>
      <c r="J14" s="12" t="s">
        <v>1</v>
      </c>
    </row>
    <row r="15" spans="2:10" x14ac:dyDescent="0.25">
      <c r="B15" s="2" t="s">
        <v>2</v>
      </c>
      <c r="C15" s="1">
        <f>14+1+6</f>
        <v>21</v>
      </c>
      <c r="D15" s="1">
        <f>8+1+4</f>
        <v>13</v>
      </c>
      <c r="E15" s="1">
        <v>3</v>
      </c>
      <c r="F15" s="1">
        <v>1</v>
      </c>
      <c r="G15" s="1">
        <f>5+4+3+5+3+1+5+6+5+6+4</f>
        <v>47</v>
      </c>
      <c r="H15" s="1">
        <f>2+1+1+1+1+1+2</f>
        <v>9</v>
      </c>
      <c r="I15" s="1">
        <v>1</v>
      </c>
      <c r="J15" s="3">
        <v>5</v>
      </c>
    </row>
    <row r="16" spans="2:10" x14ac:dyDescent="0.25">
      <c r="B16" s="2" t="s">
        <v>3</v>
      </c>
      <c r="C16" s="1">
        <f>5+1+14</f>
        <v>20</v>
      </c>
      <c r="D16" s="1">
        <f>3+9</f>
        <v>12</v>
      </c>
      <c r="E16" s="1">
        <f>1+4</f>
        <v>5</v>
      </c>
      <c r="F16" s="1">
        <v>1</v>
      </c>
      <c r="G16" s="1" t="s">
        <v>1</v>
      </c>
      <c r="H16" s="1" t="s">
        <v>1</v>
      </c>
      <c r="I16" s="1" t="s">
        <v>1</v>
      </c>
      <c r="J16" s="3" t="s">
        <v>1</v>
      </c>
    </row>
    <row r="17" spans="2:10" x14ac:dyDescent="0.25">
      <c r="B17" s="2" t="s">
        <v>4</v>
      </c>
      <c r="C17" s="1">
        <f>2+7+7+14+2+2</f>
        <v>34</v>
      </c>
      <c r="D17" s="1">
        <f>2+6+7+9+3+2</f>
        <v>29</v>
      </c>
      <c r="E17" s="1">
        <f>4+4+1</f>
        <v>9</v>
      </c>
      <c r="F17" s="1">
        <f>1+1</f>
        <v>2</v>
      </c>
      <c r="G17" s="1" t="s">
        <v>1</v>
      </c>
      <c r="H17" s="1" t="s">
        <v>1</v>
      </c>
      <c r="I17" s="1" t="s">
        <v>1</v>
      </c>
      <c r="J17" s="3" t="s">
        <v>1</v>
      </c>
    </row>
    <row r="18" spans="2:10" x14ac:dyDescent="0.25">
      <c r="B18" s="2" t="s">
        <v>5</v>
      </c>
      <c r="C18" s="1">
        <f>14+2</f>
        <v>16</v>
      </c>
      <c r="D18" s="1">
        <f>9+2</f>
        <v>11</v>
      </c>
      <c r="E18" s="1">
        <v>4</v>
      </c>
      <c r="F18" s="1">
        <v>1</v>
      </c>
      <c r="G18" s="1" t="s">
        <v>1</v>
      </c>
      <c r="H18" s="1" t="s">
        <v>1</v>
      </c>
      <c r="I18" s="1" t="s">
        <v>1</v>
      </c>
      <c r="J18" s="3" t="s">
        <v>1</v>
      </c>
    </row>
    <row r="19" spans="2:10" x14ac:dyDescent="0.25">
      <c r="B19" s="2" t="s">
        <v>6</v>
      </c>
      <c r="C19" s="1">
        <f>12+14+2+2</f>
        <v>30</v>
      </c>
      <c r="D19" s="1">
        <f>12+9+2+2</f>
        <v>25</v>
      </c>
      <c r="E19" s="1">
        <f>4+4</f>
        <v>8</v>
      </c>
      <c r="F19" s="1">
        <f>1+1</f>
        <v>2</v>
      </c>
      <c r="G19" s="1"/>
      <c r="H19" s="1"/>
      <c r="I19" s="1"/>
      <c r="J19" s="3"/>
    </row>
    <row r="20" spans="2:10" ht="15.75" thickBot="1" x14ac:dyDescent="0.3">
      <c r="B20" s="4" t="s">
        <v>7</v>
      </c>
      <c r="C20" s="5">
        <f>1+14</f>
        <v>15</v>
      </c>
      <c r="D20" s="5">
        <f>1+9</f>
        <v>10</v>
      </c>
      <c r="E20" s="5">
        <v>4</v>
      </c>
      <c r="F20" s="5">
        <v>1</v>
      </c>
      <c r="G20" s="5"/>
      <c r="H20" s="5"/>
      <c r="I20" s="5"/>
      <c r="J20" s="6"/>
    </row>
    <row r="21" spans="2:10" ht="15.75" thickBot="1" x14ac:dyDescent="0.3">
      <c r="B21" s="13" t="s">
        <v>19</v>
      </c>
      <c r="C21" s="8">
        <f t="shared" ref="C21:J21" si="1">SUM(C14:C20)</f>
        <v>137</v>
      </c>
      <c r="D21" s="8">
        <f t="shared" si="1"/>
        <v>101</v>
      </c>
      <c r="E21" s="8">
        <f t="shared" si="1"/>
        <v>33</v>
      </c>
      <c r="F21" s="8">
        <f t="shared" si="1"/>
        <v>8</v>
      </c>
      <c r="G21" s="8">
        <f t="shared" si="1"/>
        <v>47</v>
      </c>
      <c r="H21" s="8">
        <f t="shared" si="1"/>
        <v>9</v>
      </c>
      <c r="I21" s="8">
        <f t="shared" si="1"/>
        <v>1</v>
      </c>
      <c r="J21" s="9">
        <f t="shared" si="1"/>
        <v>5</v>
      </c>
    </row>
    <row r="22" spans="2:10" ht="15.75" thickBot="1" x14ac:dyDescent="0.3"/>
    <row r="23" spans="2:10" ht="15.75" thickBot="1" x14ac:dyDescent="0.3">
      <c r="B23" s="7" t="s">
        <v>8</v>
      </c>
      <c r="C23" s="8" t="s">
        <v>9</v>
      </c>
      <c r="D23" s="8" t="s">
        <v>12</v>
      </c>
      <c r="E23" s="8" t="s">
        <v>11</v>
      </c>
      <c r="F23" s="8" t="s">
        <v>15</v>
      </c>
      <c r="G23" s="8" t="s">
        <v>16</v>
      </c>
      <c r="H23" s="8" t="s">
        <v>10</v>
      </c>
      <c r="I23" s="8" t="s">
        <v>13</v>
      </c>
      <c r="J23" s="9" t="s">
        <v>20</v>
      </c>
    </row>
    <row r="24" spans="2:10" ht="15.75" thickBot="1" x14ac:dyDescent="0.3">
      <c r="B24" s="17" t="s">
        <v>19</v>
      </c>
      <c r="C24" s="18">
        <f t="shared" ref="C24:J24" si="2">C21+C10</f>
        <v>222</v>
      </c>
      <c r="D24" s="18">
        <f t="shared" si="2"/>
        <v>167</v>
      </c>
      <c r="E24" s="18">
        <f t="shared" si="2"/>
        <v>57</v>
      </c>
      <c r="F24" s="18">
        <f t="shared" si="2"/>
        <v>16</v>
      </c>
      <c r="G24" s="18">
        <f t="shared" si="2"/>
        <v>55</v>
      </c>
      <c r="H24" s="18">
        <f t="shared" si="2"/>
        <v>15</v>
      </c>
      <c r="I24" s="18">
        <f t="shared" si="2"/>
        <v>16</v>
      </c>
      <c r="J24" s="19">
        <f t="shared" si="2"/>
        <v>6</v>
      </c>
    </row>
  </sheetData>
  <sheetProtection algorithmName="SHA-512" hashValue="JBbPZP2Wxk0lmqp17oQ3T91mhDQC0suI+guhE9BB6hOdujxM6H2XUQ+0uJIkFeDZd4kHs8837Si+n7lhvC1G7g==" saltValue="ylAa2uJ2ybBj1UhTfdKwsA==" spinCount="100000" sheet="1" objects="1" scenarios="1" selectLockedCells="1" selectUnlockedCells="1"/>
  <mergeCells count="2">
    <mergeCell ref="B2:J2"/>
    <mergeCell ref="B12:J1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</dc:creator>
  <cp:lastModifiedBy>Jefferson Zapata Moreno</cp:lastModifiedBy>
  <dcterms:created xsi:type="dcterms:W3CDTF">2020-11-02T18:44:14Z</dcterms:created>
  <dcterms:modified xsi:type="dcterms:W3CDTF">2021-02-18T21:34:44Z</dcterms:modified>
</cp:coreProperties>
</file>