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ostor Proyectos Desarrollados\"/>
    </mc:Choice>
  </mc:AlternateContent>
  <xr:revisionPtr revIDLastSave="0" documentId="13_ncr:1_{49F9A5E4-5019-494E-8D7E-B200C849AFF1}" xr6:coauthVersionLast="47" xr6:coauthVersionMax="47" xr10:uidLastSave="{00000000-0000-0000-0000-000000000000}"/>
  <bookViews>
    <workbookView xWindow="-120" yWindow="-120" windowWidth="20730" windowHeight="11310" xr2:uid="{20DBDDCE-785B-4BE2-A583-02940395A41F}"/>
  </bookViews>
  <sheets>
    <sheet name="Resumen" sheetId="1" r:id="rId1"/>
    <sheet name="Material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" i="1" l="1"/>
  <c r="G39" i="1" s="1"/>
  <c r="F37" i="1"/>
  <c r="F39" i="1" s="1"/>
  <c r="G38" i="1"/>
  <c r="F38" i="1"/>
  <c r="F32" i="2"/>
  <c r="G32" i="2" s="1"/>
  <c r="H32" i="2" s="1"/>
  <c r="I32" i="2" s="1"/>
  <c r="F31" i="2"/>
  <c r="G31" i="2" s="1"/>
  <c r="H31" i="2" s="1"/>
  <c r="I31" i="2" s="1"/>
  <c r="F30" i="2"/>
  <c r="F20" i="2"/>
  <c r="H38" i="1" l="1"/>
  <c r="G12" i="2"/>
  <c r="H12" i="2" s="1"/>
  <c r="I12" i="2" s="1"/>
  <c r="G13" i="2"/>
  <c r="H13" i="2" s="1"/>
  <c r="I13" i="2" s="1"/>
  <c r="G14" i="2"/>
  <c r="H14" i="2" s="1"/>
  <c r="I14" i="2" s="1"/>
  <c r="G15" i="2"/>
  <c r="H15" i="2" s="1"/>
  <c r="I15" i="2" s="1"/>
  <c r="G16" i="2"/>
  <c r="H16" i="2" s="1"/>
  <c r="I16" i="2" s="1"/>
  <c r="G17" i="2"/>
  <c r="H17" i="2" s="1"/>
  <c r="I17" i="2" s="1"/>
  <c r="G18" i="2"/>
  <c r="H18" i="2" s="1"/>
  <c r="I18" i="2" s="1"/>
  <c r="G19" i="2"/>
  <c r="H19" i="2" s="1"/>
  <c r="I19" i="2" s="1"/>
  <c r="G20" i="2"/>
  <c r="H20" i="2" s="1"/>
  <c r="I20" i="2" s="1"/>
  <c r="G21" i="2"/>
  <c r="H21" i="2" s="1"/>
  <c r="I21" i="2" s="1"/>
  <c r="G22" i="2"/>
  <c r="G23" i="2"/>
  <c r="H23" i="2" s="1"/>
  <c r="I23" i="2" s="1"/>
  <c r="G24" i="2"/>
  <c r="H24" i="2" s="1"/>
  <c r="I24" i="2" s="1"/>
  <c r="G25" i="2"/>
  <c r="H25" i="2" s="1"/>
  <c r="I25" i="2" s="1"/>
  <c r="G26" i="2"/>
  <c r="H26" i="2" s="1"/>
  <c r="I26" i="2" s="1"/>
  <c r="G27" i="2"/>
  <c r="H27" i="2" s="1"/>
  <c r="I27" i="2" s="1"/>
  <c r="G28" i="2"/>
  <c r="H28" i="2" s="1"/>
  <c r="I28" i="2" s="1"/>
  <c r="G29" i="2"/>
  <c r="H29" i="2" s="1"/>
  <c r="I29" i="2" s="1"/>
  <c r="G30" i="2"/>
  <c r="H30" i="2" s="1"/>
  <c r="I30" i="2" s="1"/>
  <c r="G11" i="2"/>
  <c r="H22" i="2" l="1"/>
  <c r="H11" i="2"/>
  <c r="G33" i="2"/>
  <c r="H37" i="1"/>
  <c r="H39" i="1" s="1"/>
  <c r="I11" i="2"/>
  <c r="I22" i="2" l="1"/>
  <c r="I33" i="2" s="1"/>
  <c r="H33" i="2"/>
</calcChain>
</file>

<file path=xl/sharedStrings.xml><?xml version="1.0" encoding="utf-8"?>
<sst xmlns="http://schemas.openxmlformats.org/spreadsheetml/2006/main" count="88" uniqueCount="62">
  <si>
    <t>Centro Costo</t>
  </si>
  <si>
    <t>Fabricante</t>
  </si>
  <si>
    <t>Responsable Obra</t>
  </si>
  <si>
    <t>Responsable En sitio</t>
  </si>
  <si>
    <t>Mano de Obra</t>
  </si>
  <si>
    <t>IVA</t>
  </si>
  <si>
    <t>Inicio de Operación</t>
  </si>
  <si>
    <t>Inicio de Preoperativo</t>
  </si>
  <si>
    <t>Item</t>
  </si>
  <si>
    <t>Cantidad</t>
  </si>
  <si>
    <t>Vida Util</t>
  </si>
  <si>
    <t>Tiempo de Fabrición</t>
  </si>
  <si>
    <t>Inicio Obra</t>
  </si>
  <si>
    <t>Fin de Obra</t>
  </si>
  <si>
    <t xml:space="preserve">CIPRODYSER S.A </t>
  </si>
  <si>
    <t>NIT 830.125.529-2</t>
  </si>
  <si>
    <t xml:space="preserve">Calle 4 #5-13, Samacá, Boyacá. Teléfono:7372148 </t>
  </si>
  <si>
    <t xml:space="preserve">Nombre de Proyecto: </t>
  </si>
  <si>
    <t xml:space="preserve">Evidencia Fotografica </t>
  </si>
  <si>
    <t>Alcance</t>
  </si>
  <si>
    <t xml:space="preserve">Ing. Diego Neiza, Ing. Oscar Diaz, Liliana Lancheros. </t>
  </si>
  <si>
    <t>Descripción</t>
  </si>
  <si>
    <t xml:space="preserve">Valor Total </t>
  </si>
  <si>
    <t xml:space="preserve">Valor Neto  </t>
  </si>
  <si>
    <t>Materiales y suministros</t>
  </si>
  <si>
    <t>COSTO TOTAL</t>
  </si>
  <si>
    <t xml:space="preserve">Descripción </t>
  </si>
  <si>
    <t>Destino</t>
  </si>
  <si>
    <t>Valor Unt.</t>
  </si>
  <si>
    <t xml:space="preserve">Valor Iva </t>
  </si>
  <si>
    <t>TOTAL</t>
  </si>
  <si>
    <t xml:space="preserve">Gravilla </t>
  </si>
  <si>
    <t>El propósito del proyecto es la construcción de una bascula electronica en planta hornos colmena, con el fin de facilitar el proceso de pesaje de vehiculos de carga pesada, optimizando tiempos y controlando mejor el ingreso y salida de materiales.</t>
  </si>
  <si>
    <t xml:space="preserve">CONTROL Y CALIDAD </t>
  </si>
  <si>
    <t xml:space="preserve">BASCULA ELECTRONICA COLMENAS </t>
  </si>
  <si>
    <t xml:space="preserve">Cupula SAS / Interpesajes </t>
  </si>
  <si>
    <t xml:space="preserve">Jorge Silva </t>
  </si>
  <si>
    <t>25 Años</t>
  </si>
  <si>
    <t xml:space="preserve">174 Días </t>
  </si>
  <si>
    <t xml:space="preserve">Camillas </t>
  </si>
  <si>
    <t>Metaldeck</t>
  </si>
  <si>
    <t>Malla Electrosoldada Nº4</t>
  </si>
  <si>
    <t xml:space="preserve">Tableta </t>
  </si>
  <si>
    <t xml:space="preserve">Guarda-escoba </t>
  </si>
  <si>
    <t>Tanque Reserva 1000 L</t>
  </si>
  <si>
    <t>Pintura en Aceite</t>
  </si>
  <si>
    <t xml:space="preserve">Acero Figurado </t>
  </si>
  <si>
    <t>Acero por 6 Metros D= 3/8</t>
  </si>
  <si>
    <t>Acero por 6 Metros D= 1/2</t>
  </si>
  <si>
    <t>Acero por 6 Metros  D= 5/8</t>
  </si>
  <si>
    <t xml:space="preserve">Cemento </t>
  </si>
  <si>
    <t xml:space="preserve">Recebo </t>
  </si>
  <si>
    <t xml:space="preserve">Piedra </t>
  </si>
  <si>
    <t xml:space="preserve">Arena Lavada </t>
  </si>
  <si>
    <t xml:space="preserve">Arena Sucia </t>
  </si>
  <si>
    <t xml:space="preserve">Ladrillo </t>
  </si>
  <si>
    <t xml:space="preserve">Plataforma Bascula </t>
  </si>
  <si>
    <t xml:space="preserve">RESUMEN MATERIALES PLATAFORMA BASCULA </t>
  </si>
  <si>
    <t xml:space="preserve">Bascula electronica </t>
  </si>
  <si>
    <t xml:space="preserve">Mano de obra </t>
  </si>
  <si>
    <t>Varillones en Madera x 3m</t>
  </si>
  <si>
    <t>Tabla 3m x 0.20m x 0.040m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</si>
</sst>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&quot;$&quot;#,##0;[Red]\-&quot;$&quot;#,##0"/>
    <numFmt numFmtId="165" formatCode="_-&quot;$&quot;\ * #,##0_-;\-&quot;$&quot;\ * #,##0_-;_-&quot;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0"/>
      <color theme="1"/>
      <name val="Bodoni MT Condensed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3" xfId="0" applyFill="1" applyBorder="1"/>
    <xf numFmtId="0" fontId="0" fillId="0" borderId="0" xfId="0" applyFill="1" applyBorder="1"/>
    <xf numFmtId="15" fontId="0" fillId="0" borderId="0" xfId="0" applyNumberFormat="1" applyFill="1" applyBorder="1" applyAlignment="1"/>
    <xf numFmtId="0" fontId="0" fillId="0" borderId="0" xfId="0" applyFill="1" applyBorder="1" applyAlignment="1">
      <alignment horizontal="right"/>
    </xf>
    <xf numFmtId="0" fontId="0" fillId="0" borderId="0" xfId="0" applyBorder="1"/>
    <xf numFmtId="0" fontId="0" fillId="0" borderId="14" xfId="0" applyBorder="1"/>
    <xf numFmtId="164" fontId="0" fillId="0" borderId="11" xfId="0" applyNumberFormat="1" applyBorder="1"/>
    <xf numFmtId="0" fontId="0" fillId="0" borderId="4" xfId="0" applyBorder="1"/>
    <xf numFmtId="164" fontId="0" fillId="0" borderId="20" xfId="0" applyNumberFormat="1" applyBorder="1"/>
    <xf numFmtId="44" fontId="0" fillId="0" borderId="20" xfId="1" applyFont="1" applyBorder="1"/>
    <xf numFmtId="164" fontId="0" fillId="0" borderId="21" xfId="0" applyNumberFormat="1" applyBorder="1"/>
    <xf numFmtId="164" fontId="2" fillId="0" borderId="23" xfId="0" applyNumberFormat="1" applyFont="1" applyBorder="1" applyAlignment="1"/>
    <xf numFmtId="164" fontId="2" fillId="0" borderId="24" xfId="0" applyNumberFormat="1" applyFont="1" applyBorder="1" applyAlignment="1"/>
    <xf numFmtId="0" fontId="5" fillId="0" borderId="4" xfId="0" applyFont="1" applyBorder="1"/>
    <xf numFmtId="0" fontId="0" fillId="0" borderId="0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5" xfId="0" applyBorder="1"/>
    <xf numFmtId="0" fontId="0" fillId="0" borderId="0" xfId="0" applyFill="1"/>
    <xf numFmtId="0" fontId="0" fillId="0" borderId="1" xfId="0" applyFill="1" applyBorder="1"/>
    <xf numFmtId="0" fontId="0" fillId="0" borderId="2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6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11" xfId="0" applyBorder="1"/>
    <xf numFmtId="0" fontId="0" fillId="0" borderId="15" xfId="0" applyBorder="1"/>
    <xf numFmtId="0" fontId="0" fillId="0" borderId="13" xfId="0" applyBorder="1"/>
    <xf numFmtId="0" fontId="0" fillId="0" borderId="9" xfId="0" applyBorder="1"/>
    <xf numFmtId="0" fontId="2" fillId="0" borderId="28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65" fontId="0" fillId="0" borderId="0" xfId="1" applyNumberFormat="1" applyFont="1"/>
    <xf numFmtId="165" fontId="0" fillId="0" borderId="2" xfId="1" applyNumberFormat="1" applyFont="1" applyBorder="1"/>
    <xf numFmtId="165" fontId="0" fillId="0" borderId="7" xfId="1" applyNumberFormat="1" applyFont="1" applyBorder="1"/>
    <xf numFmtId="165" fontId="0" fillId="0" borderId="0" xfId="1" applyNumberFormat="1" applyFont="1" applyBorder="1"/>
    <xf numFmtId="165" fontId="2" fillId="0" borderId="23" xfId="1" applyNumberFormat="1" applyFont="1" applyFill="1" applyBorder="1" applyAlignment="1">
      <alignment horizontal="center"/>
    </xf>
    <xf numFmtId="165" fontId="0" fillId="0" borderId="9" xfId="1" applyNumberFormat="1" applyFont="1" applyBorder="1"/>
    <xf numFmtId="165" fontId="0" fillId="0" borderId="11" xfId="1" applyNumberFormat="1" applyFont="1" applyBorder="1"/>
    <xf numFmtId="165" fontId="0" fillId="0" borderId="15" xfId="1" applyNumberFormat="1" applyFont="1" applyBorder="1"/>
    <xf numFmtId="165" fontId="2" fillId="0" borderId="23" xfId="1" applyNumberFormat="1" applyFont="1" applyBorder="1" applyAlignment="1">
      <alignment horizontal="center"/>
    </xf>
    <xf numFmtId="165" fontId="0" fillId="0" borderId="26" xfId="1" applyNumberFormat="1" applyFont="1" applyBorder="1"/>
    <xf numFmtId="165" fontId="0" fillId="0" borderId="3" xfId="1" applyNumberFormat="1" applyFont="1" applyBorder="1"/>
    <xf numFmtId="165" fontId="0" fillId="0" borderId="8" xfId="1" applyNumberFormat="1" applyFont="1" applyBorder="1"/>
    <xf numFmtId="165" fontId="2" fillId="0" borderId="24" xfId="1" applyNumberFormat="1" applyFont="1" applyBorder="1" applyAlignment="1">
      <alignment horizontal="center"/>
    </xf>
    <xf numFmtId="165" fontId="0" fillId="0" borderId="10" xfId="1" applyNumberFormat="1" applyFont="1" applyBorder="1"/>
    <xf numFmtId="165" fontId="0" fillId="0" borderId="27" xfId="1" applyNumberFormat="1" applyFont="1" applyBorder="1"/>
    <xf numFmtId="165" fontId="0" fillId="0" borderId="12" xfId="1" applyNumberFormat="1" applyFont="1" applyBorder="1"/>
    <xf numFmtId="165" fontId="0" fillId="0" borderId="16" xfId="1" applyNumberFormat="1" applyFont="1" applyBorder="1"/>
    <xf numFmtId="15" fontId="0" fillId="0" borderId="0" xfId="0" applyNumberFormat="1"/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165" fontId="2" fillId="0" borderId="29" xfId="1" applyNumberFormat="1" applyFont="1" applyBorder="1"/>
    <xf numFmtId="164" fontId="0" fillId="0" borderId="26" xfId="0" applyNumberFormat="1" applyBorder="1"/>
    <xf numFmtId="0" fontId="0" fillId="0" borderId="20" xfId="0" applyBorder="1" applyAlignment="1">
      <alignment horizontal="left" vertical="center" wrapText="1"/>
    </xf>
    <xf numFmtId="0" fontId="0" fillId="0" borderId="20" xfId="0" applyBorder="1" applyAlignment="1">
      <alignment horizontal="center"/>
    </xf>
    <xf numFmtId="0" fontId="0" fillId="0" borderId="20" xfId="0" applyBorder="1"/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horizontal="center"/>
    </xf>
    <xf numFmtId="164" fontId="0" fillId="0" borderId="9" xfId="0" applyNumberFormat="1" applyBorder="1"/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center"/>
    </xf>
    <xf numFmtId="164" fontId="0" fillId="0" borderId="15" xfId="0" applyNumberFormat="1" applyBorder="1"/>
    <xf numFmtId="164" fontId="0" fillId="0" borderId="27" xfId="0" applyNumberFormat="1" applyBorder="1"/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165" fontId="0" fillId="0" borderId="0" xfId="0" applyNumberFormat="1" applyBorder="1"/>
    <xf numFmtId="165" fontId="0" fillId="0" borderId="0" xfId="0" applyNumberFormat="1"/>
    <xf numFmtId="0" fontId="0" fillId="0" borderId="11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11" xfId="0" applyFill="1" applyBorder="1"/>
    <xf numFmtId="164" fontId="0" fillId="0" borderId="11" xfId="0" applyNumberFormat="1" applyFill="1" applyBorder="1"/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0" fillId="0" borderId="30" xfId="0" applyBorder="1"/>
    <xf numFmtId="0" fontId="0" fillId="0" borderId="31" xfId="0" applyBorder="1"/>
    <xf numFmtId="0" fontId="0" fillId="0" borderId="4" xfId="0" applyBorder="1"/>
    <xf numFmtId="0" fontId="0" fillId="0" borderId="17" xfId="0" applyBorder="1"/>
    <xf numFmtId="0" fontId="2" fillId="0" borderId="18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0" fillId="0" borderId="0" xfId="0" applyFill="1" applyBorder="1"/>
    <xf numFmtId="0" fontId="0" fillId="0" borderId="5" xfId="0" applyFill="1" applyBorder="1"/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0" xfId="0" applyBorder="1"/>
    <xf numFmtId="0" fontId="0" fillId="0" borderId="5" xfId="0" applyBorder="1"/>
    <xf numFmtId="0" fontId="6" fillId="0" borderId="0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0" fillId="0" borderId="0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25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5" fillId="0" borderId="18" xfId="0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1</xdr:row>
      <xdr:rowOff>47624</xdr:rowOff>
    </xdr:from>
    <xdr:to>
      <xdr:col>3</xdr:col>
      <xdr:colOff>714375</xdr:colOff>
      <xdr:row>5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D8CD9AE-2269-4184-B623-16156C686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80974"/>
          <a:ext cx="2171700" cy="962026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66677</xdr:colOff>
      <xdr:row>9</xdr:row>
      <xdr:rowOff>76201</xdr:rowOff>
    </xdr:from>
    <xdr:to>
      <xdr:col>6</xdr:col>
      <xdr:colOff>47626</xdr:colOff>
      <xdr:row>19</xdr:row>
      <xdr:rowOff>142876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B5CDE9F-7A01-40C8-82FE-E7D5E703B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33552" y="1762126"/>
          <a:ext cx="2638424" cy="1981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1</xdr:row>
      <xdr:rowOff>47624</xdr:rowOff>
    </xdr:from>
    <xdr:to>
      <xdr:col>2</xdr:col>
      <xdr:colOff>1676400</xdr:colOff>
      <xdr:row>5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691379-A5B7-4555-ACC5-2B7220F7F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47624"/>
          <a:ext cx="1952625" cy="99060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B8A96-226A-49F1-ADC2-11347647D0E9}">
  <dimension ref="A1:N40"/>
  <sheetViews>
    <sheetView tabSelected="1" topLeftCell="A7" workbookViewId="0">
      <selection activeCell="H17" sqref="H17"/>
    </sheetView>
  </sheetViews>
  <sheetFormatPr baseColWidth="10" defaultRowHeight="15" x14ac:dyDescent="0.25"/>
  <cols>
    <col min="1" max="1" width="2.140625" customWidth="1"/>
    <col min="4" max="4" width="12.140625" bestFit="1" customWidth="1"/>
    <col min="5" max="5" width="15.5703125" bestFit="1" customWidth="1"/>
    <col min="6" max="6" width="12.140625" bestFit="1" customWidth="1"/>
    <col min="7" max="7" width="15.5703125" bestFit="1" customWidth="1"/>
    <col min="8" max="8" width="12.140625" bestFit="1" customWidth="1"/>
  </cols>
  <sheetData>
    <row r="1" spans="1:10" ht="10.5" customHeight="1" thickBot="1" x14ac:dyDescent="0.3">
      <c r="A1" s="27"/>
      <c r="B1" s="27"/>
      <c r="C1" s="27"/>
      <c r="D1" s="27"/>
    </row>
    <row r="2" spans="1:10" x14ac:dyDescent="0.25">
      <c r="A2" s="27"/>
      <c r="B2" s="28"/>
      <c r="C2" s="29"/>
      <c r="D2" s="10"/>
      <c r="E2" s="2"/>
      <c r="F2" s="2"/>
      <c r="G2" s="2"/>
      <c r="H2" s="2"/>
      <c r="I2" s="2"/>
      <c r="J2" s="3"/>
    </row>
    <row r="3" spans="1:10" ht="18.75" x14ac:dyDescent="0.25">
      <c r="A3" s="27"/>
      <c r="B3" s="30"/>
      <c r="C3" s="11"/>
      <c r="D3" s="31"/>
      <c r="E3" s="95" t="s">
        <v>14</v>
      </c>
      <c r="F3" s="95"/>
      <c r="G3" s="95"/>
      <c r="H3" s="95"/>
      <c r="I3" s="95"/>
      <c r="J3" s="96"/>
    </row>
    <row r="4" spans="1:10" ht="18.75" x14ac:dyDescent="0.25">
      <c r="A4" s="27"/>
      <c r="B4" s="30"/>
      <c r="C4" s="11"/>
      <c r="D4" s="31"/>
      <c r="E4" s="95" t="s">
        <v>15</v>
      </c>
      <c r="F4" s="95"/>
      <c r="G4" s="95"/>
      <c r="H4" s="95"/>
      <c r="I4" s="95"/>
      <c r="J4" s="96"/>
    </row>
    <row r="5" spans="1:10" x14ac:dyDescent="0.25">
      <c r="A5" s="27"/>
      <c r="B5" s="30"/>
      <c r="C5" s="11"/>
      <c r="D5" s="31"/>
      <c r="E5" s="97" t="s">
        <v>16</v>
      </c>
      <c r="F5" s="97"/>
      <c r="G5" s="97"/>
      <c r="H5" s="97"/>
      <c r="I5" s="97"/>
      <c r="J5" s="98"/>
    </row>
    <row r="6" spans="1:10" ht="15.75" thickBot="1" x14ac:dyDescent="0.3">
      <c r="A6" s="27"/>
      <c r="B6" s="32"/>
      <c r="C6" s="33"/>
      <c r="D6" s="34"/>
      <c r="E6" s="8"/>
      <c r="F6" s="8"/>
      <c r="G6" s="8"/>
      <c r="H6" s="8"/>
      <c r="I6" s="8"/>
      <c r="J6" s="9"/>
    </row>
    <row r="7" spans="1:10" ht="15" customHeight="1" thickBot="1" x14ac:dyDescent="0.3"/>
    <row r="8" spans="1:10" ht="8.25" customHeight="1" x14ac:dyDescent="0.25">
      <c r="B8" s="1"/>
      <c r="C8" s="2"/>
      <c r="D8" s="2"/>
      <c r="E8" s="2"/>
      <c r="F8" s="2"/>
      <c r="G8" s="2"/>
      <c r="H8" s="2"/>
      <c r="I8" s="2"/>
      <c r="J8" s="3"/>
    </row>
    <row r="9" spans="1:10" ht="15.75" x14ac:dyDescent="0.25">
      <c r="B9" s="23" t="s">
        <v>17</v>
      </c>
      <c r="C9" s="5"/>
      <c r="D9" s="101" t="s">
        <v>34</v>
      </c>
      <c r="E9" s="101"/>
      <c r="F9" s="101"/>
      <c r="G9" s="101"/>
      <c r="H9" s="101"/>
      <c r="I9" s="101"/>
      <c r="J9" s="102"/>
    </row>
    <row r="10" spans="1:10" x14ac:dyDescent="0.25">
      <c r="B10" s="4"/>
      <c r="C10" s="5"/>
      <c r="D10" s="5"/>
      <c r="E10" s="5"/>
      <c r="F10" s="5"/>
      <c r="G10" s="5"/>
      <c r="H10" s="5"/>
      <c r="I10" s="5"/>
      <c r="J10" s="6"/>
    </row>
    <row r="11" spans="1:10" ht="15.75" x14ac:dyDescent="0.25">
      <c r="B11" s="23" t="s">
        <v>18</v>
      </c>
      <c r="C11" s="5"/>
      <c r="D11" s="5"/>
      <c r="E11" s="5"/>
      <c r="F11" s="5"/>
      <c r="G11" s="5"/>
      <c r="H11" s="5"/>
      <c r="I11" s="5"/>
      <c r="J11" s="6"/>
    </row>
    <row r="12" spans="1:10" x14ac:dyDescent="0.25">
      <c r="B12" s="4"/>
      <c r="C12" s="5"/>
      <c r="D12" s="5"/>
      <c r="E12" s="5"/>
      <c r="F12" s="5"/>
      <c r="G12" s="5"/>
      <c r="H12" s="5"/>
      <c r="I12" s="5"/>
      <c r="J12" s="6"/>
    </row>
    <row r="13" spans="1:10" x14ac:dyDescent="0.25">
      <c r="B13" s="4"/>
      <c r="C13" s="5"/>
      <c r="D13" s="5"/>
      <c r="E13" s="5"/>
      <c r="F13" s="5"/>
      <c r="G13" s="5"/>
      <c r="H13" s="5"/>
      <c r="I13" s="5"/>
      <c r="J13" s="6"/>
    </row>
    <row r="14" spans="1:10" x14ac:dyDescent="0.25">
      <c r="B14" s="4"/>
      <c r="C14" s="5"/>
      <c r="D14" s="5"/>
      <c r="E14" s="5"/>
      <c r="F14" s="5"/>
      <c r="G14" s="5"/>
      <c r="H14" s="5"/>
      <c r="I14" s="5"/>
      <c r="J14" s="6"/>
    </row>
    <row r="15" spans="1:10" x14ac:dyDescent="0.25">
      <c r="B15" s="4"/>
      <c r="C15" s="5"/>
      <c r="D15" s="5"/>
      <c r="E15" s="5"/>
      <c r="F15" s="5"/>
      <c r="G15" s="5"/>
      <c r="H15" s="5"/>
      <c r="I15" s="5"/>
      <c r="J15" s="6"/>
    </row>
    <row r="16" spans="1:10" x14ac:dyDescent="0.25">
      <c r="B16" s="4"/>
      <c r="C16" s="5"/>
      <c r="D16" s="5"/>
      <c r="E16" s="5"/>
      <c r="F16" s="5"/>
      <c r="G16" s="5"/>
      <c r="H16" s="5"/>
      <c r="I16" s="5"/>
      <c r="J16" s="6"/>
    </row>
    <row r="17" spans="2:10" x14ac:dyDescent="0.25">
      <c r="B17" s="4"/>
      <c r="C17" s="5"/>
      <c r="D17" s="5"/>
      <c r="E17" s="5"/>
      <c r="F17" s="5"/>
      <c r="G17" s="5"/>
      <c r="H17" s="5"/>
      <c r="I17" s="5"/>
      <c r="J17" s="6"/>
    </row>
    <row r="18" spans="2:10" x14ac:dyDescent="0.25">
      <c r="B18" s="4"/>
      <c r="C18" s="5"/>
      <c r="D18" s="5"/>
      <c r="E18" s="5"/>
      <c r="F18" s="5"/>
      <c r="G18" s="5"/>
      <c r="H18" s="5"/>
      <c r="I18" s="5"/>
      <c r="J18" s="6"/>
    </row>
    <row r="19" spans="2:10" x14ac:dyDescent="0.25">
      <c r="B19" s="17"/>
      <c r="C19" s="14"/>
      <c r="D19" s="14"/>
      <c r="E19" s="14"/>
      <c r="F19" s="14"/>
      <c r="G19" s="14"/>
      <c r="H19" s="14"/>
      <c r="I19" s="14"/>
      <c r="J19" s="26"/>
    </row>
    <row r="20" spans="2:10" x14ac:dyDescent="0.25">
      <c r="B20" s="17"/>
      <c r="C20" s="14"/>
      <c r="D20" s="14"/>
      <c r="E20" s="14"/>
      <c r="F20" s="14"/>
      <c r="G20" s="14"/>
      <c r="H20" s="14"/>
      <c r="I20" s="14"/>
      <c r="J20" s="26"/>
    </row>
    <row r="21" spans="2:10" ht="15.75" x14ac:dyDescent="0.25">
      <c r="B21" s="91" t="s">
        <v>19</v>
      </c>
      <c r="C21" s="92"/>
      <c r="D21" s="103" t="s">
        <v>32</v>
      </c>
      <c r="E21" s="103"/>
      <c r="F21" s="103"/>
      <c r="G21" s="103"/>
      <c r="H21" s="103"/>
      <c r="I21" s="103"/>
      <c r="J21" s="104"/>
    </row>
    <row r="22" spans="2:10" x14ac:dyDescent="0.25">
      <c r="B22" s="4"/>
      <c r="C22" s="5"/>
      <c r="D22" s="103"/>
      <c r="E22" s="103"/>
      <c r="F22" s="103"/>
      <c r="G22" s="103"/>
      <c r="H22" s="103"/>
      <c r="I22" s="103"/>
      <c r="J22" s="104"/>
    </row>
    <row r="23" spans="2:10" x14ac:dyDescent="0.25">
      <c r="B23" s="4"/>
      <c r="C23" s="5"/>
      <c r="D23" s="103"/>
      <c r="E23" s="103"/>
      <c r="F23" s="103"/>
      <c r="G23" s="103"/>
      <c r="H23" s="103"/>
      <c r="I23" s="103"/>
      <c r="J23" s="104"/>
    </row>
    <row r="24" spans="2:10" x14ac:dyDescent="0.25">
      <c r="B24" s="4"/>
      <c r="C24" s="5"/>
      <c r="D24" s="24"/>
      <c r="E24" s="24"/>
      <c r="F24" s="24"/>
      <c r="G24" s="24"/>
      <c r="H24" s="24"/>
      <c r="I24" s="24"/>
      <c r="J24" s="25"/>
    </row>
    <row r="25" spans="2:10" ht="15.75" x14ac:dyDescent="0.25">
      <c r="B25" s="23" t="s">
        <v>0</v>
      </c>
      <c r="C25" s="5"/>
      <c r="D25" s="99" t="s">
        <v>33</v>
      </c>
      <c r="E25" s="99"/>
      <c r="F25" s="99"/>
      <c r="G25" s="99"/>
      <c r="H25" s="99"/>
      <c r="I25" s="99"/>
      <c r="J25" s="100"/>
    </row>
    <row r="26" spans="2:10" ht="15.75" x14ac:dyDescent="0.25">
      <c r="B26" s="23" t="s">
        <v>1</v>
      </c>
      <c r="C26" s="5"/>
      <c r="D26" s="99" t="s">
        <v>35</v>
      </c>
      <c r="E26" s="99"/>
      <c r="F26" s="99"/>
      <c r="G26" s="99"/>
      <c r="H26" s="99"/>
      <c r="I26" s="99"/>
      <c r="J26" s="100"/>
    </row>
    <row r="27" spans="2:10" ht="15.75" x14ac:dyDescent="0.25">
      <c r="B27" s="23" t="s">
        <v>2</v>
      </c>
      <c r="C27" s="5"/>
      <c r="D27" s="99" t="s">
        <v>20</v>
      </c>
      <c r="E27" s="99"/>
      <c r="F27" s="99"/>
      <c r="G27" s="99"/>
      <c r="H27" s="99"/>
      <c r="I27" s="99"/>
      <c r="J27" s="100"/>
    </row>
    <row r="28" spans="2:10" ht="15.75" x14ac:dyDescent="0.25">
      <c r="B28" s="23" t="s">
        <v>3</v>
      </c>
      <c r="C28" s="5"/>
      <c r="D28" s="93" t="s">
        <v>36</v>
      </c>
      <c r="E28" s="93"/>
      <c r="F28" s="93"/>
      <c r="G28" s="93"/>
      <c r="H28" s="93"/>
      <c r="I28" s="93"/>
      <c r="J28" s="94"/>
    </row>
    <row r="29" spans="2:10" ht="15.75" x14ac:dyDescent="0.25">
      <c r="B29" s="23" t="s">
        <v>7</v>
      </c>
      <c r="C29" s="5"/>
      <c r="D29" s="12">
        <v>44319</v>
      </c>
      <c r="E29" s="5"/>
      <c r="F29" s="5"/>
      <c r="G29" s="5"/>
      <c r="H29" s="5"/>
      <c r="I29" s="5"/>
      <c r="J29" s="6"/>
    </row>
    <row r="30" spans="2:10" ht="15.75" x14ac:dyDescent="0.25">
      <c r="B30" s="23" t="s">
        <v>6</v>
      </c>
      <c r="C30" s="5"/>
      <c r="D30" s="12">
        <v>44432</v>
      </c>
      <c r="E30" s="5"/>
      <c r="F30" s="5"/>
      <c r="G30" s="5"/>
      <c r="H30" s="5"/>
      <c r="I30" s="5"/>
      <c r="J30" s="6"/>
    </row>
    <row r="31" spans="2:10" ht="15.75" x14ac:dyDescent="0.25">
      <c r="B31" s="23" t="s">
        <v>10</v>
      </c>
      <c r="C31" s="5"/>
      <c r="D31" s="13" t="s">
        <v>37</v>
      </c>
      <c r="E31" s="5"/>
      <c r="F31" s="5"/>
      <c r="G31" s="5"/>
      <c r="H31" s="5"/>
      <c r="I31" s="5"/>
      <c r="J31" s="6"/>
    </row>
    <row r="32" spans="2:10" ht="15.75" x14ac:dyDescent="0.25">
      <c r="B32" s="23" t="s">
        <v>11</v>
      </c>
      <c r="C32" s="5"/>
      <c r="D32" s="13" t="s">
        <v>38</v>
      </c>
      <c r="E32" s="5"/>
      <c r="F32" s="5"/>
      <c r="G32" s="5"/>
      <c r="H32" s="5"/>
      <c r="I32" s="5"/>
      <c r="J32" s="6"/>
    </row>
    <row r="33" spans="2:14" ht="15.75" x14ac:dyDescent="0.25">
      <c r="B33" s="23" t="s">
        <v>12</v>
      </c>
      <c r="C33" s="5"/>
      <c r="D33" s="12">
        <v>44166</v>
      </c>
      <c r="E33" s="5"/>
      <c r="F33" s="5"/>
      <c r="G33" s="5"/>
      <c r="H33" s="5"/>
      <c r="I33" s="5"/>
      <c r="J33" s="6"/>
    </row>
    <row r="34" spans="2:14" ht="15.75" x14ac:dyDescent="0.25">
      <c r="B34" s="23" t="s">
        <v>13</v>
      </c>
      <c r="C34" s="5"/>
      <c r="D34" s="12">
        <v>44319</v>
      </c>
      <c r="E34" s="5"/>
      <c r="F34" s="5"/>
      <c r="G34" s="5"/>
      <c r="H34" s="5"/>
      <c r="I34" s="5"/>
      <c r="J34" s="6"/>
      <c r="N34" s="58"/>
    </row>
    <row r="35" spans="2:14" ht="16.5" thickBot="1" x14ac:dyDescent="0.3">
      <c r="B35" s="23"/>
      <c r="C35" s="5"/>
      <c r="D35" s="11"/>
      <c r="E35" s="5"/>
      <c r="F35" s="5"/>
      <c r="G35" s="5"/>
      <c r="H35" s="5"/>
      <c r="I35" s="5"/>
      <c r="J35" s="6"/>
    </row>
    <row r="36" spans="2:14" ht="15.75" thickBot="1" x14ac:dyDescent="0.3">
      <c r="B36" s="4"/>
      <c r="C36" s="5"/>
      <c r="D36" s="83" t="s">
        <v>21</v>
      </c>
      <c r="E36" s="84"/>
      <c r="F36" s="74" t="s">
        <v>22</v>
      </c>
      <c r="G36" s="75" t="s">
        <v>5</v>
      </c>
      <c r="H36" s="76" t="s">
        <v>23</v>
      </c>
      <c r="I36" s="5"/>
      <c r="J36" s="6"/>
    </row>
    <row r="37" spans="2:14" x14ac:dyDescent="0.25">
      <c r="B37" s="4"/>
      <c r="C37" s="5"/>
      <c r="D37" s="85" t="s">
        <v>24</v>
      </c>
      <c r="E37" s="86"/>
      <c r="F37" s="63">
        <f>SUM(Materiales!G11:G31)</f>
        <v>131161621.02529413</v>
      </c>
      <c r="G37" s="63">
        <f>SUM(Materiales!H11:H31)</f>
        <v>24920707.994805887</v>
      </c>
      <c r="H37" s="73">
        <f>SUM(F37:G37)</f>
        <v>156082329.0201</v>
      </c>
      <c r="I37" s="5"/>
      <c r="J37" s="6"/>
    </row>
    <row r="38" spans="2:14" ht="15.75" thickBot="1" x14ac:dyDescent="0.3">
      <c r="B38" s="4"/>
      <c r="C38" s="5"/>
      <c r="D38" s="87" t="s">
        <v>4</v>
      </c>
      <c r="E38" s="88"/>
      <c r="F38" s="18">
        <f>+Materiales!F32</f>
        <v>44410473.109243698</v>
      </c>
      <c r="G38" s="19">
        <f>+F38*19%</f>
        <v>8437989.8907563034</v>
      </c>
      <c r="H38" s="20">
        <f>SUM(F38:G38)</f>
        <v>52848463</v>
      </c>
      <c r="I38" s="5"/>
      <c r="J38" s="6"/>
    </row>
    <row r="39" spans="2:14" ht="15.75" thickBot="1" x14ac:dyDescent="0.3">
      <c r="B39" s="4"/>
      <c r="C39" s="5"/>
      <c r="D39" s="89" t="s">
        <v>25</v>
      </c>
      <c r="E39" s="90"/>
      <c r="F39" s="21">
        <f>SUM(F37:F38)</f>
        <v>175572094.13453782</v>
      </c>
      <c r="G39" s="21">
        <f>SUM(G37:G38)</f>
        <v>33358697.885562189</v>
      </c>
      <c r="H39" s="22">
        <f>SUM(H37:H38)</f>
        <v>208930792.0201</v>
      </c>
      <c r="I39" s="5"/>
      <c r="J39" s="6"/>
    </row>
    <row r="40" spans="2:14" ht="6" customHeight="1" thickBot="1" x14ac:dyDescent="0.3">
      <c r="B40" s="7"/>
      <c r="C40" s="8"/>
      <c r="D40" s="8"/>
      <c r="E40" s="8"/>
      <c r="F40" s="8"/>
      <c r="G40" s="8"/>
      <c r="H40" s="8"/>
      <c r="I40" s="8"/>
      <c r="J40" s="9"/>
    </row>
  </sheetData>
  <mergeCells count="14">
    <mergeCell ref="E3:J3"/>
    <mergeCell ref="E4:J4"/>
    <mergeCell ref="E5:J5"/>
    <mergeCell ref="D27:J27"/>
    <mergeCell ref="D26:J26"/>
    <mergeCell ref="D25:J25"/>
    <mergeCell ref="D9:J9"/>
    <mergeCell ref="D21:J23"/>
    <mergeCell ref="D36:E36"/>
    <mergeCell ref="D37:E37"/>
    <mergeCell ref="D38:E38"/>
    <mergeCell ref="D39:E39"/>
    <mergeCell ref="B21:C21"/>
    <mergeCell ref="D28:J28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92279-D5B1-4D02-91C9-21AABFDF7CA4}">
  <dimension ref="A1:K105"/>
  <sheetViews>
    <sheetView topLeftCell="A28" workbookViewId="0">
      <selection activeCell="C23" sqref="C23"/>
    </sheetView>
  </sheetViews>
  <sheetFormatPr baseColWidth="10" defaultRowHeight="15" x14ac:dyDescent="0.25"/>
  <cols>
    <col min="1" max="1" width="3.140625" customWidth="1"/>
    <col min="2" max="2" width="5.140625" bestFit="1" customWidth="1"/>
    <col min="3" max="3" width="25.28515625" bestFit="1" customWidth="1"/>
    <col min="4" max="4" width="8.85546875" bestFit="1" customWidth="1"/>
    <col min="5" max="5" width="18.28515625" bestFit="1" customWidth="1"/>
    <col min="6" max="6" width="12" style="41" bestFit="1" customWidth="1"/>
    <col min="7" max="7" width="14" style="41" bestFit="1" customWidth="1"/>
    <col min="8" max="8" width="13" style="41" bestFit="1" customWidth="1"/>
    <col min="9" max="9" width="14" style="41" bestFit="1" customWidth="1"/>
    <col min="10" max="10" width="14" bestFit="1" customWidth="1"/>
    <col min="11" max="11" width="13" bestFit="1" customWidth="1"/>
  </cols>
  <sheetData>
    <row r="1" spans="1:10" ht="15.75" thickBot="1" x14ac:dyDescent="0.3"/>
    <row r="2" spans="1:10" x14ac:dyDescent="0.25">
      <c r="A2" s="5"/>
      <c r="B2" s="28"/>
      <c r="C2" s="29"/>
      <c r="D2" s="2"/>
      <c r="E2" s="2"/>
      <c r="F2" s="42"/>
      <c r="G2" s="42"/>
      <c r="H2" s="42"/>
      <c r="I2" s="51"/>
      <c r="J2" s="5"/>
    </row>
    <row r="3" spans="1:10" ht="18.75" x14ac:dyDescent="0.25">
      <c r="A3" s="5"/>
      <c r="B3" s="30"/>
      <c r="C3" s="11"/>
      <c r="D3" s="95" t="s">
        <v>14</v>
      </c>
      <c r="E3" s="95"/>
      <c r="F3" s="95"/>
      <c r="G3" s="95"/>
      <c r="H3" s="95"/>
      <c r="I3" s="96"/>
      <c r="J3" s="5"/>
    </row>
    <row r="4" spans="1:10" ht="18.75" x14ac:dyDescent="0.25">
      <c r="A4" s="5"/>
      <c r="B4" s="30"/>
      <c r="C4" s="11"/>
      <c r="D4" s="95" t="s">
        <v>15</v>
      </c>
      <c r="E4" s="95"/>
      <c r="F4" s="95"/>
      <c r="G4" s="95"/>
      <c r="H4" s="95"/>
      <c r="I4" s="96"/>
      <c r="J4" s="5"/>
    </row>
    <row r="5" spans="1:10" x14ac:dyDescent="0.25">
      <c r="A5" s="5"/>
      <c r="B5" s="30"/>
      <c r="C5" s="11"/>
      <c r="D5" s="97" t="s">
        <v>16</v>
      </c>
      <c r="E5" s="97"/>
      <c r="F5" s="97"/>
      <c r="G5" s="97"/>
      <c r="H5" s="97"/>
      <c r="I5" s="98"/>
      <c r="J5" s="5"/>
    </row>
    <row r="6" spans="1:10" ht="15.75" thickBot="1" x14ac:dyDescent="0.3">
      <c r="A6" s="5"/>
      <c r="B6" s="32"/>
      <c r="C6" s="33"/>
      <c r="D6" s="8"/>
      <c r="E6" s="8"/>
      <c r="F6" s="43"/>
      <c r="G6" s="43"/>
      <c r="H6" s="43"/>
      <c r="I6" s="52"/>
      <c r="J6" s="5"/>
    </row>
    <row r="7" spans="1:10" x14ac:dyDescent="0.25">
      <c r="A7" s="5"/>
      <c r="B7" s="11"/>
      <c r="C7" s="11"/>
      <c r="D7" s="11"/>
      <c r="E7" s="5"/>
      <c r="F7" s="44"/>
      <c r="G7" s="44"/>
      <c r="H7" s="44"/>
      <c r="I7" s="44"/>
      <c r="J7" s="5"/>
    </row>
    <row r="8" spans="1:10" ht="15.75" thickBot="1" x14ac:dyDescent="0.3">
      <c r="A8" s="5"/>
      <c r="B8" s="11"/>
      <c r="C8" s="11"/>
      <c r="D8" s="11"/>
      <c r="E8" s="5"/>
      <c r="F8" s="44"/>
      <c r="G8" s="44"/>
      <c r="H8" s="44"/>
      <c r="I8" s="44"/>
      <c r="J8" s="5"/>
    </row>
    <row r="9" spans="1:10" ht="16.5" thickBot="1" x14ac:dyDescent="0.3">
      <c r="A9" s="5"/>
      <c r="B9" s="107" t="s">
        <v>57</v>
      </c>
      <c r="C9" s="108"/>
      <c r="D9" s="108"/>
      <c r="E9" s="108"/>
      <c r="F9" s="108"/>
      <c r="G9" s="108"/>
      <c r="H9" s="108"/>
      <c r="I9" s="109"/>
      <c r="J9" s="5"/>
    </row>
    <row r="10" spans="1:10" ht="15.75" thickBot="1" x14ac:dyDescent="0.3">
      <c r="A10" s="5"/>
      <c r="B10" s="39" t="s">
        <v>8</v>
      </c>
      <c r="C10" s="40" t="s">
        <v>26</v>
      </c>
      <c r="D10" s="40" t="s">
        <v>9</v>
      </c>
      <c r="E10" s="40" t="s">
        <v>27</v>
      </c>
      <c r="F10" s="45" t="s">
        <v>28</v>
      </c>
      <c r="G10" s="49" t="s">
        <v>22</v>
      </c>
      <c r="H10" s="49" t="s">
        <v>29</v>
      </c>
      <c r="I10" s="53" t="s">
        <v>23</v>
      </c>
      <c r="J10" s="5"/>
    </row>
    <row r="11" spans="1:10" x14ac:dyDescent="0.25">
      <c r="A11" s="5"/>
      <c r="B11" s="37">
        <v>1</v>
      </c>
      <c r="C11" s="67" t="s">
        <v>46</v>
      </c>
      <c r="D11" s="68">
        <v>4016</v>
      </c>
      <c r="E11" s="38" t="s">
        <v>56</v>
      </c>
      <c r="F11" s="69">
        <v>4400</v>
      </c>
      <c r="G11" s="46">
        <f>+F11*D11</f>
        <v>17670400</v>
      </c>
      <c r="H11" s="46">
        <f>+G11*19%</f>
        <v>3357376</v>
      </c>
      <c r="I11" s="54">
        <f>+H11+G11</f>
        <v>21027776</v>
      </c>
      <c r="J11" s="5"/>
    </row>
    <row r="12" spans="1:10" x14ac:dyDescent="0.25">
      <c r="A12" s="5"/>
      <c r="B12" s="15">
        <v>2</v>
      </c>
      <c r="C12" s="61" t="s">
        <v>47</v>
      </c>
      <c r="D12" s="59">
        <v>246</v>
      </c>
      <c r="E12" s="35" t="s">
        <v>56</v>
      </c>
      <c r="F12" s="16">
        <v>12185</v>
      </c>
      <c r="G12" s="50">
        <f t="shared" ref="G12:G30" si="0">+F12*D12</f>
        <v>2997510</v>
      </c>
      <c r="H12" s="50">
        <f t="shared" ref="H12:H30" si="1">+G12*19%</f>
        <v>569526.9</v>
      </c>
      <c r="I12" s="55">
        <f t="shared" ref="I12:I30" si="2">+H12+G12</f>
        <v>3567036.9</v>
      </c>
      <c r="J12" s="5"/>
    </row>
    <row r="13" spans="1:10" x14ac:dyDescent="0.25">
      <c r="A13" s="5"/>
      <c r="B13" s="15">
        <v>3</v>
      </c>
      <c r="C13" s="61" t="s">
        <v>48</v>
      </c>
      <c r="D13" s="59">
        <v>177</v>
      </c>
      <c r="E13" s="35" t="s">
        <v>56</v>
      </c>
      <c r="F13" s="16">
        <v>21000</v>
      </c>
      <c r="G13" s="50">
        <f t="shared" si="0"/>
        <v>3717000</v>
      </c>
      <c r="H13" s="50">
        <f t="shared" si="1"/>
        <v>706230</v>
      </c>
      <c r="I13" s="55">
        <f t="shared" si="2"/>
        <v>4423230</v>
      </c>
      <c r="J13" s="5"/>
    </row>
    <row r="14" spans="1:10" x14ac:dyDescent="0.25">
      <c r="A14" s="5"/>
      <c r="B14" s="15">
        <v>4</v>
      </c>
      <c r="C14" s="61" t="s">
        <v>49</v>
      </c>
      <c r="D14" s="59">
        <v>41</v>
      </c>
      <c r="E14" s="35" t="s">
        <v>56</v>
      </c>
      <c r="F14" s="16">
        <v>32760</v>
      </c>
      <c r="G14" s="50">
        <f t="shared" si="0"/>
        <v>1343160</v>
      </c>
      <c r="H14" s="50">
        <f t="shared" si="1"/>
        <v>255200.4</v>
      </c>
      <c r="I14" s="55">
        <f t="shared" si="2"/>
        <v>1598360.4</v>
      </c>
      <c r="J14" s="5"/>
    </row>
    <row r="15" spans="1:10" x14ac:dyDescent="0.25">
      <c r="A15" s="5"/>
      <c r="B15" s="15">
        <v>5</v>
      </c>
      <c r="C15" s="61" t="s">
        <v>50</v>
      </c>
      <c r="D15" s="59">
        <v>534</v>
      </c>
      <c r="E15" s="35" t="s">
        <v>56</v>
      </c>
      <c r="F15" s="16">
        <v>20588</v>
      </c>
      <c r="G15" s="50">
        <f t="shared" si="0"/>
        <v>10993992</v>
      </c>
      <c r="H15" s="50">
        <f t="shared" si="1"/>
        <v>2088858.48</v>
      </c>
      <c r="I15" s="55">
        <f t="shared" si="2"/>
        <v>13082850.48</v>
      </c>
      <c r="J15" s="5"/>
    </row>
    <row r="16" spans="1:10" x14ac:dyDescent="0.25">
      <c r="A16" s="5"/>
      <c r="B16" s="15">
        <v>6</v>
      </c>
      <c r="C16" s="61" t="s">
        <v>51</v>
      </c>
      <c r="D16" s="59">
        <v>2</v>
      </c>
      <c r="E16" s="35" t="s">
        <v>56</v>
      </c>
      <c r="F16" s="16">
        <v>80000</v>
      </c>
      <c r="G16" s="50">
        <f t="shared" si="0"/>
        <v>160000</v>
      </c>
      <c r="H16" s="50">
        <f t="shared" si="1"/>
        <v>30400</v>
      </c>
      <c r="I16" s="55">
        <f t="shared" si="2"/>
        <v>190400</v>
      </c>
      <c r="J16" s="5"/>
    </row>
    <row r="17" spans="1:11" x14ac:dyDescent="0.25">
      <c r="A17" s="5"/>
      <c r="B17" s="15">
        <v>7</v>
      </c>
      <c r="C17" s="61" t="s">
        <v>52</v>
      </c>
      <c r="D17" s="59">
        <v>7</v>
      </c>
      <c r="E17" s="35" t="s">
        <v>56</v>
      </c>
      <c r="F17" s="16">
        <v>450000</v>
      </c>
      <c r="G17" s="50">
        <f t="shared" si="0"/>
        <v>3150000</v>
      </c>
      <c r="H17" s="50">
        <f t="shared" si="1"/>
        <v>598500</v>
      </c>
      <c r="I17" s="55">
        <f t="shared" si="2"/>
        <v>3748500</v>
      </c>
      <c r="J17" s="5"/>
    </row>
    <row r="18" spans="1:11" x14ac:dyDescent="0.25">
      <c r="A18" s="5"/>
      <c r="B18" s="15">
        <v>8</v>
      </c>
      <c r="C18" s="61" t="s">
        <v>53</v>
      </c>
      <c r="D18" s="59">
        <v>5</v>
      </c>
      <c r="E18" s="35" t="s">
        <v>56</v>
      </c>
      <c r="F18" s="16">
        <v>660000</v>
      </c>
      <c r="G18" s="50">
        <f t="shared" si="0"/>
        <v>3300000</v>
      </c>
      <c r="H18" s="50">
        <f t="shared" si="1"/>
        <v>627000</v>
      </c>
      <c r="I18" s="55">
        <f t="shared" si="2"/>
        <v>3927000</v>
      </c>
      <c r="J18" s="5"/>
    </row>
    <row r="19" spans="1:11" x14ac:dyDescent="0.25">
      <c r="A19" s="5"/>
      <c r="B19" s="15">
        <v>9</v>
      </c>
      <c r="C19" s="61" t="s">
        <v>54</v>
      </c>
      <c r="D19" s="59">
        <v>1</v>
      </c>
      <c r="E19" s="35" t="s">
        <v>56</v>
      </c>
      <c r="F19" s="16">
        <v>360000</v>
      </c>
      <c r="G19" s="50">
        <f t="shared" si="0"/>
        <v>360000</v>
      </c>
      <c r="H19" s="50">
        <f t="shared" si="1"/>
        <v>68400</v>
      </c>
      <c r="I19" s="55">
        <f t="shared" si="2"/>
        <v>428400</v>
      </c>
      <c r="J19" s="5"/>
    </row>
    <row r="20" spans="1:11" x14ac:dyDescent="0.25">
      <c r="A20" s="5"/>
      <c r="B20" s="15">
        <v>10</v>
      </c>
      <c r="C20" s="61" t="s">
        <v>31</v>
      </c>
      <c r="D20" s="59">
        <v>5</v>
      </c>
      <c r="E20" s="35" t="s">
        <v>56</v>
      </c>
      <c r="F20" s="16">
        <f>55000*12</f>
        <v>660000</v>
      </c>
      <c r="G20" s="50">
        <f t="shared" si="0"/>
        <v>3300000</v>
      </c>
      <c r="H20" s="50">
        <f t="shared" si="1"/>
        <v>627000</v>
      </c>
      <c r="I20" s="55">
        <f t="shared" si="2"/>
        <v>3927000</v>
      </c>
      <c r="J20" s="5"/>
    </row>
    <row r="21" spans="1:11" x14ac:dyDescent="0.25">
      <c r="A21" s="5"/>
      <c r="B21" s="15">
        <v>11</v>
      </c>
      <c r="C21" s="61" t="s">
        <v>55</v>
      </c>
      <c r="D21" s="59">
        <v>1800</v>
      </c>
      <c r="E21" s="35" t="s">
        <v>56</v>
      </c>
      <c r="F21" s="16">
        <v>850</v>
      </c>
      <c r="G21" s="50">
        <f t="shared" si="0"/>
        <v>1530000</v>
      </c>
      <c r="H21" s="50">
        <f t="shared" si="1"/>
        <v>290700</v>
      </c>
      <c r="I21" s="55">
        <f t="shared" si="2"/>
        <v>1820700</v>
      </c>
      <c r="J21" s="5"/>
    </row>
    <row r="22" spans="1:11" x14ac:dyDescent="0.25">
      <c r="A22" s="5"/>
      <c r="B22" s="15">
        <v>12</v>
      </c>
      <c r="C22" s="79" t="s">
        <v>61</v>
      </c>
      <c r="D22" s="80">
        <v>42</v>
      </c>
      <c r="E22" s="81" t="s">
        <v>56</v>
      </c>
      <c r="F22" s="82">
        <v>12000</v>
      </c>
      <c r="G22" s="50">
        <f t="shared" si="0"/>
        <v>504000</v>
      </c>
      <c r="H22" s="50">
        <f t="shared" si="1"/>
        <v>95760</v>
      </c>
      <c r="I22" s="55">
        <f t="shared" si="2"/>
        <v>599760</v>
      </c>
      <c r="J22" s="5"/>
    </row>
    <row r="23" spans="1:11" x14ac:dyDescent="0.25">
      <c r="A23" s="5"/>
      <c r="B23" s="15">
        <v>13</v>
      </c>
      <c r="C23" s="79" t="s">
        <v>60</v>
      </c>
      <c r="D23" s="80">
        <v>39</v>
      </c>
      <c r="E23" s="81" t="s">
        <v>56</v>
      </c>
      <c r="F23" s="82">
        <v>8000</v>
      </c>
      <c r="G23" s="50">
        <f t="shared" si="0"/>
        <v>312000</v>
      </c>
      <c r="H23" s="50">
        <f t="shared" si="1"/>
        <v>59280</v>
      </c>
      <c r="I23" s="55">
        <f t="shared" si="2"/>
        <v>371280</v>
      </c>
      <c r="J23" s="5"/>
    </row>
    <row r="24" spans="1:11" x14ac:dyDescent="0.25">
      <c r="A24" s="5"/>
      <c r="B24" s="15">
        <v>14</v>
      </c>
      <c r="C24" s="61" t="s">
        <v>39</v>
      </c>
      <c r="D24" s="60">
        <v>60</v>
      </c>
      <c r="E24" s="35" t="s">
        <v>56</v>
      </c>
      <c r="F24" s="16">
        <v>12605</v>
      </c>
      <c r="G24" s="50">
        <f t="shared" si="0"/>
        <v>756300</v>
      </c>
      <c r="H24" s="50">
        <f t="shared" si="1"/>
        <v>143697</v>
      </c>
      <c r="I24" s="55">
        <f t="shared" si="2"/>
        <v>899997</v>
      </c>
      <c r="J24" s="5"/>
    </row>
    <row r="25" spans="1:11" x14ac:dyDescent="0.25">
      <c r="A25" s="5"/>
      <c r="B25" s="15">
        <v>15</v>
      </c>
      <c r="C25" s="61" t="s">
        <v>40</v>
      </c>
      <c r="D25" s="60">
        <v>4</v>
      </c>
      <c r="E25" s="35" t="s">
        <v>56</v>
      </c>
      <c r="F25" s="16">
        <v>325000</v>
      </c>
      <c r="G25" s="50">
        <f t="shared" si="0"/>
        <v>1300000</v>
      </c>
      <c r="H25" s="50">
        <f t="shared" si="1"/>
        <v>247000</v>
      </c>
      <c r="I25" s="55">
        <f t="shared" si="2"/>
        <v>1547000</v>
      </c>
      <c r="J25" s="5"/>
    </row>
    <row r="26" spans="1:11" x14ac:dyDescent="0.25">
      <c r="A26" s="5"/>
      <c r="B26" s="15">
        <v>16</v>
      </c>
      <c r="C26" s="61" t="s">
        <v>41</v>
      </c>
      <c r="D26" s="60">
        <v>7</v>
      </c>
      <c r="E26" s="35" t="s">
        <v>56</v>
      </c>
      <c r="F26" s="16">
        <v>115620</v>
      </c>
      <c r="G26" s="50">
        <f t="shared" si="0"/>
        <v>809340</v>
      </c>
      <c r="H26" s="50">
        <f t="shared" si="1"/>
        <v>153774.6</v>
      </c>
      <c r="I26" s="55">
        <f t="shared" si="2"/>
        <v>963114.6</v>
      </c>
      <c r="J26" s="5"/>
    </row>
    <row r="27" spans="1:11" x14ac:dyDescent="0.25">
      <c r="A27" s="5"/>
      <c r="B27" s="15">
        <v>17</v>
      </c>
      <c r="C27" s="61" t="s">
        <v>42</v>
      </c>
      <c r="D27" s="60">
        <v>16</v>
      </c>
      <c r="E27" s="35" t="s">
        <v>56</v>
      </c>
      <c r="F27" s="16">
        <v>15966</v>
      </c>
      <c r="G27" s="50">
        <f t="shared" si="0"/>
        <v>255456</v>
      </c>
      <c r="H27" s="50">
        <f t="shared" si="1"/>
        <v>48536.639999999999</v>
      </c>
      <c r="I27" s="55">
        <f t="shared" si="2"/>
        <v>303992.64</v>
      </c>
      <c r="J27" s="5"/>
    </row>
    <row r="28" spans="1:11" x14ac:dyDescent="0.25">
      <c r="A28" s="5"/>
      <c r="B28" s="15">
        <v>18</v>
      </c>
      <c r="C28" s="61" t="s">
        <v>43</v>
      </c>
      <c r="D28" s="60">
        <v>16</v>
      </c>
      <c r="E28" s="35" t="s">
        <v>56</v>
      </c>
      <c r="F28" s="16">
        <v>3500</v>
      </c>
      <c r="G28" s="50">
        <f t="shared" si="0"/>
        <v>56000</v>
      </c>
      <c r="H28" s="50">
        <f t="shared" si="1"/>
        <v>10640</v>
      </c>
      <c r="I28" s="55">
        <f t="shared" si="2"/>
        <v>66640</v>
      </c>
      <c r="J28" s="5"/>
    </row>
    <row r="29" spans="1:11" x14ac:dyDescent="0.25">
      <c r="A29" s="5"/>
      <c r="B29" s="15">
        <v>19</v>
      </c>
      <c r="C29" s="61" t="s">
        <v>44</v>
      </c>
      <c r="D29" s="59">
        <v>1</v>
      </c>
      <c r="E29" s="35" t="s">
        <v>56</v>
      </c>
      <c r="F29" s="16">
        <v>268907.56</v>
      </c>
      <c r="G29" s="50">
        <f t="shared" si="0"/>
        <v>268907.56</v>
      </c>
      <c r="H29" s="50">
        <f t="shared" si="1"/>
        <v>51092.436399999999</v>
      </c>
      <c r="I29" s="55">
        <f t="shared" si="2"/>
        <v>319999.9964</v>
      </c>
      <c r="J29" s="5"/>
    </row>
    <row r="30" spans="1:11" x14ac:dyDescent="0.25">
      <c r="A30" s="5"/>
      <c r="B30" s="15">
        <v>20</v>
      </c>
      <c r="C30" s="64" t="s">
        <v>45</v>
      </c>
      <c r="D30" s="65">
        <v>5</v>
      </c>
      <c r="E30" s="66" t="s">
        <v>56</v>
      </c>
      <c r="F30" s="18">
        <f>368067.23/5</f>
        <v>73613.445999999996</v>
      </c>
      <c r="G30" s="47">
        <f t="shared" si="0"/>
        <v>368067.23</v>
      </c>
      <c r="H30" s="47">
        <f t="shared" si="1"/>
        <v>69932.773699999991</v>
      </c>
      <c r="I30" s="56">
        <f t="shared" si="2"/>
        <v>438000.0037</v>
      </c>
      <c r="J30" s="5"/>
    </row>
    <row r="31" spans="1:11" x14ac:dyDescent="0.25">
      <c r="A31" s="5"/>
      <c r="B31" s="15">
        <v>21</v>
      </c>
      <c r="C31" s="61" t="s">
        <v>58</v>
      </c>
      <c r="D31" s="59">
        <v>1</v>
      </c>
      <c r="E31" s="35" t="s">
        <v>56</v>
      </c>
      <c r="F31" s="16">
        <f>92831291/1.19</f>
        <v>78009488.235294119</v>
      </c>
      <c r="G31" s="47">
        <f t="shared" ref="G31:G32" si="3">+F31*D31</f>
        <v>78009488.235294119</v>
      </c>
      <c r="H31" s="47">
        <f t="shared" ref="H31:H32" si="4">+G31*19%</f>
        <v>14821802.764705883</v>
      </c>
      <c r="I31" s="56">
        <f t="shared" ref="I31:I32" si="5">+H31+G31</f>
        <v>92831291</v>
      </c>
      <c r="J31" s="77"/>
      <c r="K31" s="78"/>
    </row>
    <row r="32" spans="1:11" ht="15.75" thickBot="1" x14ac:dyDescent="0.3">
      <c r="A32" s="5"/>
      <c r="B32" s="7">
        <v>22</v>
      </c>
      <c r="C32" s="70" t="s">
        <v>59</v>
      </c>
      <c r="D32" s="71">
        <v>1</v>
      </c>
      <c r="E32" s="36" t="s">
        <v>56</v>
      </c>
      <c r="F32" s="72">
        <f>52848463/1.19</f>
        <v>44410473.109243698</v>
      </c>
      <c r="G32" s="48">
        <f t="shared" si="3"/>
        <v>44410473.109243698</v>
      </c>
      <c r="H32" s="48">
        <f t="shared" si="4"/>
        <v>8437989.8907563034</v>
      </c>
      <c r="I32" s="57">
        <f t="shared" si="5"/>
        <v>52848463</v>
      </c>
      <c r="J32" s="5"/>
    </row>
    <row r="33" spans="1:10" ht="15.75" thickBot="1" x14ac:dyDescent="0.3">
      <c r="A33" s="5"/>
      <c r="B33" s="89" t="s">
        <v>30</v>
      </c>
      <c r="C33" s="105"/>
      <c r="D33" s="105"/>
      <c r="E33" s="105"/>
      <c r="F33" s="106"/>
      <c r="G33" s="62">
        <f>SUM(G11:G32)</f>
        <v>175572094.13453782</v>
      </c>
      <c r="H33" s="62">
        <f>SUM(H11:H32)</f>
        <v>33358697.885562189</v>
      </c>
      <c r="I33" s="62">
        <f>SUM(I11:I32)</f>
        <v>208930792.0201</v>
      </c>
      <c r="J33" s="5"/>
    </row>
    <row r="34" spans="1:10" x14ac:dyDescent="0.25">
      <c r="A34" s="5"/>
      <c r="B34" s="5"/>
      <c r="C34" s="5"/>
      <c r="D34" s="5"/>
      <c r="E34" s="5"/>
      <c r="F34" s="44"/>
      <c r="G34" s="44"/>
      <c r="H34" s="44"/>
      <c r="I34" s="44"/>
      <c r="J34" s="5"/>
    </row>
    <row r="35" spans="1:10" x14ac:dyDescent="0.25">
      <c r="A35" s="5"/>
      <c r="B35" s="5"/>
      <c r="C35" s="5"/>
      <c r="D35" s="5"/>
      <c r="E35" s="5"/>
      <c r="F35" s="44"/>
      <c r="G35" s="44"/>
      <c r="H35" s="44"/>
      <c r="I35" s="44"/>
      <c r="J35" s="5"/>
    </row>
    <row r="36" spans="1:10" x14ac:dyDescent="0.25">
      <c r="A36" s="5"/>
      <c r="B36" s="5"/>
      <c r="C36" s="5"/>
      <c r="D36" s="5"/>
      <c r="E36" s="5"/>
      <c r="F36" s="44"/>
      <c r="G36" s="44"/>
      <c r="H36" s="44"/>
      <c r="I36" s="44"/>
      <c r="J36" s="5"/>
    </row>
    <row r="37" spans="1:10" x14ac:dyDescent="0.25">
      <c r="A37" s="5"/>
      <c r="B37" s="5"/>
      <c r="C37" s="5"/>
      <c r="D37" s="5"/>
      <c r="E37" s="5"/>
      <c r="F37" s="44"/>
      <c r="G37" s="44"/>
      <c r="H37" s="44"/>
      <c r="I37" s="44"/>
      <c r="J37" s="5"/>
    </row>
    <row r="38" spans="1:10" x14ac:dyDescent="0.25">
      <c r="A38" s="5"/>
      <c r="B38" s="5"/>
      <c r="C38" s="5"/>
      <c r="D38" s="5"/>
      <c r="E38" s="5"/>
      <c r="F38" s="44"/>
      <c r="G38" s="44"/>
      <c r="H38" s="44"/>
      <c r="I38" s="44"/>
      <c r="J38" s="5"/>
    </row>
    <row r="39" spans="1:10" x14ac:dyDescent="0.25">
      <c r="A39" s="5"/>
      <c r="B39" s="5"/>
      <c r="C39" s="5"/>
      <c r="D39" s="5"/>
      <c r="E39" s="5"/>
      <c r="F39" s="44"/>
      <c r="G39" s="44"/>
      <c r="H39" s="44"/>
      <c r="I39" s="44"/>
      <c r="J39" s="5"/>
    </row>
    <row r="40" spans="1:10" x14ac:dyDescent="0.25">
      <c r="A40" s="5"/>
      <c r="B40" s="5"/>
      <c r="C40" s="5"/>
      <c r="D40" s="5"/>
      <c r="E40" s="5"/>
      <c r="F40" s="44"/>
      <c r="G40" s="44"/>
      <c r="H40" s="44"/>
      <c r="I40" s="44"/>
      <c r="J40" s="5"/>
    </row>
    <row r="41" spans="1:10" x14ac:dyDescent="0.25">
      <c r="A41" s="5"/>
      <c r="B41" s="5"/>
      <c r="C41" s="5"/>
      <c r="D41" s="5"/>
      <c r="E41" s="5"/>
      <c r="F41" s="44"/>
      <c r="G41" s="44"/>
      <c r="H41" s="44"/>
      <c r="I41" s="44"/>
      <c r="J41" s="5"/>
    </row>
    <row r="42" spans="1:10" x14ac:dyDescent="0.25">
      <c r="A42" s="5"/>
      <c r="B42" s="5"/>
      <c r="C42" s="5"/>
      <c r="D42" s="5"/>
      <c r="E42" s="5"/>
      <c r="F42" s="44"/>
      <c r="G42" s="44"/>
      <c r="H42" s="44"/>
      <c r="I42" s="44"/>
      <c r="J42" s="5"/>
    </row>
    <row r="43" spans="1:10" x14ac:dyDescent="0.25">
      <c r="A43" s="5"/>
      <c r="B43" s="5"/>
      <c r="C43" s="5"/>
      <c r="D43" s="5"/>
      <c r="E43" s="5"/>
      <c r="F43" s="44"/>
      <c r="G43" s="44"/>
      <c r="H43" s="44"/>
      <c r="I43" s="44"/>
      <c r="J43" s="5"/>
    </row>
    <row r="44" spans="1:10" x14ac:dyDescent="0.25">
      <c r="A44" s="5"/>
      <c r="B44" s="5"/>
      <c r="C44" s="5"/>
      <c r="D44" s="5"/>
      <c r="E44" s="5"/>
      <c r="F44" s="44"/>
      <c r="G44" s="44"/>
      <c r="H44" s="44"/>
      <c r="I44" s="44"/>
      <c r="J44" s="5"/>
    </row>
    <row r="45" spans="1:10" x14ac:dyDescent="0.25">
      <c r="A45" s="5"/>
      <c r="B45" s="5"/>
      <c r="C45" s="5"/>
      <c r="D45" s="5"/>
      <c r="E45" s="5"/>
      <c r="F45" s="44"/>
      <c r="G45" s="44"/>
      <c r="H45" s="44"/>
      <c r="I45" s="44"/>
      <c r="J45" s="5"/>
    </row>
    <row r="46" spans="1:10" x14ac:dyDescent="0.25">
      <c r="A46" s="5"/>
      <c r="B46" s="5"/>
      <c r="C46" s="5"/>
      <c r="D46" s="5"/>
      <c r="E46" s="5"/>
      <c r="F46" s="44"/>
      <c r="G46" s="44"/>
      <c r="H46" s="44"/>
      <c r="I46" s="44"/>
      <c r="J46" s="5"/>
    </row>
    <row r="47" spans="1:10" x14ac:dyDescent="0.25">
      <c r="A47" s="5"/>
      <c r="B47" s="5"/>
      <c r="C47" s="5"/>
      <c r="D47" s="5"/>
      <c r="E47" s="5"/>
      <c r="F47" s="44"/>
      <c r="G47" s="44"/>
      <c r="H47" s="44"/>
      <c r="I47" s="44"/>
      <c r="J47" s="5"/>
    </row>
    <row r="48" spans="1:10" x14ac:dyDescent="0.25">
      <c r="A48" s="5"/>
      <c r="B48" s="5"/>
      <c r="C48" s="5"/>
      <c r="D48" s="5"/>
      <c r="E48" s="5"/>
      <c r="F48" s="44"/>
      <c r="G48" s="44"/>
      <c r="H48" s="44"/>
      <c r="I48" s="44"/>
      <c r="J48" s="5"/>
    </row>
    <row r="49" spans="1:10" x14ac:dyDescent="0.25">
      <c r="A49" s="5"/>
      <c r="B49" s="5"/>
      <c r="C49" s="5"/>
      <c r="D49" s="5"/>
      <c r="E49" s="5"/>
      <c r="F49" s="44"/>
      <c r="G49" s="44"/>
      <c r="H49" s="44"/>
      <c r="I49" s="44"/>
      <c r="J49" s="5"/>
    </row>
    <row r="50" spans="1:10" x14ac:dyDescent="0.25">
      <c r="A50" s="5"/>
      <c r="B50" s="5"/>
      <c r="C50" s="5"/>
      <c r="D50" s="5"/>
      <c r="E50" s="5"/>
      <c r="F50" s="44"/>
      <c r="G50" s="44"/>
      <c r="H50" s="44"/>
      <c r="I50" s="44"/>
      <c r="J50" s="5"/>
    </row>
    <row r="51" spans="1:10" x14ac:dyDescent="0.25">
      <c r="A51" s="5"/>
      <c r="B51" s="5"/>
      <c r="C51" s="5"/>
      <c r="D51" s="5"/>
      <c r="E51" s="5"/>
      <c r="F51" s="44"/>
      <c r="G51" s="44"/>
      <c r="H51" s="44"/>
      <c r="I51" s="44"/>
      <c r="J51" s="5"/>
    </row>
    <row r="52" spans="1:10" x14ac:dyDescent="0.25">
      <c r="A52" s="5"/>
      <c r="B52" s="5"/>
      <c r="C52" s="5"/>
      <c r="D52" s="5"/>
      <c r="E52" s="5"/>
      <c r="F52" s="44"/>
      <c r="G52" s="44"/>
      <c r="H52" s="44"/>
      <c r="I52" s="44"/>
      <c r="J52" s="5"/>
    </row>
    <row r="53" spans="1:10" x14ac:dyDescent="0.25">
      <c r="A53" s="5"/>
      <c r="B53" s="5"/>
      <c r="C53" s="5"/>
      <c r="D53" s="5"/>
      <c r="E53" s="5"/>
      <c r="F53" s="44"/>
      <c r="G53" s="44"/>
      <c r="H53" s="44"/>
      <c r="I53" s="44"/>
      <c r="J53" s="5"/>
    </row>
    <row r="54" spans="1:10" x14ac:dyDescent="0.25">
      <c r="A54" s="5"/>
      <c r="B54" s="5"/>
      <c r="C54" s="5"/>
      <c r="D54" s="5"/>
      <c r="E54" s="5"/>
      <c r="F54" s="44"/>
      <c r="G54" s="44"/>
      <c r="H54" s="44"/>
      <c r="I54" s="44"/>
      <c r="J54" s="5"/>
    </row>
    <row r="55" spans="1:10" x14ac:dyDescent="0.25">
      <c r="A55" s="5"/>
      <c r="B55" s="5"/>
      <c r="C55" s="5"/>
      <c r="D55" s="5"/>
      <c r="E55" s="5"/>
      <c r="F55" s="44"/>
      <c r="G55" s="44"/>
      <c r="H55" s="44"/>
      <c r="I55" s="44"/>
      <c r="J55" s="5"/>
    </row>
    <row r="56" spans="1:10" x14ac:dyDescent="0.25">
      <c r="A56" s="5"/>
      <c r="B56" s="5"/>
      <c r="C56" s="5"/>
      <c r="D56" s="5"/>
      <c r="E56" s="5"/>
      <c r="F56" s="44"/>
      <c r="G56" s="44"/>
      <c r="H56" s="44"/>
      <c r="I56" s="44"/>
      <c r="J56" s="5"/>
    </row>
    <row r="57" spans="1:10" x14ac:dyDescent="0.25">
      <c r="A57" s="5"/>
      <c r="B57" s="5"/>
      <c r="C57" s="5"/>
      <c r="D57" s="5"/>
      <c r="E57" s="5"/>
      <c r="F57" s="44"/>
      <c r="G57" s="44"/>
      <c r="H57" s="44"/>
      <c r="I57" s="44"/>
      <c r="J57" s="5"/>
    </row>
    <row r="58" spans="1:10" x14ac:dyDescent="0.25">
      <c r="A58" s="5"/>
      <c r="B58" s="5"/>
      <c r="C58" s="5"/>
      <c r="D58" s="5"/>
      <c r="E58" s="5"/>
      <c r="F58" s="44"/>
      <c r="G58" s="44"/>
      <c r="H58" s="44"/>
      <c r="I58" s="44"/>
      <c r="J58" s="5"/>
    </row>
    <row r="59" spans="1:10" x14ac:dyDescent="0.25">
      <c r="A59" s="5"/>
      <c r="B59" s="5"/>
      <c r="C59" s="5"/>
      <c r="D59" s="5"/>
      <c r="E59" s="5"/>
      <c r="F59" s="44"/>
      <c r="G59" s="44"/>
      <c r="H59" s="44"/>
      <c r="I59" s="44"/>
      <c r="J59" s="5"/>
    </row>
    <row r="60" spans="1:10" x14ac:dyDescent="0.25">
      <c r="A60" s="5"/>
      <c r="B60" s="5"/>
      <c r="C60" s="5"/>
      <c r="D60" s="5"/>
      <c r="E60" s="5"/>
      <c r="F60" s="44"/>
      <c r="G60" s="44"/>
      <c r="H60" s="44"/>
      <c r="I60" s="44"/>
      <c r="J60" s="5"/>
    </row>
    <row r="61" spans="1:10" x14ac:dyDescent="0.25">
      <c r="A61" s="5"/>
      <c r="B61" s="5"/>
      <c r="C61" s="5"/>
      <c r="D61" s="5"/>
      <c r="E61" s="5"/>
      <c r="F61" s="44"/>
      <c r="G61" s="44"/>
      <c r="H61" s="44"/>
      <c r="I61" s="44"/>
      <c r="J61" s="5"/>
    </row>
    <row r="62" spans="1:10" x14ac:dyDescent="0.25">
      <c r="A62" s="5"/>
      <c r="B62" s="5"/>
      <c r="C62" s="5"/>
      <c r="D62" s="5"/>
      <c r="E62" s="5"/>
      <c r="F62" s="44"/>
      <c r="G62" s="44"/>
      <c r="H62" s="44"/>
      <c r="I62" s="44"/>
      <c r="J62" s="5"/>
    </row>
    <row r="63" spans="1:10" x14ac:dyDescent="0.25">
      <c r="A63" s="5"/>
      <c r="B63" s="5"/>
      <c r="C63" s="5"/>
      <c r="D63" s="5"/>
      <c r="E63" s="5"/>
      <c r="F63" s="44"/>
      <c r="G63" s="44"/>
      <c r="H63" s="44"/>
      <c r="I63" s="44"/>
      <c r="J63" s="5"/>
    </row>
    <row r="64" spans="1:10" x14ac:dyDescent="0.25">
      <c r="A64" s="5"/>
      <c r="B64" s="5"/>
      <c r="C64" s="5"/>
      <c r="D64" s="5"/>
      <c r="E64" s="5"/>
      <c r="F64" s="44"/>
      <c r="G64" s="44"/>
      <c r="H64" s="44"/>
      <c r="I64" s="44"/>
      <c r="J64" s="5"/>
    </row>
    <row r="65" spans="1:10" x14ac:dyDescent="0.25">
      <c r="A65" s="5"/>
      <c r="B65" s="5"/>
      <c r="C65" s="5"/>
      <c r="D65" s="5"/>
      <c r="E65" s="5"/>
      <c r="F65" s="44"/>
      <c r="G65" s="44"/>
      <c r="H65" s="44"/>
      <c r="I65" s="44"/>
      <c r="J65" s="5"/>
    </row>
    <row r="66" spans="1:10" x14ac:dyDescent="0.25">
      <c r="A66" s="5"/>
      <c r="B66" s="5"/>
      <c r="C66" s="5"/>
      <c r="D66" s="5"/>
      <c r="E66" s="5"/>
      <c r="F66" s="44"/>
      <c r="G66" s="44"/>
      <c r="H66" s="44"/>
      <c r="I66" s="44"/>
      <c r="J66" s="5"/>
    </row>
    <row r="67" spans="1:10" x14ac:dyDescent="0.25">
      <c r="A67" s="5"/>
      <c r="B67" s="5"/>
      <c r="C67" s="5"/>
      <c r="D67" s="5"/>
      <c r="E67" s="5"/>
      <c r="F67" s="44"/>
      <c r="G67" s="44"/>
      <c r="H67" s="44"/>
      <c r="I67" s="44"/>
      <c r="J67" s="5"/>
    </row>
    <row r="68" spans="1:10" x14ac:dyDescent="0.25">
      <c r="A68" s="5"/>
      <c r="B68" s="5"/>
      <c r="C68" s="5"/>
      <c r="D68" s="5"/>
      <c r="E68" s="5"/>
      <c r="F68" s="44"/>
      <c r="G68" s="44"/>
      <c r="H68" s="44"/>
      <c r="I68" s="44"/>
      <c r="J68" s="5"/>
    </row>
    <row r="69" spans="1:10" x14ac:dyDescent="0.25">
      <c r="A69" s="5"/>
      <c r="B69" s="5"/>
      <c r="C69" s="5"/>
      <c r="D69" s="5"/>
      <c r="E69" s="5"/>
      <c r="F69" s="44"/>
      <c r="G69" s="44"/>
      <c r="H69" s="44"/>
      <c r="I69" s="44"/>
      <c r="J69" s="5"/>
    </row>
    <row r="70" spans="1:10" x14ac:dyDescent="0.25">
      <c r="A70" s="5"/>
      <c r="B70" s="5"/>
      <c r="C70" s="5"/>
      <c r="D70" s="5"/>
      <c r="E70" s="5"/>
      <c r="F70" s="44"/>
      <c r="G70" s="44"/>
      <c r="H70" s="44"/>
      <c r="I70" s="44"/>
      <c r="J70" s="5"/>
    </row>
    <row r="71" spans="1:10" x14ac:dyDescent="0.25">
      <c r="A71" s="5"/>
      <c r="B71" s="5"/>
      <c r="C71" s="5"/>
      <c r="D71" s="5"/>
      <c r="E71" s="5"/>
      <c r="F71" s="44"/>
      <c r="G71" s="44"/>
      <c r="H71" s="44"/>
      <c r="I71" s="44"/>
      <c r="J71" s="5"/>
    </row>
    <row r="72" spans="1:10" x14ac:dyDescent="0.25">
      <c r="A72" s="5"/>
      <c r="B72" s="5"/>
      <c r="C72" s="5"/>
      <c r="D72" s="5"/>
      <c r="E72" s="5"/>
      <c r="F72" s="44"/>
      <c r="G72" s="44"/>
      <c r="H72" s="44"/>
      <c r="I72" s="44"/>
      <c r="J72" s="5"/>
    </row>
    <row r="73" spans="1:10" x14ac:dyDescent="0.25">
      <c r="A73" s="5"/>
      <c r="B73" s="5"/>
      <c r="C73" s="5"/>
      <c r="D73" s="5"/>
      <c r="E73" s="5"/>
      <c r="F73" s="44"/>
      <c r="G73" s="44"/>
      <c r="H73" s="44"/>
      <c r="I73" s="44"/>
      <c r="J73" s="5"/>
    </row>
    <row r="74" spans="1:10" x14ac:dyDescent="0.25">
      <c r="A74" s="5"/>
      <c r="B74" s="5"/>
      <c r="C74" s="5"/>
      <c r="D74" s="5"/>
      <c r="E74" s="5"/>
      <c r="F74" s="44"/>
      <c r="G74" s="44"/>
      <c r="H74" s="44"/>
      <c r="I74" s="44"/>
      <c r="J74" s="5"/>
    </row>
    <row r="75" spans="1:10" x14ac:dyDescent="0.25">
      <c r="A75" s="5"/>
      <c r="B75" s="5"/>
      <c r="C75" s="5"/>
      <c r="D75" s="5"/>
      <c r="E75" s="5"/>
      <c r="F75" s="44"/>
      <c r="G75" s="44"/>
      <c r="H75" s="44"/>
      <c r="I75" s="44"/>
      <c r="J75" s="5"/>
    </row>
    <row r="76" spans="1:10" x14ac:dyDescent="0.25">
      <c r="A76" s="5"/>
      <c r="B76" s="5"/>
      <c r="C76" s="5"/>
      <c r="D76" s="5"/>
      <c r="E76" s="5"/>
      <c r="F76" s="44"/>
      <c r="G76" s="44"/>
      <c r="H76" s="44"/>
      <c r="I76" s="44"/>
      <c r="J76" s="5"/>
    </row>
    <row r="77" spans="1:10" x14ac:dyDescent="0.25">
      <c r="A77" s="5"/>
      <c r="B77" s="5"/>
      <c r="C77" s="5"/>
      <c r="D77" s="5"/>
      <c r="E77" s="5"/>
      <c r="F77" s="44"/>
      <c r="G77" s="44"/>
      <c r="H77" s="44"/>
      <c r="I77" s="44"/>
      <c r="J77" s="5"/>
    </row>
    <row r="78" spans="1:10" x14ac:dyDescent="0.25">
      <c r="A78" s="5"/>
      <c r="B78" s="5"/>
      <c r="C78" s="5"/>
      <c r="D78" s="5"/>
      <c r="E78" s="5"/>
      <c r="F78" s="44"/>
      <c r="G78" s="44"/>
      <c r="H78" s="44"/>
      <c r="I78" s="44"/>
      <c r="J78" s="5"/>
    </row>
    <row r="79" spans="1:10" x14ac:dyDescent="0.25">
      <c r="A79" s="5"/>
      <c r="B79" s="5"/>
      <c r="C79" s="5"/>
      <c r="D79" s="5"/>
      <c r="E79" s="5"/>
      <c r="F79" s="44"/>
      <c r="G79" s="44"/>
      <c r="H79" s="44"/>
      <c r="I79" s="44"/>
      <c r="J79" s="5"/>
    </row>
    <row r="80" spans="1:10" x14ac:dyDescent="0.25">
      <c r="A80" s="5"/>
      <c r="B80" s="5"/>
      <c r="C80" s="5"/>
      <c r="D80" s="5"/>
      <c r="E80" s="5"/>
      <c r="F80" s="44"/>
      <c r="G80" s="44"/>
      <c r="H80" s="44"/>
      <c r="I80" s="44"/>
      <c r="J80" s="5"/>
    </row>
    <row r="81" spans="1:10" x14ac:dyDescent="0.25">
      <c r="A81" s="5"/>
      <c r="B81" s="5"/>
      <c r="C81" s="5"/>
      <c r="D81" s="5"/>
      <c r="E81" s="5"/>
      <c r="F81" s="44"/>
      <c r="G81" s="44"/>
      <c r="H81" s="44"/>
      <c r="I81" s="44"/>
      <c r="J81" s="5"/>
    </row>
    <row r="82" spans="1:10" x14ac:dyDescent="0.25">
      <c r="A82" s="5"/>
      <c r="B82" s="5"/>
      <c r="C82" s="5"/>
      <c r="D82" s="5"/>
      <c r="E82" s="5"/>
      <c r="F82" s="44"/>
      <c r="G82" s="44"/>
      <c r="H82" s="44"/>
      <c r="I82" s="44"/>
      <c r="J82" s="5"/>
    </row>
    <row r="83" spans="1:10" x14ac:dyDescent="0.25">
      <c r="A83" s="5"/>
      <c r="B83" s="5"/>
      <c r="C83" s="5"/>
      <c r="D83" s="5"/>
      <c r="E83" s="5"/>
      <c r="F83" s="44"/>
      <c r="G83" s="44"/>
      <c r="H83" s="44"/>
      <c r="I83" s="44"/>
      <c r="J83" s="5"/>
    </row>
    <row r="84" spans="1:10" x14ac:dyDescent="0.25">
      <c r="A84" s="5"/>
      <c r="B84" s="5"/>
      <c r="C84" s="5"/>
      <c r="D84" s="5"/>
      <c r="E84" s="5"/>
      <c r="F84" s="44"/>
      <c r="G84" s="44"/>
      <c r="H84" s="44"/>
      <c r="I84" s="44"/>
      <c r="J84" s="5"/>
    </row>
    <row r="85" spans="1:10" x14ac:dyDescent="0.25">
      <c r="A85" s="5"/>
      <c r="B85" s="5"/>
      <c r="C85" s="5"/>
      <c r="D85" s="5"/>
      <c r="E85" s="5"/>
      <c r="F85" s="44"/>
      <c r="G85" s="44"/>
      <c r="H85" s="44"/>
      <c r="I85" s="44"/>
      <c r="J85" s="5"/>
    </row>
    <row r="86" spans="1:10" x14ac:dyDescent="0.25">
      <c r="A86" s="5"/>
      <c r="B86" s="5"/>
      <c r="C86" s="5"/>
      <c r="D86" s="5"/>
      <c r="E86" s="5"/>
      <c r="F86" s="44"/>
      <c r="G86" s="44"/>
      <c r="H86" s="44"/>
      <c r="I86" s="44"/>
      <c r="J86" s="5"/>
    </row>
    <row r="87" spans="1:10" x14ac:dyDescent="0.25">
      <c r="A87" s="5"/>
      <c r="B87" s="5"/>
      <c r="C87" s="5"/>
      <c r="D87" s="5"/>
      <c r="E87" s="5"/>
      <c r="F87" s="44"/>
      <c r="G87" s="44"/>
      <c r="H87" s="44"/>
      <c r="I87" s="44"/>
      <c r="J87" s="5"/>
    </row>
    <row r="88" spans="1:10" x14ac:dyDescent="0.25">
      <c r="A88" s="5"/>
      <c r="B88" s="5"/>
      <c r="C88" s="5"/>
      <c r="D88" s="5"/>
      <c r="E88" s="5"/>
      <c r="F88" s="44"/>
      <c r="G88" s="44"/>
      <c r="H88" s="44"/>
      <c r="I88" s="44"/>
      <c r="J88" s="5"/>
    </row>
    <row r="89" spans="1:10" x14ac:dyDescent="0.25">
      <c r="A89" s="5"/>
      <c r="B89" s="5"/>
      <c r="C89" s="5"/>
      <c r="D89" s="5"/>
      <c r="E89" s="5"/>
      <c r="F89" s="44"/>
      <c r="G89" s="44"/>
      <c r="H89" s="44"/>
      <c r="I89" s="44"/>
      <c r="J89" s="5"/>
    </row>
    <row r="90" spans="1:10" x14ac:dyDescent="0.25">
      <c r="A90" s="5"/>
      <c r="B90" s="5"/>
      <c r="C90" s="5"/>
      <c r="D90" s="5"/>
      <c r="E90" s="5"/>
      <c r="F90" s="44"/>
      <c r="G90" s="44"/>
      <c r="H90" s="44"/>
      <c r="I90" s="44"/>
      <c r="J90" s="5"/>
    </row>
    <row r="91" spans="1:10" x14ac:dyDescent="0.25">
      <c r="A91" s="5"/>
      <c r="B91" s="5"/>
      <c r="C91" s="5"/>
      <c r="D91" s="5"/>
      <c r="E91" s="5"/>
      <c r="F91" s="44"/>
      <c r="G91" s="44"/>
      <c r="H91" s="44"/>
      <c r="I91" s="44"/>
      <c r="J91" s="5"/>
    </row>
    <row r="92" spans="1:10" x14ac:dyDescent="0.25">
      <c r="A92" s="5"/>
      <c r="B92" s="5"/>
      <c r="C92" s="5"/>
      <c r="D92" s="5"/>
      <c r="E92" s="5"/>
      <c r="F92" s="44"/>
      <c r="G92" s="44"/>
      <c r="H92" s="44"/>
      <c r="I92" s="44"/>
      <c r="J92" s="5"/>
    </row>
    <row r="93" spans="1:10" x14ac:dyDescent="0.25">
      <c r="A93" s="5"/>
      <c r="B93" s="5"/>
      <c r="C93" s="5"/>
      <c r="D93" s="5"/>
      <c r="E93" s="5"/>
      <c r="F93" s="44"/>
      <c r="G93" s="44"/>
      <c r="H93" s="44"/>
      <c r="I93" s="44"/>
      <c r="J93" s="5"/>
    </row>
    <row r="94" spans="1:10" x14ac:dyDescent="0.25">
      <c r="A94" s="5"/>
      <c r="B94" s="5"/>
      <c r="C94" s="5"/>
      <c r="D94" s="5"/>
      <c r="E94" s="5"/>
      <c r="F94" s="44"/>
      <c r="G94" s="44"/>
      <c r="H94" s="44"/>
      <c r="I94" s="44"/>
      <c r="J94" s="5"/>
    </row>
    <row r="95" spans="1:10" x14ac:dyDescent="0.25">
      <c r="A95" s="5"/>
      <c r="B95" s="5"/>
      <c r="C95" s="5"/>
      <c r="D95" s="5"/>
      <c r="E95" s="5"/>
      <c r="F95" s="44"/>
      <c r="G95" s="44"/>
      <c r="H95" s="44"/>
      <c r="I95" s="44"/>
      <c r="J95" s="5"/>
    </row>
    <row r="96" spans="1:10" x14ac:dyDescent="0.25">
      <c r="A96" s="5"/>
      <c r="B96" s="5"/>
      <c r="C96" s="5"/>
      <c r="D96" s="5"/>
      <c r="E96" s="5"/>
      <c r="F96" s="44"/>
      <c r="G96" s="44"/>
      <c r="H96" s="44"/>
      <c r="I96" s="44"/>
      <c r="J96" s="5"/>
    </row>
    <row r="97" spans="1:10" x14ac:dyDescent="0.25">
      <c r="A97" s="5"/>
      <c r="B97" s="5"/>
      <c r="C97" s="5"/>
      <c r="D97" s="5"/>
      <c r="E97" s="5"/>
      <c r="F97" s="44"/>
      <c r="G97" s="44"/>
      <c r="H97" s="44"/>
      <c r="I97" s="44"/>
      <c r="J97" s="5"/>
    </row>
    <row r="98" spans="1:10" x14ac:dyDescent="0.25">
      <c r="A98" s="5"/>
      <c r="B98" s="5"/>
      <c r="C98" s="5"/>
      <c r="D98" s="5"/>
      <c r="E98" s="5"/>
      <c r="F98" s="44"/>
      <c r="G98" s="44"/>
      <c r="H98" s="44"/>
      <c r="I98" s="44"/>
      <c r="J98" s="5"/>
    </row>
    <row r="99" spans="1:10" x14ac:dyDescent="0.25">
      <c r="A99" s="5"/>
      <c r="B99" s="5"/>
      <c r="C99" s="5"/>
      <c r="D99" s="5"/>
      <c r="E99" s="5"/>
      <c r="F99" s="44"/>
      <c r="G99" s="44"/>
      <c r="H99" s="44"/>
      <c r="I99" s="44"/>
      <c r="J99" s="5"/>
    </row>
    <row r="100" spans="1:10" x14ac:dyDescent="0.25">
      <c r="A100" s="5"/>
      <c r="B100" s="5"/>
      <c r="C100" s="5"/>
      <c r="D100" s="5"/>
      <c r="E100" s="5"/>
      <c r="F100" s="44"/>
      <c r="G100" s="44"/>
      <c r="H100" s="44"/>
      <c r="I100" s="44"/>
      <c r="J100" s="5"/>
    </row>
    <row r="101" spans="1:10" x14ac:dyDescent="0.25">
      <c r="A101" s="5"/>
      <c r="B101" s="5"/>
      <c r="C101" s="5"/>
      <c r="D101" s="5"/>
      <c r="E101" s="5"/>
      <c r="F101" s="44"/>
      <c r="G101" s="44"/>
      <c r="H101" s="44"/>
      <c r="I101" s="44"/>
      <c r="J101" s="5"/>
    </row>
    <row r="102" spans="1:10" x14ac:dyDescent="0.25">
      <c r="A102" s="5"/>
      <c r="B102" s="5"/>
      <c r="C102" s="5"/>
      <c r="D102" s="5"/>
      <c r="E102" s="5"/>
      <c r="F102" s="44"/>
      <c r="G102" s="44"/>
      <c r="H102" s="44"/>
      <c r="I102" s="44"/>
      <c r="J102" s="5"/>
    </row>
    <row r="103" spans="1:10" x14ac:dyDescent="0.25">
      <c r="A103" s="5"/>
      <c r="B103" s="5"/>
      <c r="C103" s="5"/>
      <c r="D103" s="5"/>
      <c r="E103" s="5"/>
      <c r="F103" s="44"/>
      <c r="G103" s="44"/>
      <c r="H103" s="44"/>
      <c r="I103" s="44"/>
      <c r="J103" s="5"/>
    </row>
    <row r="104" spans="1:10" x14ac:dyDescent="0.25">
      <c r="A104" s="5"/>
      <c r="B104" s="5"/>
      <c r="C104" s="5"/>
      <c r="D104" s="5"/>
      <c r="E104" s="5"/>
      <c r="F104" s="44"/>
      <c r="G104" s="44"/>
      <c r="H104" s="44"/>
      <c r="I104" s="44"/>
      <c r="J104" s="5"/>
    </row>
    <row r="105" spans="1:10" x14ac:dyDescent="0.25">
      <c r="A105" s="5"/>
      <c r="J105" s="5"/>
    </row>
  </sheetData>
  <mergeCells count="5">
    <mergeCell ref="D3:I3"/>
    <mergeCell ref="D4:I4"/>
    <mergeCell ref="D5:I5"/>
    <mergeCell ref="B33:F33"/>
    <mergeCell ref="B9:I9"/>
  </mergeCells>
  <pageMargins left="0.7" right="0.7" top="0.75" bottom="0.75" header="0.3" footer="0.3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Materiales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2021-10-05T16:31:25Z</dcterms:created>
  <dcterms:modified xsi:type="dcterms:W3CDTF">2022-02-15T02:49:33Z</dcterms:modified>
</cp:coreProperties>
</file>