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Costor Proyectos Desarrollados\"/>
    </mc:Choice>
  </mc:AlternateContent>
  <xr:revisionPtr revIDLastSave="0" documentId="13_ncr:1_{51E5D3B3-474B-47DB-B9C0-6B7E10099F96}" xr6:coauthVersionLast="47" xr6:coauthVersionMax="47" xr10:uidLastSave="{00000000-0000-0000-0000-000000000000}"/>
  <bookViews>
    <workbookView xWindow="-120" yWindow="-120" windowWidth="20730" windowHeight="11310" activeTab="1" xr2:uid="{20DBDDCE-785B-4BE2-A583-02940395A41F}"/>
  </bookViews>
  <sheets>
    <sheet name="Resumen" sheetId="1" r:id="rId1"/>
    <sheet name="Materiales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0" i="1" l="1"/>
  <c r="H39" i="1"/>
  <c r="H38" i="1"/>
  <c r="G38" i="1"/>
  <c r="G40" i="1" s="1"/>
  <c r="F38" i="1"/>
  <c r="G55" i="2"/>
  <c r="H55" i="2" s="1"/>
  <c r="I55" i="2" s="1"/>
  <c r="F54" i="2"/>
  <c r="G54" i="2" s="1"/>
  <c r="H54" i="2" s="1"/>
  <c r="I54" i="2" s="1"/>
  <c r="G53" i="2"/>
  <c r="H53" i="2" s="1"/>
  <c r="I53" i="2" s="1"/>
  <c r="H60" i="2"/>
  <c r="I60" i="2" s="1"/>
  <c r="H92" i="2"/>
  <c r="I92" i="2" s="1"/>
  <c r="H95" i="2"/>
  <c r="I95" i="2" s="1"/>
  <c r="G48" i="2"/>
  <c r="H48" i="2" s="1"/>
  <c r="I48" i="2" s="1"/>
  <c r="G49" i="2"/>
  <c r="H49" i="2" s="1"/>
  <c r="I49" i="2" s="1"/>
  <c r="G50" i="2"/>
  <c r="H50" i="2" s="1"/>
  <c r="I50" i="2" s="1"/>
  <c r="G51" i="2"/>
  <c r="H51" i="2" s="1"/>
  <c r="I51" i="2" s="1"/>
  <c r="G52" i="2"/>
  <c r="G56" i="2"/>
  <c r="H56" i="2" s="1"/>
  <c r="I56" i="2" s="1"/>
  <c r="G57" i="2"/>
  <c r="H57" i="2" s="1"/>
  <c r="I57" i="2" s="1"/>
  <c r="G58" i="2"/>
  <c r="H58" i="2" s="1"/>
  <c r="I58" i="2" s="1"/>
  <c r="G59" i="2"/>
  <c r="H59" i="2" s="1"/>
  <c r="I59" i="2" s="1"/>
  <c r="G60" i="2"/>
  <c r="G61" i="2"/>
  <c r="H61" i="2" s="1"/>
  <c r="I61" i="2" s="1"/>
  <c r="G62" i="2"/>
  <c r="H62" i="2" s="1"/>
  <c r="I62" i="2" s="1"/>
  <c r="G63" i="2"/>
  <c r="H63" i="2" s="1"/>
  <c r="I63" i="2" s="1"/>
  <c r="G64" i="2"/>
  <c r="H64" i="2" s="1"/>
  <c r="I64" i="2" s="1"/>
  <c r="G65" i="2"/>
  <c r="H65" i="2" s="1"/>
  <c r="I65" i="2" s="1"/>
  <c r="G66" i="2"/>
  <c r="H66" i="2" s="1"/>
  <c r="I66" i="2" s="1"/>
  <c r="G67" i="2"/>
  <c r="H67" i="2" s="1"/>
  <c r="I67" i="2" s="1"/>
  <c r="G68" i="2"/>
  <c r="H68" i="2" s="1"/>
  <c r="I68" i="2" s="1"/>
  <c r="G69" i="2"/>
  <c r="H69" i="2" s="1"/>
  <c r="I69" i="2" s="1"/>
  <c r="G70" i="2"/>
  <c r="H70" i="2" s="1"/>
  <c r="I70" i="2" s="1"/>
  <c r="G71" i="2"/>
  <c r="H71" i="2" s="1"/>
  <c r="I71" i="2" s="1"/>
  <c r="G72" i="2"/>
  <c r="H72" i="2" s="1"/>
  <c r="I72" i="2" s="1"/>
  <c r="G73" i="2"/>
  <c r="H73" i="2" s="1"/>
  <c r="I73" i="2" s="1"/>
  <c r="G74" i="2"/>
  <c r="H74" i="2" s="1"/>
  <c r="I74" i="2" s="1"/>
  <c r="G75" i="2"/>
  <c r="H75" i="2" s="1"/>
  <c r="I75" i="2" s="1"/>
  <c r="G76" i="2"/>
  <c r="H76" i="2" s="1"/>
  <c r="I76" i="2" s="1"/>
  <c r="G77" i="2"/>
  <c r="H77" i="2" s="1"/>
  <c r="I77" i="2" s="1"/>
  <c r="G78" i="2"/>
  <c r="H78" i="2" s="1"/>
  <c r="I78" i="2" s="1"/>
  <c r="G79" i="2"/>
  <c r="H79" i="2" s="1"/>
  <c r="I79" i="2" s="1"/>
  <c r="G80" i="2"/>
  <c r="H80" i="2" s="1"/>
  <c r="I80" i="2" s="1"/>
  <c r="G81" i="2"/>
  <c r="H81" i="2" s="1"/>
  <c r="I81" i="2" s="1"/>
  <c r="G82" i="2"/>
  <c r="H82" i="2" s="1"/>
  <c r="I82" i="2" s="1"/>
  <c r="G83" i="2"/>
  <c r="H83" i="2" s="1"/>
  <c r="I83" i="2" s="1"/>
  <c r="G84" i="2"/>
  <c r="H84" i="2" s="1"/>
  <c r="I84" i="2" s="1"/>
  <c r="G85" i="2"/>
  <c r="H85" i="2" s="1"/>
  <c r="I85" i="2" s="1"/>
  <c r="G86" i="2"/>
  <c r="H86" i="2" s="1"/>
  <c r="I86" i="2" s="1"/>
  <c r="G87" i="2"/>
  <c r="H87" i="2" s="1"/>
  <c r="I87" i="2" s="1"/>
  <c r="G88" i="2"/>
  <c r="H88" i="2" s="1"/>
  <c r="I88" i="2" s="1"/>
  <c r="G89" i="2"/>
  <c r="H89" i="2" s="1"/>
  <c r="I89" i="2" s="1"/>
  <c r="G90" i="2"/>
  <c r="H90" i="2" s="1"/>
  <c r="I90" i="2" s="1"/>
  <c r="G91" i="2"/>
  <c r="H91" i="2" s="1"/>
  <c r="I91" i="2" s="1"/>
  <c r="G92" i="2"/>
  <c r="G93" i="2"/>
  <c r="H93" i="2" s="1"/>
  <c r="I93" i="2" s="1"/>
  <c r="G94" i="2"/>
  <c r="H94" i="2" s="1"/>
  <c r="I94" i="2" s="1"/>
  <c r="G95" i="2"/>
  <c r="G47" i="2"/>
  <c r="H47" i="2" s="1"/>
  <c r="I47" i="2" s="1"/>
  <c r="H14" i="2"/>
  <c r="I14" i="2" s="1"/>
  <c r="G31" i="2"/>
  <c r="H31" i="2" s="1"/>
  <c r="I31" i="2" s="1"/>
  <c r="G12" i="2"/>
  <c r="H12" i="2" s="1"/>
  <c r="I12" i="2" s="1"/>
  <c r="G13" i="2"/>
  <c r="H13" i="2" s="1"/>
  <c r="I13" i="2" s="1"/>
  <c r="G14" i="2"/>
  <c r="G15" i="2"/>
  <c r="H15" i="2" s="1"/>
  <c r="I15" i="2" s="1"/>
  <c r="G16" i="2"/>
  <c r="H16" i="2" s="1"/>
  <c r="I16" i="2" s="1"/>
  <c r="G17" i="2"/>
  <c r="H17" i="2" s="1"/>
  <c r="I17" i="2" s="1"/>
  <c r="G18" i="2"/>
  <c r="H18" i="2" s="1"/>
  <c r="I18" i="2" s="1"/>
  <c r="G19" i="2"/>
  <c r="H19" i="2" s="1"/>
  <c r="I19" i="2" s="1"/>
  <c r="G20" i="2"/>
  <c r="H20" i="2" s="1"/>
  <c r="I20" i="2" s="1"/>
  <c r="G21" i="2"/>
  <c r="H21" i="2" s="1"/>
  <c r="I21" i="2" s="1"/>
  <c r="G22" i="2"/>
  <c r="H22" i="2" s="1"/>
  <c r="I22" i="2" s="1"/>
  <c r="G23" i="2"/>
  <c r="H23" i="2" s="1"/>
  <c r="I23" i="2" s="1"/>
  <c r="G24" i="2"/>
  <c r="H24" i="2" s="1"/>
  <c r="I24" i="2" s="1"/>
  <c r="G25" i="2"/>
  <c r="H25" i="2" s="1"/>
  <c r="I25" i="2" s="1"/>
  <c r="G26" i="2"/>
  <c r="H26" i="2" s="1"/>
  <c r="I26" i="2" s="1"/>
  <c r="G27" i="2"/>
  <c r="H27" i="2" s="1"/>
  <c r="I27" i="2" s="1"/>
  <c r="G28" i="2"/>
  <c r="H28" i="2" s="1"/>
  <c r="I28" i="2" s="1"/>
  <c r="G29" i="2"/>
  <c r="H29" i="2" s="1"/>
  <c r="I29" i="2" s="1"/>
  <c r="G30" i="2"/>
  <c r="H30" i="2" s="1"/>
  <c r="I30" i="2" s="1"/>
  <c r="G32" i="2"/>
  <c r="H32" i="2" s="1"/>
  <c r="I32" i="2" s="1"/>
  <c r="G33" i="2"/>
  <c r="H33" i="2" s="1"/>
  <c r="I33" i="2" s="1"/>
  <c r="G11" i="2"/>
  <c r="H11" i="2" s="1"/>
  <c r="F40" i="1"/>
  <c r="G96" i="2" l="1"/>
  <c r="H52" i="2"/>
  <c r="I11" i="2"/>
  <c r="I34" i="2" s="1"/>
  <c r="H34" i="2"/>
  <c r="G34" i="2"/>
  <c r="H96" i="2" l="1"/>
  <c r="I52" i="2"/>
  <c r="I96" i="2" s="1"/>
</calcChain>
</file>

<file path=xl/sharedStrings.xml><?xml version="1.0" encoding="utf-8"?>
<sst xmlns="http://schemas.openxmlformats.org/spreadsheetml/2006/main" count="268" uniqueCount="149">
  <si>
    <t>Centro Costo</t>
  </si>
  <si>
    <t>Fabricante</t>
  </si>
  <si>
    <t>Responsable Obra</t>
  </si>
  <si>
    <t>Responsable En sitio</t>
  </si>
  <si>
    <t>Mano de Obra</t>
  </si>
  <si>
    <t>IVA</t>
  </si>
  <si>
    <t>Inicio de Operación</t>
  </si>
  <si>
    <t>Inicio de Preoperativo</t>
  </si>
  <si>
    <t>Item</t>
  </si>
  <si>
    <t>Cantidad</t>
  </si>
  <si>
    <t>Vida Util</t>
  </si>
  <si>
    <t>Tiempo de Fabrición</t>
  </si>
  <si>
    <t>Inicio Obra</t>
  </si>
  <si>
    <t>Fin de Obra</t>
  </si>
  <si>
    <t xml:space="preserve">CIPRODYSER S.A </t>
  </si>
  <si>
    <t>NIT 830.125.529-2</t>
  </si>
  <si>
    <t xml:space="preserve">Calle 4 #5-13, Samacá, Boyacá. Teléfono:7372148 </t>
  </si>
  <si>
    <t xml:space="preserve">Nombre de Proyecto: </t>
  </si>
  <si>
    <t xml:space="preserve">LINEA DE VIDA </t>
  </si>
  <si>
    <t xml:space="preserve">Evidencia Fotografica </t>
  </si>
  <si>
    <t>Alcance</t>
  </si>
  <si>
    <t>El propósito del proyecto es la construcción de una línea de vida, la cual será utilizada para el carpe de vehículos de carga pesada del sector minero y coquización, con el fin de que sea una estructura segura para los operarios encargados de ejercer dicha labor, deigual manera  brindar un buen servicio a nuestros clientes.</t>
  </si>
  <si>
    <t xml:space="preserve">Criba </t>
  </si>
  <si>
    <t xml:space="preserve">Montajes Industriales Samaca </t>
  </si>
  <si>
    <t xml:space="preserve">Ing. Diego Neiza, Ing. Oscar Diaz, Liliana Lancheros. </t>
  </si>
  <si>
    <t>Ing. Javier Orozco</t>
  </si>
  <si>
    <t>20 Años</t>
  </si>
  <si>
    <t xml:space="preserve">100 Días </t>
  </si>
  <si>
    <t>Descripción</t>
  </si>
  <si>
    <t xml:space="preserve">Valor Total </t>
  </si>
  <si>
    <t xml:space="preserve">Valor Neto  </t>
  </si>
  <si>
    <t>Materiales y suministros</t>
  </si>
  <si>
    <t>COSTO TOTAL</t>
  </si>
  <si>
    <t xml:space="preserve">Descripción </t>
  </si>
  <si>
    <t>Destino</t>
  </si>
  <si>
    <t>Valor Unt.</t>
  </si>
  <si>
    <t xml:space="preserve">Valor Iva </t>
  </si>
  <si>
    <t>Canal en U 4" x 6m</t>
  </si>
  <si>
    <t>Linea de vida</t>
  </si>
  <si>
    <t>Canal en U 3" x 6m</t>
  </si>
  <si>
    <t>Canal en U  6" x 6m</t>
  </si>
  <si>
    <t>IPE 160</t>
  </si>
  <si>
    <t>Tubo Estructural 50 x 50</t>
  </si>
  <si>
    <t>Tubo Estructural 40 x 40</t>
  </si>
  <si>
    <t>Lamina 1/2" de 6m x 2.40m</t>
  </si>
  <si>
    <t>Lamina 1/4" de 6m*2.40m</t>
  </si>
  <si>
    <t>Lamina 3/16" de 6m *2.40m</t>
  </si>
  <si>
    <t>Lamina 3/8" de 6m *2.40m</t>
  </si>
  <si>
    <t>Plátina 2" x 1/4"</t>
  </si>
  <si>
    <t>Angulo 2 x 1/4 x 6m</t>
  </si>
  <si>
    <t>Angulo 1/2 x 3/16 x 6m</t>
  </si>
  <si>
    <t>Platina 1 x 3/16 x 6m</t>
  </si>
  <si>
    <t>Barra Corrugada 1/2" x 6m</t>
  </si>
  <si>
    <t>Barra Corrugada 1" x 6m</t>
  </si>
  <si>
    <t>Peinasos</t>
  </si>
  <si>
    <t xml:space="preserve">Lamina Metaldec </t>
  </si>
  <si>
    <t xml:space="preserve">Bisagras </t>
  </si>
  <si>
    <t xml:space="preserve">Manijas </t>
  </si>
  <si>
    <t xml:space="preserve">Yoyos </t>
  </si>
  <si>
    <t>Trollyes</t>
  </si>
  <si>
    <t xml:space="preserve">Juego de Arnes </t>
  </si>
  <si>
    <t>Cant.</t>
  </si>
  <si>
    <t xml:space="preserve">Detalle </t>
  </si>
  <si>
    <t xml:space="preserve">Ubicación </t>
  </si>
  <si>
    <t>Canal U 4"</t>
  </si>
  <si>
    <t xml:space="preserve">Intermedios de vigas de estructura </t>
  </si>
  <si>
    <t xml:space="preserve">Estructura </t>
  </si>
  <si>
    <t xml:space="preserve">Viga estructura </t>
  </si>
  <si>
    <t>Canal U 6"</t>
  </si>
  <si>
    <t xml:space="preserve">Pasarela </t>
  </si>
  <si>
    <t>Baranda</t>
  </si>
  <si>
    <t xml:space="preserve">Escaleras </t>
  </si>
  <si>
    <t>Platina de 2 x 1/4</t>
  </si>
  <si>
    <t xml:space="preserve">Guarda de Pasarela </t>
  </si>
  <si>
    <t xml:space="preserve">Canal U 3" </t>
  </si>
  <si>
    <t>Base pasarela</t>
  </si>
  <si>
    <t>Angulo 2 x 1/4</t>
  </si>
  <si>
    <t xml:space="preserve">Serchas </t>
  </si>
  <si>
    <t>Angulo 1/2 x 3/16</t>
  </si>
  <si>
    <t xml:space="preserve">Pasos y Parrilla </t>
  </si>
  <si>
    <t>Platina 1 x 3/16</t>
  </si>
  <si>
    <t xml:space="preserve">Parrilla Pasarela </t>
  </si>
  <si>
    <t xml:space="preserve">Parrilla Paso Escaleras </t>
  </si>
  <si>
    <t xml:space="preserve">Parrilla Paso Carpe </t>
  </si>
  <si>
    <t xml:space="preserve">Union Parrilla Pasarelas </t>
  </si>
  <si>
    <t>Varilla Corrugada 1/2"</t>
  </si>
  <si>
    <t xml:space="preserve">Zapatas Estructura </t>
  </si>
  <si>
    <t>Varilla Corrugada 1"</t>
  </si>
  <si>
    <t xml:space="preserve">IPE 160 X 6 MTS </t>
  </si>
  <si>
    <t xml:space="preserve">Carrito </t>
  </si>
  <si>
    <t xml:space="preserve">Peinasos </t>
  </si>
  <si>
    <t xml:space="preserve">Cubierta </t>
  </si>
  <si>
    <t xml:space="preserve">Canal U 4" </t>
  </si>
  <si>
    <t>Puerta pero solicitaron 16</t>
  </si>
  <si>
    <t xml:space="preserve">Puertas </t>
  </si>
  <si>
    <t>Grata de copa</t>
  </si>
  <si>
    <t>Soldadura 70-18 x 1kg en 1/8"</t>
  </si>
  <si>
    <t>Bala de oxigeno</t>
  </si>
  <si>
    <t>Discos de trozadora</t>
  </si>
  <si>
    <t>Galon de tiner</t>
  </si>
  <si>
    <t>Cemento estructural x 42.5Kg</t>
  </si>
  <si>
    <t>Anticorrosivo</t>
  </si>
  <si>
    <t>Bala de gas propano</t>
  </si>
  <si>
    <t>Pintura verde esmeralda</t>
  </si>
  <si>
    <t>Rollo de cinta de enmascarar</t>
  </si>
  <si>
    <t>Afloja todo</t>
  </si>
  <si>
    <t>Pintura amarilla</t>
  </si>
  <si>
    <t>Disco de corte de 7"x 1/8"</t>
  </si>
  <si>
    <t>Tornillo 5/8 x 2"</t>
  </si>
  <si>
    <t>Tuerca de Seguridad 5/8</t>
  </si>
  <si>
    <t>Arandela Zincada 5/8</t>
  </si>
  <si>
    <t>Arandela Zincada 1"</t>
  </si>
  <si>
    <t>Tuerca normal R.O G5 1"</t>
  </si>
  <si>
    <t>Soldadura 60-13 x 1kg en 1/8"</t>
  </si>
  <si>
    <t>Pliejo de lija</t>
  </si>
  <si>
    <t>Disco de pulir de 7" x 1/4"</t>
  </si>
  <si>
    <t>Mini breaker de 32AMP TRIF</t>
  </si>
  <si>
    <t>Refelector LED 200WATT</t>
  </si>
  <si>
    <t>Toma trifasica Hembra de 50AMP</t>
  </si>
  <si>
    <t>Toma doble con polo a tiere de 15AMP</t>
  </si>
  <si>
    <t>Tornillo 7/16" x 11/2"</t>
  </si>
  <si>
    <t>Tuerca 7/16"</t>
  </si>
  <si>
    <t>Minibreaker monofasico de 63AMP</t>
  </si>
  <si>
    <t>Niple de 3/4" x 3"</t>
  </si>
  <si>
    <t>Abrazadera plastica</t>
  </si>
  <si>
    <t>Cinta aislante 3M</t>
  </si>
  <si>
    <t>Hidrosolta Plus puesta a tierra</t>
  </si>
  <si>
    <t>Tornillo 5/8 x 2 1/2"</t>
  </si>
  <si>
    <t>Terminal EMT 3/4"</t>
  </si>
  <si>
    <t>Union IMC 3/4"</t>
  </si>
  <si>
    <t>Terminal recta 3/4"</t>
  </si>
  <si>
    <t>Tornillo 1/2" x 1 1/2"</t>
  </si>
  <si>
    <t>Tornillo 3/8" x 2"</t>
  </si>
  <si>
    <t>Tuerca Normal 3/8"</t>
  </si>
  <si>
    <t>Terminal Tubular</t>
  </si>
  <si>
    <t>Termnal Bimetalica</t>
  </si>
  <si>
    <t>Arandela 3/8"</t>
  </si>
  <si>
    <t>Tuerca 3/8" seguridad</t>
  </si>
  <si>
    <t>Grata de mano</t>
  </si>
  <si>
    <t>Soldadura MIG x KG</t>
  </si>
  <si>
    <t>Brocha #2</t>
  </si>
  <si>
    <t>TOTAL</t>
  </si>
  <si>
    <t xml:space="preserve">RESUMEN MATERIALES </t>
  </si>
  <si>
    <t xml:space="preserve">DISTRIBUCION MATERIAL </t>
  </si>
  <si>
    <t xml:space="preserve">TOTAL </t>
  </si>
  <si>
    <t>RESUMEN CONSUMIBLES</t>
  </si>
  <si>
    <t xml:space="preserve">Ladrillo de cuadro </t>
  </si>
  <si>
    <t xml:space="preserve">Gravilla </t>
  </si>
  <si>
    <r>
      <t>Arena Lavada m</t>
    </r>
    <r>
      <rPr>
        <vertAlign val="superscript"/>
        <sz val="11"/>
        <color theme="1"/>
        <rFont val="Calibri"/>
        <family val="2"/>
        <scheme val="minor"/>
      </rPr>
      <t>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</si>
</sst>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\ * #,##0.00_-;\-&quot;$&quot;\ * #,##0.00_-;_-&quot;$&quot;\ * &quot;-&quot;??_-;_-@_-"/>
    <numFmt numFmtId="164" formatCode="&quot;$&quot;#,##0;[Red]\-&quot;$&quot;#,##0"/>
    <numFmt numFmtId="165" formatCode="_-&quot;$&quot;\ * #,##0_-;\-&quot;$&quot;\ * #,##0_-;_-&quot;$&quot;\ 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Book Antiqua"/>
      <family val="1"/>
    </font>
    <font>
      <sz val="10"/>
      <color theme="1"/>
      <name val="Bodoni MT Condensed"/>
      <family val="1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22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3" xfId="0" applyFill="1" applyBorder="1"/>
    <xf numFmtId="0" fontId="0" fillId="0" borderId="0" xfId="0" applyFill="1" applyBorder="1"/>
    <xf numFmtId="15" fontId="0" fillId="0" borderId="0" xfId="0" applyNumberFormat="1" applyFill="1" applyBorder="1" applyAlignment="1"/>
    <xf numFmtId="0" fontId="0" fillId="0" borderId="0" xfId="0" applyFill="1" applyBorder="1" applyAlignment="1">
      <alignment horizontal="right"/>
    </xf>
    <xf numFmtId="0" fontId="0" fillId="0" borderId="0" xfId="0" applyBorder="1"/>
    <xf numFmtId="0" fontId="7" fillId="0" borderId="9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0" fillId="0" borderId="14" xfId="0" applyBorder="1"/>
    <xf numFmtId="164" fontId="0" fillId="0" borderId="11" xfId="0" applyNumberFormat="1" applyBorder="1"/>
    <xf numFmtId="44" fontId="0" fillId="0" borderId="11" xfId="1" applyFont="1" applyBorder="1"/>
    <xf numFmtId="164" fontId="0" fillId="0" borderId="12" xfId="0" applyNumberFormat="1" applyBorder="1"/>
    <xf numFmtId="0" fontId="0" fillId="0" borderId="4" xfId="0" applyBorder="1"/>
    <xf numFmtId="0" fontId="7" fillId="0" borderId="19" xfId="0" applyFont="1" applyBorder="1" applyAlignment="1">
      <alignment horizontal="center" vertical="center"/>
    </xf>
    <xf numFmtId="164" fontId="0" fillId="0" borderId="23" xfId="0" applyNumberFormat="1" applyBorder="1"/>
    <xf numFmtId="44" fontId="0" fillId="0" borderId="23" xfId="1" applyFont="1" applyBorder="1"/>
    <xf numFmtId="164" fontId="0" fillId="0" borderId="24" xfId="0" applyNumberFormat="1" applyBorder="1"/>
    <xf numFmtId="164" fontId="2" fillId="0" borderId="26" xfId="0" applyNumberFormat="1" applyFont="1" applyBorder="1" applyAlignment="1"/>
    <xf numFmtId="164" fontId="2" fillId="0" borderId="27" xfId="0" applyNumberFormat="1" applyFont="1" applyBorder="1" applyAlignment="1"/>
    <xf numFmtId="0" fontId="5" fillId="0" borderId="4" xfId="0" applyFont="1" applyBorder="1"/>
    <xf numFmtId="0" fontId="0" fillId="0" borderId="0" xfId="0" applyBorder="1" applyAlignment="1">
      <alignment horizontal="left" wrapText="1"/>
    </xf>
    <xf numFmtId="0" fontId="0" fillId="0" borderId="5" xfId="0" applyBorder="1" applyAlignment="1">
      <alignment horizontal="left" wrapText="1"/>
    </xf>
    <xf numFmtId="0" fontId="0" fillId="0" borderId="0" xfId="0" applyFill="1"/>
    <xf numFmtId="0" fontId="0" fillId="0" borderId="1" xfId="0" applyFill="1" applyBorder="1"/>
    <xf numFmtId="0" fontId="0" fillId="0" borderId="2" xfId="0" applyFill="1" applyBorder="1"/>
    <xf numFmtId="0" fontId="0" fillId="0" borderId="4" xfId="0" applyFill="1" applyBorder="1"/>
    <xf numFmtId="0" fontId="0" fillId="0" borderId="5" xfId="0" applyFill="1" applyBorder="1"/>
    <xf numFmtId="0" fontId="0" fillId="0" borderId="6" xfId="0" applyFill="1" applyBorder="1"/>
    <xf numFmtId="0" fontId="0" fillId="0" borderId="7" xfId="0" applyFill="1" applyBorder="1"/>
    <xf numFmtId="0" fontId="0" fillId="0" borderId="8" xfId="0" applyFill="1" applyBorder="1"/>
    <xf numFmtId="0" fontId="0" fillId="0" borderId="11" xfId="0" applyBorder="1"/>
    <xf numFmtId="0" fontId="0" fillId="0" borderId="16" xfId="0" applyBorder="1"/>
    <xf numFmtId="0" fontId="0" fillId="0" borderId="13" xfId="0" applyBorder="1"/>
    <xf numFmtId="0" fontId="0" fillId="0" borderId="9" xfId="0" applyBorder="1"/>
    <xf numFmtId="0" fontId="0" fillId="0" borderId="15" xfId="0" applyBorder="1"/>
    <xf numFmtId="0" fontId="0" fillId="0" borderId="31" xfId="0" applyBorder="1"/>
    <xf numFmtId="0" fontId="2" fillId="0" borderId="33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165" fontId="0" fillId="0" borderId="0" xfId="1" applyNumberFormat="1" applyFont="1"/>
    <xf numFmtId="165" fontId="0" fillId="0" borderId="2" xfId="1" applyNumberFormat="1" applyFont="1" applyBorder="1"/>
    <xf numFmtId="165" fontId="0" fillId="0" borderId="7" xfId="1" applyNumberFormat="1" applyFont="1" applyBorder="1"/>
    <xf numFmtId="165" fontId="0" fillId="0" borderId="0" xfId="1" applyNumberFormat="1" applyFont="1" applyBorder="1"/>
    <xf numFmtId="165" fontId="2" fillId="0" borderId="26" xfId="1" applyNumberFormat="1" applyFont="1" applyFill="1" applyBorder="1" applyAlignment="1">
      <alignment horizontal="center"/>
    </xf>
    <xf numFmtId="165" fontId="0" fillId="0" borderId="9" xfId="1" applyNumberFormat="1" applyFont="1" applyBorder="1"/>
    <xf numFmtId="165" fontId="0" fillId="0" borderId="11" xfId="1" applyNumberFormat="1" applyFont="1" applyBorder="1"/>
    <xf numFmtId="165" fontId="0" fillId="0" borderId="16" xfId="1" applyNumberFormat="1" applyFont="1" applyBorder="1"/>
    <xf numFmtId="165" fontId="2" fillId="0" borderId="26" xfId="1" applyNumberFormat="1" applyFont="1" applyBorder="1" applyAlignment="1">
      <alignment horizontal="center"/>
    </xf>
    <xf numFmtId="165" fontId="0" fillId="0" borderId="31" xfId="1" applyNumberFormat="1" applyFont="1" applyBorder="1"/>
    <xf numFmtId="165" fontId="0" fillId="0" borderId="34" xfId="1" applyNumberFormat="1" applyFont="1" applyBorder="1"/>
    <xf numFmtId="165" fontId="0" fillId="0" borderId="3" xfId="1" applyNumberFormat="1" applyFont="1" applyBorder="1"/>
    <xf numFmtId="165" fontId="0" fillId="0" borderId="8" xfId="1" applyNumberFormat="1" applyFont="1" applyBorder="1"/>
    <xf numFmtId="165" fontId="2" fillId="0" borderId="27" xfId="1" applyNumberFormat="1" applyFont="1" applyBorder="1" applyAlignment="1">
      <alignment horizontal="center"/>
    </xf>
    <xf numFmtId="165" fontId="0" fillId="0" borderId="10" xfId="1" applyNumberFormat="1" applyFont="1" applyBorder="1"/>
    <xf numFmtId="165" fontId="0" fillId="0" borderId="32" xfId="1" applyNumberFormat="1" applyFont="1" applyBorder="1"/>
    <xf numFmtId="165" fontId="0" fillId="0" borderId="35" xfId="1" applyNumberFormat="1" applyFont="1" applyBorder="1"/>
    <xf numFmtId="165" fontId="2" fillId="0" borderId="29" xfId="1" applyNumberFormat="1" applyFont="1" applyBorder="1"/>
    <xf numFmtId="2" fontId="0" fillId="0" borderId="11" xfId="0" applyNumberFormat="1" applyBorder="1"/>
    <xf numFmtId="165" fontId="0" fillId="0" borderId="12" xfId="1" applyNumberFormat="1" applyFont="1" applyBorder="1"/>
    <xf numFmtId="165" fontId="0" fillId="0" borderId="17" xfId="1" applyNumberFormat="1" applyFont="1" applyBorder="1"/>
    <xf numFmtId="165" fontId="0" fillId="0" borderId="23" xfId="1" applyNumberFormat="1" applyFont="1" applyBorder="1"/>
    <xf numFmtId="165" fontId="0" fillId="0" borderId="24" xfId="1" applyNumberFormat="1" applyFont="1" applyBorder="1"/>
    <xf numFmtId="165" fontId="2" fillId="0" borderId="33" xfId="1" applyNumberFormat="1" applyFont="1" applyBorder="1"/>
    <xf numFmtId="165" fontId="2" fillId="0" borderId="26" xfId="1" applyNumberFormat="1" applyFont="1" applyBorder="1"/>
    <xf numFmtId="165" fontId="2" fillId="0" borderId="27" xfId="1" applyNumberFormat="1" applyFont="1" applyBorder="1"/>
    <xf numFmtId="0" fontId="2" fillId="0" borderId="36" xfId="0" applyFont="1" applyBorder="1" applyAlignment="1">
      <alignment horizontal="center"/>
    </xf>
    <xf numFmtId="0" fontId="2" fillId="0" borderId="37" xfId="0" applyFont="1" applyBorder="1" applyAlignment="1">
      <alignment horizontal="center"/>
    </xf>
    <xf numFmtId="165" fontId="2" fillId="0" borderId="37" xfId="1" applyNumberFormat="1" applyFont="1" applyBorder="1" applyAlignment="1">
      <alignment horizontal="center"/>
    </xf>
    <xf numFmtId="165" fontId="2" fillId="0" borderId="38" xfId="1" applyNumberFormat="1" applyFont="1" applyBorder="1" applyAlignment="1">
      <alignment horizontal="center"/>
    </xf>
    <xf numFmtId="0" fontId="0" fillId="0" borderId="0" xfId="0" applyBorder="1"/>
    <xf numFmtId="0" fontId="0" fillId="0" borderId="0" xfId="0" applyBorder="1"/>
    <xf numFmtId="0" fontId="0" fillId="0" borderId="5" xfId="0" applyBorder="1"/>
    <xf numFmtId="0" fontId="3" fillId="0" borderId="0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0" fillId="0" borderId="0" xfId="0" applyBorder="1"/>
    <xf numFmtId="0" fontId="0" fillId="0" borderId="5" xfId="0" applyBorder="1"/>
    <xf numFmtId="0" fontId="6" fillId="0" borderId="0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0" fillId="0" borderId="0" xfId="0" applyBorder="1" applyAlignment="1">
      <alignment horizontal="left" wrapText="1"/>
    </xf>
    <xf numFmtId="0" fontId="0" fillId="0" borderId="5" xfId="0" applyBorder="1" applyAlignment="1">
      <alignment horizontal="left" wrapText="1"/>
    </xf>
    <xf numFmtId="0" fontId="7" fillId="0" borderId="20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0" fillId="0" borderId="22" xfId="0" applyBorder="1"/>
    <xf numFmtId="0" fontId="0" fillId="0" borderId="19" xfId="0" applyBorder="1"/>
    <xf numFmtId="0" fontId="0" fillId="0" borderId="4" xfId="0" applyBorder="1"/>
    <xf numFmtId="0" fontId="0" fillId="0" borderId="18" xfId="0" applyBorder="1"/>
    <xf numFmtId="0" fontId="2" fillId="0" borderId="20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5" fillId="0" borderId="4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0" fontId="0" fillId="0" borderId="0" xfId="0" applyFill="1" applyBorder="1"/>
    <xf numFmtId="0" fontId="0" fillId="0" borderId="5" xfId="0" applyFill="1" applyBorder="1"/>
    <xf numFmtId="0" fontId="5" fillId="0" borderId="20" xfId="0" applyFont="1" applyBorder="1" applyAlignment="1">
      <alignment horizontal="center"/>
    </xf>
    <xf numFmtId="0" fontId="5" fillId="0" borderId="28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28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5" fillId="0" borderId="20" xfId="0" applyFont="1" applyFill="1" applyBorder="1" applyAlignment="1">
      <alignment horizontal="center"/>
    </xf>
    <xf numFmtId="0" fontId="5" fillId="0" borderId="28" xfId="0" applyFont="1" applyFill="1" applyBorder="1" applyAlignment="1">
      <alignment horizontal="center"/>
    </xf>
    <xf numFmtId="0" fontId="5" fillId="0" borderId="21" xfId="0" applyFont="1" applyFill="1" applyBorder="1" applyAlignment="1">
      <alignment horizontal="center"/>
    </xf>
    <xf numFmtId="0" fontId="2" fillId="0" borderId="33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2" fontId="0" fillId="0" borderId="30" xfId="0" applyNumberFormat="1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2" fontId="0" fillId="0" borderId="15" xfId="0" applyNumberFormat="1" applyBorder="1" applyAlignment="1">
      <alignment horizontal="center" vertical="center"/>
    </xf>
    <xf numFmtId="165" fontId="2" fillId="0" borderId="6" xfId="1" applyNumberFormat="1" applyFont="1" applyBorder="1"/>
    <xf numFmtId="165" fontId="2" fillId="0" borderId="7" xfId="1" applyNumberFormat="1" applyFont="1" applyBorder="1"/>
    <xf numFmtId="165" fontId="2" fillId="0" borderId="35" xfId="1" applyNumberFormat="1" applyFont="1" applyBorder="1"/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47624</xdr:rowOff>
    </xdr:from>
    <xdr:to>
      <xdr:col>3</xdr:col>
      <xdr:colOff>714375</xdr:colOff>
      <xdr:row>5</xdr:row>
      <xdr:rowOff>152400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D8CD9AE-2269-4184-B623-16156C686B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80974"/>
          <a:ext cx="2171700" cy="96202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95250</xdr:colOff>
      <xdr:row>9</xdr:row>
      <xdr:rowOff>47625</xdr:rowOff>
    </xdr:from>
    <xdr:to>
      <xdr:col>6</xdr:col>
      <xdr:colOff>276225</xdr:colOff>
      <xdr:row>19</xdr:row>
      <xdr:rowOff>150264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81B0FC2-2658-4A0A-BCA4-2DE2F69AC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62125" y="1733550"/>
          <a:ext cx="2838450" cy="20171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47624</xdr:rowOff>
    </xdr:from>
    <xdr:to>
      <xdr:col>2</xdr:col>
      <xdr:colOff>1676400</xdr:colOff>
      <xdr:row>5</xdr:row>
      <xdr:rowOff>180975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7691379-A5B7-4555-ACC5-2B7220F7F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47624"/>
          <a:ext cx="1952625" cy="990601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B8A96-226A-49F1-ADC2-11347647D0E9}">
  <dimension ref="A1:J41"/>
  <sheetViews>
    <sheetView topLeftCell="A23" workbookViewId="0">
      <selection activeCell="G20" sqref="G20"/>
    </sheetView>
  </sheetViews>
  <sheetFormatPr baseColWidth="10" defaultRowHeight="15" x14ac:dyDescent="0.25"/>
  <cols>
    <col min="1" max="1" width="2.140625" customWidth="1"/>
    <col min="4" max="4" width="12.140625" bestFit="1" customWidth="1"/>
    <col min="5" max="5" width="15.5703125" bestFit="1" customWidth="1"/>
    <col min="6" max="6" width="12.140625" bestFit="1" customWidth="1"/>
    <col min="7" max="7" width="15.5703125" bestFit="1" customWidth="1"/>
    <col min="8" max="8" width="12.140625" bestFit="1" customWidth="1"/>
  </cols>
  <sheetData>
    <row r="1" spans="1:10" ht="10.5" customHeight="1" thickBot="1" x14ac:dyDescent="0.3">
      <c r="A1" s="31"/>
      <c r="B1" s="31"/>
      <c r="C1" s="31"/>
      <c r="D1" s="31"/>
    </row>
    <row r="2" spans="1:10" x14ac:dyDescent="0.25">
      <c r="A2" s="31"/>
      <c r="B2" s="32"/>
      <c r="C2" s="33"/>
      <c r="D2" s="10"/>
      <c r="E2" s="2"/>
      <c r="F2" s="2"/>
      <c r="G2" s="2"/>
      <c r="H2" s="2"/>
      <c r="I2" s="2"/>
      <c r="J2" s="3"/>
    </row>
    <row r="3" spans="1:10" ht="18.75" x14ac:dyDescent="0.25">
      <c r="A3" s="31"/>
      <c r="B3" s="34"/>
      <c r="C3" s="11"/>
      <c r="D3" s="35"/>
      <c r="E3" s="80" t="s">
        <v>14</v>
      </c>
      <c r="F3" s="80"/>
      <c r="G3" s="80"/>
      <c r="H3" s="80"/>
      <c r="I3" s="80"/>
      <c r="J3" s="81"/>
    </row>
    <row r="4" spans="1:10" ht="18.75" x14ac:dyDescent="0.25">
      <c r="A4" s="31"/>
      <c r="B4" s="34"/>
      <c r="C4" s="11"/>
      <c r="D4" s="35"/>
      <c r="E4" s="80" t="s">
        <v>15</v>
      </c>
      <c r="F4" s="80"/>
      <c r="G4" s="80"/>
      <c r="H4" s="80"/>
      <c r="I4" s="80"/>
      <c r="J4" s="81"/>
    </row>
    <row r="5" spans="1:10" x14ac:dyDescent="0.25">
      <c r="A5" s="31"/>
      <c r="B5" s="34"/>
      <c r="C5" s="11"/>
      <c r="D5" s="35"/>
      <c r="E5" s="82" t="s">
        <v>16</v>
      </c>
      <c r="F5" s="82"/>
      <c r="G5" s="82"/>
      <c r="H5" s="82"/>
      <c r="I5" s="82"/>
      <c r="J5" s="83"/>
    </row>
    <row r="6" spans="1:10" ht="15.75" thickBot="1" x14ac:dyDescent="0.3">
      <c r="A6" s="31"/>
      <c r="B6" s="36"/>
      <c r="C6" s="37"/>
      <c r="D6" s="38"/>
      <c r="E6" s="8"/>
      <c r="F6" s="8"/>
      <c r="G6" s="8"/>
      <c r="H6" s="8"/>
      <c r="I6" s="8"/>
      <c r="J6" s="9"/>
    </row>
    <row r="7" spans="1:10" ht="15" customHeight="1" thickBot="1" x14ac:dyDescent="0.3"/>
    <row r="8" spans="1:10" ht="8.25" customHeight="1" x14ac:dyDescent="0.25">
      <c r="B8" s="1"/>
      <c r="C8" s="2"/>
      <c r="D8" s="2"/>
      <c r="E8" s="2"/>
      <c r="F8" s="2"/>
      <c r="G8" s="2"/>
      <c r="H8" s="2"/>
      <c r="I8" s="2"/>
      <c r="J8" s="3"/>
    </row>
    <row r="9" spans="1:10" ht="15.75" x14ac:dyDescent="0.25">
      <c r="B9" s="28" t="s">
        <v>17</v>
      </c>
      <c r="C9" s="5"/>
      <c r="D9" s="86" t="s">
        <v>18</v>
      </c>
      <c r="E9" s="86"/>
      <c r="F9" s="86"/>
      <c r="G9" s="86"/>
      <c r="H9" s="86"/>
      <c r="I9" s="86"/>
      <c r="J9" s="87"/>
    </row>
    <row r="10" spans="1:10" x14ac:dyDescent="0.25">
      <c r="B10" s="4"/>
      <c r="C10" s="5"/>
      <c r="D10" s="78"/>
      <c r="E10" s="78"/>
      <c r="F10" s="78"/>
      <c r="G10" s="78"/>
      <c r="H10" s="78"/>
      <c r="I10" s="78"/>
      <c r="J10" s="79"/>
    </row>
    <row r="11" spans="1:10" ht="15.75" x14ac:dyDescent="0.25">
      <c r="B11" s="28" t="s">
        <v>19</v>
      </c>
      <c r="C11" s="5"/>
      <c r="D11" s="78"/>
      <c r="E11" s="78"/>
      <c r="F11" s="78"/>
      <c r="G11" s="78"/>
      <c r="H11" s="78"/>
      <c r="I11" s="78"/>
      <c r="J11" s="79"/>
    </row>
    <row r="12" spans="1:10" x14ac:dyDescent="0.25">
      <c r="B12" s="4"/>
      <c r="C12" s="5"/>
      <c r="D12" s="78"/>
      <c r="E12" s="78"/>
      <c r="F12" s="78"/>
      <c r="G12" s="78"/>
      <c r="H12" s="78"/>
      <c r="I12" s="78"/>
      <c r="J12" s="79"/>
    </row>
    <row r="13" spans="1:10" x14ac:dyDescent="0.25">
      <c r="B13" s="4"/>
      <c r="C13" s="5"/>
      <c r="D13" s="78"/>
      <c r="E13" s="78"/>
      <c r="F13" s="78"/>
      <c r="G13" s="78"/>
      <c r="H13" s="78"/>
      <c r="I13" s="78"/>
      <c r="J13" s="79"/>
    </row>
    <row r="14" spans="1:10" x14ac:dyDescent="0.25">
      <c r="B14" s="4"/>
      <c r="C14" s="5"/>
      <c r="D14" s="78"/>
      <c r="E14" s="78"/>
      <c r="F14" s="78"/>
      <c r="G14" s="78"/>
      <c r="H14" s="78"/>
      <c r="I14" s="78"/>
      <c r="J14" s="79"/>
    </row>
    <row r="15" spans="1:10" x14ac:dyDescent="0.25">
      <c r="B15" s="4"/>
      <c r="C15" s="5"/>
      <c r="D15" s="78"/>
      <c r="E15" s="78"/>
      <c r="F15" s="78"/>
      <c r="G15" s="78"/>
      <c r="H15" s="78"/>
      <c r="I15" s="78"/>
      <c r="J15" s="79"/>
    </row>
    <row r="16" spans="1:10" x14ac:dyDescent="0.25">
      <c r="B16" s="4"/>
      <c r="C16" s="5"/>
      <c r="D16" s="78"/>
      <c r="E16" s="78"/>
      <c r="F16" s="78"/>
      <c r="G16" s="78"/>
      <c r="H16" s="78"/>
      <c r="I16" s="78"/>
      <c r="J16" s="79"/>
    </row>
    <row r="17" spans="2:10" x14ac:dyDescent="0.25">
      <c r="B17" s="4"/>
      <c r="C17" s="5"/>
      <c r="D17" s="78"/>
      <c r="E17" s="78"/>
      <c r="F17" s="78"/>
      <c r="G17" s="78"/>
      <c r="H17" s="78"/>
      <c r="I17" s="78"/>
      <c r="J17" s="79"/>
    </row>
    <row r="18" spans="2:10" x14ac:dyDescent="0.25">
      <c r="B18" s="4"/>
      <c r="C18" s="5"/>
      <c r="D18" s="78"/>
      <c r="E18" s="78"/>
      <c r="F18" s="78"/>
      <c r="G18" s="78"/>
      <c r="H18" s="78"/>
      <c r="I18" s="78"/>
      <c r="J18" s="79"/>
    </row>
    <row r="19" spans="2:10" x14ac:dyDescent="0.25">
      <c r="B19" s="21"/>
      <c r="C19" s="14"/>
      <c r="D19" s="78"/>
      <c r="E19" s="78"/>
      <c r="F19" s="78"/>
      <c r="G19" s="78"/>
      <c r="H19" s="78"/>
      <c r="I19" s="78"/>
      <c r="J19" s="79"/>
    </row>
    <row r="20" spans="2:10" x14ac:dyDescent="0.25">
      <c r="B20" s="21"/>
      <c r="C20" s="14"/>
      <c r="D20" s="78"/>
      <c r="E20" s="78"/>
      <c r="F20" s="78"/>
      <c r="G20" s="78"/>
      <c r="H20" s="78"/>
      <c r="I20" s="78"/>
      <c r="J20" s="79"/>
    </row>
    <row r="21" spans="2:10" ht="15.75" x14ac:dyDescent="0.25">
      <c r="B21" s="98" t="s">
        <v>20</v>
      </c>
      <c r="C21" s="99"/>
      <c r="D21" s="88" t="s">
        <v>21</v>
      </c>
      <c r="E21" s="88"/>
      <c r="F21" s="88"/>
      <c r="G21" s="88"/>
      <c r="H21" s="88"/>
      <c r="I21" s="88"/>
      <c r="J21" s="89"/>
    </row>
    <row r="22" spans="2:10" x14ac:dyDescent="0.25">
      <c r="B22" s="4"/>
      <c r="C22" s="5"/>
      <c r="D22" s="88"/>
      <c r="E22" s="88"/>
      <c r="F22" s="88"/>
      <c r="G22" s="88"/>
      <c r="H22" s="88"/>
      <c r="I22" s="88"/>
      <c r="J22" s="89"/>
    </row>
    <row r="23" spans="2:10" x14ac:dyDescent="0.25">
      <c r="B23" s="4"/>
      <c r="C23" s="5"/>
      <c r="D23" s="88"/>
      <c r="E23" s="88"/>
      <c r="F23" s="88"/>
      <c r="G23" s="88"/>
      <c r="H23" s="88"/>
      <c r="I23" s="88"/>
      <c r="J23" s="89"/>
    </row>
    <row r="24" spans="2:10" x14ac:dyDescent="0.25">
      <c r="B24" s="4"/>
      <c r="C24" s="5"/>
      <c r="D24" s="88"/>
      <c r="E24" s="88"/>
      <c r="F24" s="88"/>
      <c r="G24" s="88"/>
      <c r="H24" s="88"/>
      <c r="I24" s="88"/>
      <c r="J24" s="89"/>
    </row>
    <row r="25" spans="2:10" x14ac:dyDescent="0.25">
      <c r="B25" s="4"/>
      <c r="C25" s="5"/>
      <c r="D25" s="29"/>
      <c r="E25" s="29"/>
      <c r="F25" s="29"/>
      <c r="G25" s="29"/>
      <c r="H25" s="29"/>
      <c r="I25" s="29"/>
      <c r="J25" s="30"/>
    </row>
    <row r="26" spans="2:10" ht="15.75" x14ac:dyDescent="0.25">
      <c r="B26" s="28" t="s">
        <v>0</v>
      </c>
      <c r="C26" s="5"/>
      <c r="D26" s="84" t="s">
        <v>22</v>
      </c>
      <c r="E26" s="84"/>
      <c r="F26" s="84"/>
      <c r="G26" s="84"/>
      <c r="H26" s="84"/>
      <c r="I26" s="84"/>
      <c r="J26" s="85"/>
    </row>
    <row r="27" spans="2:10" ht="15.75" x14ac:dyDescent="0.25">
      <c r="B27" s="28" t="s">
        <v>1</v>
      </c>
      <c r="C27" s="5"/>
      <c r="D27" s="84" t="s">
        <v>23</v>
      </c>
      <c r="E27" s="84"/>
      <c r="F27" s="84"/>
      <c r="G27" s="84"/>
      <c r="H27" s="84"/>
      <c r="I27" s="84"/>
      <c r="J27" s="85"/>
    </row>
    <row r="28" spans="2:10" ht="15.75" x14ac:dyDescent="0.25">
      <c r="B28" s="28" t="s">
        <v>2</v>
      </c>
      <c r="C28" s="5"/>
      <c r="D28" s="84" t="s">
        <v>24</v>
      </c>
      <c r="E28" s="84"/>
      <c r="F28" s="84"/>
      <c r="G28" s="84"/>
      <c r="H28" s="84"/>
      <c r="I28" s="84"/>
      <c r="J28" s="85"/>
    </row>
    <row r="29" spans="2:10" ht="15.75" x14ac:dyDescent="0.25">
      <c r="B29" s="28" t="s">
        <v>3</v>
      </c>
      <c r="C29" s="5"/>
      <c r="D29" s="100" t="s">
        <v>25</v>
      </c>
      <c r="E29" s="100"/>
      <c r="F29" s="100"/>
      <c r="G29" s="100"/>
      <c r="H29" s="100"/>
      <c r="I29" s="100"/>
      <c r="J29" s="101"/>
    </row>
    <row r="30" spans="2:10" ht="15.75" x14ac:dyDescent="0.25">
      <c r="B30" s="28" t="s">
        <v>7</v>
      </c>
      <c r="C30" s="5"/>
      <c r="D30" s="12">
        <v>44382</v>
      </c>
      <c r="E30" s="5"/>
      <c r="F30" s="5"/>
      <c r="G30" s="5"/>
      <c r="H30" s="5"/>
      <c r="I30" s="5"/>
      <c r="J30" s="6"/>
    </row>
    <row r="31" spans="2:10" ht="15.75" x14ac:dyDescent="0.25">
      <c r="B31" s="28" t="s">
        <v>6</v>
      </c>
      <c r="C31" s="5"/>
      <c r="D31" s="12">
        <v>44473</v>
      </c>
      <c r="E31" s="5"/>
      <c r="F31" s="5"/>
      <c r="G31" s="5"/>
      <c r="H31" s="5"/>
      <c r="I31" s="5"/>
      <c r="J31" s="6"/>
    </row>
    <row r="32" spans="2:10" ht="15.75" x14ac:dyDescent="0.25">
      <c r="B32" s="28" t="s">
        <v>10</v>
      </c>
      <c r="C32" s="5"/>
      <c r="D32" s="13" t="s">
        <v>26</v>
      </c>
      <c r="E32" s="5"/>
      <c r="F32" s="5"/>
      <c r="G32" s="5"/>
      <c r="H32" s="5"/>
      <c r="I32" s="5"/>
      <c r="J32" s="6"/>
    </row>
    <row r="33" spans="2:10" ht="15.75" x14ac:dyDescent="0.25">
      <c r="B33" s="28" t="s">
        <v>11</v>
      </c>
      <c r="C33" s="5"/>
      <c r="D33" s="13" t="s">
        <v>27</v>
      </c>
      <c r="E33" s="5"/>
      <c r="F33" s="5"/>
      <c r="G33" s="5"/>
      <c r="H33" s="5"/>
      <c r="I33" s="5"/>
      <c r="J33" s="6"/>
    </row>
    <row r="34" spans="2:10" ht="15.75" x14ac:dyDescent="0.25">
      <c r="B34" s="28" t="s">
        <v>12</v>
      </c>
      <c r="C34" s="5"/>
      <c r="D34" s="12">
        <v>44278</v>
      </c>
      <c r="E34" s="5"/>
      <c r="F34" s="5"/>
      <c r="G34" s="5"/>
      <c r="H34" s="5"/>
      <c r="I34" s="5"/>
      <c r="J34" s="6"/>
    </row>
    <row r="35" spans="2:10" ht="15.75" x14ac:dyDescent="0.25">
      <c r="B35" s="28" t="s">
        <v>13</v>
      </c>
      <c r="C35" s="5"/>
      <c r="D35" s="12">
        <v>44378</v>
      </c>
      <c r="E35" s="5"/>
      <c r="F35" s="5"/>
      <c r="G35" s="5"/>
      <c r="H35" s="5"/>
      <c r="I35" s="5"/>
      <c r="J35" s="6"/>
    </row>
    <row r="36" spans="2:10" ht="16.5" thickBot="1" x14ac:dyDescent="0.3">
      <c r="B36" s="28"/>
      <c r="C36" s="5"/>
      <c r="D36" s="11"/>
      <c r="E36" s="5"/>
      <c r="F36" s="5"/>
      <c r="G36" s="5"/>
      <c r="H36" s="5"/>
      <c r="I36" s="5"/>
      <c r="J36" s="6"/>
    </row>
    <row r="37" spans="2:10" ht="15.75" thickBot="1" x14ac:dyDescent="0.3">
      <c r="B37" s="4"/>
      <c r="C37" s="5"/>
      <c r="D37" s="90" t="s">
        <v>28</v>
      </c>
      <c r="E37" s="91"/>
      <c r="F37" s="22" t="s">
        <v>29</v>
      </c>
      <c r="G37" s="15" t="s">
        <v>5</v>
      </c>
      <c r="H37" s="16" t="s">
        <v>30</v>
      </c>
      <c r="I37" s="5"/>
      <c r="J37" s="6"/>
    </row>
    <row r="38" spans="2:10" x14ac:dyDescent="0.25">
      <c r="B38" s="4"/>
      <c r="C38" s="5"/>
      <c r="D38" s="92" t="s">
        <v>31</v>
      </c>
      <c r="E38" s="93"/>
      <c r="F38" s="18">
        <f>+Materiales!G34+Materiales!G96</f>
        <v>68648025.399111107</v>
      </c>
      <c r="G38" s="19">
        <f>+Materiales!H96+Materiales!H34</f>
        <v>13004127.325831108</v>
      </c>
      <c r="H38" s="20">
        <f>SUM(F38:G38)</f>
        <v>81652152.724942207</v>
      </c>
      <c r="I38" s="5"/>
      <c r="J38" s="6"/>
    </row>
    <row r="39" spans="2:10" ht="15.75" thickBot="1" x14ac:dyDescent="0.3">
      <c r="B39" s="4"/>
      <c r="C39" s="5"/>
      <c r="D39" s="94" t="s">
        <v>4</v>
      </c>
      <c r="E39" s="95"/>
      <c r="F39" s="23">
        <v>36000000</v>
      </c>
      <c r="G39" s="24">
        <v>6840000</v>
      </c>
      <c r="H39" s="25">
        <f>SUM(F39:G39)</f>
        <v>42840000</v>
      </c>
      <c r="I39" s="5"/>
      <c r="J39" s="6"/>
    </row>
    <row r="40" spans="2:10" ht="15.75" thickBot="1" x14ac:dyDescent="0.3">
      <c r="B40" s="4"/>
      <c r="C40" s="5"/>
      <c r="D40" s="96" t="s">
        <v>32</v>
      </c>
      <c r="E40" s="97"/>
      <c r="F40" s="26">
        <f>SUM(F38:F39)</f>
        <v>104648025.39911111</v>
      </c>
      <c r="G40" s="26">
        <f t="shared" ref="G40" si="0">SUM(G38:G39)</f>
        <v>19844127.325831108</v>
      </c>
      <c r="H40" s="27">
        <f>SUM(H38:H39)</f>
        <v>124492152.72494221</v>
      </c>
      <c r="I40" s="5"/>
      <c r="J40" s="6"/>
    </row>
    <row r="41" spans="2:10" ht="6" customHeight="1" thickBot="1" x14ac:dyDescent="0.3">
      <c r="B41" s="7"/>
      <c r="C41" s="8"/>
      <c r="D41" s="8"/>
      <c r="E41" s="8"/>
      <c r="F41" s="8"/>
      <c r="G41" s="8"/>
      <c r="H41" s="8"/>
      <c r="I41" s="8"/>
      <c r="J41" s="9"/>
    </row>
  </sheetData>
  <mergeCells count="14">
    <mergeCell ref="D37:E37"/>
    <mergeCell ref="D38:E38"/>
    <mergeCell ref="D39:E39"/>
    <mergeCell ref="D40:E40"/>
    <mergeCell ref="B21:C21"/>
    <mergeCell ref="D29:J29"/>
    <mergeCell ref="E3:J3"/>
    <mergeCell ref="E4:J4"/>
    <mergeCell ref="E5:J5"/>
    <mergeCell ref="D28:J28"/>
    <mergeCell ref="D27:J27"/>
    <mergeCell ref="D26:J26"/>
    <mergeCell ref="D9:J9"/>
    <mergeCell ref="D21:J24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2279-D5B1-4D02-91C9-21AABFDF7CA4}">
  <dimension ref="A1:R159"/>
  <sheetViews>
    <sheetView tabSelected="1" topLeftCell="B7" workbookViewId="0">
      <selection activeCell="F25" sqref="F25"/>
    </sheetView>
  </sheetViews>
  <sheetFormatPr baseColWidth="10" defaultRowHeight="15" x14ac:dyDescent="0.25"/>
  <cols>
    <col min="1" max="1" width="3.140625" customWidth="1"/>
    <col min="2" max="2" width="5.140625" bestFit="1" customWidth="1"/>
    <col min="3" max="3" width="25.28515625" bestFit="1" customWidth="1"/>
    <col min="4" max="4" width="8.85546875" bestFit="1" customWidth="1"/>
    <col min="5" max="5" width="12.5703125" bestFit="1" customWidth="1"/>
    <col min="6" max="6" width="12" style="47" bestFit="1" customWidth="1"/>
    <col min="7" max="9" width="13" style="47" bestFit="1" customWidth="1"/>
    <col min="11" max="11" width="12" style="114" bestFit="1" customWidth="1"/>
    <col min="12" max="12" width="25.28515625" bestFit="1" customWidth="1"/>
    <col min="13" max="13" width="32.5703125" bestFit="1" customWidth="1"/>
    <col min="14" max="14" width="12" style="47" bestFit="1" customWidth="1"/>
    <col min="15" max="17" width="13" style="47" bestFit="1" customWidth="1"/>
  </cols>
  <sheetData>
    <row r="1" spans="1:18" ht="15.75" thickBot="1" x14ac:dyDescent="0.3"/>
    <row r="2" spans="1:18" x14ac:dyDescent="0.25">
      <c r="A2" s="5"/>
      <c r="B2" s="32"/>
      <c r="C2" s="33"/>
      <c r="D2" s="2"/>
      <c r="E2" s="2"/>
      <c r="F2" s="48"/>
      <c r="G2" s="48"/>
      <c r="H2" s="48"/>
      <c r="I2" s="58"/>
      <c r="J2" s="5"/>
      <c r="K2" s="115"/>
      <c r="L2" s="5"/>
      <c r="M2" s="5"/>
      <c r="N2" s="50"/>
      <c r="O2" s="50"/>
      <c r="P2" s="50"/>
      <c r="Q2" s="50"/>
    </row>
    <row r="3" spans="1:18" ht="18.75" x14ac:dyDescent="0.25">
      <c r="A3" s="5"/>
      <c r="B3" s="34"/>
      <c r="C3" s="11"/>
      <c r="D3" s="80" t="s">
        <v>14</v>
      </c>
      <c r="E3" s="80"/>
      <c r="F3" s="80"/>
      <c r="G3" s="80"/>
      <c r="H3" s="80"/>
      <c r="I3" s="81"/>
      <c r="J3" s="5"/>
      <c r="K3" s="115"/>
      <c r="L3" s="5"/>
      <c r="M3" s="5"/>
      <c r="N3" s="50"/>
      <c r="O3" s="50"/>
      <c r="P3" s="50"/>
      <c r="Q3" s="50"/>
    </row>
    <row r="4" spans="1:18" ht="18.75" x14ac:dyDescent="0.25">
      <c r="A4" s="5"/>
      <c r="B4" s="34"/>
      <c r="C4" s="11"/>
      <c r="D4" s="80" t="s">
        <v>15</v>
      </c>
      <c r="E4" s="80"/>
      <c r="F4" s="80"/>
      <c r="G4" s="80"/>
      <c r="H4" s="80"/>
      <c r="I4" s="81"/>
      <c r="J4" s="5"/>
      <c r="K4" s="115"/>
      <c r="L4" s="5"/>
      <c r="M4" s="5"/>
      <c r="N4" s="50"/>
      <c r="O4" s="50"/>
      <c r="P4" s="50"/>
      <c r="Q4" s="50"/>
    </row>
    <row r="5" spans="1:18" x14ac:dyDescent="0.25">
      <c r="A5" s="5"/>
      <c r="B5" s="34"/>
      <c r="C5" s="11"/>
      <c r="D5" s="82" t="s">
        <v>16</v>
      </c>
      <c r="E5" s="82"/>
      <c r="F5" s="82"/>
      <c r="G5" s="82"/>
      <c r="H5" s="82"/>
      <c r="I5" s="83"/>
      <c r="J5" s="5"/>
      <c r="K5" s="115"/>
      <c r="L5" s="5"/>
      <c r="M5" s="5"/>
      <c r="N5" s="50"/>
      <c r="O5" s="50"/>
      <c r="P5" s="50"/>
      <c r="Q5" s="50"/>
    </row>
    <row r="6" spans="1:18" ht="15.75" thickBot="1" x14ac:dyDescent="0.3">
      <c r="A6" s="5"/>
      <c r="B6" s="36"/>
      <c r="C6" s="37"/>
      <c r="D6" s="8"/>
      <c r="E6" s="8"/>
      <c r="F6" s="49"/>
      <c r="G6" s="49"/>
      <c r="H6" s="49"/>
      <c r="I6" s="59"/>
      <c r="J6" s="5"/>
      <c r="K6" s="115"/>
      <c r="L6" s="5"/>
      <c r="M6" s="5"/>
      <c r="N6" s="50"/>
      <c r="O6" s="50"/>
      <c r="P6" s="50"/>
      <c r="Q6" s="50"/>
    </row>
    <row r="7" spans="1:18" x14ac:dyDescent="0.25">
      <c r="A7" s="5"/>
      <c r="B7" s="11"/>
      <c r="C7" s="11"/>
      <c r="D7" s="11"/>
      <c r="E7" s="5"/>
      <c r="F7" s="50"/>
      <c r="G7" s="50"/>
      <c r="H7" s="50"/>
      <c r="I7" s="50"/>
      <c r="J7" s="5"/>
      <c r="K7" s="115"/>
      <c r="L7" s="5"/>
      <c r="M7" s="5"/>
      <c r="N7" s="50"/>
      <c r="O7" s="50"/>
      <c r="P7" s="50"/>
      <c r="Q7" s="50"/>
      <c r="R7" s="5"/>
    </row>
    <row r="8" spans="1:18" ht="15.75" thickBot="1" x14ac:dyDescent="0.3">
      <c r="A8" s="5"/>
      <c r="B8" s="11"/>
      <c r="C8" s="11"/>
      <c r="D8" s="11"/>
      <c r="E8" s="5"/>
      <c r="F8" s="50"/>
      <c r="G8" s="50"/>
      <c r="H8" s="50"/>
      <c r="I8" s="50"/>
      <c r="J8" s="5"/>
      <c r="K8" s="115"/>
      <c r="L8" s="5"/>
      <c r="M8" s="5"/>
      <c r="N8" s="50"/>
      <c r="O8" s="50"/>
      <c r="P8" s="50"/>
      <c r="Q8" s="50"/>
      <c r="R8" s="5"/>
    </row>
    <row r="9" spans="1:18" ht="16.5" thickBot="1" x14ac:dyDescent="0.3">
      <c r="A9" s="5"/>
      <c r="B9" s="110" t="s">
        <v>142</v>
      </c>
      <c r="C9" s="111"/>
      <c r="D9" s="111"/>
      <c r="E9" s="111"/>
      <c r="F9" s="111"/>
      <c r="G9" s="111"/>
      <c r="H9" s="111"/>
      <c r="I9" s="112"/>
      <c r="J9" s="5"/>
      <c r="K9" s="102" t="s">
        <v>143</v>
      </c>
      <c r="L9" s="103"/>
      <c r="M9" s="103"/>
      <c r="N9" s="103"/>
      <c r="O9" s="103"/>
      <c r="P9" s="103"/>
      <c r="Q9" s="104"/>
      <c r="R9" s="5"/>
    </row>
    <row r="10" spans="1:18" ht="15.75" thickBot="1" x14ac:dyDescent="0.3">
      <c r="A10" s="5"/>
      <c r="B10" s="45" t="s">
        <v>8</v>
      </c>
      <c r="C10" s="46" t="s">
        <v>33</v>
      </c>
      <c r="D10" s="46" t="s">
        <v>9</v>
      </c>
      <c r="E10" s="46" t="s">
        <v>34</v>
      </c>
      <c r="F10" s="51" t="s">
        <v>35</v>
      </c>
      <c r="G10" s="55" t="s">
        <v>29</v>
      </c>
      <c r="H10" s="55" t="s">
        <v>36</v>
      </c>
      <c r="I10" s="60" t="s">
        <v>30</v>
      </c>
      <c r="J10" s="5"/>
      <c r="K10" s="113" t="s">
        <v>61</v>
      </c>
      <c r="L10" s="46" t="s">
        <v>62</v>
      </c>
      <c r="M10" s="46" t="s">
        <v>63</v>
      </c>
      <c r="N10" s="55" t="s">
        <v>35</v>
      </c>
      <c r="O10" s="55" t="s">
        <v>29</v>
      </c>
      <c r="P10" s="55" t="s">
        <v>36</v>
      </c>
      <c r="Q10" s="60" t="s">
        <v>30</v>
      </c>
      <c r="R10" s="5"/>
    </row>
    <row r="11" spans="1:18" x14ac:dyDescent="0.25">
      <c r="A11" s="5"/>
      <c r="B11" s="41">
        <v>1</v>
      </c>
      <c r="C11" s="42" t="s">
        <v>37</v>
      </c>
      <c r="D11" s="42">
        <v>16</v>
      </c>
      <c r="E11" s="42" t="s">
        <v>38</v>
      </c>
      <c r="F11" s="52">
        <v>199875</v>
      </c>
      <c r="G11" s="52">
        <f>+F11*D11</f>
        <v>3198000</v>
      </c>
      <c r="H11" s="52">
        <f>+G11*19%</f>
        <v>607620</v>
      </c>
      <c r="I11" s="61">
        <f>+H11+G11</f>
        <v>3805620</v>
      </c>
      <c r="J11" s="5"/>
      <c r="K11" s="116">
        <v>6</v>
      </c>
      <c r="L11" s="44" t="s">
        <v>64</v>
      </c>
      <c r="M11" s="44" t="s">
        <v>65</v>
      </c>
      <c r="N11" s="56">
        <v>199875</v>
      </c>
      <c r="O11" s="56">
        <v>1199250</v>
      </c>
      <c r="P11" s="56">
        <v>227857.5</v>
      </c>
      <c r="Q11" s="62">
        <v>1427107.5</v>
      </c>
      <c r="R11" s="5"/>
    </row>
    <row r="12" spans="1:18" x14ac:dyDescent="0.25">
      <c r="A12" s="5"/>
      <c r="B12" s="17">
        <v>2</v>
      </c>
      <c r="C12" s="39" t="s">
        <v>39</v>
      </c>
      <c r="D12" s="39">
        <v>1</v>
      </c>
      <c r="E12" s="39" t="s">
        <v>38</v>
      </c>
      <c r="F12" s="53">
        <v>153421</v>
      </c>
      <c r="G12" s="56">
        <f t="shared" ref="G12:G33" si="0">+F12*D12</f>
        <v>153421</v>
      </c>
      <c r="H12" s="56">
        <f t="shared" ref="H12:H33" si="1">+G12*19%</f>
        <v>29149.99</v>
      </c>
      <c r="I12" s="62">
        <f t="shared" ref="I12:I33" si="2">+H12+G12</f>
        <v>182570.99</v>
      </c>
      <c r="J12" s="5"/>
      <c r="K12" s="117">
        <v>6</v>
      </c>
      <c r="L12" s="39" t="s">
        <v>41</v>
      </c>
      <c r="M12" s="39" t="s">
        <v>66</v>
      </c>
      <c r="N12" s="53">
        <v>383210.5</v>
      </c>
      <c r="O12" s="53">
        <v>2299263</v>
      </c>
      <c r="P12" s="53">
        <v>436859.97000000003</v>
      </c>
      <c r="Q12" s="66">
        <v>2736122.97</v>
      </c>
      <c r="R12" s="5"/>
    </row>
    <row r="13" spans="1:18" x14ac:dyDescent="0.25">
      <c r="A13" s="5"/>
      <c r="B13" s="17">
        <v>3</v>
      </c>
      <c r="C13" s="39" t="s">
        <v>40</v>
      </c>
      <c r="D13" s="39">
        <v>10</v>
      </c>
      <c r="E13" s="39" t="s">
        <v>38</v>
      </c>
      <c r="F13" s="53">
        <v>389221.5</v>
      </c>
      <c r="G13" s="56">
        <f t="shared" si="0"/>
        <v>3892215</v>
      </c>
      <c r="H13" s="56">
        <f t="shared" si="1"/>
        <v>739520.85</v>
      </c>
      <c r="I13" s="62">
        <f t="shared" si="2"/>
        <v>4631735.8499999996</v>
      </c>
      <c r="J13" s="5"/>
      <c r="K13" s="117">
        <v>11.5</v>
      </c>
      <c r="L13" s="39" t="s">
        <v>41</v>
      </c>
      <c r="M13" s="39" t="s">
        <v>67</v>
      </c>
      <c r="N13" s="53">
        <v>383210.5</v>
      </c>
      <c r="O13" s="53">
        <v>4406920.75</v>
      </c>
      <c r="P13" s="53">
        <v>837314.9425</v>
      </c>
      <c r="Q13" s="66">
        <v>5244235.6924999999</v>
      </c>
      <c r="R13" s="5"/>
    </row>
    <row r="14" spans="1:18" x14ac:dyDescent="0.25">
      <c r="A14" s="5"/>
      <c r="B14" s="17">
        <v>4</v>
      </c>
      <c r="C14" s="39" t="s">
        <v>41</v>
      </c>
      <c r="D14" s="39">
        <v>49.5</v>
      </c>
      <c r="E14" s="39" t="s">
        <v>38</v>
      </c>
      <c r="F14" s="53">
        <v>383210.5</v>
      </c>
      <c r="G14" s="56">
        <f t="shared" si="0"/>
        <v>18968919.75</v>
      </c>
      <c r="H14" s="56">
        <f t="shared" si="1"/>
        <v>3604094.7524999999</v>
      </c>
      <c r="I14" s="62">
        <f t="shared" si="2"/>
        <v>22573014.502500001</v>
      </c>
      <c r="J14" s="5"/>
      <c r="K14" s="117">
        <v>6</v>
      </c>
      <c r="L14" s="39" t="s">
        <v>68</v>
      </c>
      <c r="M14" s="39" t="s">
        <v>69</v>
      </c>
      <c r="N14" s="53">
        <v>389221.5</v>
      </c>
      <c r="O14" s="53">
        <v>2335329</v>
      </c>
      <c r="P14" s="53">
        <v>443712.51</v>
      </c>
      <c r="Q14" s="66">
        <v>2779041.51</v>
      </c>
      <c r="R14" s="5"/>
    </row>
    <row r="15" spans="1:18" x14ac:dyDescent="0.25">
      <c r="A15" s="5"/>
      <c r="B15" s="17">
        <v>5</v>
      </c>
      <c r="C15" s="39" t="s">
        <v>42</v>
      </c>
      <c r="D15" s="39">
        <v>18</v>
      </c>
      <c r="E15" s="39" t="s">
        <v>38</v>
      </c>
      <c r="F15" s="53">
        <v>164214</v>
      </c>
      <c r="G15" s="56">
        <f t="shared" si="0"/>
        <v>2955852</v>
      </c>
      <c r="H15" s="56">
        <f t="shared" si="1"/>
        <v>561611.88</v>
      </c>
      <c r="I15" s="62">
        <f t="shared" si="2"/>
        <v>3517463.88</v>
      </c>
      <c r="J15" s="5"/>
      <c r="K15" s="117">
        <v>18</v>
      </c>
      <c r="L15" s="39" t="s">
        <v>42</v>
      </c>
      <c r="M15" s="39" t="s">
        <v>70</v>
      </c>
      <c r="N15" s="53">
        <v>164214</v>
      </c>
      <c r="O15" s="53">
        <v>2955852</v>
      </c>
      <c r="P15" s="53">
        <v>561611.88</v>
      </c>
      <c r="Q15" s="66">
        <v>3517463.88</v>
      </c>
      <c r="R15" s="5"/>
    </row>
    <row r="16" spans="1:18" x14ac:dyDescent="0.25">
      <c r="A16" s="5"/>
      <c r="B16" s="17">
        <v>6</v>
      </c>
      <c r="C16" s="39" t="s">
        <v>43</v>
      </c>
      <c r="D16" s="39">
        <v>17</v>
      </c>
      <c r="E16" s="39" t="s">
        <v>38</v>
      </c>
      <c r="F16" s="53">
        <v>33665</v>
      </c>
      <c r="G16" s="56">
        <f t="shared" si="0"/>
        <v>572305</v>
      </c>
      <c r="H16" s="56">
        <f t="shared" si="1"/>
        <v>108737.95</v>
      </c>
      <c r="I16" s="62">
        <f t="shared" si="2"/>
        <v>681042.95</v>
      </c>
      <c r="J16" s="5"/>
      <c r="K16" s="117">
        <v>17</v>
      </c>
      <c r="L16" s="39" t="s">
        <v>43</v>
      </c>
      <c r="M16" s="39" t="s">
        <v>70</v>
      </c>
      <c r="N16" s="53">
        <v>33665</v>
      </c>
      <c r="O16" s="53">
        <v>572305</v>
      </c>
      <c r="P16" s="53">
        <v>108737.95</v>
      </c>
      <c r="Q16" s="66">
        <v>681042.95</v>
      </c>
      <c r="R16" s="5"/>
    </row>
    <row r="17" spans="1:18" x14ac:dyDescent="0.25">
      <c r="A17" s="5"/>
      <c r="B17" s="17">
        <v>7</v>
      </c>
      <c r="C17" s="39" t="s">
        <v>44</v>
      </c>
      <c r="D17" s="65">
        <v>0.11851851851851851</v>
      </c>
      <c r="E17" s="39" t="s">
        <v>38</v>
      </c>
      <c r="F17" s="53">
        <v>3404430</v>
      </c>
      <c r="G17" s="56">
        <f t="shared" si="0"/>
        <v>403487.99999999994</v>
      </c>
      <c r="H17" s="56">
        <f t="shared" si="1"/>
        <v>76662.719999999987</v>
      </c>
      <c r="I17" s="62">
        <f t="shared" si="2"/>
        <v>480150.71999999991</v>
      </c>
      <c r="J17" s="5"/>
      <c r="K17" s="117">
        <v>0.11851851851851851</v>
      </c>
      <c r="L17" s="39" t="s">
        <v>44</v>
      </c>
      <c r="M17" s="39" t="s">
        <v>38</v>
      </c>
      <c r="N17" s="53">
        <v>3404430</v>
      </c>
      <c r="O17" s="53">
        <v>403487.99999999994</v>
      </c>
      <c r="P17" s="53">
        <v>76662.719999999987</v>
      </c>
      <c r="Q17" s="66">
        <v>480150.71999999991</v>
      </c>
      <c r="R17" s="5"/>
    </row>
    <row r="18" spans="1:18" x14ac:dyDescent="0.25">
      <c r="A18" s="5"/>
      <c r="B18" s="17">
        <v>8</v>
      </c>
      <c r="C18" s="39" t="s">
        <v>45</v>
      </c>
      <c r="D18" s="65">
        <v>0.14637037037037037</v>
      </c>
      <c r="E18" s="39" t="s">
        <v>38</v>
      </c>
      <c r="F18" s="53">
        <v>3036178</v>
      </c>
      <c r="G18" s="56">
        <f t="shared" si="0"/>
        <v>444406.49837037036</v>
      </c>
      <c r="H18" s="56">
        <f t="shared" si="1"/>
        <v>84437.234690370373</v>
      </c>
      <c r="I18" s="62">
        <f t="shared" si="2"/>
        <v>528843.73306074075</v>
      </c>
      <c r="J18" s="5"/>
      <c r="K18" s="117">
        <v>0.14637037037037037</v>
      </c>
      <c r="L18" s="39" t="s">
        <v>45</v>
      </c>
      <c r="M18" s="39" t="s">
        <v>38</v>
      </c>
      <c r="N18" s="53">
        <v>3036178</v>
      </c>
      <c r="O18" s="53">
        <v>444406.49837037036</v>
      </c>
      <c r="P18" s="53">
        <v>84437.234690370373</v>
      </c>
      <c r="Q18" s="66">
        <v>528843.73306074075</v>
      </c>
      <c r="R18" s="5"/>
    </row>
    <row r="19" spans="1:18" x14ac:dyDescent="0.25">
      <c r="A19" s="5"/>
      <c r="B19" s="17">
        <v>9</v>
      </c>
      <c r="C19" s="39" t="s">
        <v>46</v>
      </c>
      <c r="D19" s="65">
        <v>4.4074074074074071E-2</v>
      </c>
      <c r="E19" s="39" t="s">
        <v>38</v>
      </c>
      <c r="F19" s="53">
        <v>2274247</v>
      </c>
      <c r="G19" s="56">
        <f t="shared" si="0"/>
        <v>100235.33074074074</v>
      </c>
      <c r="H19" s="56">
        <f t="shared" si="1"/>
        <v>19044.71284074074</v>
      </c>
      <c r="I19" s="62">
        <f t="shared" si="2"/>
        <v>119280.04358148148</v>
      </c>
      <c r="J19" s="5"/>
      <c r="K19" s="117">
        <v>4.4074074074074071E-2</v>
      </c>
      <c r="L19" s="39" t="s">
        <v>46</v>
      </c>
      <c r="M19" s="39" t="s">
        <v>38</v>
      </c>
      <c r="N19" s="53">
        <v>2274247</v>
      </c>
      <c r="O19" s="53">
        <v>100235.33074074074</v>
      </c>
      <c r="P19" s="53">
        <v>19044.71284074074</v>
      </c>
      <c r="Q19" s="66">
        <v>119280.04358148148</v>
      </c>
      <c r="R19" s="5"/>
    </row>
    <row r="20" spans="1:18" x14ac:dyDescent="0.25">
      <c r="A20" s="5"/>
      <c r="B20" s="17">
        <v>10</v>
      </c>
      <c r="C20" s="39" t="s">
        <v>47</v>
      </c>
      <c r="D20" s="39">
        <v>0.23</v>
      </c>
      <c r="E20" s="39" t="s">
        <v>38</v>
      </c>
      <c r="F20" s="53">
        <v>6066582</v>
      </c>
      <c r="G20" s="56">
        <f t="shared" si="0"/>
        <v>1395313.86</v>
      </c>
      <c r="H20" s="56">
        <f t="shared" si="1"/>
        <v>265109.63340000005</v>
      </c>
      <c r="I20" s="62">
        <f t="shared" si="2"/>
        <v>1660423.4934</v>
      </c>
      <c r="J20" s="5"/>
      <c r="K20" s="117">
        <v>0.23</v>
      </c>
      <c r="L20" s="39" t="s">
        <v>47</v>
      </c>
      <c r="M20" s="39" t="s">
        <v>38</v>
      </c>
      <c r="N20" s="53">
        <v>6066582</v>
      </c>
      <c r="O20" s="53">
        <v>1395313.86</v>
      </c>
      <c r="P20" s="53">
        <v>265109.63340000005</v>
      </c>
      <c r="Q20" s="66">
        <v>1660423.4934</v>
      </c>
      <c r="R20" s="5"/>
    </row>
    <row r="21" spans="1:18" x14ac:dyDescent="0.25">
      <c r="A21" s="5"/>
      <c r="B21" s="17">
        <v>11</v>
      </c>
      <c r="C21" s="39" t="s">
        <v>48</v>
      </c>
      <c r="D21" s="39">
        <v>8</v>
      </c>
      <c r="E21" s="39" t="s">
        <v>38</v>
      </c>
      <c r="F21" s="53">
        <v>40148</v>
      </c>
      <c r="G21" s="56">
        <f t="shared" si="0"/>
        <v>321184</v>
      </c>
      <c r="H21" s="56">
        <f t="shared" si="1"/>
        <v>61024.959999999999</v>
      </c>
      <c r="I21" s="62">
        <f t="shared" si="2"/>
        <v>382208.96</v>
      </c>
      <c r="J21" s="5"/>
      <c r="K21" s="117">
        <v>4</v>
      </c>
      <c r="L21" s="39" t="s">
        <v>68</v>
      </c>
      <c r="M21" s="39" t="s">
        <v>71</v>
      </c>
      <c r="N21" s="53">
        <v>389221.5</v>
      </c>
      <c r="O21" s="53">
        <v>1556886</v>
      </c>
      <c r="P21" s="53">
        <v>295808.34000000003</v>
      </c>
      <c r="Q21" s="66">
        <v>1852694.34</v>
      </c>
      <c r="R21" s="5"/>
    </row>
    <row r="22" spans="1:18" x14ac:dyDescent="0.25">
      <c r="A22" s="5"/>
      <c r="B22" s="17">
        <v>12</v>
      </c>
      <c r="C22" s="39" t="s">
        <v>49</v>
      </c>
      <c r="D22" s="39">
        <v>30</v>
      </c>
      <c r="E22" s="39" t="s">
        <v>38</v>
      </c>
      <c r="F22" s="53">
        <v>117448</v>
      </c>
      <c r="G22" s="56">
        <f t="shared" si="0"/>
        <v>3523440</v>
      </c>
      <c r="H22" s="56">
        <f t="shared" si="1"/>
        <v>669453.6</v>
      </c>
      <c r="I22" s="62">
        <f t="shared" si="2"/>
        <v>4192893.6</v>
      </c>
      <c r="J22" s="5"/>
      <c r="K22" s="117">
        <v>8</v>
      </c>
      <c r="L22" s="39" t="s">
        <v>72</v>
      </c>
      <c r="M22" s="39" t="s">
        <v>73</v>
      </c>
      <c r="N22" s="53">
        <v>40148</v>
      </c>
      <c r="O22" s="53">
        <v>321184</v>
      </c>
      <c r="P22" s="53">
        <v>61024.959999999999</v>
      </c>
      <c r="Q22" s="66">
        <v>382208.96</v>
      </c>
      <c r="R22" s="5"/>
    </row>
    <row r="23" spans="1:18" x14ac:dyDescent="0.25">
      <c r="A23" s="5"/>
      <c r="B23" s="17">
        <v>13</v>
      </c>
      <c r="C23" s="39" t="s">
        <v>50</v>
      </c>
      <c r="D23" s="39">
        <v>37</v>
      </c>
      <c r="E23" s="39" t="s">
        <v>38</v>
      </c>
      <c r="F23" s="53">
        <v>66940</v>
      </c>
      <c r="G23" s="56">
        <f t="shared" si="0"/>
        <v>2476780</v>
      </c>
      <c r="H23" s="56">
        <f t="shared" si="1"/>
        <v>470588.2</v>
      </c>
      <c r="I23" s="62">
        <f t="shared" si="2"/>
        <v>2947368.2</v>
      </c>
      <c r="J23" s="5"/>
      <c r="K23" s="117">
        <v>1</v>
      </c>
      <c r="L23" s="39" t="s">
        <v>74</v>
      </c>
      <c r="M23" s="39" t="s">
        <v>75</v>
      </c>
      <c r="N23" s="53">
        <v>153421</v>
      </c>
      <c r="O23" s="53">
        <v>153421</v>
      </c>
      <c r="P23" s="53">
        <v>29149.99</v>
      </c>
      <c r="Q23" s="66">
        <v>182570.99</v>
      </c>
      <c r="R23" s="5"/>
    </row>
    <row r="24" spans="1:18" x14ac:dyDescent="0.25">
      <c r="A24" s="5"/>
      <c r="B24" s="17">
        <v>14</v>
      </c>
      <c r="C24" s="39" t="s">
        <v>51</v>
      </c>
      <c r="D24" s="39">
        <v>140</v>
      </c>
      <c r="E24" s="39" t="s">
        <v>38</v>
      </c>
      <c r="F24" s="53">
        <v>3780</v>
      </c>
      <c r="G24" s="56">
        <f t="shared" si="0"/>
        <v>529200</v>
      </c>
      <c r="H24" s="56">
        <f t="shared" si="1"/>
        <v>100548</v>
      </c>
      <c r="I24" s="62">
        <f t="shared" si="2"/>
        <v>629748</v>
      </c>
      <c r="J24" s="5"/>
      <c r="K24" s="117">
        <v>28</v>
      </c>
      <c r="L24" s="39" t="s">
        <v>76</v>
      </c>
      <c r="M24" s="39" t="s">
        <v>77</v>
      </c>
      <c r="N24" s="53">
        <v>117448</v>
      </c>
      <c r="O24" s="53">
        <v>3288544</v>
      </c>
      <c r="P24" s="53">
        <v>624823.36</v>
      </c>
      <c r="Q24" s="66">
        <v>3913367.36</v>
      </c>
      <c r="R24" s="5"/>
    </row>
    <row r="25" spans="1:18" x14ac:dyDescent="0.25">
      <c r="A25" s="5"/>
      <c r="B25" s="17">
        <v>15</v>
      </c>
      <c r="C25" s="39" t="s">
        <v>52</v>
      </c>
      <c r="D25" s="39">
        <v>4</v>
      </c>
      <c r="E25" s="39" t="s">
        <v>38</v>
      </c>
      <c r="F25" s="53">
        <v>28105</v>
      </c>
      <c r="G25" s="56">
        <f t="shared" si="0"/>
        <v>112420</v>
      </c>
      <c r="H25" s="56">
        <f t="shared" si="1"/>
        <v>21359.8</v>
      </c>
      <c r="I25" s="62">
        <f t="shared" si="2"/>
        <v>133779.79999999999</v>
      </c>
      <c r="J25" s="5"/>
      <c r="K25" s="117">
        <v>22</v>
      </c>
      <c r="L25" s="39" t="s">
        <v>78</v>
      </c>
      <c r="M25" s="39" t="s">
        <v>77</v>
      </c>
      <c r="N25" s="53">
        <v>66940</v>
      </c>
      <c r="O25" s="53">
        <v>1472680</v>
      </c>
      <c r="P25" s="53">
        <v>279809.2</v>
      </c>
      <c r="Q25" s="66">
        <v>1752489.2</v>
      </c>
      <c r="R25" s="5"/>
    </row>
    <row r="26" spans="1:18" x14ac:dyDescent="0.25">
      <c r="A26" s="5"/>
      <c r="B26" s="17">
        <v>16</v>
      </c>
      <c r="C26" s="39" t="s">
        <v>53</v>
      </c>
      <c r="D26" s="39">
        <v>11</v>
      </c>
      <c r="E26" s="39" t="s">
        <v>38</v>
      </c>
      <c r="F26" s="53">
        <v>84000</v>
      </c>
      <c r="G26" s="56">
        <f t="shared" si="0"/>
        <v>924000</v>
      </c>
      <c r="H26" s="56">
        <f t="shared" si="1"/>
        <v>175560</v>
      </c>
      <c r="I26" s="62">
        <f t="shared" si="2"/>
        <v>1099560</v>
      </c>
      <c r="J26" s="5"/>
      <c r="K26" s="117">
        <v>15</v>
      </c>
      <c r="L26" s="39" t="s">
        <v>78</v>
      </c>
      <c r="M26" s="39" t="s">
        <v>79</v>
      </c>
      <c r="N26" s="53">
        <v>66940</v>
      </c>
      <c r="O26" s="53">
        <v>1004100</v>
      </c>
      <c r="P26" s="53">
        <v>190779</v>
      </c>
      <c r="Q26" s="66">
        <v>1194879</v>
      </c>
      <c r="R26" s="5"/>
    </row>
    <row r="27" spans="1:18" x14ac:dyDescent="0.25">
      <c r="A27" s="5"/>
      <c r="B27" s="17">
        <v>17</v>
      </c>
      <c r="C27" s="39" t="s">
        <v>54</v>
      </c>
      <c r="D27" s="39">
        <v>8</v>
      </c>
      <c r="E27" s="39" t="s">
        <v>38</v>
      </c>
      <c r="F27" s="53">
        <v>235000</v>
      </c>
      <c r="G27" s="56">
        <f t="shared" si="0"/>
        <v>1880000</v>
      </c>
      <c r="H27" s="56">
        <f t="shared" si="1"/>
        <v>357200</v>
      </c>
      <c r="I27" s="62">
        <f t="shared" si="2"/>
        <v>2237200</v>
      </c>
      <c r="J27" s="5"/>
      <c r="K27" s="117">
        <v>75</v>
      </c>
      <c r="L27" s="39" t="s">
        <v>80</v>
      </c>
      <c r="M27" s="39" t="s">
        <v>81</v>
      </c>
      <c r="N27" s="53">
        <v>3780</v>
      </c>
      <c r="O27" s="53">
        <v>283500</v>
      </c>
      <c r="P27" s="53">
        <v>53865</v>
      </c>
      <c r="Q27" s="66">
        <v>337365</v>
      </c>
      <c r="R27" s="5"/>
    </row>
    <row r="28" spans="1:18" x14ac:dyDescent="0.25">
      <c r="A28" s="5"/>
      <c r="B28" s="17">
        <v>18</v>
      </c>
      <c r="C28" s="39" t="s">
        <v>55</v>
      </c>
      <c r="D28" s="39">
        <v>21</v>
      </c>
      <c r="E28" s="39" t="s">
        <v>38</v>
      </c>
      <c r="F28" s="53">
        <v>325000</v>
      </c>
      <c r="G28" s="56">
        <f t="shared" si="0"/>
        <v>6825000</v>
      </c>
      <c r="H28" s="56">
        <f t="shared" si="1"/>
        <v>1296750</v>
      </c>
      <c r="I28" s="62">
        <f t="shared" si="2"/>
        <v>8121750</v>
      </c>
      <c r="J28" s="5"/>
      <c r="K28" s="117">
        <v>55</v>
      </c>
      <c r="L28" s="39" t="s">
        <v>80</v>
      </c>
      <c r="M28" s="39" t="s">
        <v>82</v>
      </c>
      <c r="N28" s="53">
        <v>3780</v>
      </c>
      <c r="O28" s="53">
        <v>207900</v>
      </c>
      <c r="P28" s="53">
        <v>39501</v>
      </c>
      <c r="Q28" s="66">
        <v>247401</v>
      </c>
      <c r="R28" s="5"/>
    </row>
    <row r="29" spans="1:18" x14ac:dyDescent="0.25">
      <c r="A29" s="5"/>
      <c r="B29" s="17">
        <v>19</v>
      </c>
      <c r="C29" s="39" t="s">
        <v>56</v>
      </c>
      <c r="D29" s="39">
        <v>32</v>
      </c>
      <c r="E29" s="39" t="s">
        <v>38</v>
      </c>
      <c r="F29" s="53">
        <v>1764.71</v>
      </c>
      <c r="G29" s="56">
        <f t="shared" si="0"/>
        <v>56470.720000000001</v>
      </c>
      <c r="H29" s="56">
        <f t="shared" si="1"/>
        <v>10729.436799999999</v>
      </c>
      <c r="I29" s="62">
        <f t="shared" si="2"/>
        <v>67200.156799999997</v>
      </c>
      <c r="J29" s="5"/>
      <c r="K29" s="117">
        <v>10</v>
      </c>
      <c r="L29" s="39" t="s">
        <v>80</v>
      </c>
      <c r="M29" s="39" t="s">
        <v>83</v>
      </c>
      <c r="N29" s="53">
        <v>3780</v>
      </c>
      <c r="O29" s="53">
        <v>37800</v>
      </c>
      <c r="P29" s="53">
        <v>7182</v>
      </c>
      <c r="Q29" s="66">
        <v>44982</v>
      </c>
      <c r="R29" s="5"/>
    </row>
    <row r="30" spans="1:18" x14ac:dyDescent="0.25">
      <c r="A30" s="5"/>
      <c r="B30" s="17">
        <v>20</v>
      </c>
      <c r="C30" s="39" t="s">
        <v>57</v>
      </c>
      <c r="D30" s="39">
        <v>32</v>
      </c>
      <c r="E30" s="39" t="s">
        <v>38</v>
      </c>
      <c r="F30" s="53">
        <v>10900</v>
      </c>
      <c r="G30" s="56">
        <f t="shared" si="0"/>
        <v>348800</v>
      </c>
      <c r="H30" s="56">
        <f t="shared" si="1"/>
        <v>66272</v>
      </c>
      <c r="I30" s="62">
        <f t="shared" si="2"/>
        <v>415072</v>
      </c>
      <c r="J30" s="5"/>
      <c r="K30" s="117">
        <v>2</v>
      </c>
      <c r="L30" s="39" t="s">
        <v>76</v>
      </c>
      <c r="M30" s="39" t="s">
        <v>84</v>
      </c>
      <c r="N30" s="53">
        <v>117448</v>
      </c>
      <c r="O30" s="53">
        <v>234896</v>
      </c>
      <c r="P30" s="53">
        <v>44630.239999999998</v>
      </c>
      <c r="Q30" s="66">
        <v>279526.24</v>
      </c>
      <c r="R30" s="5"/>
    </row>
    <row r="31" spans="1:18" x14ac:dyDescent="0.25">
      <c r="A31" s="5"/>
      <c r="B31" s="17">
        <v>21</v>
      </c>
      <c r="C31" s="39" t="s">
        <v>58</v>
      </c>
      <c r="D31" s="39">
        <v>4</v>
      </c>
      <c r="E31" s="39" t="s">
        <v>38</v>
      </c>
      <c r="F31" s="53">
        <v>1201000</v>
      </c>
      <c r="G31" s="56">
        <f>+F31*D31</f>
        <v>4804000</v>
      </c>
      <c r="H31" s="56">
        <f t="shared" si="1"/>
        <v>912760</v>
      </c>
      <c r="I31" s="62">
        <f t="shared" si="2"/>
        <v>5716760</v>
      </c>
      <c r="J31" s="5"/>
      <c r="K31" s="117">
        <v>4</v>
      </c>
      <c r="L31" s="39" t="s">
        <v>85</v>
      </c>
      <c r="M31" s="39" t="s">
        <v>86</v>
      </c>
      <c r="N31" s="53">
        <v>28105</v>
      </c>
      <c r="O31" s="53">
        <v>112420</v>
      </c>
      <c r="P31" s="53">
        <v>21359.8</v>
      </c>
      <c r="Q31" s="66">
        <v>133779.79999999999</v>
      </c>
      <c r="R31" s="5"/>
    </row>
    <row r="32" spans="1:18" x14ac:dyDescent="0.25">
      <c r="A32" s="5"/>
      <c r="B32" s="17">
        <v>22</v>
      </c>
      <c r="C32" s="39" t="s">
        <v>59</v>
      </c>
      <c r="D32" s="39">
        <v>4</v>
      </c>
      <c r="E32" s="39" t="s">
        <v>38</v>
      </c>
      <c r="F32" s="53">
        <v>1487800</v>
      </c>
      <c r="G32" s="56">
        <f t="shared" si="0"/>
        <v>5951200</v>
      </c>
      <c r="H32" s="56">
        <f t="shared" si="1"/>
        <v>1130728</v>
      </c>
      <c r="I32" s="62">
        <f t="shared" si="2"/>
        <v>7081928</v>
      </c>
      <c r="J32" s="5"/>
      <c r="K32" s="117">
        <v>11</v>
      </c>
      <c r="L32" s="39" t="s">
        <v>87</v>
      </c>
      <c r="M32" s="39" t="s">
        <v>86</v>
      </c>
      <c r="N32" s="53">
        <v>84000</v>
      </c>
      <c r="O32" s="53">
        <v>924000</v>
      </c>
      <c r="P32" s="53">
        <v>175560</v>
      </c>
      <c r="Q32" s="66">
        <v>1099560</v>
      </c>
      <c r="R32" s="5"/>
    </row>
    <row r="33" spans="1:18" ht="15.75" thickBot="1" x14ac:dyDescent="0.3">
      <c r="A33" s="5"/>
      <c r="B33" s="43">
        <v>23</v>
      </c>
      <c r="C33" s="40" t="s">
        <v>60</v>
      </c>
      <c r="D33" s="40">
        <v>4</v>
      </c>
      <c r="E33" s="40" t="s">
        <v>38</v>
      </c>
      <c r="F33" s="54">
        <v>347669</v>
      </c>
      <c r="G33" s="57">
        <f t="shared" si="0"/>
        <v>1390676</v>
      </c>
      <c r="H33" s="57">
        <f t="shared" si="1"/>
        <v>264228.44</v>
      </c>
      <c r="I33" s="63">
        <f t="shared" si="2"/>
        <v>1654904.44</v>
      </c>
      <c r="J33" s="5"/>
      <c r="K33" s="117">
        <v>32</v>
      </c>
      <c r="L33" s="39" t="s">
        <v>88</v>
      </c>
      <c r="M33" s="39" t="s">
        <v>89</v>
      </c>
      <c r="N33" s="53">
        <v>383210.5</v>
      </c>
      <c r="O33" s="53">
        <v>12262736</v>
      </c>
      <c r="P33" s="53">
        <v>2329919.84</v>
      </c>
      <c r="Q33" s="66">
        <v>14592655.84</v>
      </c>
      <c r="R33" s="5"/>
    </row>
    <row r="34" spans="1:18" ht="15.75" thickBot="1" x14ac:dyDescent="0.3">
      <c r="A34" s="5"/>
      <c r="B34" s="96" t="s">
        <v>141</v>
      </c>
      <c r="C34" s="108"/>
      <c r="D34" s="108"/>
      <c r="E34" s="108"/>
      <c r="F34" s="109"/>
      <c r="G34" s="64">
        <f>SUM(G11:G33)</f>
        <v>61227327.159111112</v>
      </c>
      <c r="H34" s="64">
        <f>SUM(H11:H33)</f>
        <v>11633192.160231108</v>
      </c>
      <c r="I34" s="64">
        <f>SUM(I11:I33)</f>
        <v>72860519.319342226</v>
      </c>
      <c r="J34" s="5"/>
      <c r="K34" s="117">
        <v>8</v>
      </c>
      <c r="L34" s="39" t="s">
        <v>90</v>
      </c>
      <c r="M34" s="39" t="s">
        <v>91</v>
      </c>
      <c r="N34" s="53">
        <v>235000</v>
      </c>
      <c r="O34" s="53">
        <v>1880000</v>
      </c>
      <c r="P34" s="53">
        <v>357200</v>
      </c>
      <c r="Q34" s="66">
        <v>2237200</v>
      </c>
      <c r="R34" s="5"/>
    </row>
    <row r="35" spans="1:18" x14ac:dyDescent="0.25">
      <c r="A35" s="5"/>
      <c r="B35" s="5"/>
      <c r="C35" s="5"/>
      <c r="D35" s="5"/>
      <c r="E35" s="5"/>
      <c r="F35" s="50"/>
      <c r="G35" s="50"/>
      <c r="H35" s="50"/>
      <c r="I35" s="50"/>
      <c r="J35" s="5"/>
      <c r="K35" s="117">
        <v>10</v>
      </c>
      <c r="L35" s="39" t="s">
        <v>92</v>
      </c>
      <c r="M35" s="39" t="s">
        <v>91</v>
      </c>
      <c r="N35" s="53">
        <v>199875</v>
      </c>
      <c r="O35" s="53">
        <v>1998750</v>
      </c>
      <c r="P35" s="53">
        <v>379762.5</v>
      </c>
      <c r="Q35" s="66">
        <v>2378512.5</v>
      </c>
      <c r="R35" s="5"/>
    </row>
    <row r="36" spans="1:18" x14ac:dyDescent="0.25">
      <c r="A36" s="5"/>
      <c r="B36" s="5"/>
      <c r="C36" s="5"/>
      <c r="D36" s="5"/>
      <c r="E36" s="5"/>
      <c r="F36" s="50"/>
      <c r="G36" s="50"/>
      <c r="H36" s="50"/>
      <c r="I36" s="50"/>
      <c r="J36" s="5"/>
      <c r="K36" s="117">
        <v>21</v>
      </c>
      <c r="L36" s="39" t="s">
        <v>55</v>
      </c>
      <c r="M36" s="39" t="s">
        <v>91</v>
      </c>
      <c r="N36" s="53">
        <v>325000</v>
      </c>
      <c r="O36" s="53">
        <v>6825000</v>
      </c>
      <c r="P36" s="53">
        <v>1296750</v>
      </c>
      <c r="Q36" s="66">
        <v>8121750</v>
      </c>
      <c r="R36" s="5"/>
    </row>
    <row r="37" spans="1:18" x14ac:dyDescent="0.25">
      <c r="A37" s="5"/>
      <c r="B37" s="5"/>
      <c r="C37" s="5"/>
      <c r="D37" s="5"/>
      <c r="E37" s="5"/>
      <c r="F37" s="50"/>
      <c r="G37" s="50"/>
      <c r="H37" s="50"/>
      <c r="I37" s="50"/>
      <c r="J37" s="5"/>
      <c r="K37" s="117">
        <v>32</v>
      </c>
      <c r="L37" s="39" t="s">
        <v>56</v>
      </c>
      <c r="M37" s="39" t="s">
        <v>93</v>
      </c>
      <c r="N37" s="53">
        <v>1764.71</v>
      </c>
      <c r="O37" s="53">
        <v>56470.720000000001</v>
      </c>
      <c r="P37" s="53">
        <v>10729.436799999999</v>
      </c>
      <c r="Q37" s="66">
        <v>67200.156799999997</v>
      </c>
      <c r="R37" s="5"/>
    </row>
    <row r="38" spans="1:18" x14ac:dyDescent="0.25">
      <c r="A38" s="5"/>
      <c r="B38" s="5"/>
      <c r="C38" s="5"/>
      <c r="D38" s="5"/>
      <c r="E38" s="5"/>
      <c r="F38" s="50"/>
      <c r="G38" s="50"/>
      <c r="H38" s="50"/>
      <c r="I38" s="50"/>
      <c r="J38" s="5"/>
      <c r="K38" s="117">
        <v>32</v>
      </c>
      <c r="L38" s="39" t="s">
        <v>57</v>
      </c>
      <c r="M38" s="39" t="s">
        <v>94</v>
      </c>
      <c r="N38" s="53">
        <v>10900</v>
      </c>
      <c r="O38" s="53">
        <v>348800</v>
      </c>
      <c r="P38" s="53">
        <v>66272</v>
      </c>
      <c r="Q38" s="66">
        <v>415072</v>
      </c>
      <c r="R38" s="5"/>
    </row>
    <row r="39" spans="1:18" x14ac:dyDescent="0.25">
      <c r="A39" s="5"/>
      <c r="B39" s="5"/>
      <c r="C39" s="5"/>
      <c r="D39" s="5"/>
      <c r="E39" s="5"/>
      <c r="F39" s="50"/>
      <c r="G39" s="50"/>
      <c r="H39" s="50"/>
      <c r="I39" s="50"/>
      <c r="J39" s="5"/>
      <c r="K39" s="117">
        <v>4</v>
      </c>
      <c r="L39" s="39" t="s">
        <v>58</v>
      </c>
      <c r="M39" s="39" t="s">
        <v>38</v>
      </c>
      <c r="N39" s="53">
        <v>1201000</v>
      </c>
      <c r="O39" s="53">
        <v>4804000</v>
      </c>
      <c r="P39" s="53">
        <v>912760</v>
      </c>
      <c r="Q39" s="66">
        <v>5716760</v>
      </c>
      <c r="R39" s="5"/>
    </row>
    <row r="40" spans="1:18" x14ac:dyDescent="0.25">
      <c r="A40" s="5"/>
      <c r="B40" s="5"/>
      <c r="C40" s="5"/>
      <c r="D40" s="5"/>
      <c r="E40" s="5"/>
      <c r="F40" s="50"/>
      <c r="G40" s="50"/>
      <c r="H40" s="50"/>
      <c r="I40" s="50"/>
      <c r="J40" s="5"/>
      <c r="K40" s="117">
        <v>4</v>
      </c>
      <c r="L40" s="39" t="s">
        <v>59</v>
      </c>
      <c r="M40" s="39" t="s">
        <v>38</v>
      </c>
      <c r="N40" s="53">
        <v>1487800</v>
      </c>
      <c r="O40" s="53">
        <v>5951200</v>
      </c>
      <c r="P40" s="53">
        <v>1130728</v>
      </c>
      <c r="Q40" s="66">
        <v>7081928</v>
      </c>
      <c r="R40" s="5"/>
    </row>
    <row r="41" spans="1:18" ht="15.75" thickBot="1" x14ac:dyDescent="0.3">
      <c r="A41" s="5"/>
      <c r="B41" s="5"/>
      <c r="C41" s="5"/>
      <c r="D41" s="5"/>
      <c r="E41" s="5"/>
      <c r="F41" s="50"/>
      <c r="G41" s="50"/>
      <c r="H41" s="50"/>
      <c r="I41" s="50"/>
      <c r="J41" s="5"/>
      <c r="K41" s="118">
        <v>4</v>
      </c>
      <c r="L41" s="40" t="s">
        <v>60</v>
      </c>
      <c r="M41" s="40" t="s">
        <v>38</v>
      </c>
      <c r="N41" s="54">
        <v>347669</v>
      </c>
      <c r="O41" s="68">
        <v>1390676</v>
      </c>
      <c r="P41" s="68">
        <v>264228.44</v>
      </c>
      <c r="Q41" s="69">
        <v>1654904.44</v>
      </c>
      <c r="R41" s="5"/>
    </row>
    <row r="42" spans="1:18" ht="16.5" thickBot="1" x14ac:dyDescent="0.3">
      <c r="A42" s="5"/>
      <c r="B42" s="5"/>
      <c r="C42" s="5"/>
      <c r="D42" s="5"/>
      <c r="E42" s="5"/>
      <c r="F42" s="50"/>
      <c r="G42" s="50"/>
      <c r="H42" s="50"/>
      <c r="I42" s="50"/>
      <c r="J42" s="5"/>
      <c r="K42" s="102" t="s">
        <v>144</v>
      </c>
      <c r="L42" s="103"/>
      <c r="M42" s="103"/>
      <c r="N42" s="104"/>
      <c r="O42" s="70">
        <v>61227327.159111112</v>
      </c>
      <c r="P42" s="71">
        <v>11633192.160231112</v>
      </c>
      <c r="Q42" s="72">
        <v>72860519.319342211</v>
      </c>
      <c r="R42" s="5"/>
    </row>
    <row r="43" spans="1:18" x14ac:dyDescent="0.25">
      <c r="A43" s="5"/>
      <c r="B43" s="5"/>
      <c r="C43" s="5"/>
      <c r="D43" s="5"/>
      <c r="E43" s="5"/>
      <c r="F43" s="50"/>
      <c r="G43" s="50"/>
      <c r="H43" s="50"/>
      <c r="I43" s="50"/>
      <c r="J43" s="5"/>
      <c r="K43" s="115"/>
      <c r="L43" s="5"/>
      <c r="M43" s="5"/>
      <c r="N43" s="50"/>
      <c r="O43" s="50"/>
      <c r="P43" s="50"/>
      <c r="Q43" s="50"/>
      <c r="R43" s="5"/>
    </row>
    <row r="44" spans="1:18" ht="15.75" thickBot="1" x14ac:dyDescent="0.3">
      <c r="A44" s="5"/>
      <c r="B44" s="5"/>
      <c r="C44" s="5"/>
      <c r="D44" s="5"/>
      <c r="E44" s="5"/>
      <c r="F44" s="50"/>
      <c r="G44" s="50"/>
      <c r="H44" s="50"/>
      <c r="I44" s="50"/>
      <c r="J44" s="5"/>
      <c r="K44" s="115"/>
      <c r="L44" s="5"/>
      <c r="M44" s="5"/>
      <c r="N44" s="50"/>
      <c r="O44" s="50"/>
      <c r="P44" s="50"/>
      <c r="Q44" s="50"/>
      <c r="R44" s="5"/>
    </row>
    <row r="45" spans="1:18" ht="15.75" thickBot="1" x14ac:dyDescent="0.3">
      <c r="A45" s="5"/>
      <c r="B45" s="105" t="s">
        <v>145</v>
      </c>
      <c r="C45" s="106"/>
      <c r="D45" s="106"/>
      <c r="E45" s="106"/>
      <c r="F45" s="106"/>
      <c r="G45" s="106"/>
      <c r="H45" s="106"/>
      <c r="I45" s="107"/>
      <c r="J45" s="5"/>
      <c r="K45" s="115"/>
      <c r="L45" s="5"/>
      <c r="M45" s="5"/>
      <c r="N45" s="50"/>
      <c r="O45" s="50"/>
      <c r="P45" s="50"/>
      <c r="Q45" s="50"/>
      <c r="R45" s="5"/>
    </row>
    <row r="46" spans="1:18" ht="15.75" thickBot="1" x14ac:dyDescent="0.3">
      <c r="A46" s="5"/>
      <c r="B46" s="73" t="s">
        <v>8</v>
      </c>
      <c r="C46" s="74" t="s">
        <v>33</v>
      </c>
      <c r="D46" s="74" t="s">
        <v>9</v>
      </c>
      <c r="E46" s="74" t="s">
        <v>34</v>
      </c>
      <c r="F46" s="75" t="s">
        <v>35</v>
      </c>
      <c r="G46" s="75" t="s">
        <v>29</v>
      </c>
      <c r="H46" s="75" t="s">
        <v>36</v>
      </c>
      <c r="I46" s="76" t="s">
        <v>30</v>
      </c>
      <c r="J46" s="5"/>
      <c r="K46" s="115"/>
      <c r="L46" s="5"/>
      <c r="M46" s="5"/>
      <c r="N46" s="50"/>
      <c r="O46" s="50"/>
      <c r="P46" s="50"/>
      <c r="Q46" s="50"/>
      <c r="R46" s="5"/>
    </row>
    <row r="47" spans="1:18" x14ac:dyDescent="0.25">
      <c r="A47" s="5"/>
      <c r="B47" s="41">
        <v>1</v>
      </c>
      <c r="C47" s="42" t="s">
        <v>95</v>
      </c>
      <c r="D47" s="42">
        <v>35</v>
      </c>
      <c r="E47" s="42" t="s">
        <v>38</v>
      </c>
      <c r="F47" s="52">
        <v>22186</v>
      </c>
      <c r="G47" s="52">
        <f>+F47*D47</f>
        <v>776510</v>
      </c>
      <c r="H47" s="52">
        <f>+G47*19%</f>
        <v>147536.9</v>
      </c>
      <c r="I47" s="61">
        <f>+H47+G47</f>
        <v>924046.9</v>
      </c>
      <c r="J47" s="5"/>
      <c r="K47" s="115"/>
      <c r="L47" s="5"/>
      <c r="M47" s="5"/>
      <c r="N47" s="50"/>
      <c r="O47" s="50"/>
      <c r="P47" s="50"/>
      <c r="Q47" s="50"/>
      <c r="R47" s="5"/>
    </row>
    <row r="48" spans="1:18" x14ac:dyDescent="0.25">
      <c r="A48" s="5"/>
      <c r="B48" s="17">
        <v>2</v>
      </c>
      <c r="C48" s="39" t="s">
        <v>96</v>
      </c>
      <c r="D48" s="39">
        <v>60</v>
      </c>
      <c r="E48" s="39" t="s">
        <v>38</v>
      </c>
      <c r="F48" s="53">
        <v>9350</v>
      </c>
      <c r="G48" s="53">
        <f t="shared" ref="G48:G95" si="3">+F48*D48</f>
        <v>561000</v>
      </c>
      <c r="H48" s="53">
        <f t="shared" ref="H48:H95" si="4">+G48*19%</f>
        <v>106590</v>
      </c>
      <c r="I48" s="66">
        <f t="shared" ref="I48:I95" si="5">+H48+G48</f>
        <v>667590</v>
      </c>
      <c r="J48" s="5"/>
      <c r="K48" s="115"/>
      <c r="L48" s="5"/>
      <c r="M48" s="5"/>
      <c r="N48" s="50"/>
      <c r="O48" s="50"/>
      <c r="P48" s="50"/>
      <c r="Q48" s="50"/>
      <c r="R48" s="5"/>
    </row>
    <row r="49" spans="1:18" x14ac:dyDescent="0.25">
      <c r="A49" s="5"/>
      <c r="B49" s="17">
        <v>3</v>
      </c>
      <c r="C49" s="39" t="s">
        <v>97</v>
      </c>
      <c r="D49" s="39">
        <v>6</v>
      </c>
      <c r="E49" s="39" t="s">
        <v>38</v>
      </c>
      <c r="F49" s="53">
        <v>55392</v>
      </c>
      <c r="G49" s="53">
        <f t="shared" si="3"/>
        <v>332352</v>
      </c>
      <c r="H49" s="53">
        <f t="shared" si="4"/>
        <v>63146.879999999997</v>
      </c>
      <c r="I49" s="66">
        <f t="shared" si="5"/>
        <v>395498.88</v>
      </c>
      <c r="J49" s="5"/>
      <c r="K49" s="115"/>
      <c r="L49" s="5"/>
      <c r="M49" s="5"/>
      <c r="N49" s="50"/>
      <c r="O49" s="50"/>
      <c r="P49" s="50"/>
      <c r="Q49" s="50"/>
      <c r="R49" s="5"/>
    </row>
    <row r="50" spans="1:18" x14ac:dyDescent="0.25">
      <c r="A50" s="5"/>
      <c r="B50" s="17">
        <v>4</v>
      </c>
      <c r="C50" s="39" t="s">
        <v>98</v>
      </c>
      <c r="D50" s="39">
        <v>7</v>
      </c>
      <c r="E50" s="39" t="s">
        <v>38</v>
      </c>
      <c r="F50" s="53">
        <v>19328</v>
      </c>
      <c r="G50" s="53">
        <f t="shared" si="3"/>
        <v>135296</v>
      </c>
      <c r="H50" s="53">
        <f t="shared" si="4"/>
        <v>25706.240000000002</v>
      </c>
      <c r="I50" s="66">
        <f t="shared" si="5"/>
        <v>161002.23999999999</v>
      </c>
      <c r="J50" s="5"/>
      <c r="K50" s="115"/>
      <c r="L50" s="5"/>
      <c r="M50" s="5"/>
      <c r="N50" s="50"/>
      <c r="O50" s="50"/>
      <c r="P50" s="50"/>
      <c r="Q50" s="50"/>
      <c r="R50" s="5"/>
    </row>
    <row r="51" spans="1:18" x14ac:dyDescent="0.25">
      <c r="A51" s="5"/>
      <c r="B51" s="17">
        <v>5</v>
      </c>
      <c r="C51" s="39" t="s">
        <v>99</v>
      </c>
      <c r="D51" s="39">
        <v>5</v>
      </c>
      <c r="E51" s="39" t="s">
        <v>38</v>
      </c>
      <c r="F51" s="53">
        <v>15966.39</v>
      </c>
      <c r="G51" s="53">
        <f t="shared" si="3"/>
        <v>79831.95</v>
      </c>
      <c r="H51" s="53">
        <f t="shared" si="4"/>
        <v>15168.0705</v>
      </c>
      <c r="I51" s="66">
        <f t="shared" si="5"/>
        <v>95000.020499999999</v>
      </c>
      <c r="J51" s="5"/>
      <c r="K51" s="115"/>
      <c r="L51" s="5"/>
      <c r="M51" s="5"/>
      <c r="N51" s="50"/>
      <c r="O51" s="50"/>
      <c r="P51" s="50"/>
      <c r="Q51" s="50"/>
      <c r="R51" s="5"/>
    </row>
    <row r="52" spans="1:18" x14ac:dyDescent="0.25">
      <c r="A52" s="5"/>
      <c r="B52" s="17">
        <v>6</v>
      </c>
      <c r="C52" s="39" t="s">
        <v>100</v>
      </c>
      <c r="D52" s="39">
        <v>43</v>
      </c>
      <c r="E52" s="39" t="s">
        <v>38</v>
      </c>
      <c r="F52" s="53">
        <v>20168</v>
      </c>
      <c r="G52" s="53">
        <f t="shared" si="3"/>
        <v>867224</v>
      </c>
      <c r="H52" s="53">
        <f t="shared" si="4"/>
        <v>164772.56</v>
      </c>
      <c r="I52" s="66">
        <f t="shared" si="5"/>
        <v>1031996.56</v>
      </c>
      <c r="J52" s="5"/>
      <c r="K52" s="115"/>
      <c r="L52" s="5"/>
      <c r="M52" s="5"/>
      <c r="N52" s="50"/>
      <c r="O52" s="50"/>
      <c r="P52" s="50"/>
      <c r="Q52" s="50"/>
      <c r="R52" s="5"/>
    </row>
    <row r="53" spans="1:18" x14ac:dyDescent="0.25">
      <c r="A53" s="77"/>
      <c r="B53" s="17">
        <v>7</v>
      </c>
      <c r="C53" s="39" t="s">
        <v>146</v>
      </c>
      <c r="D53" s="39">
        <v>15</v>
      </c>
      <c r="E53" s="39" t="s">
        <v>38</v>
      </c>
      <c r="F53" s="53">
        <v>850</v>
      </c>
      <c r="G53" s="53">
        <f t="shared" si="3"/>
        <v>12750</v>
      </c>
      <c r="H53" s="53">
        <f>+G53*0%</f>
        <v>0</v>
      </c>
      <c r="I53" s="66">
        <f t="shared" si="5"/>
        <v>12750</v>
      </c>
      <c r="J53" s="77"/>
      <c r="K53" s="115"/>
      <c r="L53" s="77"/>
      <c r="M53" s="77"/>
      <c r="N53" s="50"/>
      <c r="O53" s="50"/>
      <c r="P53" s="50"/>
      <c r="Q53" s="50"/>
      <c r="R53" s="77"/>
    </row>
    <row r="54" spans="1:18" ht="17.25" x14ac:dyDescent="0.25">
      <c r="A54" s="77"/>
      <c r="B54" s="17">
        <v>8</v>
      </c>
      <c r="C54" s="39" t="s">
        <v>148</v>
      </c>
      <c r="D54" s="39">
        <v>3.5</v>
      </c>
      <c r="E54" s="39" t="s">
        <v>38</v>
      </c>
      <c r="F54" s="53">
        <f>660000/12</f>
        <v>55000</v>
      </c>
      <c r="G54" s="53">
        <f t="shared" si="3"/>
        <v>192500</v>
      </c>
      <c r="H54" s="53">
        <f>+G54*0%</f>
        <v>0</v>
      </c>
      <c r="I54" s="66">
        <f t="shared" si="5"/>
        <v>192500</v>
      </c>
      <c r="J54" s="77"/>
      <c r="K54" s="115"/>
      <c r="L54" s="77"/>
      <c r="M54" s="77"/>
      <c r="N54" s="50"/>
      <c r="O54" s="50"/>
      <c r="P54" s="50"/>
      <c r="Q54" s="50"/>
      <c r="R54" s="77"/>
    </row>
    <row r="55" spans="1:18" x14ac:dyDescent="0.25">
      <c r="A55" s="77"/>
      <c r="B55" s="17">
        <v>9</v>
      </c>
      <c r="C55" s="39" t="s">
        <v>147</v>
      </c>
      <c r="D55" s="39">
        <v>5</v>
      </c>
      <c r="E55" s="39" t="s">
        <v>38</v>
      </c>
      <c r="F55" s="53">
        <v>55000</v>
      </c>
      <c r="G55" s="53">
        <f>+F55*D55</f>
        <v>275000</v>
      </c>
      <c r="H55" s="53">
        <f>+G55*19%</f>
        <v>52250</v>
      </c>
      <c r="I55" s="66">
        <f>+H55+G55</f>
        <v>327250</v>
      </c>
      <c r="J55" s="77"/>
      <c r="K55" s="115"/>
      <c r="L55" s="77"/>
      <c r="M55" s="77"/>
      <c r="N55" s="50"/>
      <c r="O55" s="50"/>
      <c r="P55" s="50"/>
      <c r="Q55" s="50"/>
      <c r="R55" s="77"/>
    </row>
    <row r="56" spans="1:18" x14ac:dyDescent="0.25">
      <c r="A56" s="5"/>
      <c r="B56" s="17">
        <v>10</v>
      </c>
      <c r="C56" s="39" t="s">
        <v>101</v>
      </c>
      <c r="D56" s="39">
        <v>12</v>
      </c>
      <c r="E56" s="39" t="s">
        <v>38</v>
      </c>
      <c r="F56" s="53">
        <v>35047</v>
      </c>
      <c r="G56" s="53">
        <f t="shared" si="3"/>
        <v>420564</v>
      </c>
      <c r="H56" s="53">
        <f t="shared" si="4"/>
        <v>79907.16</v>
      </c>
      <c r="I56" s="66">
        <f t="shared" si="5"/>
        <v>500471.16000000003</v>
      </c>
      <c r="J56" s="5"/>
      <c r="K56" s="115"/>
      <c r="L56" s="5"/>
      <c r="M56" s="5"/>
      <c r="N56" s="50"/>
      <c r="O56" s="50"/>
      <c r="P56" s="50"/>
      <c r="Q56" s="50"/>
      <c r="R56" s="5"/>
    </row>
    <row r="57" spans="1:18" x14ac:dyDescent="0.25">
      <c r="A57" s="5"/>
      <c r="B57" s="17">
        <v>11</v>
      </c>
      <c r="C57" s="39" t="s">
        <v>102</v>
      </c>
      <c r="D57" s="39">
        <v>1</v>
      </c>
      <c r="E57" s="39" t="s">
        <v>38</v>
      </c>
      <c r="F57" s="53">
        <v>80600</v>
      </c>
      <c r="G57" s="53">
        <f t="shared" si="3"/>
        <v>80600</v>
      </c>
      <c r="H57" s="53">
        <f t="shared" si="4"/>
        <v>15314</v>
      </c>
      <c r="I57" s="66">
        <f t="shared" si="5"/>
        <v>95914</v>
      </c>
      <c r="J57" s="5"/>
      <c r="K57" s="115"/>
      <c r="L57" s="5"/>
      <c r="M57" s="5"/>
      <c r="N57" s="50"/>
      <c r="O57" s="50"/>
      <c r="P57" s="50"/>
      <c r="Q57" s="50"/>
      <c r="R57" s="5"/>
    </row>
    <row r="58" spans="1:18" x14ac:dyDescent="0.25">
      <c r="A58" s="5"/>
      <c r="B58" s="17">
        <v>12</v>
      </c>
      <c r="C58" s="39" t="s">
        <v>103</v>
      </c>
      <c r="D58" s="39">
        <v>19</v>
      </c>
      <c r="E58" s="39" t="s">
        <v>38</v>
      </c>
      <c r="F58" s="53">
        <v>63786</v>
      </c>
      <c r="G58" s="53">
        <f t="shared" si="3"/>
        <v>1211934</v>
      </c>
      <c r="H58" s="53">
        <f t="shared" si="4"/>
        <v>230267.46</v>
      </c>
      <c r="I58" s="66">
        <f t="shared" si="5"/>
        <v>1442201.46</v>
      </c>
      <c r="J58" s="5"/>
      <c r="K58" s="115"/>
      <c r="L58" s="5"/>
      <c r="M58" s="5"/>
      <c r="N58" s="50"/>
      <c r="O58" s="50"/>
      <c r="P58" s="50"/>
      <c r="Q58" s="50"/>
      <c r="R58" s="5"/>
    </row>
    <row r="59" spans="1:18" x14ac:dyDescent="0.25">
      <c r="A59" s="5"/>
      <c r="B59" s="17">
        <v>13</v>
      </c>
      <c r="C59" s="39" t="s">
        <v>104</v>
      </c>
      <c r="D59" s="39">
        <v>3</v>
      </c>
      <c r="E59" s="39" t="s">
        <v>38</v>
      </c>
      <c r="F59" s="53">
        <v>1800</v>
      </c>
      <c r="G59" s="53">
        <f t="shared" si="3"/>
        <v>5400</v>
      </c>
      <c r="H59" s="53">
        <f t="shared" si="4"/>
        <v>1026</v>
      </c>
      <c r="I59" s="66">
        <f t="shared" si="5"/>
        <v>6426</v>
      </c>
      <c r="J59" s="5"/>
      <c r="K59" s="115"/>
      <c r="L59" s="5"/>
      <c r="M59" s="5"/>
      <c r="N59" s="50"/>
      <c r="O59" s="50"/>
      <c r="P59" s="50"/>
      <c r="Q59" s="50"/>
      <c r="R59" s="5"/>
    </row>
    <row r="60" spans="1:18" x14ac:dyDescent="0.25">
      <c r="A60" s="5"/>
      <c r="B60" s="17">
        <v>14</v>
      </c>
      <c r="C60" s="39" t="s">
        <v>105</v>
      </c>
      <c r="D60" s="39">
        <v>1</v>
      </c>
      <c r="E60" s="39" t="s">
        <v>38</v>
      </c>
      <c r="F60" s="53">
        <v>11500</v>
      </c>
      <c r="G60" s="53">
        <f t="shared" si="3"/>
        <v>11500</v>
      </c>
      <c r="H60" s="53">
        <f t="shared" si="4"/>
        <v>2185</v>
      </c>
      <c r="I60" s="66">
        <f t="shared" si="5"/>
        <v>13685</v>
      </c>
      <c r="J60" s="5"/>
      <c r="K60" s="115"/>
      <c r="L60" s="5"/>
      <c r="M60" s="5"/>
      <c r="N60" s="50"/>
      <c r="O60" s="50"/>
      <c r="P60" s="50"/>
      <c r="Q60" s="50"/>
      <c r="R60" s="5"/>
    </row>
    <row r="61" spans="1:18" x14ac:dyDescent="0.25">
      <c r="A61" s="5"/>
      <c r="B61" s="17">
        <v>15</v>
      </c>
      <c r="C61" s="39" t="s">
        <v>106</v>
      </c>
      <c r="D61" s="39">
        <v>2</v>
      </c>
      <c r="E61" s="39" t="s">
        <v>38</v>
      </c>
      <c r="F61" s="53">
        <v>56221</v>
      </c>
      <c r="G61" s="53">
        <f t="shared" si="3"/>
        <v>112442</v>
      </c>
      <c r="H61" s="53">
        <f t="shared" si="4"/>
        <v>21363.98</v>
      </c>
      <c r="I61" s="66">
        <f t="shared" si="5"/>
        <v>133805.98000000001</v>
      </c>
      <c r="J61" s="5"/>
      <c r="K61" s="115"/>
      <c r="L61" s="5"/>
      <c r="M61" s="5"/>
      <c r="N61" s="50"/>
      <c r="O61" s="50"/>
      <c r="P61" s="50"/>
      <c r="Q61" s="50"/>
      <c r="R61" s="5"/>
    </row>
    <row r="62" spans="1:18" x14ac:dyDescent="0.25">
      <c r="A62" s="5"/>
      <c r="B62" s="17">
        <v>16</v>
      </c>
      <c r="C62" s="39" t="s">
        <v>107</v>
      </c>
      <c r="D62" s="39">
        <v>6</v>
      </c>
      <c r="E62" s="39" t="s">
        <v>38</v>
      </c>
      <c r="F62" s="53">
        <v>6723</v>
      </c>
      <c r="G62" s="53">
        <f t="shared" si="3"/>
        <v>40338</v>
      </c>
      <c r="H62" s="53">
        <f t="shared" si="4"/>
        <v>7664.22</v>
      </c>
      <c r="I62" s="66">
        <f t="shared" si="5"/>
        <v>48002.22</v>
      </c>
      <c r="J62" s="5"/>
      <c r="K62" s="115"/>
      <c r="L62" s="5"/>
      <c r="M62" s="5"/>
      <c r="N62" s="50"/>
      <c r="O62" s="50"/>
      <c r="P62" s="50"/>
      <c r="Q62" s="50"/>
      <c r="R62" s="5"/>
    </row>
    <row r="63" spans="1:18" x14ac:dyDescent="0.25">
      <c r="A63" s="5"/>
      <c r="B63" s="17">
        <v>17</v>
      </c>
      <c r="C63" s="39" t="s">
        <v>108</v>
      </c>
      <c r="D63" s="39">
        <v>52</v>
      </c>
      <c r="E63" s="39" t="s">
        <v>38</v>
      </c>
      <c r="F63" s="53">
        <v>1500</v>
      </c>
      <c r="G63" s="53">
        <f t="shared" si="3"/>
        <v>78000</v>
      </c>
      <c r="H63" s="53">
        <f t="shared" si="4"/>
        <v>14820</v>
      </c>
      <c r="I63" s="66">
        <f t="shared" si="5"/>
        <v>92820</v>
      </c>
      <c r="J63" s="5"/>
      <c r="K63" s="115"/>
      <c r="L63" s="5"/>
      <c r="M63" s="5"/>
      <c r="N63" s="50"/>
      <c r="O63" s="50"/>
      <c r="P63" s="50"/>
      <c r="Q63" s="50"/>
      <c r="R63" s="5"/>
    </row>
    <row r="64" spans="1:18" x14ac:dyDescent="0.25">
      <c r="A64" s="5"/>
      <c r="B64" s="17">
        <v>18</v>
      </c>
      <c r="C64" s="39" t="s">
        <v>109</v>
      </c>
      <c r="D64" s="39">
        <v>57</v>
      </c>
      <c r="E64" s="39" t="s">
        <v>38</v>
      </c>
      <c r="F64" s="53">
        <v>1261</v>
      </c>
      <c r="G64" s="53">
        <f t="shared" si="3"/>
        <v>71877</v>
      </c>
      <c r="H64" s="53">
        <f t="shared" si="4"/>
        <v>13656.630000000001</v>
      </c>
      <c r="I64" s="66">
        <f t="shared" si="5"/>
        <v>85533.63</v>
      </c>
      <c r="J64" s="5"/>
      <c r="K64" s="115"/>
      <c r="L64" s="5"/>
      <c r="M64" s="5"/>
      <c r="N64" s="50"/>
      <c r="O64" s="50"/>
      <c r="P64" s="50"/>
      <c r="Q64" s="50"/>
      <c r="R64" s="5"/>
    </row>
    <row r="65" spans="1:18" x14ac:dyDescent="0.25">
      <c r="A65" s="5"/>
      <c r="B65" s="17">
        <v>19</v>
      </c>
      <c r="C65" s="39" t="s">
        <v>110</v>
      </c>
      <c r="D65" s="39">
        <v>32</v>
      </c>
      <c r="E65" s="39" t="s">
        <v>38</v>
      </c>
      <c r="F65" s="53">
        <v>336</v>
      </c>
      <c r="G65" s="53">
        <f t="shared" si="3"/>
        <v>10752</v>
      </c>
      <c r="H65" s="53">
        <f t="shared" si="4"/>
        <v>2042.88</v>
      </c>
      <c r="I65" s="66">
        <f t="shared" si="5"/>
        <v>12794.880000000001</v>
      </c>
      <c r="J65" s="5"/>
      <c r="K65" s="115"/>
      <c r="L65" s="5"/>
      <c r="M65" s="5"/>
      <c r="N65" s="50"/>
      <c r="O65" s="50"/>
      <c r="P65" s="50"/>
      <c r="Q65" s="50"/>
      <c r="R65" s="5"/>
    </row>
    <row r="66" spans="1:18" x14ac:dyDescent="0.25">
      <c r="A66" s="5"/>
      <c r="B66" s="17">
        <v>20</v>
      </c>
      <c r="C66" s="39" t="s">
        <v>111</v>
      </c>
      <c r="D66" s="39">
        <v>11</v>
      </c>
      <c r="E66" s="39" t="s">
        <v>38</v>
      </c>
      <c r="F66" s="53">
        <v>1260</v>
      </c>
      <c r="G66" s="53">
        <f t="shared" si="3"/>
        <v>13860</v>
      </c>
      <c r="H66" s="53">
        <f t="shared" si="4"/>
        <v>2633.4</v>
      </c>
      <c r="I66" s="66">
        <f t="shared" si="5"/>
        <v>16493.400000000001</v>
      </c>
      <c r="J66" s="5"/>
      <c r="K66" s="115"/>
      <c r="L66" s="5"/>
      <c r="M66" s="5"/>
      <c r="N66" s="50"/>
      <c r="O66" s="50"/>
      <c r="P66" s="50"/>
      <c r="Q66" s="50"/>
      <c r="R66" s="5"/>
    </row>
    <row r="67" spans="1:18" x14ac:dyDescent="0.25">
      <c r="A67" s="5"/>
      <c r="B67" s="17">
        <v>21</v>
      </c>
      <c r="C67" s="39" t="s">
        <v>112</v>
      </c>
      <c r="D67" s="39">
        <v>34</v>
      </c>
      <c r="E67" s="39" t="s">
        <v>38</v>
      </c>
      <c r="F67" s="53">
        <v>2521.0100000000002</v>
      </c>
      <c r="G67" s="53">
        <f t="shared" si="3"/>
        <v>85714.340000000011</v>
      </c>
      <c r="H67" s="53">
        <f t="shared" si="4"/>
        <v>16285.724600000003</v>
      </c>
      <c r="I67" s="66">
        <f t="shared" si="5"/>
        <v>102000.06460000001</v>
      </c>
      <c r="J67" s="5"/>
      <c r="K67" s="115"/>
      <c r="L67" s="5"/>
      <c r="M67" s="5"/>
      <c r="N67" s="50"/>
      <c r="O67" s="50"/>
      <c r="P67" s="50"/>
      <c r="Q67" s="50"/>
      <c r="R67" s="5"/>
    </row>
    <row r="68" spans="1:18" x14ac:dyDescent="0.25">
      <c r="A68" s="5"/>
      <c r="B68" s="17">
        <v>22</v>
      </c>
      <c r="C68" s="39" t="s">
        <v>113</v>
      </c>
      <c r="D68" s="39">
        <v>25</v>
      </c>
      <c r="E68" s="39" t="s">
        <v>38</v>
      </c>
      <c r="F68" s="53">
        <v>9350</v>
      </c>
      <c r="G68" s="53">
        <f t="shared" si="3"/>
        <v>233750</v>
      </c>
      <c r="H68" s="53">
        <f t="shared" si="4"/>
        <v>44412.5</v>
      </c>
      <c r="I68" s="66">
        <f t="shared" si="5"/>
        <v>278162.5</v>
      </c>
      <c r="J68" s="5"/>
      <c r="K68" s="115"/>
      <c r="L68" s="5"/>
      <c r="M68" s="5"/>
      <c r="N68" s="50"/>
      <c r="O68" s="50"/>
      <c r="P68" s="50"/>
      <c r="Q68" s="50"/>
      <c r="R68" s="5"/>
    </row>
    <row r="69" spans="1:18" x14ac:dyDescent="0.25">
      <c r="A69" s="5"/>
      <c r="B69" s="17">
        <v>23</v>
      </c>
      <c r="C69" s="39" t="s">
        <v>114</v>
      </c>
      <c r="D69" s="39">
        <v>2</v>
      </c>
      <c r="E69" s="39" t="s">
        <v>38</v>
      </c>
      <c r="F69" s="53">
        <v>841</v>
      </c>
      <c r="G69" s="53">
        <f t="shared" si="3"/>
        <v>1682</v>
      </c>
      <c r="H69" s="53">
        <f t="shared" si="4"/>
        <v>319.58</v>
      </c>
      <c r="I69" s="66">
        <f t="shared" si="5"/>
        <v>2001.58</v>
      </c>
      <c r="J69" s="5"/>
      <c r="K69" s="115"/>
      <c r="L69" s="5"/>
      <c r="M69" s="5"/>
      <c r="N69" s="50"/>
      <c r="O69" s="50"/>
      <c r="P69" s="50"/>
      <c r="Q69" s="50"/>
      <c r="R69" s="5"/>
    </row>
    <row r="70" spans="1:18" x14ac:dyDescent="0.25">
      <c r="A70" s="5"/>
      <c r="B70" s="17">
        <v>24</v>
      </c>
      <c r="C70" s="39" t="s">
        <v>115</v>
      </c>
      <c r="D70" s="39">
        <v>1</v>
      </c>
      <c r="E70" s="39" t="s">
        <v>38</v>
      </c>
      <c r="F70" s="53">
        <v>7564</v>
      </c>
      <c r="G70" s="53">
        <f t="shared" si="3"/>
        <v>7564</v>
      </c>
      <c r="H70" s="53">
        <f t="shared" si="4"/>
        <v>1437.16</v>
      </c>
      <c r="I70" s="66">
        <f t="shared" si="5"/>
        <v>9001.16</v>
      </c>
      <c r="J70" s="5"/>
      <c r="K70" s="115"/>
      <c r="L70" s="5"/>
      <c r="M70" s="5"/>
      <c r="N70" s="50"/>
      <c r="O70" s="50"/>
      <c r="P70" s="50"/>
      <c r="Q70" s="50"/>
      <c r="R70" s="5"/>
    </row>
    <row r="71" spans="1:18" x14ac:dyDescent="0.25">
      <c r="A71" s="5"/>
      <c r="B71" s="17">
        <v>25</v>
      </c>
      <c r="C71" s="39" t="s">
        <v>116</v>
      </c>
      <c r="D71" s="39">
        <v>1</v>
      </c>
      <c r="E71" s="39" t="s">
        <v>38</v>
      </c>
      <c r="F71" s="53">
        <v>63070</v>
      </c>
      <c r="G71" s="53">
        <f t="shared" si="3"/>
        <v>63070</v>
      </c>
      <c r="H71" s="53">
        <f t="shared" si="4"/>
        <v>11983.3</v>
      </c>
      <c r="I71" s="66">
        <f t="shared" si="5"/>
        <v>75053.3</v>
      </c>
      <c r="J71" s="5"/>
      <c r="K71" s="115"/>
      <c r="L71" s="5"/>
      <c r="M71" s="5"/>
      <c r="N71" s="50"/>
      <c r="O71" s="50"/>
      <c r="P71" s="50"/>
      <c r="Q71" s="50"/>
      <c r="R71" s="5"/>
    </row>
    <row r="72" spans="1:18" x14ac:dyDescent="0.25">
      <c r="A72" s="5"/>
      <c r="B72" s="17">
        <v>26</v>
      </c>
      <c r="C72" s="39" t="s">
        <v>117</v>
      </c>
      <c r="D72" s="39">
        <v>5</v>
      </c>
      <c r="E72" s="39" t="s">
        <v>38</v>
      </c>
      <c r="F72" s="53">
        <v>237768</v>
      </c>
      <c r="G72" s="53">
        <f t="shared" si="3"/>
        <v>1188840</v>
      </c>
      <c r="H72" s="53">
        <f t="shared" si="4"/>
        <v>225879.6</v>
      </c>
      <c r="I72" s="66">
        <f t="shared" si="5"/>
        <v>1414719.6</v>
      </c>
      <c r="J72" s="5"/>
      <c r="K72" s="115"/>
      <c r="L72" s="5"/>
      <c r="M72" s="5"/>
      <c r="N72" s="50"/>
      <c r="O72" s="50"/>
      <c r="P72" s="50"/>
      <c r="Q72" s="50"/>
      <c r="R72" s="5"/>
    </row>
    <row r="73" spans="1:18" x14ac:dyDescent="0.25">
      <c r="A73" s="5"/>
      <c r="B73" s="17">
        <v>27</v>
      </c>
      <c r="C73" s="39" t="s">
        <v>118</v>
      </c>
      <c r="D73" s="39">
        <v>1</v>
      </c>
      <c r="E73" s="39" t="s">
        <v>38</v>
      </c>
      <c r="F73" s="53">
        <v>14337</v>
      </c>
      <c r="G73" s="53">
        <f t="shared" si="3"/>
        <v>14337</v>
      </c>
      <c r="H73" s="53">
        <f t="shared" si="4"/>
        <v>2724.03</v>
      </c>
      <c r="I73" s="66">
        <f t="shared" si="5"/>
        <v>17061.03</v>
      </c>
      <c r="J73" s="5"/>
      <c r="K73" s="115"/>
      <c r="L73" s="5"/>
      <c r="M73" s="5"/>
      <c r="N73" s="50"/>
      <c r="O73" s="50"/>
      <c r="P73" s="50"/>
      <c r="Q73" s="50"/>
      <c r="R73" s="5"/>
    </row>
    <row r="74" spans="1:18" x14ac:dyDescent="0.25">
      <c r="A74" s="5"/>
      <c r="B74" s="17">
        <v>28</v>
      </c>
      <c r="C74" s="39" t="s">
        <v>119</v>
      </c>
      <c r="D74" s="39">
        <v>1</v>
      </c>
      <c r="E74" s="39" t="s">
        <v>38</v>
      </c>
      <c r="F74" s="53">
        <v>2508</v>
      </c>
      <c r="G74" s="53">
        <f t="shared" si="3"/>
        <v>2508</v>
      </c>
      <c r="H74" s="53">
        <f t="shared" si="4"/>
        <v>476.52</v>
      </c>
      <c r="I74" s="66">
        <f t="shared" si="5"/>
        <v>2984.52</v>
      </c>
      <c r="J74" s="5"/>
      <c r="K74" s="115"/>
      <c r="L74" s="5"/>
      <c r="M74" s="5"/>
      <c r="N74" s="50"/>
      <c r="O74" s="50"/>
      <c r="P74" s="50"/>
      <c r="Q74" s="50"/>
      <c r="R74" s="5"/>
    </row>
    <row r="75" spans="1:18" x14ac:dyDescent="0.25">
      <c r="A75" s="5"/>
      <c r="B75" s="17">
        <v>29</v>
      </c>
      <c r="C75" s="39" t="s">
        <v>120</v>
      </c>
      <c r="D75" s="39">
        <v>5</v>
      </c>
      <c r="E75" s="39" t="s">
        <v>38</v>
      </c>
      <c r="F75" s="53">
        <v>550</v>
      </c>
      <c r="G75" s="53">
        <f t="shared" si="3"/>
        <v>2750</v>
      </c>
      <c r="H75" s="53">
        <f t="shared" si="4"/>
        <v>522.5</v>
      </c>
      <c r="I75" s="66">
        <f t="shared" si="5"/>
        <v>3272.5</v>
      </c>
      <c r="J75" s="5"/>
      <c r="K75" s="115"/>
      <c r="L75" s="5"/>
      <c r="M75" s="5"/>
      <c r="N75" s="50"/>
      <c r="O75" s="50"/>
      <c r="P75" s="50"/>
      <c r="Q75" s="50"/>
      <c r="R75" s="5"/>
    </row>
    <row r="76" spans="1:18" x14ac:dyDescent="0.25">
      <c r="A76" s="5"/>
      <c r="B76" s="17">
        <v>30</v>
      </c>
      <c r="C76" s="39" t="s">
        <v>121</v>
      </c>
      <c r="D76" s="39">
        <v>5</v>
      </c>
      <c r="E76" s="39" t="s">
        <v>38</v>
      </c>
      <c r="F76" s="53">
        <v>179.84</v>
      </c>
      <c r="G76" s="53">
        <f t="shared" si="3"/>
        <v>899.2</v>
      </c>
      <c r="H76" s="53">
        <f t="shared" si="4"/>
        <v>170.84800000000001</v>
      </c>
      <c r="I76" s="66">
        <f t="shared" si="5"/>
        <v>1070.048</v>
      </c>
      <c r="J76" s="5"/>
      <c r="K76" s="115"/>
      <c r="L76" s="5"/>
      <c r="M76" s="5"/>
      <c r="N76" s="50"/>
      <c r="O76" s="50"/>
      <c r="P76" s="50"/>
      <c r="Q76" s="50"/>
      <c r="R76" s="5"/>
    </row>
    <row r="77" spans="1:18" x14ac:dyDescent="0.25">
      <c r="A77" s="5"/>
      <c r="B77" s="17">
        <v>31</v>
      </c>
      <c r="C77" s="39" t="s">
        <v>122</v>
      </c>
      <c r="D77" s="39">
        <v>1</v>
      </c>
      <c r="E77" s="39" t="s">
        <v>38</v>
      </c>
      <c r="F77" s="53">
        <v>12000</v>
      </c>
      <c r="G77" s="53">
        <f t="shared" si="3"/>
        <v>12000</v>
      </c>
      <c r="H77" s="53">
        <f t="shared" si="4"/>
        <v>2280</v>
      </c>
      <c r="I77" s="66">
        <f t="shared" si="5"/>
        <v>14280</v>
      </c>
      <c r="J77" s="5"/>
      <c r="K77" s="115"/>
      <c r="L77" s="5"/>
      <c r="M77" s="5"/>
      <c r="N77" s="50"/>
      <c r="O77" s="50"/>
      <c r="P77" s="50"/>
      <c r="Q77" s="50"/>
      <c r="R77" s="5"/>
    </row>
    <row r="78" spans="1:18" x14ac:dyDescent="0.25">
      <c r="A78" s="5"/>
      <c r="B78" s="17">
        <v>32</v>
      </c>
      <c r="C78" s="39" t="s">
        <v>123</v>
      </c>
      <c r="D78" s="39">
        <v>1</v>
      </c>
      <c r="E78" s="39" t="s">
        <v>38</v>
      </c>
      <c r="F78" s="53">
        <v>2184.87</v>
      </c>
      <c r="G78" s="53">
        <f t="shared" si="3"/>
        <v>2184.87</v>
      </c>
      <c r="H78" s="53">
        <f t="shared" si="4"/>
        <v>415.12529999999998</v>
      </c>
      <c r="I78" s="66">
        <f t="shared" si="5"/>
        <v>2599.9953</v>
      </c>
      <c r="J78" s="5"/>
      <c r="K78" s="115"/>
      <c r="L78" s="5"/>
      <c r="M78" s="5"/>
      <c r="N78" s="50"/>
      <c r="O78" s="50"/>
      <c r="P78" s="50"/>
      <c r="Q78" s="50"/>
      <c r="R78" s="5"/>
    </row>
    <row r="79" spans="1:18" x14ac:dyDescent="0.25">
      <c r="A79" s="5"/>
      <c r="B79" s="17">
        <v>33</v>
      </c>
      <c r="C79" s="39" t="s">
        <v>124</v>
      </c>
      <c r="D79" s="39">
        <v>22</v>
      </c>
      <c r="E79" s="39" t="s">
        <v>38</v>
      </c>
      <c r="F79" s="53">
        <v>660</v>
      </c>
      <c r="G79" s="53">
        <f t="shared" si="3"/>
        <v>14520</v>
      </c>
      <c r="H79" s="53">
        <f t="shared" si="4"/>
        <v>2758.8</v>
      </c>
      <c r="I79" s="66">
        <f t="shared" si="5"/>
        <v>17278.8</v>
      </c>
      <c r="J79" s="5"/>
      <c r="K79" s="115"/>
      <c r="L79" s="5"/>
      <c r="M79" s="5"/>
      <c r="N79" s="50"/>
      <c r="O79" s="50"/>
      <c r="P79" s="50"/>
      <c r="Q79" s="50"/>
      <c r="R79" s="5"/>
    </row>
    <row r="80" spans="1:18" x14ac:dyDescent="0.25">
      <c r="A80" s="5"/>
      <c r="B80" s="17">
        <v>34</v>
      </c>
      <c r="C80" s="39" t="s">
        <v>125</v>
      </c>
      <c r="D80" s="39">
        <v>1</v>
      </c>
      <c r="E80" s="39" t="s">
        <v>38</v>
      </c>
      <c r="F80" s="53">
        <v>19500</v>
      </c>
      <c r="G80" s="53">
        <f t="shared" si="3"/>
        <v>19500</v>
      </c>
      <c r="H80" s="53">
        <f t="shared" si="4"/>
        <v>3705</v>
      </c>
      <c r="I80" s="66">
        <f t="shared" si="5"/>
        <v>23205</v>
      </c>
      <c r="J80" s="5"/>
      <c r="K80" s="115"/>
      <c r="L80" s="5"/>
      <c r="M80" s="5"/>
      <c r="N80" s="50"/>
      <c r="O80" s="50"/>
      <c r="P80" s="50"/>
      <c r="Q80" s="50"/>
      <c r="R80" s="5"/>
    </row>
    <row r="81" spans="1:18" x14ac:dyDescent="0.25">
      <c r="A81" s="5"/>
      <c r="B81" s="17">
        <v>35</v>
      </c>
      <c r="C81" s="39" t="s">
        <v>126</v>
      </c>
      <c r="D81" s="39">
        <v>3</v>
      </c>
      <c r="E81" s="39" t="s">
        <v>38</v>
      </c>
      <c r="F81" s="53">
        <v>78936</v>
      </c>
      <c r="G81" s="53">
        <f t="shared" si="3"/>
        <v>236808</v>
      </c>
      <c r="H81" s="53">
        <f t="shared" si="4"/>
        <v>44993.520000000004</v>
      </c>
      <c r="I81" s="66">
        <f t="shared" si="5"/>
        <v>281801.52</v>
      </c>
      <c r="J81" s="5"/>
      <c r="K81" s="115"/>
      <c r="L81" s="5"/>
      <c r="M81" s="5"/>
      <c r="N81" s="50"/>
      <c r="O81" s="50"/>
      <c r="P81" s="50"/>
      <c r="Q81" s="50"/>
      <c r="R81" s="5"/>
    </row>
    <row r="82" spans="1:18" x14ac:dyDescent="0.25">
      <c r="A82" s="5"/>
      <c r="B82" s="17">
        <v>36</v>
      </c>
      <c r="C82" s="39" t="s">
        <v>127</v>
      </c>
      <c r="D82" s="39">
        <v>2</v>
      </c>
      <c r="E82" s="39" t="s">
        <v>38</v>
      </c>
      <c r="F82" s="53">
        <v>1600</v>
      </c>
      <c r="G82" s="53">
        <f t="shared" si="3"/>
        <v>3200</v>
      </c>
      <c r="H82" s="53">
        <f t="shared" si="4"/>
        <v>608</v>
      </c>
      <c r="I82" s="66">
        <f t="shared" si="5"/>
        <v>3808</v>
      </c>
      <c r="J82" s="5"/>
      <c r="K82" s="115"/>
      <c r="L82" s="5"/>
      <c r="M82" s="5"/>
      <c r="N82" s="50"/>
      <c r="O82" s="50"/>
      <c r="P82" s="50"/>
      <c r="Q82" s="50"/>
      <c r="R82" s="5"/>
    </row>
    <row r="83" spans="1:18" x14ac:dyDescent="0.25">
      <c r="A83" s="5"/>
      <c r="B83" s="17">
        <v>37</v>
      </c>
      <c r="C83" s="39" t="s">
        <v>128</v>
      </c>
      <c r="D83" s="39">
        <v>3</v>
      </c>
      <c r="E83" s="39" t="s">
        <v>38</v>
      </c>
      <c r="F83" s="53">
        <v>1400</v>
      </c>
      <c r="G83" s="53">
        <f t="shared" si="3"/>
        <v>4200</v>
      </c>
      <c r="H83" s="53">
        <f t="shared" si="4"/>
        <v>798</v>
      </c>
      <c r="I83" s="66">
        <f t="shared" si="5"/>
        <v>4998</v>
      </c>
      <c r="J83" s="5"/>
      <c r="K83" s="115"/>
      <c r="L83" s="5"/>
      <c r="M83" s="5"/>
      <c r="N83" s="50"/>
      <c r="O83" s="50"/>
      <c r="P83" s="50"/>
      <c r="Q83" s="50"/>
      <c r="R83" s="5"/>
    </row>
    <row r="84" spans="1:18" x14ac:dyDescent="0.25">
      <c r="A84" s="5"/>
      <c r="B84" s="17">
        <v>38</v>
      </c>
      <c r="C84" s="39" t="s">
        <v>129</v>
      </c>
      <c r="D84" s="39">
        <v>3</v>
      </c>
      <c r="E84" s="39" t="s">
        <v>38</v>
      </c>
      <c r="F84" s="53">
        <v>5000</v>
      </c>
      <c r="G84" s="53">
        <f t="shared" si="3"/>
        <v>15000</v>
      </c>
      <c r="H84" s="53">
        <f t="shared" si="4"/>
        <v>2850</v>
      </c>
      <c r="I84" s="66">
        <f t="shared" si="5"/>
        <v>17850</v>
      </c>
      <c r="J84" s="5"/>
      <c r="K84" s="115"/>
      <c r="L84" s="5"/>
      <c r="M84" s="5"/>
      <c r="N84" s="50"/>
      <c r="O84" s="50"/>
      <c r="P84" s="50"/>
      <c r="Q84" s="50"/>
      <c r="R84" s="5"/>
    </row>
    <row r="85" spans="1:18" x14ac:dyDescent="0.25">
      <c r="A85" s="5"/>
      <c r="B85" s="17">
        <v>39</v>
      </c>
      <c r="C85" s="39" t="s">
        <v>130</v>
      </c>
      <c r="D85" s="39">
        <v>4</v>
      </c>
      <c r="E85" s="39" t="s">
        <v>38</v>
      </c>
      <c r="F85" s="53">
        <v>4100</v>
      </c>
      <c r="G85" s="53">
        <f t="shared" si="3"/>
        <v>16400</v>
      </c>
      <c r="H85" s="53">
        <f t="shared" si="4"/>
        <v>3116</v>
      </c>
      <c r="I85" s="66">
        <f t="shared" si="5"/>
        <v>19516</v>
      </c>
      <c r="J85" s="5"/>
      <c r="K85" s="115"/>
      <c r="L85" s="5"/>
      <c r="M85" s="5"/>
      <c r="N85" s="50"/>
      <c r="O85" s="50"/>
      <c r="P85" s="50"/>
      <c r="Q85" s="50"/>
      <c r="R85" s="5"/>
    </row>
    <row r="86" spans="1:18" x14ac:dyDescent="0.25">
      <c r="A86" s="5"/>
      <c r="B86" s="17">
        <v>40</v>
      </c>
      <c r="C86" s="39" t="s">
        <v>131</v>
      </c>
      <c r="D86" s="39">
        <v>4</v>
      </c>
      <c r="E86" s="39" t="s">
        <v>38</v>
      </c>
      <c r="F86" s="53">
        <v>846.22</v>
      </c>
      <c r="G86" s="53">
        <f t="shared" si="3"/>
        <v>3384.88</v>
      </c>
      <c r="H86" s="53">
        <f t="shared" si="4"/>
        <v>643.12720000000002</v>
      </c>
      <c r="I86" s="66">
        <f t="shared" si="5"/>
        <v>4028.0072</v>
      </c>
      <c r="J86" s="5"/>
      <c r="K86" s="115"/>
      <c r="L86" s="5"/>
      <c r="M86" s="5"/>
      <c r="N86" s="50"/>
      <c r="O86" s="50"/>
      <c r="P86" s="50"/>
      <c r="Q86" s="50"/>
      <c r="R86" s="5"/>
    </row>
    <row r="87" spans="1:18" x14ac:dyDescent="0.25">
      <c r="A87" s="5"/>
      <c r="B87" s="17">
        <v>41</v>
      </c>
      <c r="C87" s="39" t="s">
        <v>132</v>
      </c>
      <c r="D87" s="39">
        <v>3</v>
      </c>
      <c r="E87" s="39" t="s">
        <v>38</v>
      </c>
      <c r="F87" s="53">
        <v>516</v>
      </c>
      <c r="G87" s="53">
        <f t="shared" si="3"/>
        <v>1548</v>
      </c>
      <c r="H87" s="53">
        <f t="shared" si="4"/>
        <v>294.12</v>
      </c>
      <c r="I87" s="66">
        <f t="shared" si="5"/>
        <v>1842.12</v>
      </c>
      <c r="J87" s="5"/>
      <c r="K87" s="115"/>
      <c r="L87" s="5"/>
      <c r="M87" s="5"/>
      <c r="N87" s="50"/>
      <c r="O87" s="50"/>
      <c r="P87" s="50"/>
      <c r="Q87" s="50"/>
      <c r="R87" s="5"/>
    </row>
    <row r="88" spans="1:18" x14ac:dyDescent="0.25">
      <c r="A88" s="5"/>
      <c r="B88" s="17">
        <v>42</v>
      </c>
      <c r="C88" s="39" t="s">
        <v>133</v>
      </c>
      <c r="D88" s="39">
        <v>3</v>
      </c>
      <c r="E88" s="39" t="s">
        <v>38</v>
      </c>
      <c r="F88" s="53">
        <v>101</v>
      </c>
      <c r="G88" s="53">
        <f t="shared" si="3"/>
        <v>303</v>
      </c>
      <c r="H88" s="53">
        <f t="shared" si="4"/>
        <v>57.57</v>
      </c>
      <c r="I88" s="66">
        <f t="shared" si="5"/>
        <v>360.57</v>
      </c>
      <c r="J88" s="5"/>
      <c r="K88" s="115"/>
      <c r="L88" s="5"/>
      <c r="M88" s="5"/>
      <c r="N88" s="50"/>
      <c r="O88" s="50"/>
      <c r="P88" s="50"/>
      <c r="Q88" s="50"/>
      <c r="R88" s="5"/>
    </row>
    <row r="89" spans="1:18" x14ac:dyDescent="0.25">
      <c r="A89" s="5"/>
      <c r="B89" s="17">
        <v>43</v>
      </c>
      <c r="C89" s="39" t="s">
        <v>134</v>
      </c>
      <c r="D89" s="39">
        <v>2</v>
      </c>
      <c r="E89" s="39" t="s">
        <v>38</v>
      </c>
      <c r="F89" s="53">
        <v>12000</v>
      </c>
      <c r="G89" s="53">
        <f t="shared" si="3"/>
        <v>24000</v>
      </c>
      <c r="H89" s="53">
        <f t="shared" si="4"/>
        <v>4560</v>
      </c>
      <c r="I89" s="66">
        <f t="shared" si="5"/>
        <v>28560</v>
      </c>
      <c r="J89" s="5"/>
      <c r="K89" s="115"/>
      <c r="L89" s="5"/>
      <c r="M89" s="5"/>
      <c r="N89" s="50"/>
      <c r="O89" s="50"/>
      <c r="P89" s="50"/>
      <c r="Q89" s="50"/>
      <c r="R89" s="5"/>
    </row>
    <row r="90" spans="1:18" x14ac:dyDescent="0.25">
      <c r="A90" s="5"/>
      <c r="B90" s="17">
        <v>44</v>
      </c>
      <c r="C90" s="39" t="s">
        <v>135</v>
      </c>
      <c r="D90" s="39">
        <v>4</v>
      </c>
      <c r="E90" s="39" t="s">
        <v>38</v>
      </c>
      <c r="F90" s="53">
        <v>13800</v>
      </c>
      <c r="G90" s="53">
        <f t="shared" si="3"/>
        <v>55200</v>
      </c>
      <c r="H90" s="53">
        <f t="shared" si="4"/>
        <v>10488</v>
      </c>
      <c r="I90" s="66">
        <f t="shared" si="5"/>
        <v>65688</v>
      </c>
      <c r="J90" s="5"/>
      <c r="K90" s="115"/>
      <c r="L90" s="5"/>
      <c r="M90" s="5"/>
      <c r="N90" s="50"/>
      <c r="O90" s="50"/>
      <c r="P90" s="50"/>
      <c r="Q90" s="50"/>
      <c r="R90" s="5"/>
    </row>
    <row r="91" spans="1:18" x14ac:dyDescent="0.25">
      <c r="A91" s="5"/>
      <c r="B91" s="17">
        <v>45</v>
      </c>
      <c r="C91" s="39" t="s">
        <v>136</v>
      </c>
      <c r="D91" s="39">
        <v>2</v>
      </c>
      <c r="E91" s="39" t="s">
        <v>38</v>
      </c>
      <c r="F91" s="53">
        <v>60.5</v>
      </c>
      <c r="G91" s="53">
        <f t="shared" si="3"/>
        <v>121</v>
      </c>
      <c r="H91" s="53">
        <f t="shared" si="4"/>
        <v>22.990000000000002</v>
      </c>
      <c r="I91" s="66">
        <f t="shared" si="5"/>
        <v>143.99</v>
      </c>
      <c r="J91" s="5"/>
      <c r="K91" s="115"/>
      <c r="L91" s="5"/>
      <c r="M91" s="5"/>
      <c r="N91" s="50"/>
      <c r="O91" s="50"/>
      <c r="P91" s="50"/>
      <c r="Q91" s="50"/>
      <c r="R91" s="5"/>
    </row>
    <row r="92" spans="1:18" x14ac:dyDescent="0.25">
      <c r="A92" s="5"/>
      <c r="B92" s="17">
        <v>46</v>
      </c>
      <c r="C92" s="39" t="s">
        <v>137</v>
      </c>
      <c r="D92" s="39">
        <v>1</v>
      </c>
      <c r="E92" s="39" t="s">
        <v>38</v>
      </c>
      <c r="F92" s="53">
        <v>137</v>
      </c>
      <c r="G92" s="53">
        <f t="shared" si="3"/>
        <v>137</v>
      </c>
      <c r="H92" s="53">
        <f t="shared" si="4"/>
        <v>26.03</v>
      </c>
      <c r="I92" s="66">
        <f t="shared" si="5"/>
        <v>163.03</v>
      </c>
      <c r="J92" s="5"/>
      <c r="K92" s="115"/>
      <c r="L92" s="5"/>
      <c r="M92" s="5"/>
      <c r="N92" s="50"/>
      <c r="O92" s="50"/>
      <c r="P92" s="50"/>
      <c r="Q92" s="50"/>
      <c r="R92" s="5"/>
    </row>
    <row r="93" spans="1:18" x14ac:dyDescent="0.25">
      <c r="A93" s="5"/>
      <c r="B93" s="17">
        <v>47</v>
      </c>
      <c r="C93" s="39" t="s">
        <v>138</v>
      </c>
      <c r="D93" s="39">
        <v>1</v>
      </c>
      <c r="E93" s="39" t="s">
        <v>38</v>
      </c>
      <c r="F93" s="53">
        <v>7479</v>
      </c>
      <c r="G93" s="53">
        <f t="shared" si="3"/>
        <v>7479</v>
      </c>
      <c r="H93" s="53">
        <f t="shared" si="4"/>
        <v>1421.01</v>
      </c>
      <c r="I93" s="66">
        <f t="shared" si="5"/>
        <v>8900.01</v>
      </c>
      <c r="J93" s="5"/>
      <c r="K93" s="115"/>
      <c r="L93" s="5"/>
      <c r="M93" s="5"/>
      <c r="N93" s="50"/>
      <c r="O93" s="50"/>
      <c r="P93" s="50"/>
      <c r="Q93" s="50"/>
      <c r="R93" s="5"/>
    </row>
    <row r="94" spans="1:18" x14ac:dyDescent="0.25">
      <c r="A94" s="5"/>
      <c r="B94" s="17">
        <v>48</v>
      </c>
      <c r="C94" s="39" t="s">
        <v>139</v>
      </c>
      <c r="D94" s="39">
        <v>15</v>
      </c>
      <c r="E94" s="39" t="s">
        <v>38</v>
      </c>
      <c r="F94" s="53">
        <v>7283</v>
      </c>
      <c r="G94" s="53">
        <f t="shared" si="3"/>
        <v>109245</v>
      </c>
      <c r="H94" s="53">
        <f t="shared" si="4"/>
        <v>20756.55</v>
      </c>
      <c r="I94" s="66">
        <f t="shared" si="5"/>
        <v>130001.55</v>
      </c>
      <c r="J94" s="5"/>
      <c r="K94" s="115"/>
      <c r="L94" s="5"/>
      <c r="M94" s="5"/>
      <c r="N94" s="50"/>
      <c r="O94" s="50"/>
      <c r="P94" s="50"/>
      <c r="Q94" s="50"/>
      <c r="R94" s="5"/>
    </row>
    <row r="95" spans="1:18" ht="15.75" thickBot="1" x14ac:dyDescent="0.3">
      <c r="A95" s="5"/>
      <c r="B95" s="43">
        <v>49</v>
      </c>
      <c r="C95" s="40" t="s">
        <v>140</v>
      </c>
      <c r="D95" s="40">
        <v>1</v>
      </c>
      <c r="E95" s="40" t="s">
        <v>38</v>
      </c>
      <c r="F95" s="54">
        <v>4622</v>
      </c>
      <c r="G95" s="54">
        <f t="shared" si="3"/>
        <v>4622</v>
      </c>
      <c r="H95" s="54">
        <f t="shared" si="4"/>
        <v>878.18000000000006</v>
      </c>
      <c r="I95" s="67">
        <f t="shared" si="5"/>
        <v>5500.18</v>
      </c>
      <c r="J95" s="5"/>
      <c r="K95" s="115"/>
      <c r="L95" s="5"/>
      <c r="M95" s="5"/>
      <c r="N95" s="50"/>
      <c r="O95" s="50"/>
      <c r="P95" s="50"/>
      <c r="Q95" s="50"/>
      <c r="R95" s="5"/>
    </row>
    <row r="96" spans="1:18" ht="15.75" thickBot="1" x14ac:dyDescent="0.3">
      <c r="A96" s="5"/>
      <c r="B96" s="5"/>
      <c r="C96" s="5"/>
      <c r="D96" s="5"/>
      <c r="E96" s="5"/>
      <c r="F96" s="50"/>
      <c r="G96" s="119">
        <f>SUM(G47:G95)</f>
        <v>7420698.2400000002</v>
      </c>
      <c r="H96" s="120">
        <f>SUM(H47:H95)</f>
        <v>1370935.1656000002</v>
      </c>
      <c r="I96" s="121">
        <f>SUM(I47:I95)</f>
        <v>8791633.4056000002</v>
      </c>
      <c r="J96" s="5"/>
      <c r="K96" s="115"/>
      <c r="L96" s="5"/>
      <c r="M96" s="5"/>
      <c r="N96" s="50"/>
      <c r="O96" s="50"/>
      <c r="P96" s="50"/>
      <c r="Q96" s="50"/>
      <c r="R96" s="5"/>
    </row>
    <row r="97" spans="1:18" x14ac:dyDescent="0.25">
      <c r="A97" s="5"/>
      <c r="B97" s="5"/>
      <c r="C97" s="5"/>
      <c r="D97" s="5"/>
      <c r="E97" s="5"/>
      <c r="F97" s="50"/>
      <c r="G97" s="50"/>
      <c r="H97" s="50"/>
      <c r="I97" s="50"/>
      <c r="J97" s="5"/>
      <c r="K97" s="115"/>
      <c r="L97" s="5"/>
      <c r="M97" s="5"/>
      <c r="N97" s="50"/>
      <c r="O97" s="50"/>
      <c r="P97" s="50"/>
      <c r="Q97" s="50"/>
      <c r="R97" s="5"/>
    </row>
    <row r="98" spans="1:18" x14ac:dyDescent="0.25">
      <c r="A98" s="5"/>
      <c r="B98" s="5"/>
      <c r="C98" s="5"/>
      <c r="D98" s="5"/>
      <c r="E98" s="5"/>
      <c r="F98" s="50"/>
      <c r="G98" s="50"/>
      <c r="H98" s="50"/>
      <c r="I98" s="50"/>
      <c r="J98" s="5"/>
      <c r="K98" s="115"/>
      <c r="L98" s="5"/>
      <c r="M98" s="5"/>
      <c r="N98" s="50"/>
      <c r="O98" s="50"/>
      <c r="P98" s="50"/>
      <c r="Q98" s="50"/>
      <c r="R98" s="5"/>
    </row>
    <row r="99" spans="1:18" x14ac:dyDescent="0.25">
      <c r="A99" s="5"/>
      <c r="B99" s="5"/>
      <c r="C99" s="5"/>
      <c r="D99" s="5"/>
      <c r="E99" s="5"/>
      <c r="F99" s="50"/>
      <c r="G99" s="50"/>
      <c r="H99" s="50"/>
      <c r="I99" s="50"/>
      <c r="J99" s="5"/>
      <c r="K99" s="115"/>
      <c r="L99" s="5"/>
      <c r="M99" s="5"/>
      <c r="N99" s="50"/>
      <c r="O99" s="50"/>
      <c r="P99" s="50"/>
      <c r="Q99" s="50"/>
      <c r="R99" s="5"/>
    </row>
    <row r="100" spans="1:18" x14ac:dyDescent="0.25">
      <c r="A100" s="5"/>
      <c r="B100" s="5"/>
      <c r="C100" s="5"/>
      <c r="D100" s="5"/>
      <c r="E100" s="5"/>
      <c r="F100" s="50"/>
      <c r="G100" s="50"/>
      <c r="H100" s="50"/>
      <c r="I100" s="50"/>
      <c r="J100" s="5"/>
      <c r="K100" s="115"/>
      <c r="L100" s="5"/>
      <c r="M100" s="5"/>
      <c r="N100" s="50"/>
      <c r="O100" s="50"/>
      <c r="P100" s="50"/>
      <c r="Q100" s="50"/>
      <c r="R100" s="5"/>
    </row>
    <row r="101" spans="1:18" x14ac:dyDescent="0.25">
      <c r="A101" s="5"/>
      <c r="B101" s="5"/>
      <c r="C101" s="5"/>
      <c r="D101" s="5"/>
      <c r="E101" s="5"/>
      <c r="F101" s="50"/>
      <c r="G101" s="50"/>
      <c r="H101" s="50"/>
      <c r="I101" s="50"/>
      <c r="J101" s="5"/>
      <c r="K101" s="115"/>
      <c r="L101" s="5"/>
      <c r="M101" s="5"/>
      <c r="N101" s="50"/>
      <c r="O101" s="50"/>
      <c r="P101" s="50"/>
      <c r="Q101" s="50"/>
      <c r="R101" s="5"/>
    </row>
    <row r="102" spans="1:18" x14ac:dyDescent="0.25">
      <c r="A102" s="5"/>
      <c r="B102" s="5"/>
      <c r="C102" s="5"/>
      <c r="D102" s="5"/>
      <c r="E102" s="5"/>
      <c r="F102" s="50"/>
      <c r="G102" s="50"/>
      <c r="H102" s="50"/>
      <c r="I102" s="50"/>
      <c r="J102" s="5"/>
      <c r="K102" s="115"/>
      <c r="L102" s="5"/>
      <c r="M102" s="5"/>
      <c r="N102" s="50"/>
      <c r="O102" s="50"/>
      <c r="P102" s="50"/>
      <c r="Q102" s="50"/>
      <c r="R102" s="5"/>
    </row>
    <row r="103" spans="1:18" x14ac:dyDescent="0.25">
      <c r="A103" s="5"/>
      <c r="B103" s="5"/>
      <c r="C103" s="5"/>
      <c r="D103" s="5"/>
      <c r="E103" s="5"/>
      <c r="F103" s="50"/>
      <c r="G103" s="50"/>
      <c r="H103" s="50"/>
      <c r="I103" s="50"/>
      <c r="J103" s="5"/>
      <c r="K103" s="115"/>
      <c r="L103" s="5"/>
      <c r="M103" s="5"/>
      <c r="N103" s="50"/>
      <c r="O103" s="50"/>
      <c r="P103" s="50"/>
      <c r="Q103" s="50"/>
      <c r="R103" s="5"/>
    </row>
    <row r="104" spans="1:18" x14ac:dyDescent="0.25">
      <c r="A104" s="5"/>
      <c r="B104" s="5"/>
      <c r="C104" s="5"/>
      <c r="D104" s="5"/>
      <c r="E104" s="5"/>
      <c r="F104" s="50"/>
      <c r="G104" s="50"/>
      <c r="H104" s="50"/>
      <c r="I104" s="50"/>
      <c r="J104" s="5"/>
      <c r="K104" s="115"/>
      <c r="L104" s="5"/>
      <c r="M104" s="5"/>
      <c r="N104" s="50"/>
      <c r="O104" s="50"/>
      <c r="P104" s="50"/>
      <c r="Q104" s="50"/>
      <c r="R104" s="5"/>
    </row>
    <row r="105" spans="1:18" x14ac:dyDescent="0.25">
      <c r="A105" s="5"/>
      <c r="B105" s="5"/>
      <c r="C105" s="5"/>
      <c r="D105" s="5"/>
      <c r="E105" s="5"/>
      <c r="F105" s="50"/>
      <c r="G105" s="50"/>
      <c r="H105" s="50"/>
      <c r="I105" s="50"/>
      <c r="J105" s="5"/>
      <c r="K105" s="115"/>
      <c r="L105" s="5"/>
      <c r="M105" s="5"/>
      <c r="N105" s="50"/>
      <c r="O105" s="50"/>
      <c r="P105" s="50"/>
      <c r="Q105" s="50"/>
      <c r="R105" s="5"/>
    </row>
    <row r="106" spans="1:18" x14ac:dyDescent="0.25">
      <c r="A106" s="5"/>
      <c r="B106" s="5"/>
      <c r="C106" s="5"/>
      <c r="D106" s="5"/>
      <c r="E106" s="5"/>
      <c r="F106" s="50"/>
      <c r="G106" s="50"/>
      <c r="H106" s="50"/>
      <c r="I106" s="50"/>
      <c r="J106" s="5"/>
      <c r="K106" s="115"/>
      <c r="L106" s="5"/>
      <c r="M106" s="5"/>
      <c r="N106" s="50"/>
      <c r="O106" s="50"/>
      <c r="P106" s="50"/>
      <c r="Q106" s="50"/>
      <c r="R106" s="5"/>
    </row>
    <row r="107" spans="1:18" x14ac:dyDescent="0.25">
      <c r="A107" s="5"/>
      <c r="B107" s="5"/>
      <c r="C107" s="5"/>
      <c r="D107" s="5"/>
      <c r="E107" s="5"/>
      <c r="F107" s="50"/>
      <c r="G107" s="50"/>
      <c r="H107" s="50"/>
      <c r="I107" s="50"/>
      <c r="J107" s="5"/>
      <c r="K107" s="115"/>
      <c r="L107" s="5"/>
      <c r="M107" s="5"/>
      <c r="N107" s="50"/>
      <c r="O107" s="50"/>
      <c r="P107" s="50"/>
      <c r="Q107" s="50"/>
      <c r="R107" s="5"/>
    </row>
    <row r="108" spans="1:18" x14ac:dyDescent="0.25">
      <c r="A108" s="5"/>
      <c r="B108" s="5"/>
      <c r="C108" s="5"/>
      <c r="D108" s="5"/>
      <c r="E108" s="5"/>
      <c r="F108" s="50"/>
      <c r="G108" s="50"/>
      <c r="H108" s="50"/>
      <c r="I108" s="50"/>
      <c r="J108" s="5"/>
      <c r="K108" s="115"/>
      <c r="L108" s="5"/>
      <c r="M108" s="5"/>
      <c r="N108" s="50"/>
      <c r="O108" s="50"/>
      <c r="P108" s="50"/>
      <c r="Q108" s="50"/>
      <c r="R108" s="5"/>
    </row>
    <row r="109" spans="1:18" x14ac:dyDescent="0.25">
      <c r="A109" s="5"/>
      <c r="B109" s="5"/>
      <c r="C109" s="5"/>
      <c r="D109" s="5"/>
      <c r="E109" s="5"/>
      <c r="F109" s="50"/>
      <c r="G109" s="50"/>
      <c r="H109" s="50"/>
      <c r="I109" s="50"/>
      <c r="J109" s="5"/>
      <c r="K109" s="115"/>
      <c r="L109" s="5"/>
      <c r="M109" s="5"/>
      <c r="N109" s="50"/>
      <c r="O109" s="50"/>
      <c r="P109" s="50"/>
      <c r="Q109" s="50"/>
      <c r="R109" s="5"/>
    </row>
    <row r="110" spans="1:18" x14ac:dyDescent="0.25">
      <c r="A110" s="5"/>
      <c r="B110" s="5"/>
      <c r="C110" s="5"/>
      <c r="D110" s="5"/>
      <c r="E110" s="5"/>
      <c r="F110" s="50"/>
      <c r="G110" s="50"/>
      <c r="H110" s="50"/>
      <c r="I110" s="50"/>
      <c r="J110" s="5"/>
      <c r="K110" s="115"/>
      <c r="L110" s="5"/>
      <c r="M110" s="5"/>
      <c r="N110" s="50"/>
      <c r="O110" s="50"/>
      <c r="P110" s="50"/>
      <c r="Q110" s="50"/>
      <c r="R110" s="5"/>
    </row>
    <row r="111" spans="1:18" x14ac:dyDescent="0.25">
      <c r="A111" s="5"/>
      <c r="B111" s="5"/>
      <c r="C111" s="5"/>
      <c r="D111" s="5"/>
      <c r="E111" s="5"/>
      <c r="F111" s="50"/>
      <c r="G111" s="50"/>
      <c r="H111" s="50"/>
      <c r="I111" s="50"/>
      <c r="J111" s="5"/>
      <c r="K111" s="115"/>
      <c r="L111" s="5"/>
      <c r="M111" s="5"/>
      <c r="N111" s="50"/>
      <c r="O111" s="50"/>
      <c r="P111" s="50"/>
      <c r="Q111" s="50"/>
      <c r="R111" s="5"/>
    </row>
    <row r="112" spans="1:18" x14ac:dyDescent="0.25">
      <c r="A112" s="5"/>
      <c r="B112" s="5"/>
      <c r="C112" s="5"/>
      <c r="D112" s="5"/>
      <c r="E112" s="5"/>
      <c r="F112" s="50"/>
      <c r="G112" s="50"/>
      <c r="H112" s="50"/>
      <c r="I112" s="50"/>
      <c r="J112" s="5"/>
      <c r="K112" s="115"/>
      <c r="L112" s="5"/>
      <c r="M112" s="5"/>
      <c r="N112" s="50"/>
      <c r="O112" s="50"/>
      <c r="P112" s="50"/>
      <c r="Q112" s="50"/>
      <c r="R112" s="5"/>
    </row>
    <row r="113" spans="1:18" x14ac:dyDescent="0.25">
      <c r="A113" s="5"/>
      <c r="B113" s="5"/>
      <c r="C113" s="5"/>
      <c r="D113" s="5"/>
      <c r="E113" s="5"/>
      <c r="F113" s="50"/>
      <c r="G113" s="50"/>
      <c r="H113" s="50"/>
      <c r="I113" s="50"/>
      <c r="J113" s="5"/>
      <c r="K113" s="115"/>
      <c r="L113" s="5"/>
      <c r="M113" s="5"/>
      <c r="N113" s="50"/>
      <c r="O113" s="50"/>
      <c r="P113" s="50"/>
      <c r="Q113" s="50"/>
      <c r="R113" s="5"/>
    </row>
    <row r="114" spans="1:18" x14ac:dyDescent="0.25">
      <c r="A114" s="5"/>
      <c r="B114" s="5"/>
      <c r="C114" s="5"/>
      <c r="D114" s="5"/>
      <c r="E114" s="5"/>
      <c r="F114" s="50"/>
      <c r="G114" s="50"/>
      <c r="H114" s="50"/>
      <c r="I114" s="50"/>
      <c r="J114" s="5"/>
      <c r="K114" s="115"/>
      <c r="L114" s="5"/>
      <c r="M114" s="5"/>
      <c r="N114" s="50"/>
      <c r="O114" s="50"/>
      <c r="P114" s="50"/>
      <c r="Q114" s="50"/>
      <c r="R114" s="5"/>
    </row>
    <row r="115" spans="1:18" x14ac:dyDescent="0.25">
      <c r="A115" s="5"/>
      <c r="B115" s="5"/>
      <c r="C115" s="5"/>
      <c r="D115" s="5"/>
      <c r="E115" s="5"/>
      <c r="F115" s="50"/>
      <c r="G115" s="50"/>
      <c r="H115" s="50"/>
      <c r="I115" s="50"/>
      <c r="J115" s="5"/>
      <c r="K115" s="115"/>
      <c r="L115" s="5"/>
      <c r="M115" s="5"/>
      <c r="N115" s="50"/>
      <c r="O115" s="50"/>
      <c r="P115" s="50"/>
      <c r="Q115" s="50"/>
      <c r="R115" s="5"/>
    </row>
    <row r="116" spans="1:18" x14ac:dyDescent="0.25">
      <c r="A116" s="5"/>
      <c r="B116" s="5"/>
      <c r="C116" s="5"/>
      <c r="D116" s="5"/>
      <c r="E116" s="5"/>
      <c r="F116" s="50"/>
      <c r="G116" s="50"/>
      <c r="H116" s="50"/>
      <c r="I116" s="50"/>
      <c r="J116" s="5"/>
      <c r="K116" s="115"/>
      <c r="L116" s="5"/>
      <c r="M116" s="5"/>
      <c r="N116" s="50"/>
      <c r="O116" s="50"/>
      <c r="P116" s="50"/>
      <c r="Q116" s="50"/>
      <c r="R116" s="5"/>
    </row>
    <row r="117" spans="1:18" x14ac:dyDescent="0.25">
      <c r="A117" s="5"/>
      <c r="B117" s="5"/>
      <c r="C117" s="5"/>
      <c r="D117" s="5"/>
      <c r="E117" s="5"/>
      <c r="F117" s="50"/>
      <c r="G117" s="50"/>
      <c r="H117" s="50"/>
      <c r="I117" s="50"/>
      <c r="J117" s="5"/>
      <c r="K117" s="115"/>
      <c r="L117" s="5"/>
      <c r="M117" s="5"/>
      <c r="N117" s="50"/>
      <c r="O117" s="50"/>
      <c r="P117" s="50"/>
      <c r="Q117" s="50"/>
      <c r="R117" s="5"/>
    </row>
    <row r="118" spans="1:18" x14ac:dyDescent="0.25">
      <c r="A118" s="5"/>
      <c r="B118" s="5"/>
      <c r="C118" s="5"/>
      <c r="D118" s="5"/>
      <c r="E118" s="5"/>
      <c r="F118" s="50"/>
      <c r="G118" s="50"/>
      <c r="H118" s="50"/>
      <c r="I118" s="50"/>
      <c r="J118" s="5"/>
      <c r="K118" s="115"/>
      <c r="L118" s="5"/>
      <c r="M118" s="5"/>
      <c r="N118" s="50"/>
      <c r="O118" s="50"/>
      <c r="P118" s="50"/>
      <c r="Q118" s="50"/>
      <c r="R118" s="5"/>
    </row>
    <row r="119" spans="1:18" x14ac:dyDescent="0.25">
      <c r="A119" s="5"/>
      <c r="B119" s="5"/>
      <c r="C119" s="5"/>
      <c r="D119" s="5"/>
      <c r="E119" s="5"/>
      <c r="F119" s="50"/>
      <c r="G119" s="50"/>
      <c r="H119" s="50"/>
      <c r="I119" s="50"/>
      <c r="J119" s="5"/>
      <c r="K119" s="115"/>
      <c r="L119" s="5"/>
      <c r="M119" s="5"/>
      <c r="N119" s="50"/>
      <c r="O119" s="50"/>
      <c r="P119" s="50"/>
      <c r="Q119" s="50"/>
      <c r="R119" s="5"/>
    </row>
    <row r="120" spans="1:18" x14ac:dyDescent="0.25">
      <c r="A120" s="5"/>
      <c r="B120" s="5"/>
      <c r="C120" s="5"/>
      <c r="D120" s="5"/>
      <c r="E120" s="5"/>
      <c r="F120" s="50"/>
      <c r="G120" s="50"/>
      <c r="H120" s="50"/>
      <c r="I120" s="50"/>
      <c r="J120" s="5"/>
      <c r="K120" s="115"/>
      <c r="L120" s="5"/>
      <c r="M120" s="5"/>
      <c r="N120" s="50"/>
      <c r="O120" s="50"/>
      <c r="P120" s="50"/>
      <c r="Q120" s="50"/>
      <c r="R120" s="5"/>
    </row>
    <row r="121" spans="1:18" x14ac:dyDescent="0.25">
      <c r="A121" s="5"/>
      <c r="B121" s="5"/>
      <c r="C121" s="5"/>
      <c r="D121" s="5"/>
      <c r="E121" s="5"/>
      <c r="F121" s="50"/>
      <c r="G121" s="50"/>
      <c r="H121" s="50"/>
      <c r="I121" s="50"/>
      <c r="J121" s="5"/>
      <c r="K121" s="115"/>
      <c r="L121" s="5"/>
      <c r="M121" s="5"/>
      <c r="N121" s="50"/>
      <c r="O121" s="50"/>
      <c r="P121" s="50"/>
      <c r="Q121" s="50"/>
      <c r="R121" s="5"/>
    </row>
    <row r="122" spans="1:18" x14ac:dyDescent="0.25">
      <c r="A122" s="5"/>
      <c r="B122" s="5"/>
      <c r="C122" s="5"/>
      <c r="D122" s="5"/>
      <c r="E122" s="5"/>
      <c r="F122" s="50"/>
      <c r="G122" s="50"/>
      <c r="H122" s="50"/>
      <c r="I122" s="50"/>
      <c r="J122" s="5"/>
      <c r="K122" s="115"/>
      <c r="L122" s="5"/>
      <c r="M122" s="5"/>
      <c r="N122" s="50"/>
      <c r="O122" s="50"/>
      <c r="P122" s="50"/>
      <c r="Q122" s="50"/>
      <c r="R122" s="5"/>
    </row>
    <row r="123" spans="1:18" x14ac:dyDescent="0.25">
      <c r="A123" s="5"/>
      <c r="B123" s="5"/>
      <c r="C123" s="5"/>
      <c r="D123" s="5"/>
      <c r="E123" s="5"/>
      <c r="F123" s="50"/>
      <c r="G123" s="50"/>
      <c r="H123" s="50"/>
      <c r="I123" s="50"/>
      <c r="J123" s="5"/>
      <c r="K123" s="115"/>
      <c r="L123" s="5"/>
      <c r="M123" s="5"/>
      <c r="N123" s="50"/>
      <c r="O123" s="50"/>
      <c r="P123" s="50"/>
      <c r="Q123" s="50"/>
      <c r="R123" s="5"/>
    </row>
    <row r="124" spans="1:18" x14ac:dyDescent="0.25">
      <c r="A124" s="5"/>
      <c r="B124" s="5"/>
      <c r="C124" s="5"/>
      <c r="D124" s="5"/>
      <c r="E124" s="5"/>
      <c r="F124" s="50"/>
      <c r="G124" s="50"/>
      <c r="H124" s="50"/>
      <c r="I124" s="50"/>
      <c r="J124" s="5"/>
      <c r="K124" s="115"/>
      <c r="L124" s="5"/>
      <c r="M124" s="5"/>
      <c r="N124" s="50"/>
      <c r="O124" s="50"/>
      <c r="P124" s="50"/>
      <c r="Q124" s="50"/>
      <c r="R124" s="5"/>
    </row>
    <row r="125" spans="1:18" x14ac:dyDescent="0.25">
      <c r="A125" s="5"/>
      <c r="B125" s="5"/>
      <c r="C125" s="5"/>
      <c r="D125" s="5"/>
      <c r="E125" s="5"/>
      <c r="F125" s="50"/>
      <c r="G125" s="50"/>
      <c r="H125" s="50"/>
      <c r="I125" s="50"/>
      <c r="J125" s="5"/>
      <c r="K125" s="115"/>
      <c r="L125" s="5"/>
      <c r="M125" s="5"/>
      <c r="N125" s="50"/>
      <c r="O125" s="50"/>
      <c r="P125" s="50"/>
      <c r="Q125" s="50"/>
      <c r="R125" s="5"/>
    </row>
    <row r="126" spans="1:18" x14ac:dyDescent="0.25">
      <c r="A126" s="5"/>
      <c r="B126" s="5"/>
      <c r="C126" s="5"/>
      <c r="D126" s="5"/>
      <c r="E126" s="5"/>
      <c r="F126" s="50"/>
      <c r="G126" s="50"/>
      <c r="H126" s="50"/>
      <c r="I126" s="50"/>
      <c r="J126" s="5"/>
      <c r="K126" s="115"/>
      <c r="L126" s="5"/>
      <c r="M126" s="5"/>
      <c r="N126" s="50"/>
      <c r="O126" s="50"/>
      <c r="P126" s="50"/>
      <c r="Q126" s="50"/>
      <c r="R126" s="5"/>
    </row>
    <row r="127" spans="1:18" x14ac:dyDescent="0.25">
      <c r="A127" s="5"/>
      <c r="B127" s="5"/>
      <c r="C127" s="5"/>
      <c r="D127" s="5"/>
      <c r="E127" s="5"/>
      <c r="F127" s="50"/>
      <c r="G127" s="50"/>
      <c r="H127" s="50"/>
      <c r="I127" s="50"/>
      <c r="J127" s="5"/>
      <c r="K127" s="115"/>
      <c r="L127" s="5"/>
      <c r="M127" s="5"/>
      <c r="N127" s="50"/>
      <c r="O127" s="50"/>
      <c r="P127" s="50"/>
      <c r="Q127" s="50"/>
      <c r="R127" s="5"/>
    </row>
    <row r="128" spans="1:18" x14ac:dyDescent="0.25">
      <c r="A128" s="5"/>
      <c r="B128" s="5"/>
      <c r="C128" s="5"/>
      <c r="D128" s="5"/>
      <c r="E128" s="5"/>
      <c r="F128" s="50"/>
      <c r="G128" s="50"/>
      <c r="H128" s="50"/>
      <c r="I128" s="50"/>
      <c r="J128" s="5"/>
      <c r="K128" s="115"/>
      <c r="L128" s="5"/>
      <c r="M128" s="5"/>
      <c r="N128" s="50"/>
      <c r="O128" s="50"/>
      <c r="P128" s="50"/>
      <c r="Q128" s="50"/>
      <c r="R128" s="5"/>
    </row>
    <row r="129" spans="1:18" x14ac:dyDescent="0.25">
      <c r="A129" s="5"/>
      <c r="B129" s="5"/>
      <c r="C129" s="5"/>
      <c r="D129" s="5"/>
      <c r="E129" s="5"/>
      <c r="F129" s="50"/>
      <c r="G129" s="50"/>
      <c r="H129" s="50"/>
      <c r="I129" s="50"/>
      <c r="J129" s="5"/>
      <c r="K129" s="115"/>
      <c r="L129" s="5"/>
      <c r="M129" s="5"/>
      <c r="N129" s="50"/>
      <c r="O129" s="50"/>
      <c r="P129" s="50"/>
      <c r="Q129" s="50"/>
      <c r="R129" s="5"/>
    </row>
    <row r="130" spans="1:18" x14ac:dyDescent="0.25">
      <c r="A130" s="5"/>
      <c r="B130" s="5"/>
      <c r="C130" s="5"/>
      <c r="D130" s="5"/>
      <c r="E130" s="5"/>
      <c r="F130" s="50"/>
      <c r="G130" s="50"/>
      <c r="H130" s="50"/>
      <c r="I130" s="50"/>
      <c r="J130" s="5"/>
      <c r="K130" s="115"/>
      <c r="L130" s="5"/>
      <c r="M130" s="5"/>
      <c r="N130" s="50"/>
      <c r="O130" s="50"/>
      <c r="P130" s="50"/>
      <c r="Q130" s="50"/>
      <c r="R130" s="5"/>
    </row>
    <row r="131" spans="1:18" x14ac:dyDescent="0.25">
      <c r="A131" s="5"/>
      <c r="B131" s="5"/>
      <c r="C131" s="5"/>
      <c r="D131" s="5"/>
      <c r="E131" s="5"/>
      <c r="F131" s="50"/>
      <c r="G131" s="50"/>
      <c r="H131" s="50"/>
      <c r="I131" s="50"/>
      <c r="J131" s="5"/>
      <c r="K131" s="115"/>
      <c r="L131" s="5"/>
      <c r="M131" s="5"/>
      <c r="N131" s="50"/>
      <c r="O131" s="50"/>
      <c r="P131" s="50"/>
      <c r="Q131" s="50"/>
      <c r="R131" s="5"/>
    </row>
    <row r="132" spans="1:18" x14ac:dyDescent="0.25">
      <c r="A132" s="5"/>
      <c r="B132" s="5"/>
      <c r="C132" s="5"/>
      <c r="D132" s="5"/>
      <c r="E132" s="5"/>
      <c r="F132" s="50"/>
      <c r="G132" s="50"/>
      <c r="H132" s="50"/>
      <c r="I132" s="50"/>
      <c r="J132" s="5"/>
      <c r="K132" s="115"/>
      <c r="L132" s="5"/>
      <c r="M132" s="5"/>
      <c r="N132" s="50"/>
      <c r="O132" s="50"/>
      <c r="P132" s="50"/>
      <c r="Q132" s="50"/>
      <c r="R132" s="5"/>
    </row>
    <row r="133" spans="1:18" x14ac:dyDescent="0.25">
      <c r="A133" s="5"/>
      <c r="B133" s="5"/>
      <c r="C133" s="5"/>
      <c r="D133" s="5"/>
      <c r="E133" s="5"/>
      <c r="F133" s="50"/>
      <c r="G133" s="50"/>
      <c r="H133" s="50"/>
      <c r="I133" s="50"/>
      <c r="J133" s="5"/>
      <c r="K133" s="115"/>
      <c r="L133" s="5"/>
      <c r="M133" s="5"/>
      <c r="N133" s="50"/>
      <c r="O133" s="50"/>
      <c r="P133" s="50"/>
      <c r="Q133" s="50"/>
      <c r="R133" s="5"/>
    </row>
    <row r="134" spans="1:18" x14ac:dyDescent="0.25">
      <c r="A134" s="5"/>
      <c r="B134" s="5"/>
      <c r="C134" s="5"/>
      <c r="D134" s="5"/>
      <c r="E134" s="5"/>
      <c r="F134" s="50"/>
      <c r="G134" s="50"/>
      <c r="H134" s="50"/>
      <c r="I134" s="50"/>
      <c r="J134" s="5"/>
      <c r="K134" s="115"/>
      <c r="L134" s="5"/>
      <c r="M134" s="5"/>
      <c r="N134" s="50"/>
      <c r="O134" s="50"/>
      <c r="P134" s="50"/>
      <c r="Q134" s="50"/>
      <c r="R134" s="5"/>
    </row>
    <row r="135" spans="1:18" x14ac:dyDescent="0.25">
      <c r="A135" s="5"/>
      <c r="B135" s="5"/>
      <c r="C135" s="5"/>
      <c r="D135" s="5"/>
      <c r="E135" s="5"/>
      <c r="F135" s="50"/>
      <c r="G135" s="50"/>
      <c r="H135" s="50"/>
      <c r="I135" s="50"/>
      <c r="J135" s="5"/>
      <c r="K135" s="115"/>
      <c r="L135" s="5"/>
      <c r="M135" s="5"/>
      <c r="N135" s="50"/>
      <c r="O135" s="50"/>
      <c r="P135" s="50"/>
      <c r="Q135" s="50"/>
      <c r="R135" s="5"/>
    </row>
    <row r="136" spans="1:18" x14ac:dyDescent="0.25">
      <c r="A136" s="5"/>
      <c r="B136" s="5"/>
      <c r="C136" s="5"/>
      <c r="D136" s="5"/>
      <c r="E136" s="5"/>
      <c r="F136" s="50"/>
      <c r="G136" s="50"/>
      <c r="H136" s="50"/>
      <c r="I136" s="50"/>
      <c r="J136" s="5"/>
      <c r="K136" s="115"/>
      <c r="L136" s="5"/>
      <c r="M136" s="5"/>
      <c r="N136" s="50"/>
      <c r="O136" s="50"/>
      <c r="P136" s="50"/>
      <c r="Q136" s="50"/>
      <c r="R136" s="5"/>
    </row>
    <row r="137" spans="1:18" x14ac:dyDescent="0.25">
      <c r="A137" s="5"/>
      <c r="B137" s="5"/>
      <c r="C137" s="5"/>
      <c r="D137" s="5"/>
      <c r="E137" s="5"/>
      <c r="F137" s="50"/>
      <c r="G137" s="50"/>
      <c r="H137" s="50"/>
      <c r="I137" s="50"/>
      <c r="J137" s="5"/>
      <c r="K137" s="115"/>
      <c r="L137" s="5"/>
      <c r="M137" s="5"/>
      <c r="N137" s="50"/>
      <c r="O137" s="50"/>
      <c r="P137" s="50"/>
      <c r="Q137" s="50"/>
      <c r="R137" s="5"/>
    </row>
    <row r="138" spans="1:18" x14ac:dyDescent="0.25">
      <c r="A138" s="5"/>
      <c r="B138" s="5"/>
      <c r="C138" s="5"/>
      <c r="D138" s="5"/>
      <c r="E138" s="5"/>
      <c r="F138" s="50"/>
      <c r="G138" s="50"/>
      <c r="H138" s="50"/>
      <c r="I138" s="50"/>
      <c r="J138" s="5"/>
      <c r="K138" s="115"/>
      <c r="L138" s="5"/>
      <c r="M138" s="5"/>
      <c r="N138" s="50"/>
      <c r="O138" s="50"/>
      <c r="P138" s="50"/>
      <c r="Q138" s="50"/>
      <c r="R138" s="5"/>
    </row>
    <row r="139" spans="1:18" x14ac:dyDescent="0.25">
      <c r="A139" s="5"/>
      <c r="B139" s="5"/>
      <c r="C139" s="5"/>
      <c r="D139" s="5"/>
      <c r="E139" s="5"/>
      <c r="F139" s="50"/>
      <c r="G139" s="50"/>
      <c r="H139" s="50"/>
      <c r="I139" s="50"/>
      <c r="J139" s="5"/>
      <c r="K139" s="115"/>
      <c r="L139" s="5"/>
      <c r="M139" s="5"/>
      <c r="N139" s="50"/>
      <c r="O139" s="50"/>
      <c r="P139" s="50"/>
      <c r="Q139" s="50"/>
      <c r="R139" s="5"/>
    </row>
    <row r="140" spans="1:18" x14ac:dyDescent="0.25">
      <c r="A140" s="5"/>
      <c r="B140" s="5"/>
      <c r="C140" s="5"/>
      <c r="D140" s="5"/>
      <c r="E140" s="5"/>
      <c r="F140" s="50"/>
      <c r="G140" s="50"/>
      <c r="H140" s="50"/>
      <c r="I140" s="50"/>
      <c r="J140" s="5"/>
      <c r="K140" s="115"/>
      <c r="L140" s="5"/>
      <c r="M140" s="5"/>
      <c r="N140" s="50"/>
      <c r="O140" s="50"/>
      <c r="P140" s="50"/>
      <c r="Q140" s="50"/>
      <c r="R140" s="5"/>
    </row>
    <row r="141" spans="1:18" x14ac:dyDescent="0.25">
      <c r="A141" s="5"/>
      <c r="B141" s="5"/>
      <c r="C141" s="5"/>
      <c r="D141" s="5"/>
      <c r="E141" s="5"/>
      <c r="F141" s="50"/>
      <c r="G141" s="50"/>
      <c r="H141" s="50"/>
      <c r="I141" s="50"/>
      <c r="J141" s="5"/>
      <c r="K141" s="115"/>
      <c r="L141" s="5"/>
      <c r="M141" s="5"/>
      <c r="N141" s="50"/>
      <c r="O141" s="50"/>
      <c r="P141" s="50"/>
      <c r="Q141" s="50"/>
      <c r="R141" s="5"/>
    </row>
    <row r="142" spans="1:18" x14ac:dyDescent="0.25">
      <c r="A142" s="5"/>
      <c r="B142" s="5"/>
      <c r="C142" s="5"/>
      <c r="D142" s="5"/>
      <c r="E142" s="5"/>
      <c r="F142" s="50"/>
      <c r="G142" s="50"/>
      <c r="H142" s="50"/>
      <c r="I142" s="50"/>
      <c r="J142" s="5"/>
      <c r="K142" s="115"/>
      <c r="L142" s="5"/>
      <c r="M142" s="5"/>
      <c r="N142" s="50"/>
      <c r="O142" s="50"/>
      <c r="P142" s="50"/>
      <c r="Q142" s="50"/>
      <c r="R142" s="5"/>
    </row>
    <row r="143" spans="1:18" x14ac:dyDescent="0.25">
      <c r="A143" s="5"/>
      <c r="B143" s="5"/>
      <c r="C143" s="5"/>
      <c r="D143" s="5"/>
      <c r="E143" s="5"/>
      <c r="F143" s="50"/>
      <c r="G143" s="50"/>
      <c r="H143" s="50"/>
      <c r="I143" s="50"/>
      <c r="J143" s="5"/>
      <c r="K143" s="115"/>
      <c r="L143" s="5"/>
      <c r="M143" s="5"/>
      <c r="N143" s="50"/>
      <c r="O143" s="50"/>
      <c r="P143" s="50"/>
      <c r="Q143" s="50"/>
      <c r="R143" s="5"/>
    </row>
    <row r="144" spans="1:18" x14ac:dyDescent="0.25">
      <c r="A144" s="5"/>
      <c r="B144" s="5"/>
      <c r="C144" s="5"/>
      <c r="D144" s="5"/>
      <c r="E144" s="5"/>
      <c r="F144" s="50"/>
      <c r="G144" s="50"/>
      <c r="H144" s="50"/>
      <c r="I144" s="50"/>
      <c r="J144" s="5"/>
      <c r="K144" s="115"/>
      <c r="L144" s="5"/>
      <c r="M144" s="5"/>
      <c r="N144" s="50"/>
      <c r="O144" s="50"/>
      <c r="P144" s="50"/>
      <c r="Q144" s="50"/>
      <c r="R144" s="5"/>
    </row>
    <row r="145" spans="1:18" x14ac:dyDescent="0.25">
      <c r="A145" s="5"/>
      <c r="B145" s="5"/>
      <c r="C145" s="5"/>
      <c r="D145" s="5"/>
      <c r="E145" s="5"/>
      <c r="F145" s="50"/>
      <c r="G145" s="50"/>
      <c r="H145" s="50"/>
      <c r="I145" s="50"/>
      <c r="J145" s="5"/>
      <c r="K145" s="115"/>
      <c r="L145" s="5"/>
      <c r="M145" s="5"/>
      <c r="N145" s="50"/>
      <c r="O145" s="50"/>
      <c r="P145" s="50"/>
      <c r="Q145" s="50"/>
      <c r="R145" s="5"/>
    </row>
    <row r="146" spans="1:18" x14ac:dyDescent="0.25">
      <c r="A146" s="5"/>
      <c r="B146" s="5"/>
      <c r="C146" s="5"/>
      <c r="D146" s="5"/>
      <c r="E146" s="5"/>
      <c r="F146" s="50"/>
      <c r="G146" s="50"/>
      <c r="H146" s="50"/>
      <c r="I146" s="50"/>
      <c r="J146" s="5"/>
      <c r="K146" s="115"/>
      <c r="L146" s="5"/>
      <c r="M146" s="5"/>
      <c r="N146" s="50"/>
      <c r="O146" s="50"/>
      <c r="P146" s="50"/>
      <c r="Q146" s="50"/>
      <c r="R146" s="5"/>
    </row>
    <row r="147" spans="1:18" x14ac:dyDescent="0.25">
      <c r="A147" s="5"/>
      <c r="B147" s="5"/>
      <c r="C147" s="5"/>
      <c r="D147" s="5"/>
      <c r="E147" s="5"/>
      <c r="F147" s="50"/>
      <c r="G147" s="50"/>
      <c r="H147" s="50"/>
      <c r="I147" s="50"/>
      <c r="J147" s="5"/>
      <c r="K147" s="115"/>
      <c r="L147" s="5"/>
      <c r="M147" s="5"/>
      <c r="N147" s="50"/>
      <c r="O147" s="50"/>
      <c r="P147" s="50"/>
      <c r="Q147" s="50"/>
      <c r="R147" s="5"/>
    </row>
    <row r="148" spans="1:18" x14ac:dyDescent="0.25">
      <c r="A148" s="5"/>
      <c r="B148" s="5"/>
      <c r="C148" s="5"/>
      <c r="D148" s="5"/>
      <c r="E148" s="5"/>
      <c r="F148" s="50"/>
      <c r="G148" s="50"/>
      <c r="H148" s="50"/>
      <c r="I148" s="50"/>
      <c r="J148" s="5"/>
      <c r="K148" s="115"/>
      <c r="L148" s="5"/>
      <c r="M148" s="5"/>
      <c r="N148" s="50"/>
      <c r="O148" s="50"/>
      <c r="P148" s="50"/>
      <c r="Q148" s="50"/>
      <c r="R148" s="5"/>
    </row>
    <row r="149" spans="1:18" x14ac:dyDescent="0.25">
      <c r="A149" s="5"/>
      <c r="B149" s="5"/>
      <c r="C149" s="5"/>
      <c r="D149" s="5"/>
      <c r="E149" s="5"/>
      <c r="F149" s="50"/>
      <c r="G149" s="50"/>
      <c r="H149" s="50"/>
      <c r="I149" s="50"/>
      <c r="J149" s="5"/>
      <c r="K149" s="115"/>
      <c r="L149" s="5"/>
      <c r="M149" s="5"/>
      <c r="N149" s="50"/>
      <c r="O149" s="50"/>
      <c r="P149" s="50"/>
      <c r="Q149" s="50"/>
      <c r="R149" s="5"/>
    </row>
    <row r="150" spans="1:18" x14ac:dyDescent="0.25">
      <c r="A150" s="5"/>
      <c r="B150" s="5"/>
      <c r="C150" s="5"/>
      <c r="D150" s="5"/>
      <c r="E150" s="5"/>
      <c r="F150" s="50"/>
      <c r="G150" s="50"/>
      <c r="H150" s="50"/>
      <c r="I150" s="50"/>
      <c r="J150" s="5"/>
      <c r="K150" s="115"/>
      <c r="L150" s="5"/>
      <c r="M150" s="5"/>
      <c r="N150" s="50"/>
      <c r="O150" s="50"/>
      <c r="P150" s="50"/>
      <c r="Q150" s="50"/>
      <c r="R150" s="5"/>
    </row>
    <row r="151" spans="1:18" x14ac:dyDescent="0.25">
      <c r="A151" s="5"/>
      <c r="B151" s="5"/>
      <c r="C151" s="5"/>
      <c r="D151" s="5"/>
      <c r="E151" s="5"/>
      <c r="F151" s="50"/>
      <c r="G151" s="50"/>
      <c r="H151" s="50"/>
      <c r="I151" s="50"/>
      <c r="J151" s="5"/>
      <c r="K151" s="115"/>
      <c r="L151" s="5"/>
      <c r="M151" s="5"/>
      <c r="N151" s="50"/>
      <c r="O151" s="50"/>
      <c r="P151" s="50"/>
      <c r="Q151" s="50"/>
      <c r="R151" s="5"/>
    </row>
    <row r="152" spans="1:18" x14ac:dyDescent="0.25">
      <c r="A152" s="5"/>
      <c r="B152" s="5"/>
      <c r="C152" s="5"/>
      <c r="D152" s="5"/>
      <c r="E152" s="5"/>
      <c r="F152" s="50"/>
      <c r="G152" s="50"/>
      <c r="H152" s="50"/>
      <c r="I152" s="50"/>
      <c r="J152" s="5"/>
      <c r="K152" s="115"/>
      <c r="L152" s="5"/>
      <c r="M152" s="5"/>
      <c r="N152" s="50"/>
      <c r="O152" s="50"/>
      <c r="P152" s="50"/>
      <c r="Q152" s="50"/>
      <c r="R152" s="5"/>
    </row>
    <row r="153" spans="1:18" x14ac:dyDescent="0.25">
      <c r="A153" s="5"/>
      <c r="B153" s="5"/>
      <c r="C153" s="5"/>
      <c r="D153" s="5"/>
      <c r="E153" s="5"/>
      <c r="F153" s="50"/>
      <c r="G153" s="50"/>
      <c r="H153" s="50"/>
      <c r="I153" s="50"/>
      <c r="J153" s="5"/>
      <c r="K153" s="115"/>
      <c r="L153" s="5"/>
      <c r="M153" s="5"/>
      <c r="N153" s="50"/>
      <c r="O153" s="50"/>
      <c r="P153" s="50"/>
      <c r="Q153" s="50"/>
      <c r="R153" s="5"/>
    </row>
    <row r="154" spans="1:18" x14ac:dyDescent="0.25">
      <c r="A154" s="5"/>
      <c r="B154" s="5"/>
      <c r="C154" s="5"/>
      <c r="D154" s="5"/>
      <c r="E154" s="5"/>
      <c r="F154" s="50"/>
      <c r="G154" s="50"/>
      <c r="H154" s="50"/>
      <c r="I154" s="50"/>
      <c r="J154" s="5"/>
      <c r="K154" s="115"/>
      <c r="L154" s="5"/>
      <c r="M154" s="5"/>
      <c r="N154" s="50"/>
      <c r="O154" s="50"/>
      <c r="P154" s="50"/>
      <c r="Q154" s="50"/>
      <c r="R154" s="5"/>
    </row>
    <row r="155" spans="1:18" x14ac:dyDescent="0.25">
      <c r="A155" s="5"/>
      <c r="B155" s="5"/>
      <c r="C155" s="5"/>
      <c r="D155" s="5"/>
      <c r="E155" s="5"/>
      <c r="F155" s="50"/>
      <c r="G155" s="50"/>
      <c r="H155" s="50"/>
      <c r="I155" s="50"/>
      <c r="J155" s="5"/>
      <c r="K155" s="115"/>
      <c r="L155" s="5"/>
      <c r="M155" s="5"/>
      <c r="N155" s="50"/>
      <c r="O155" s="50"/>
      <c r="P155" s="50"/>
      <c r="Q155" s="50"/>
      <c r="R155" s="5"/>
    </row>
    <row r="156" spans="1:18" x14ac:dyDescent="0.25">
      <c r="A156" s="5"/>
      <c r="B156" s="5"/>
      <c r="C156" s="5"/>
      <c r="D156" s="5"/>
      <c r="E156" s="5"/>
      <c r="F156" s="50"/>
      <c r="G156" s="50"/>
      <c r="H156" s="50"/>
      <c r="I156" s="50"/>
      <c r="J156" s="5"/>
      <c r="K156" s="115"/>
      <c r="L156" s="5"/>
      <c r="M156" s="5"/>
      <c r="N156" s="50"/>
      <c r="O156" s="50"/>
      <c r="P156" s="50"/>
      <c r="Q156" s="50"/>
      <c r="R156" s="5"/>
    </row>
    <row r="157" spans="1:18" x14ac:dyDescent="0.25">
      <c r="A157" s="5"/>
      <c r="B157" s="5"/>
      <c r="C157" s="5"/>
      <c r="D157" s="5"/>
      <c r="E157" s="5"/>
      <c r="F157" s="50"/>
      <c r="G157" s="50"/>
      <c r="H157" s="50"/>
      <c r="I157" s="50"/>
      <c r="J157" s="5"/>
      <c r="K157" s="115"/>
      <c r="L157" s="5"/>
      <c r="M157" s="5"/>
      <c r="N157" s="50"/>
      <c r="O157" s="50"/>
      <c r="P157" s="50"/>
      <c r="Q157" s="50"/>
      <c r="R157" s="5"/>
    </row>
    <row r="158" spans="1:18" x14ac:dyDescent="0.25">
      <c r="A158" s="5"/>
      <c r="B158" s="5"/>
      <c r="C158" s="5"/>
      <c r="D158" s="5"/>
      <c r="E158" s="5"/>
      <c r="F158" s="50"/>
      <c r="G158" s="50"/>
      <c r="H158" s="50"/>
      <c r="I158" s="50"/>
      <c r="J158" s="5"/>
      <c r="K158" s="115"/>
      <c r="L158" s="5"/>
      <c r="M158" s="5"/>
      <c r="N158" s="50"/>
      <c r="O158" s="50"/>
      <c r="P158" s="50"/>
      <c r="Q158" s="50"/>
      <c r="R158" s="5"/>
    </row>
    <row r="159" spans="1:18" x14ac:dyDescent="0.25">
      <c r="A159" s="5"/>
      <c r="B159" s="5"/>
      <c r="C159" s="5"/>
      <c r="D159" s="5"/>
      <c r="E159" s="5"/>
      <c r="F159" s="50"/>
      <c r="G159" s="50"/>
      <c r="H159" s="50"/>
      <c r="I159" s="50"/>
      <c r="J159" s="5"/>
      <c r="R159" s="5"/>
    </row>
  </sheetData>
  <mergeCells count="8">
    <mergeCell ref="K42:N42"/>
    <mergeCell ref="B45:I45"/>
    <mergeCell ref="D3:I3"/>
    <mergeCell ref="D4:I4"/>
    <mergeCell ref="D5:I5"/>
    <mergeCell ref="B34:F34"/>
    <mergeCell ref="B9:I9"/>
    <mergeCell ref="K9:Q9"/>
  </mergeCells>
  <pageMargins left="0.7" right="0.7" top="0.75" bottom="0.75" header="0.3" footer="0.3"/>
  <pageSetup paperSize="9" orientation="portrait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Resumen</vt:lpstr>
      <vt:lpstr>Materiales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2021-10-05T16:31:25Z</dcterms:created>
  <dcterms:modified xsi:type="dcterms:W3CDTF">2022-02-15T02:19:10Z</dcterms:modified>
</cp:coreProperties>
</file>