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ILENA\Documents\Tesis\Desarrollo\Final_Ana Milena\"/>
    </mc:Choice>
  </mc:AlternateContent>
  <bookViews>
    <workbookView xWindow="0" yWindow="0" windowWidth="20490" windowHeight="8310"/>
  </bookViews>
  <sheets>
    <sheet name="Matriz actualizada" sheetId="1" r:id="rId1"/>
    <sheet name="Clasificación" sheetId="7" r:id="rId2"/>
    <sheet name="Porcentajes" sheetId="3" r:id="rId3"/>
    <sheet name="Mediciones" sheetId="4" r:id="rId4"/>
    <sheet name="Hoja1" sheetId="8" r:id="rId5"/>
    <sheet name="Hoja2" sheetId="9" r:id="rId6"/>
  </sheets>
  <externalReferences>
    <externalReference r:id="rId7"/>
  </externalReferences>
  <definedNames>
    <definedName name="_xlnm._FilterDatabase" localSheetId="1" hidden="1">Clasificación!$G$3:$I$70</definedName>
    <definedName name="_xlnm._FilterDatabase" localSheetId="5" hidden="1">Hoja2!$B$3:$K$71</definedName>
    <definedName name="_xlnm._FilterDatabase" localSheetId="0" hidden="1">'Matriz actualizada'!$N$3:$U$80</definedName>
    <definedName name="clasificacion">[1]Barra!$A$6:$A$12</definedName>
    <definedName name="consecuencia">[1]Barra!$A$93:$A$96</definedName>
    <definedName name="deficiencia">[1]Barra!$A$79:$A$82</definedName>
    <definedName name="exposicion">[1]Barra!$A$86:$A$89</definedName>
    <definedName name="factor">[1]Barra!$A$16:$A$75</definedName>
    <definedName name="Procesos">[1]Barra!$A$100:$A$104</definedName>
    <definedName name="programado">[1]Barra!$A$107:$A$116</definedName>
    <definedName name="rUTINARIO">[1]Barra!$A$2:$A$3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5" i="3" l="1"/>
  <c r="D14" i="3"/>
  <c r="C15" i="3"/>
  <c r="C14" i="3"/>
  <c r="R22" i="1" l="1"/>
  <c r="T22" i="1" s="1"/>
  <c r="E111" i="3" l="1"/>
  <c r="E96" i="3"/>
  <c r="E95" i="3"/>
  <c r="E80" i="3"/>
  <c r="E65" i="3"/>
  <c r="E64" i="3"/>
  <c r="E51" i="3"/>
  <c r="E50" i="3"/>
  <c r="E35" i="3"/>
  <c r="E37" i="3"/>
  <c r="E38" i="3"/>
  <c r="E36" i="3"/>
  <c r="E22" i="3"/>
  <c r="E24" i="3"/>
  <c r="E23" i="3"/>
  <c r="C13" i="3"/>
  <c r="D12" i="3" s="1"/>
  <c r="D6" i="3" l="1"/>
  <c r="D7" i="3"/>
  <c r="D8" i="3"/>
  <c r="D9" i="3"/>
  <c r="D10" i="3"/>
  <c r="D11" i="3"/>
  <c r="S23" i="1"/>
  <c r="Y23" i="1" s="1"/>
  <c r="R23" i="1"/>
  <c r="X23" i="1" s="1"/>
  <c r="S31" i="1"/>
  <c r="Y31" i="1" s="1"/>
  <c r="R31" i="1"/>
  <c r="T31" i="1" s="1"/>
  <c r="S39" i="1"/>
  <c r="Y39" i="1" s="1"/>
  <c r="R39" i="1"/>
  <c r="X39" i="1" s="1"/>
  <c r="S51" i="1"/>
  <c r="Y51" i="1" s="1"/>
  <c r="R51" i="1"/>
  <c r="T51" i="1" s="1"/>
  <c r="S62" i="1"/>
  <c r="Y62" i="1" s="1"/>
  <c r="R62" i="1"/>
  <c r="X62" i="1" s="1"/>
  <c r="S68" i="1"/>
  <c r="Y68" i="1" s="1"/>
  <c r="R68" i="1"/>
  <c r="X68" i="1" s="1"/>
  <c r="S80" i="1"/>
  <c r="U80" i="1" s="1"/>
  <c r="R80" i="1"/>
  <c r="X80" i="1" s="1"/>
  <c r="D13" i="3" l="1"/>
  <c r="U62" i="1"/>
  <c r="T68" i="1"/>
  <c r="T62" i="1"/>
  <c r="X51" i="1"/>
  <c r="Z51" i="1" s="1"/>
  <c r="AC23" i="1"/>
  <c r="AA23" i="1"/>
  <c r="AB23" i="1"/>
  <c r="Z23" i="1"/>
  <c r="T23" i="1"/>
  <c r="U23" i="1"/>
  <c r="AC31" i="1"/>
  <c r="AA31" i="1"/>
  <c r="X31" i="1"/>
  <c r="U31" i="1"/>
  <c r="AC39" i="1"/>
  <c r="AA39" i="1"/>
  <c r="AB39" i="1"/>
  <c r="Z39" i="1"/>
  <c r="T39" i="1"/>
  <c r="U39" i="1"/>
  <c r="AC51" i="1"/>
  <c r="AA51" i="1"/>
  <c r="U51" i="1"/>
  <c r="AC62" i="1"/>
  <c r="AA62" i="1"/>
  <c r="AB62" i="1"/>
  <c r="Z62" i="1"/>
  <c r="AB68" i="1"/>
  <c r="Z68" i="1"/>
  <c r="AC68" i="1"/>
  <c r="AA68" i="1"/>
  <c r="U68" i="1"/>
  <c r="T80" i="1"/>
  <c r="AB80" i="1"/>
  <c r="Z80" i="1"/>
  <c r="Y80" i="1"/>
  <c r="AB51" i="1" l="1"/>
  <c r="AB31" i="1"/>
  <c r="Z31" i="1"/>
  <c r="AA80" i="1"/>
  <c r="AC80" i="1"/>
  <c r="R79" i="1" l="1"/>
  <c r="T79" i="1" s="1"/>
  <c r="X79" i="1" l="1"/>
  <c r="Z79" i="1" s="1"/>
  <c r="AB79" i="1" l="1"/>
  <c r="R60" i="1"/>
  <c r="T60" i="1" s="1"/>
  <c r="R49" i="1"/>
  <c r="T49" i="1" s="1"/>
  <c r="S49" i="1"/>
  <c r="Y49" i="1" s="1"/>
  <c r="Z49" i="1"/>
  <c r="X60" i="1" l="1"/>
  <c r="Z60" i="1" s="1"/>
  <c r="AA49" i="1"/>
  <c r="AC49" i="1"/>
  <c r="AB49" i="1"/>
  <c r="U49" i="1"/>
  <c r="R77" i="1"/>
  <c r="T77" i="1" s="1"/>
  <c r="S77" i="1"/>
  <c r="U77" i="1" s="1"/>
  <c r="R78" i="1"/>
  <c r="T78" i="1" s="1"/>
  <c r="S78" i="1"/>
  <c r="U78" i="1" s="1"/>
  <c r="R75" i="1"/>
  <c r="X75" i="1" s="1"/>
  <c r="S64" i="1"/>
  <c r="U64" i="1" s="1"/>
  <c r="R64" i="1"/>
  <c r="X64" i="1" s="1"/>
  <c r="R47" i="1"/>
  <c r="X47" i="1" s="1"/>
  <c r="R48" i="1"/>
  <c r="T48" i="1" s="1"/>
  <c r="R50" i="1"/>
  <c r="T50" i="1" s="1"/>
  <c r="S50" i="1"/>
  <c r="U50" i="1" s="1"/>
  <c r="S46" i="1"/>
  <c r="Y46" i="1" s="1"/>
  <c r="R46" i="1"/>
  <c r="X46" i="1" s="1"/>
  <c r="R45" i="1"/>
  <c r="T45" i="1" s="1"/>
  <c r="R21" i="1"/>
  <c r="T21" i="1" s="1"/>
  <c r="R20" i="1"/>
  <c r="T20" i="1" s="1"/>
  <c r="S20" i="1"/>
  <c r="U20" i="1" s="1"/>
  <c r="R19" i="1"/>
  <c r="T19" i="1" s="1"/>
  <c r="R18" i="1"/>
  <c r="X18" i="1" s="1"/>
  <c r="R12" i="1"/>
  <c r="X12" i="1" s="1"/>
  <c r="R11" i="1"/>
  <c r="T11" i="1" s="1"/>
  <c r="AB60" i="1" l="1"/>
  <c r="Y77" i="1"/>
  <c r="AA77" i="1" s="1"/>
  <c r="X78" i="1"/>
  <c r="Z78" i="1" s="1"/>
  <c r="X77" i="1"/>
  <c r="Z77" i="1" s="1"/>
  <c r="Y78" i="1"/>
  <c r="AA78" i="1" s="1"/>
  <c r="T75" i="1"/>
  <c r="Z75" i="1"/>
  <c r="AB75" i="1"/>
  <c r="AB64" i="1"/>
  <c r="Z64" i="1"/>
  <c r="Y64" i="1"/>
  <c r="T64" i="1"/>
  <c r="T47" i="1"/>
  <c r="Z47" i="1"/>
  <c r="AB47" i="1"/>
  <c r="X48" i="1"/>
  <c r="Z48" i="1" s="1"/>
  <c r="Y50" i="1"/>
  <c r="U46" i="1"/>
  <c r="T46" i="1"/>
  <c r="AB46" i="1"/>
  <c r="Z46" i="1"/>
  <c r="AC46" i="1"/>
  <c r="AA46" i="1"/>
  <c r="X45" i="1"/>
  <c r="AB45" i="1" s="1"/>
  <c r="T12" i="1"/>
  <c r="X19" i="1"/>
  <c r="X21" i="1"/>
  <c r="Y20" i="1"/>
  <c r="AA20" i="1" s="1"/>
  <c r="X20" i="1"/>
  <c r="T18" i="1"/>
  <c r="X11" i="1"/>
  <c r="AB11" i="1" s="1"/>
  <c r="AB12" i="1"/>
  <c r="Z12" i="1"/>
  <c r="Z18" i="1"/>
  <c r="AB18" i="1"/>
  <c r="AB77" i="1" l="1"/>
  <c r="AC78" i="1"/>
  <c r="AB78" i="1"/>
  <c r="AC77" i="1"/>
  <c r="AC64" i="1"/>
  <c r="AA64" i="1"/>
  <c r="AB48" i="1"/>
  <c r="Z50" i="1"/>
  <c r="AB50" i="1"/>
  <c r="AC50" i="1"/>
  <c r="AA50" i="1"/>
  <c r="Z45" i="1"/>
  <c r="Z19" i="1"/>
  <c r="AB19" i="1"/>
  <c r="Z21" i="1"/>
  <c r="AB21" i="1"/>
  <c r="Z20" i="1"/>
  <c r="AB20" i="1"/>
  <c r="AC20" i="1"/>
  <c r="Z11" i="1"/>
  <c r="R73" i="1"/>
  <c r="X73" i="1" s="1"/>
  <c r="R59" i="1"/>
  <c r="T59" i="1" s="1"/>
  <c r="R58" i="1"/>
  <c r="T58" i="1" s="1"/>
  <c r="R37" i="1"/>
  <c r="T37" i="1" s="1"/>
  <c r="R36" i="1"/>
  <c r="T36" i="1" s="1"/>
  <c r="R35" i="1"/>
  <c r="X35" i="1" s="1"/>
  <c r="R34" i="1"/>
  <c r="T34" i="1" s="1"/>
  <c r="R33" i="1"/>
  <c r="X33" i="1" s="1"/>
  <c r="R29" i="1"/>
  <c r="X29" i="1" s="1"/>
  <c r="R28" i="1"/>
  <c r="X28" i="1" s="1"/>
  <c r="R27" i="1"/>
  <c r="T27" i="1" s="1"/>
  <c r="T73" i="1" l="1"/>
  <c r="AB73" i="1"/>
  <c r="Z73" i="1"/>
  <c r="X58" i="1"/>
  <c r="Z58" i="1" s="1"/>
  <c r="X37" i="1"/>
  <c r="Z37" i="1" s="1"/>
  <c r="T33" i="1"/>
  <c r="X59" i="1"/>
  <c r="X36" i="1"/>
  <c r="Z36" i="1" s="1"/>
  <c r="T35" i="1"/>
  <c r="Z35" i="1"/>
  <c r="AB35" i="1"/>
  <c r="Z33" i="1"/>
  <c r="AB33" i="1"/>
  <c r="X34" i="1"/>
  <c r="T28" i="1"/>
  <c r="X27" i="1"/>
  <c r="Z27" i="1" s="1"/>
  <c r="Z28" i="1"/>
  <c r="AB28" i="1"/>
  <c r="AB29" i="1"/>
  <c r="Z29" i="1"/>
  <c r="T29" i="1"/>
  <c r="R25" i="1"/>
  <c r="X25" i="1" s="1"/>
  <c r="R24" i="1"/>
  <c r="X24" i="1" s="1"/>
  <c r="R17" i="1"/>
  <c r="X17" i="1" s="1"/>
  <c r="Z17" i="1" s="1"/>
  <c r="R16" i="1"/>
  <c r="T16" i="1" s="1"/>
  <c r="R15" i="1"/>
  <c r="T15" i="1" s="1"/>
  <c r="R9" i="1"/>
  <c r="R8" i="1"/>
  <c r="X8" i="1" s="1"/>
  <c r="Z8" i="1" s="1"/>
  <c r="X9" i="1" l="1"/>
  <c r="Z9" i="1" s="1"/>
  <c r="T9" i="1"/>
  <c r="AB58" i="1"/>
  <c r="AB36" i="1"/>
  <c r="AB37" i="1"/>
  <c r="AB59" i="1"/>
  <c r="Z59" i="1"/>
  <c r="AB34" i="1"/>
  <c r="Z34" i="1"/>
  <c r="AB27" i="1"/>
  <c r="T25" i="1"/>
  <c r="AB25" i="1"/>
  <c r="Z25" i="1"/>
  <c r="Z24" i="1"/>
  <c r="AB24" i="1"/>
  <c r="X16" i="1"/>
  <c r="Z16" i="1" s="1"/>
  <c r="T24" i="1"/>
  <c r="T17" i="1"/>
  <c r="X15" i="1"/>
  <c r="Z15" i="1" s="1"/>
  <c r="T8" i="1"/>
  <c r="AB17" i="1"/>
  <c r="AB8" i="1"/>
  <c r="AB9" i="1" l="1"/>
  <c r="AB16" i="1"/>
  <c r="AB15" i="1"/>
  <c r="S76" i="1" l="1"/>
  <c r="Y76" i="1" s="1"/>
  <c r="R76" i="1"/>
  <c r="X76" i="1" s="1"/>
  <c r="S74" i="1"/>
  <c r="Y74" i="1" s="1"/>
  <c r="R74" i="1"/>
  <c r="X74" i="1" s="1"/>
  <c r="S72" i="1"/>
  <c r="Y72" i="1" s="1"/>
  <c r="R72" i="1"/>
  <c r="X72" i="1" s="1"/>
  <c r="S71" i="1"/>
  <c r="Y71" i="1" s="1"/>
  <c r="R71" i="1"/>
  <c r="X71" i="1" s="1"/>
  <c r="S70" i="1"/>
  <c r="R70" i="1"/>
  <c r="X70" i="1" s="1"/>
  <c r="S69" i="1"/>
  <c r="Y69" i="1" s="1"/>
  <c r="AC69" i="1" s="1"/>
  <c r="R69" i="1"/>
  <c r="X69" i="1" s="1"/>
  <c r="S67" i="1"/>
  <c r="U67" i="1" s="1"/>
  <c r="R67" i="1"/>
  <c r="S66" i="1"/>
  <c r="U66" i="1" s="1"/>
  <c r="R66" i="1"/>
  <c r="S65" i="1"/>
  <c r="Y65" i="1" s="1"/>
  <c r="AC65" i="1" s="1"/>
  <c r="R65" i="1"/>
  <c r="X65" i="1" s="1"/>
  <c r="AB65" i="1" s="1"/>
  <c r="S63" i="1"/>
  <c r="Y63" i="1" s="1"/>
  <c r="AC63" i="1" s="1"/>
  <c r="R63" i="1"/>
  <c r="X63" i="1" s="1"/>
  <c r="AB63" i="1" s="1"/>
  <c r="S61" i="1"/>
  <c r="Y61" i="1" s="1"/>
  <c r="AC61" i="1" s="1"/>
  <c r="R61" i="1"/>
  <c r="X61" i="1" s="1"/>
  <c r="AB61" i="1" s="1"/>
  <c r="S57" i="1"/>
  <c r="U57" i="1" s="1"/>
  <c r="R57" i="1"/>
  <c r="T57" i="1" s="1"/>
  <c r="S56" i="1"/>
  <c r="Y56" i="1" s="1"/>
  <c r="R56" i="1"/>
  <c r="X56" i="1" s="1"/>
  <c r="AB56" i="1" s="1"/>
  <c r="S55" i="1"/>
  <c r="U55" i="1" s="1"/>
  <c r="R55" i="1"/>
  <c r="T55" i="1" s="1"/>
  <c r="S54" i="1"/>
  <c r="Y54" i="1" s="1"/>
  <c r="R54" i="1"/>
  <c r="X54" i="1" s="1"/>
  <c r="AB54" i="1" s="1"/>
  <c r="S53" i="1"/>
  <c r="U53" i="1" s="1"/>
  <c r="R53" i="1"/>
  <c r="T53" i="1" s="1"/>
  <c r="S52" i="1"/>
  <c r="Y52" i="1" s="1"/>
  <c r="AC52" i="1" s="1"/>
  <c r="R52" i="1"/>
  <c r="X52" i="1" s="1"/>
  <c r="AB52" i="1" s="1"/>
  <c r="S44" i="1"/>
  <c r="Y44" i="1" s="1"/>
  <c r="AC44" i="1" s="1"/>
  <c r="R44" i="1"/>
  <c r="X44" i="1" s="1"/>
  <c r="AB44" i="1" s="1"/>
  <c r="S43" i="1"/>
  <c r="U43" i="1" s="1"/>
  <c r="R43" i="1"/>
  <c r="T43" i="1" s="1"/>
  <c r="S42" i="1"/>
  <c r="U42" i="1" s="1"/>
  <c r="R42" i="1"/>
  <c r="S41" i="1"/>
  <c r="Y41" i="1" s="1"/>
  <c r="AC41" i="1" s="1"/>
  <c r="R41" i="1"/>
  <c r="X41" i="1" s="1"/>
  <c r="AB41" i="1" s="1"/>
  <c r="S40" i="1"/>
  <c r="Y40" i="1" s="1"/>
  <c r="AC40" i="1" s="1"/>
  <c r="R40" i="1"/>
  <c r="X40" i="1" s="1"/>
  <c r="AB40" i="1" s="1"/>
  <c r="S38" i="1"/>
  <c r="Y38" i="1" s="1"/>
  <c r="R38" i="1"/>
  <c r="T38" i="1" s="1"/>
  <c r="S32" i="1"/>
  <c r="Y32" i="1" s="1"/>
  <c r="R32" i="1"/>
  <c r="T32" i="1" s="1"/>
  <c r="S30" i="1"/>
  <c r="U30" i="1" s="1"/>
  <c r="R30" i="1"/>
  <c r="X30" i="1" s="1"/>
  <c r="AB30" i="1" s="1"/>
  <c r="S26" i="1"/>
  <c r="Y26" i="1" s="1"/>
  <c r="R26" i="1"/>
  <c r="T26" i="1" s="1"/>
  <c r="S14" i="1"/>
  <c r="Y14" i="1" s="1"/>
  <c r="R14" i="1"/>
  <c r="T14" i="1" s="1"/>
  <c r="S13" i="1"/>
  <c r="U13" i="1" s="1"/>
  <c r="R13" i="1"/>
  <c r="X13" i="1" s="1"/>
  <c r="AB13" i="1" s="1"/>
  <c r="R10" i="1"/>
  <c r="S7" i="1"/>
  <c r="U7" i="1" s="1"/>
  <c r="R7" i="1"/>
  <c r="X7" i="1" s="1"/>
  <c r="AB7" i="1" s="1"/>
  <c r="S6" i="1"/>
  <c r="Y6" i="1" s="1"/>
  <c r="AC6" i="1" s="1"/>
  <c r="R6" i="1"/>
  <c r="T6" i="1" s="1"/>
  <c r="S5" i="1"/>
  <c r="Y5" i="1" s="1"/>
  <c r="AC5" i="1" s="1"/>
  <c r="R5" i="1"/>
  <c r="T5" i="1" s="1"/>
  <c r="S4" i="1"/>
  <c r="U4" i="1" s="1"/>
  <c r="R4" i="1"/>
  <c r="X4" i="1" s="1"/>
  <c r="AB4" i="1" s="1"/>
  <c r="X10" i="1" l="1"/>
  <c r="AB10" i="1" s="1"/>
  <c r="T10" i="1"/>
  <c r="T61" i="1"/>
  <c r="T54" i="1"/>
  <c r="T69" i="1"/>
  <c r="U32" i="1"/>
  <c r="T4" i="1"/>
  <c r="U44" i="1"/>
  <c r="U56" i="1"/>
  <c r="U71" i="1"/>
  <c r="U5" i="1"/>
  <c r="Y43" i="1"/>
  <c r="AA43" i="1" s="1"/>
  <c r="U14" i="1"/>
  <c r="U26" i="1"/>
  <c r="U65" i="1"/>
  <c r="T7" i="1"/>
  <c r="T13" i="1"/>
  <c r="U69" i="1"/>
  <c r="U40" i="1"/>
  <c r="T44" i="1"/>
  <c r="U63" i="1"/>
  <c r="T71" i="1"/>
  <c r="Y4" i="1"/>
  <c r="AA4" i="1" s="1"/>
  <c r="X5" i="1"/>
  <c r="U6" i="1"/>
  <c r="Y7" i="1"/>
  <c r="AA7" i="1" s="1"/>
  <c r="Y13" i="1"/>
  <c r="AA13" i="1" s="1"/>
  <c r="X14" i="1"/>
  <c r="Z14" i="1" s="1"/>
  <c r="X26" i="1"/>
  <c r="Z26" i="1" s="1"/>
  <c r="U38" i="1"/>
  <c r="T41" i="1"/>
  <c r="Y42" i="1"/>
  <c r="AA42" i="1" s="1"/>
  <c r="T52" i="1"/>
  <c r="Y53" i="1"/>
  <c r="AA53" i="1" s="1"/>
  <c r="U54" i="1"/>
  <c r="U61" i="1"/>
  <c r="T74" i="1"/>
  <c r="X6" i="1"/>
  <c r="T30" i="1"/>
  <c r="T40" i="1"/>
  <c r="U41" i="1"/>
  <c r="U52" i="1"/>
  <c r="T56" i="1"/>
  <c r="X57" i="1"/>
  <c r="Z57" i="1" s="1"/>
  <c r="T63" i="1"/>
  <c r="T65" i="1"/>
  <c r="U74" i="1"/>
  <c r="Z30" i="1"/>
  <c r="X32" i="1"/>
  <c r="Z32" i="1" s="1"/>
  <c r="AC26" i="1"/>
  <c r="AA26" i="1"/>
  <c r="AC32" i="1"/>
  <c r="AA32" i="1"/>
  <c r="Z4" i="1"/>
  <c r="Z7" i="1"/>
  <c r="Z13" i="1"/>
  <c r="AC38" i="1"/>
  <c r="AA38" i="1"/>
  <c r="T42" i="1"/>
  <c r="X42" i="1"/>
  <c r="AC14" i="1"/>
  <c r="AA14" i="1"/>
  <c r="AA5" i="1"/>
  <c r="AA6" i="1"/>
  <c r="X38" i="1"/>
  <c r="Z40" i="1"/>
  <c r="Z41" i="1"/>
  <c r="X43" i="1"/>
  <c r="Z44" i="1"/>
  <c r="Z52" i="1"/>
  <c r="X53" i="1"/>
  <c r="Z54" i="1"/>
  <c r="Y30" i="1"/>
  <c r="AA40" i="1"/>
  <c r="AA41" i="1"/>
  <c r="AA44" i="1"/>
  <c r="AA52" i="1"/>
  <c r="AC54" i="1"/>
  <c r="AA54" i="1"/>
  <c r="Z56" i="1"/>
  <c r="AC56" i="1"/>
  <c r="AA56" i="1"/>
  <c r="T67" i="1"/>
  <c r="X67" i="1"/>
  <c r="X55" i="1"/>
  <c r="T66" i="1"/>
  <c r="X66" i="1"/>
  <c r="AB70" i="1"/>
  <c r="Z70" i="1"/>
  <c r="Z71" i="1"/>
  <c r="AB71" i="1"/>
  <c r="Y55" i="1"/>
  <c r="Y57" i="1"/>
  <c r="Y70" i="1"/>
  <c r="U70" i="1"/>
  <c r="AA71" i="1"/>
  <c r="AC71" i="1"/>
  <c r="Z61" i="1"/>
  <c r="Z63" i="1"/>
  <c r="Z65" i="1"/>
  <c r="AB72" i="1"/>
  <c r="Z72" i="1"/>
  <c r="Z74" i="1"/>
  <c r="AB74" i="1"/>
  <c r="AB76" i="1"/>
  <c r="Z76" i="1"/>
  <c r="AA61" i="1"/>
  <c r="AA63" i="1"/>
  <c r="AA65" i="1"/>
  <c r="Y66" i="1"/>
  <c r="Y67" i="1"/>
  <c r="Z69" i="1"/>
  <c r="AB69" i="1"/>
  <c r="AA69" i="1"/>
  <c r="AC72" i="1"/>
  <c r="AA72" i="1"/>
  <c r="AA74" i="1"/>
  <c r="AC74" i="1"/>
  <c r="AC76" i="1"/>
  <c r="AA76" i="1"/>
  <c r="T70" i="1"/>
  <c r="T72" i="1"/>
  <c r="T76" i="1"/>
  <c r="U72" i="1"/>
  <c r="U76" i="1"/>
  <c r="Z10" i="1" l="1"/>
  <c r="AC7" i="1"/>
  <c r="AB14" i="1"/>
  <c r="AC43" i="1"/>
  <c r="AC42" i="1"/>
  <c r="AC4" i="1"/>
  <c r="AC13" i="1"/>
  <c r="AC53" i="1"/>
  <c r="AB57" i="1"/>
  <c r="AB26" i="1"/>
  <c r="AB32" i="1"/>
  <c r="Z5" i="1"/>
  <c r="AB5" i="1"/>
  <c r="Z6" i="1"/>
  <c r="AB6" i="1"/>
  <c r="Z53" i="1"/>
  <c r="AB53" i="1"/>
  <c r="AA66" i="1"/>
  <c r="AC66" i="1"/>
  <c r="Z55" i="1"/>
  <c r="AB55" i="1"/>
  <c r="AA30" i="1"/>
  <c r="AC30" i="1"/>
  <c r="AA57" i="1"/>
  <c r="AC57" i="1"/>
  <c r="Z66" i="1"/>
  <c r="AB66" i="1"/>
  <c r="Z67" i="1"/>
  <c r="AB67" i="1"/>
  <c r="Z43" i="1"/>
  <c r="AB43" i="1"/>
  <c r="Z42" i="1"/>
  <c r="AB42" i="1"/>
  <c r="AA67" i="1"/>
  <c r="AC67" i="1"/>
  <c r="AC70" i="1"/>
  <c r="AA70" i="1"/>
  <c r="AA55" i="1"/>
  <c r="AC55" i="1"/>
  <c r="Z38" i="1"/>
  <c r="AB38" i="1"/>
</calcChain>
</file>

<file path=xl/sharedStrings.xml><?xml version="1.0" encoding="utf-8"?>
<sst xmlns="http://schemas.openxmlformats.org/spreadsheetml/2006/main" count="2577" uniqueCount="452">
  <si>
    <t>EDIFICIO 
SANTO DOMINGO</t>
  </si>
  <si>
    <r>
      <rPr>
        <b/>
        <sz val="10"/>
        <color theme="1"/>
        <rFont val="Arial"/>
        <family val="2"/>
      </rPr>
      <t>Versión</t>
    </r>
    <r>
      <rPr>
        <sz val="10"/>
        <color theme="1"/>
        <rFont val="Arial"/>
        <family val="2"/>
      </rPr>
      <t xml:space="preserve">:       
</t>
    </r>
    <r>
      <rPr>
        <b/>
        <sz val="10"/>
        <color theme="1"/>
        <rFont val="Arial"/>
        <family val="2"/>
      </rPr>
      <t>Aprobado por</t>
    </r>
    <r>
      <rPr>
        <sz val="10"/>
        <color theme="1"/>
        <rFont val="Arial"/>
        <family val="2"/>
      </rPr>
      <t>:</t>
    </r>
  </si>
  <si>
    <r>
      <rPr>
        <b/>
        <sz val="11"/>
        <color theme="1"/>
        <rFont val="Arial"/>
        <family val="2"/>
      </rPr>
      <t>Código</t>
    </r>
    <r>
      <rPr>
        <sz val="11"/>
        <color theme="1"/>
        <rFont val="Arial"/>
        <family val="2"/>
      </rPr>
      <t xml:space="preserve">:
</t>
    </r>
    <r>
      <rPr>
        <b/>
        <sz val="11"/>
        <color theme="1"/>
        <rFont val="Arial"/>
        <family val="2"/>
      </rPr>
      <t>Fecha</t>
    </r>
    <r>
      <rPr>
        <sz val="11"/>
        <color theme="1"/>
        <rFont val="Arial"/>
        <family val="2"/>
      </rPr>
      <t>:</t>
    </r>
  </si>
  <si>
    <t>Proceso</t>
  </si>
  <si>
    <t>Piso</t>
  </si>
  <si>
    <t>Zona / Lugar</t>
  </si>
  <si>
    <t>Actividades</t>
  </si>
  <si>
    <t>Cargos asociados</t>
  </si>
  <si>
    <t>Rutinario</t>
  </si>
  <si>
    <t>Peligro</t>
  </si>
  <si>
    <t>Efectos Posibles</t>
  </si>
  <si>
    <t>Controles Existentes</t>
  </si>
  <si>
    <t>Evaluación del Riesgo</t>
  </si>
  <si>
    <t>Criterios para Establecer Controles</t>
  </si>
  <si>
    <t>Medidas de Intervención</t>
  </si>
  <si>
    <t>Cronograma de Medidas de Intervención</t>
  </si>
  <si>
    <t>Observaciones</t>
  </si>
  <si>
    <t>Responsable</t>
  </si>
  <si>
    <t>Descripción</t>
  </si>
  <si>
    <t>Clasificación</t>
  </si>
  <si>
    <t>Factor</t>
  </si>
  <si>
    <t>Fuente</t>
  </si>
  <si>
    <t xml:space="preserve">Medio </t>
  </si>
  <si>
    <t>Individuo</t>
  </si>
  <si>
    <t>Nivel de
 Deficiencia</t>
  </si>
  <si>
    <t>Nivel de 
Exposición</t>
  </si>
  <si>
    <t>Nivel de 
Probabilidad</t>
  </si>
  <si>
    <t>Interpretación 
del Nivel de Probabilidad</t>
  </si>
  <si>
    <t>Nivel de 
Consecuencia</t>
  </si>
  <si>
    <t>Nivel de Riesgo 
o Intervención</t>
  </si>
  <si>
    <t>Interpretación del
 nivel de riesgo</t>
  </si>
  <si>
    <t>Aceptabilidad 
del Riesgo</t>
  </si>
  <si>
    <t>N° Expuestos</t>
  </si>
  <si>
    <t>Peor Consecuencia</t>
  </si>
  <si>
    <t xml:space="preserve">Existencia Requisito Legal Específico </t>
  </si>
  <si>
    <t>Eliminación
1</t>
  </si>
  <si>
    <t>Sustitución
2</t>
  </si>
  <si>
    <t>Controles de Ingeniería
3</t>
  </si>
  <si>
    <t>Señalización, Advertencia, Controles administrativos
4</t>
  </si>
  <si>
    <t>Equipos / Elementos de Protección Personal
5</t>
  </si>
  <si>
    <t>Enero</t>
  </si>
  <si>
    <t>Febrero</t>
  </si>
  <si>
    <t>Marzo</t>
  </si>
  <si>
    <t>Abril</t>
  </si>
  <si>
    <t>Mayo</t>
  </si>
  <si>
    <t>Junio</t>
  </si>
  <si>
    <t>Julio</t>
  </si>
  <si>
    <t>Agosto</t>
  </si>
  <si>
    <t>Septiembre</t>
  </si>
  <si>
    <t>Octubre</t>
  </si>
  <si>
    <t>Noviembre</t>
  </si>
  <si>
    <t>Diciembre</t>
  </si>
  <si>
    <t>Segundo Año</t>
  </si>
  <si>
    <t>SI</t>
  </si>
  <si>
    <t>Locativo</t>
  </si>
  <si>
    <t>Eléctrico</t>
  </si>
  <si>
    <t>Contacto eléctrico.</t>
  </si>
  <si>
    <t>Administrativo</t>
  </si>
  <si>
    <t>Emergencias.</t>
  </si>
  <si>
    <t>Brigadistas.</t>
  </si>
  <si>
    <t>Resolución 2400 de 1979.</t>
  </si>
  <si>
    <t>Resolución 2400 de 1979.
RETIE</t>
  </si>
  <si>
    <t>Puerta hacia parqueadero.</t>
  </si>
  <si>
    <t>Todos</t>
  </si>
  <si>
    <t>Dificultad para evacuar.</t>
  </si>
  <si>
    <t>Plan de emergencias.</t>
  </si>
  <si>
    <t>Dificultada para evacuar.</t>
  </si>
  <si>
    <t>Resolución 2400 de 1979.
NFPA 101.</t>
  </si>
  <si>
    <t>Señalizar el puesto del parquedero que debe permanecer libre en caso de evacuación, frente a la puerta, para que ningún carro parquee en el mismo.</t>
  </si>
  <si>
    <t>Máquina dispensadora de bebidas.</t>
  </si>
  <si>
    <t>Uso de la máquina dispensadora.</t>
  </si>
  <si>
    <t>Cableado eléctrico suelto.</t>
  </si>
  <si>
    <t>Corto circuito, contacto eléctrico.</t>
  </si>
  <si>
    <t>La mayoría del cableado eléctrico está adecuadamente conducido.</t>
  </si>
  <si>
    <t>Conducir adecuadamente el cableado eléctrico mediante canaletas dieléctricas.</t>
  </si>
  <si>
    <t>Gabinete contra incendio.</t>
  </si>
  <si>
    <t xml:space="preserve">Resolución 2400 de 1979.
</t>
  </si>
  <si>
    <t>Tubería que entra al gabinete no está codificada con color rojo.</t>
  </si>
  <si>
    <t>Equivocaciones al realizar labores de mantenimie4nto.</t>
  </si>
  <si>
    <t>Equivocaciones en labores de mantenimiento.</t>
  </si>
  <si>
    <t>Codificar la tubería con los colores correspondientes. La tubería de contra incendios debe ser de color rojo y se debe indicar la dirección del fluido.</t>
  </si>
  <si>
    <t>Académico</t>
  </si>
  <si>
    <t>Mecánico</t>
  </si>
  <si>
    <t>Medios audiovisuales</t>
  </si>
  <si>
    <t>Préstamo de equipos.</t>
  </si>
  <si>
    <t>Auxiliar audiovisuales.</t>
  </si>
  <si>
    <t>Físico</t>
  </si>
  <si>
    <t>Iluminación</t>
  </si>
  <si>
    <t>Generación de sombras, iluminación deficiente. Fatiga mental, cansancio visual.</t>
  </si>
  <si>
    <t>Sistema de iluminación natural y artificial.</t>
  </si>
  <si>
    <t>Fatiga mental, cansancio visual.</t>
  </si>
  <si>
    <t>Realizar mediciones de iluminación y seguir los correctivos del caso.</t>
  </si>
  <si>
    <t>Por ventana detrás de armario, ingresa humo cuando los estudiantes fuman afuera.</t>
  </si>
  <si>
    <t>Químico</t>
  </si>
  <si>
    <t>Humos</t>
  </si>
  <si>
    <t>Afecciones sistémicas por huno de tabaco.</t>
  </si>
  <si>
    <t>Resolución 2400 de 1979.
Ley 1335 de 2009.</t>
  </si>
  <si>
    <t>Cerrar los balancines del área de audiovisuales que da a la parte exterior donde fuman y establecer un sistema de ventilación ó prohibir fumar en el área exterior donde actualemtne fuman. Establecer áreas apropiadas para fumadores.</t>
  </si>
  <si>
    <t>Si</t>
  </si>
  <si>
    <t>Biológico</t>
  </si>
  <si>
    <t>Ventilación</t>
  </si>
  <si>
    <t xml:space="preserve">Incomodidad, afecciones respiratorias </t>
  </si>
  <si>
    <t>Biomecánico</t>
  </si>
  <si>
    <t>Pausas activas.</t>
  </si>
  <si>
    <t xml:space="preserve">Administrativo </t>
  </si>
  <si>
    <t xml:space="preserve">La oficina no cuenta con luz natural, ya que las ventanas estan tapadas por los armarios </t>
  </si>
  <si>
    <t xml:space="preserve">Problemas visuales </t>
  </si>
  <si>
    <t>La bomba de aire de la silla se encuentra dañada, por lo que esta no se puede ajustar al colaborador</t>
  </si>
  <si>
    <t>Afecciones lumbares</t>
  </si>
  <si>
    <t>Almacenamiento</t>
  </si>
  <si>
    <t>Almacenista</t>
  </si>
  <si>
    <t>Afecciones músculo esqueléticas.</t>
  </si>
  <si>
    <t>Lámparas de tubos fluorescentes sin pestaña de seguridad, ni difusor acrílico.</t>
  </si>
  <si>
    <t>Caída de los tubos fluorescentes.</t>
  </si>
  <si>
    <t>Proyección de esquirlas de los tubos fluorescentes.</t>
  </si>
  <si>
    <t>Colocar pestaña de seguridad a ambos lados dee los tubos fluorescentes o difusor acrílico.</t>
  </si>
  <si>
    <t>Cansancio visual, fatiga metal efecto estroboscópico.</t>
  </si>
  <si>
    <t>Efecto estroboscópico.</t>
  </si>
  <si>
    <t>Revisar el estado de la lámpara y sus luminarias, a fin de realizar los ajustes del caso. Las lámparas de tubos fluorescentes deben contar con balasto, a fin de evitar el efecto estroboscópico.  Instruir a los trabajadores para que realicen ejercicios oculares periódicmente durante el día.</t>
  </si>
  <si>
    <t>Técnico</t>
  </si>
  <si>
    <t xml:space="preserve">Zona de alamcenamiento mismo lugar de soporte técnico </t>
  </si>
  <si>
    <t>Falta control de la iluminación natural.</t>
  </si>
  <si>
    <t>Deslumbramiento, afecciones de la piel.  Contacto eléctrico.</t>
  </si>
  <si>
    <t>Afecciones de la piel.</t>
  </si>
  <si>
    <t>Instalar persianas o black out a fin de controlar la radiación solar e instruir a los usuarios sobre la forma correcta de graduarlas.</t>
  </si>
  <si>
    <t>Caídas.</t>
  </si>
  <si>
    <t>Todas las áreas.</t>
  </si>
  <si>
    <t>Todas.</t>
  </si>
  <si>
    <t>Todos.</t>
  </si>
  <si>
    <t>Labores con videoterminales.</t>
  </si>
  <si>
    <t xml:space="preserve">Labores en postura sentado . 
</t>
  </si>
  <si>
    <t>Sillas con diseño ergonómico.</t>
  </si>
  <si>
    <t>Afecciones lumbares.</t>
  </si>
  <si>
    <t>Realizar pausas activas, mediante ejercicios de fortalecimiento y relajación muscular. Es importante que alguna persona del grupo vaya liderando esta actividad a fin que se convierta en algo rutinario que se haga al menos cada dos horas.
Mantener en  buen estado las sillas.
La postura adecuada  con el trabajador apropiadamente sentado debe permitir que la visual óptica coincida en forma horizontal con la parte superior de la pantalla de visualización de datos, se haga un ángulo de 90° entre brazo y antebrazo y las muñecas  mantengan en línea la mano con el antebrazo. Las piernas deben hacer también un ángulo de 90° en la rodilla. Si es necesario se utilizará apoya pies.</t>
  </si>
  <si>
    <t>NO</t>
  </si>
  <si>
    <t>Posibilidad de presentarse una emergencia.</t>
  </si>
  <si>
    <t>Quemaduras, muerte.</t>
  </si>
  <si>
    <t>Plan de emergencias.
Equipos contra incendios.</t>
  </si>
  <si>
    <t>Brigada de emergencias.</t>
  </si>
  <si>
    <t>Muerte.</t>
  </si>
  <si>
    <t xml:space="preserve">Resolución 2400 de 1979.
Norma NFPA 101.
Norma NFPA 14.
Norma NFPA 20.
Norma NFPA 25.
</t>
  </si>
  <si>
    <t>Continuar con el plan de emergencia y capacitación periódica a la brigada de emergencias.
Continuar con la revisión periódica de mantenimiento de sistemas hidrahúlicos de extinción, extintores, camillas y botiquines.
Revisar la ubicación de señales de evacuación y verificar que el punto de reunión sigue siendo un punto factible.
Continuar con la capacitación de la brigada de emergencias.</t>
  </si>
  <si>
    <t>Call Center</t>
  </si>
  <si>
    <t>Atención telefónica.</t>
  </si>
  <si>
    <t>Operarios de Call Center.</t>
  </si>
  <si>
    <t>Ruido</t>
  </si>
  <si>
    <t xml:space="preserve">Tiene poca ventilación, Por esta razón los colaboradores, realizan sus actividades con la luz apagada, para no sentir tanto calor </t>
  </si>
  <si>
    <t xml:space="preserve">paredes y techo sucio, el cual ocasiona un mal ambiente de trabajo  </t>
  </si>
  <si>
    <t>Desplazamientos.</t>
  </si>
  <si>
    <t>Comunicaciones y Mercadeo</t>
  </si>
  <si>
    <t>Administrativas.</t>
  </si>
  <si>
    <t>Auxiliares
Secretarias.
Profesional soporte.</t>
  </si>
  <si>
    <t>Cajas debajo de escritorio.</t>
  </si>
  <si>
    <t>Incomodidad, adopción inadecuada de  posturas, falta de espacio para las piernas debajo del exvritorio.</t>
  </si>
  <si>
    <t>Afecciones músculo esquelétcias.</t>
  </si>
  <si>
    <t>Reubicar las cajas que se encuentran debajo  de los escritorios.  Continuar con el programa de pausas activas. El espacio para las piernas debajo del escritorio debe permanecer libre.</t>
  </si>
  <si>
    <t>Secretarias.
Profesional soporte.</t>
  </si>
  <si>
    <t xml:space="preserve">No hay interruptores para prender la luz, a los colaboradores les toca prenderla con los tacos que se encuantran fuera de la oficina </t>
  </si>
  <si>
    <t xml:space="preserve">No hay camara de vigilancia en estas oficinas </t>
  </si>
  <si>
    <t>Adminsitrativo</t>
  </si>
  <si>
    <t>Baranda hacia equipos de aire.</t>
  </si>
  <si>
    <t>Desplazamientos por el pasillo.</t>
  </si>
  <si>
    <t>Caída de elementos que caigan al piso pueden caer a un piso inferior golpeando a alguna persona.  En caso que algun usuario vaya con un niño, éste pude caer por la baranda.</t>
  </si>
  <si>
    <t>Golpes con objetos.</t>
  </si>
  <si>
    <t>Resolución 2400 de 1979.
Resolución 1409 de 2012.</t>
  </si>
  <si>
    <t>Instalar rodapie en todas las áreas que hay barandas que dan hacia vacío. El rodapié debe tener una altura de 9 cm.
Los travesaños deben cerrarse de tal forma que no quepa un niño.</t>
  </si>
  <si>
    <t>Caída de elementos que caigan al piso pueden caer a un piso inferior golpeando a alguna persona.</t>
  </si>
  <si>
    <t>Instalar rodapie en todas las áreas que hay barandas que dan hacia vacío. El rodapié debe tener una altura de 9 cm.</t>
  </si>
  <si>
    <t>Unidad Desarrollo Integral Estudiantil.</t>
  </si>
  <si>
    <t>Adminsitrativas.</t>
  </si>
  <si>
    <t>Profesionales.</t>
  </si>
  <si>
    <t>Programa de pausas activas.</t>
  </si>
  <si>
    <t>No existe ventilación natural en ninguna oficina, debido a que no existen ventanas en toda esta zona</t>
  </si>
  <si>
    <t xml:space="preserve">El ruido traspasa todas las oficinas, lo que es molesto para los psicologos en el momento de ejercer su labor </t>
  </si>
  <si>
    <t>ORII</t>
  </si>
  <si>
    <t>Falta espacio asignado para almacenamiento, y por esta razón a los trabajadores les toca dejar debajo de del escritorio cajas</t>
  </si>
  <si>
    <t>todos</t>
  </si>
  <si>
    <t>No existen interruptores independiente, lo que obliga aprender luces de oficinas, asi no este nadie en la misma. Oficinas de ORII y UDIES</t>
  </si>
  <si>
    <t>Area Divisiones</t>
  </si>
  <si>
    <t>Director
Profesionales
Secretaria</t>
  </si>
  <si>
    <t>Pisos entapetados, ácaros.</t>
  </si>
  <si>
    <t>Alergías.</t>
  </si>
  <si>
    <t>Reemplazar el tapete, por piso sólido facilmente lavable.</t>
  </si>
  <si>
    <t>Servicios Generales</t>
  </si>
  <si>
    <t>Tropezones, caídas.</t>
  </si>
  <si>
    <t>Tapete levantado en algunos lugares.</t>
  </si>
  <si>
    <t>Reemplazar el tapete por un piso lavable y antideslizante.</t>
  </si>
  <si>
    <t>Botellones de agua.</t>
  </si>
  <si>
    <t>Pauisas activas.</t>
  </si>
  <si>
    <t>Afecciones músculo esqueleticas.</t>
  </si>
  <si>
    <t>Movilizar el botellón de agua con una ayuda metálica y para colocarlo en el soporte hacerlo entre dos trabajadores.</t>
  </si>
  <si>
    <t>Maestrias y Unidad de Grados.</t>
  </si>
  <si>
    <t>Adminsitrativo.</t>
  </si>
  <si>
    <t>Entapetado, acaros.</t>
  </si>
  <si>
    <t>Servicios generales</t>
  </si>
  <si>
    <t>Luminarias mal ubicadas en algunos lugares.</t>
  </si>
  <si>
    <t>Directores</t>
  </si>
  <si>
    <t xml:space="preserve">Altos desibeles de ruido, lo que es molesto en el momento de desarrollar sus actividades </t>
  </si>
  <si>
    <t>Cafetería</t>
  </si>
  <si>
    <t>Servicio de cafetería.
Auditorio Fray Bartolomé de las Casas.</t>
  </si>
  <si>
    <t>Auxiliares.</t>
  </si>
  <si>
    <t>Sala Docentes Facultad de Sociología</t>
  </si>
  <si>
    <t>Académicas</t>
  </si>
  <si>
    <t xml:space="preserve">Docentes
</t>
  </si>
  <si>
    <t>Baranda hacia área parqueadero.</t>
  </si>
  <si>
    <t>No hay rodapié.</t>
  </si>
  <si>
    <t>En parte superior de la baranda falta ladrillo.</t>
  </si>
  <si>
    <t>Aflojamiento de la baranda.</t>
  </si>
  <si>
    <t>Revisar la baranda  y volver a colocar adecaudamente el ladrillo que no está.</t>
  </si>
  <si>
    <t>Oficina Asesores y Consultores.</t>
  </si>
  <si>
    <t>Revisar la silla y realizar los correctivos del caso o reemplazarla. 
Continuar con el progframa de pausas activas.</t>
  </si>
  <si>
    <t>Cajas debajo escritorio.</t>
  </si>
  <si>
    <t>Ruido del exterior por ventana.</t>
  </si>
  <si>
    <t>Incomodidad, dificultad para concentrarse.</t>
  </si>
  <si>
    <t>Dificultad para concentrarse.</t>
  </si>
  <si>
    <t>Realizar mediciones de ruido y seguir las recoemdnaciones del caso.  El nivel de ruido máximo permitrido en oficinas es de 70 dBA.</t>
  </si>
  <si>
    <t xml:space="preserve">No existen interruptores independiente, lo que obliga aprender luces de oficinas, asi no este nadie en la misma. </t>
  </si>
  <si>
    <t xml:space="preserve">La oficina no cuenta con ventilación natural, ya que las ventanas que tiene, estan tapadas con armarios </t>
  </si>
  <si>
    <t xml:space="preserve">Problemas respiratorios </t>
  </si>
  <si>
    <t>Milena Valcárcel</t>
  </si>
  <si>
    <t xml:space="preserve">Hacer una redistribución de los armarios </t>
  </si>
  <si>
    <t>Existe una ventana, pero el vidrio esta martillado, ademas esta colinda con espacio dentro del edificio</t>
  </si>
  <si>
    <t>Deficiencia continua en la visión</t>
  </si>
  <si>
    <t>Cambio de silla</t>
  </si>
  <si>
    <t xml:space="preserve">Cables sueltos en la zona de trabajo </t>
  </si>
  <si>
    <t>Condiciones de Seguridad</t>
  </si>
  <si>
    <t>Lesiones por caidas de los objetos lamacenados</t>
  </si>
  <si>
    <t xml:space="preserve">Problemas respiratorios crónicos </t>
  </si>
  <si>
    <t>Crear otra ventana en la oficiona.</t>
  </si>
  <si>
    <t xml:space="preserve">Ambiente de trabajo deficiente </t>
  </si>
  <si>
    <t xml:space="preserve">Deficiencia en sus actividades </t>
  </si>
  <si>
    <t xml:space="preserve">Revisar el techo y realizar la limpieza respectiva </t>
  </si>
  <si>
    <t>Peligro de recibir una descarga eléctrica, en el momento de manipular los tacos</t>
  </si>
  <si>
    <t>Quemaduras internas y externas</t>
  </si>
  <si>
    <t xml:space="preserve">Se debe realizar la coneccion a un interruptor para encender las luces  </t>
  </si>
  <si>
    <t xml:space="preserve">Públicos </t>
  </si>
  <si>
    <t xml:space="preserve">Posibles robos, ya que es una zona en la que tambien se tiene acceso por la carrera septia </t>
  </si>
  <si>
    <t xml:space="preserve">Guardias de seguridad por los dos accesos del edificio </t>
  </si>
  <si>
    <t>Instalar cama de seguridad que garantice el cubrimiento de toda el área de comunicaciones y mercadeo</t>
  </si>
  <si>
    <t xml:space="preserve">Robo de equipos e información </t>
  </si>
  <si>
    <t xml:space="preserve">Enfermedades respiratorias  y posible propaganción de virus </t>
  </si>
  <si>
    <t xml:space="preserve">Solo hay una ventana </t>
  </si>
  <si>
    <t xml:space="preserve">Virosis que genere incapacidad </t>
  </si>
  <si>
    <t>Realizar apertura de otra ventana</t>
  </si>
  <si>
    <t xml:space="preserve">Enfermedades respiratorias, dolor de cabeza y sueño por el calor que se genera en la ofiicina </t>
  </si>
  <si>
    <t xml:space="preserve">Enfermedades, respiratorias y virosis </t>
  </si>
  <si>
    <t xml:space="preserve">Crear apertura de ventanas, garantizando la circulación del aire </t>
  </si>
  <si>
    <t xml:space="preserve">Desconsentración en el momento de ejercer su cargo </t>
  </si>
  <si>
    <t xml:space="preserve">No ejercer el cargo de manera correcta </t>
  </si>
  <si>
    <t xml:space="preserve">Tapar los espación enre cada oficina que generane sta molestia </t>
  </si>
  <si>
    <t>Los recarda brazos de las silla son muy altos lo que dificulta que el colaborador se acerque al escritorio adecuadamente, lo que conlleva a que trabajen retirados del teclado o debajo de la medida adecuada</t>
  </si>
  <si>
    <t>Postura</t>
  </si>
  <si>
    <t xml:space="preserve">Afecciones lumbares, en el cuello y brazos </t>
  </si>
  <si>
    <t>Las sillas son graduales  y todas las bombas de aire son funcionales</t>
  </si>
  <si>
    <t>Cambio de silla y adecuación a la altura del escritorio</t>
  </si>
  <si>
    <t xml:space="preserve">Incomodidad al ejercer su tareas  y posibles accidente en caso que alguna caja caiga a los pies del trabajador </t>
  </si>
  <si>
    <t>Lesiones en los pies por caida de alguna caja</t>
  </si>
  <si>
    <t xml:space="preserve">Asignar un área para almacenamiento de archivo de la oficina </t>
  </si>
  <si>
    <t xml:space="preserve">Consumo innecesario de energía, porque asi los demas no esten, se tiene que encender las luces </t>
  </si>
  <si>
    <t>Estan divididos por oficinas(ORII; UDIES), y dentro de las oficinas tiene una subdivisión en dos</t>
  </si>
  <si>
    <t xml:space="preserve">División de los interruptores, por lo menos por divisiones de las oficinas </t>
  </si>
  <si>
    <t>Gasto innecesario de energía</t>
  </si>
  <si>
    <t>Falta de cinsentración al ejercer su labor, dolor de cabeza</t>
  </si>
  <si>
    <t xml:space="preserve">Migraña </t>
  </si>
  <si>
    <t xml:space="preserve">Poner ventanas aislantes </t>
  </si>
  <si>
    <t>Ventana</t>
  </si>
  <si>
    <t xml:space="preserve">Ventilación deficiente en todas las oficinas. Las oficinas solo cuentan con una pequeña ventana, y no las abren por el ruido que proviene de la carrera septima </t>
  </si>
  <si>
    <t xml:space="preserve">Problemas respiratorios, virosis </t>
  </si>
  <si>
    <t xml:space="preserve">Probelmas respiratorios y facil propagación de virosis </t>
  </si>
  <si>
    <t xml:space="preserve">Crear ventanas que llegan a la parte interna del edificio o proporcionar ventiladores </t>
  </si>
  <si>
    <t xml:space="preserve">División de interruptores por ofcinas </t>
  </si>
  <si>
    <t>Condiciones de seguridad</t>
  </si>
  <si>
    <t xml:space="preserve">Hay cables sueltos en el techo por bombilas que se quitaron y no se cubrio </t>
  </si>
  <si>
    <t xml:space="preserve">Posibles de descargas electricas </t>
  </si>
  <si>
    <t xml:space="preserve">Exesivo frio, a los operadores les toco poner un carton en el piso bajo el asiento, para no sentir tanto frio </t>
  </si>
  <si>
    <t xml:space="preserve">Luminaria fundidas, y lagunas en ocasiones sirven en otras no </t>
  </si>
  <si>
    <t>Pasillo audivisuales</t>
  </si>
  <si>
    <t xml:space="preserve">Rampla para discapacitacitados </t>
  </si>
  <si>
    <t>si</t>
  </si>
  <si>
    <t>Frente a los baños del primer piso</t>
  </si>
  <si>
    <t xml:space="preserve">Existen unos ventiladores que cuando provicab nido de sancudos y moscos, lo que ocasiona ncomodidad y enfermedades en los trabajadores </t>
  </si>
  <si>
    <t>Temperatura</t>
  </si>
  <si>
    <t>Parásitos</t>
  </si>
  <si>
    <t>Incomodidad, afecciones respiratorias  y sistémicas por humo de tabaco.</t>
  </si>
  <si>
    <t>Dolores musculoesqueléticos</t>
  </si>
  <si>
    <t xml:space="preserve">Cubrir el hueco que se generó y sellar los cables con sinta aislante </t>
  </si>
  <si>
    <t>Poner un piso que sea mas calida que la tableta como el piso laminado, o de algún material que sea aislante</t>
  </si>
  <si>
    <t xml:space="preserve">Electrocutarse o accidente por caida </t>
  </si>
  <si>
    <t>Destinar un área para almacenamiento, o hacer la división dentro de la misma oficina, ubicando así mismo estanteria adecuada para el almecenamiento , ya que hay espacio sufuciente.</t>
  </si>
  <si>
    <t>Vetanas, pero son muy peueñas, por las cuales no alcanza a entrar la suficiente luz y es necesario siempre tener las luz electricas encendidas</t>
  </si>
  <si>
    <t>Crear una ventana mas grande, donde posibilite el ingreso de   luz</t>
  </si>
  <si>
    <t xml:space="preserve">Oficina de zoporte técnico no cuenta con ventilación naturla, debido a que no hay ventanas con apertutra </t>
  </si>
  <si>
    <t>Problas respiratorios</t>
  </si>
  <si>
    <t>Realizar apertura a las ventanas que hay y a las que se vayan a crear</t>
  </si>
  <si>
    <t xml:space="preserve">En la rampla el tubo de proteccio esta aberiado, en este momento no lo tiene puesto </t>
  </si>
  <si>
    <t>Caida de personas con alguna discapacidad</t>
  </si>
  <si>
    <t>Virosis</t>
  </si>
  <si>
    <t>Fumigación de los ventiladores</t>
  </si>
  <si>
    <t xml:space="preserve">En caso en que noe sten en uso, quitarlos </t>
  </si>
  <si>
    <t>Vuris de facil propagación</t>
  </si>
  <si>
    <t>Fracturas a personas con discapacidad</t>
  </si>
  <si>
    <t>Problema visuales, enfermedades degenerativas</t>
  </si>
  <si>
    <t>Problemas respiratorios</t>
  </si>
  <si>
    <t>Fracturas a personas con discapacida</t>
  </si>
  <si>
    <t xml:space="preserve">Hacer una canal donde se puedanintrudicr los cables </t>
  </si>
  <si>
    <t>Problemas lumbares</t>
  </si>
  <si>
    <t>Deficiente ventilacipon, solo existen dos ventanas que son muy pequeñas para esta zona</t>
  </si>
  <si>
    <t xml:space="preserve">Tapete levantado en algunos lugares, y con desniveles </t>
  </si>
  <si>
    <t>Directoresde maestrias</t>
  </si>
  <si>
    <t xml:space="preserve">Excesivo ruido, por esta razón nunca abren las ventanas </t>
  </si>
  <si>
    <t>Dolores intenso de cabeza, poca concentración en sus labores</t>
  </si>
  <si>
    <t>Generación de dolores de abeza crónicos</t>
  </si>
  <si>
    <t xml:space="preserve">Poner vidrios o ventanal aislante </t>
  </si>
  <si>
    <t xml:space="preserve">Posibles generación de enfermedades de garganta </t>
  </si>
  <si>
    <t>Tiene un pequeña apertura la evntanilla</t>
  </si>
  <si>
    <t>Enfermedades de garaganta</t>
  </si>
  <si>
    <t>Realizar otra apertuna en la ventanilla mas grande</t>
  </si>
  <si>
    <t>Los escritorios cuentan con espacio para teclado que ya no se usa, lo que ocasiona que los trabajadores de golpeen al momento de sentarse oacomodarse</t>
  </si>
  <si>
    <t xml:space="preserve">Golpes serveros en las piernas </t>
  </si>
  <si>
    <t>Golpes severos en piernas, que generen contusiones</t>
  </si>
  <si>
    <t>Quitar este espacio para el teclado, ya que no es necesario, no se usa</t>
  </si>
  <si>
    <t xml:space="preserve">Coordinadores de proyección social </t>
  </si>
  <si>
    <t>Varias  sillsa desajustada, se bajan solas, espaladar dañado.</t>
  </si>
  <si>
    <t xml:space="preserve">Los baños no tiene ventilación, por lo que se genera propagación de olores en la mayoria de oficinas del piso </t>
  </si>
  <si>
    <t xml:space="preserve">Fluidos o Excrementos </t>
  </si>
  <si>
    <t>Virus, dolores de cabeza, de estomago</t>
  </si>
  <si>
    <t>Virosis, nauseas</t>
  </si>
  <si>
    <t>Abrir una ventana para cada baño, porque en este moemnto hay extractores de olores, pero no son suficientes</t>
  </si>
  <si>
    <t>Extractor de olores</t>
  </si>
  <si>
    <t xml:space="preserve">Es una salida alterna en caso de evacuación,hay carro parqueado en frente, ademas de obstrucción en la parate interna, con materiales de la univerisdad(tablas, armarios) </t>
  </si>
  <si>
    <t>Sismos</t>
  </si>
  <si>
    <t>Terremoto</t>
  </si>
  <si>
    <t>Baranda que da hacia equipos de aire, no presenta rodapié.</t>
  </si>
  <si>
    <t>La ventanilla para dar información es muy pequeña y genrea incomodidad al prestar el servicio, les toca repetir muchas veces la información</t>
  </si>
  <si>
    <t>Sillan sin recarga brazos,ni apoya cabeza</t>
  </si>
  <si>
    <t>Directores, Proesores , Coordinadores</t>
  </si>
  <si>
    <t xml:space="preserve">Sillas en mal estado, se bajan solas, los recarga brazos se mueven y el espaldar tambien </t>
  </si>
  <si>
    <t>Cambio de sillas, adecuadas de acuerdo a la altura del escritorio</t>
  </si>
  <si>
    <t xml:space="preserve">Coordinadores de proyección social y Educación continua </t>
  </si>
  <si>
    <t>Convenios</t>
  </si>
  <si>
    <t xml:space="preserve">Ascensor para personas discapacitadas </t>
  </si>
  <si>
    <t xml:space="preserve">Inconformidad en todos los pisos por el uso de ascensor, las personas en condicion de dispacidad se demoran demasiado tramitando el prestamo de ascensor para asistir a clases, o personas que sufrieron desguinces, o fracturas les toca subir las escaleras ya que no se les facilita el presatmo del ascensor </t>
  </si>
  <si>
    <t xml:space="preserve">Que las personas con lesiones o discapcidad, sufran un fractura  y quede en una situación peor en la que estan </t>
  </si>
  <si>
    <t>Relaciones interpersonales, clima organizacional.</t>
  </si>
  <si>
    <t>Psicolaboral</t>
  </si>
  <si>
    <t>Alteraciones del comportamiento.</t>
  </si>
  <si>
    <t>Resolución 2646 de 2008.</t>
  </si>
  <si>
    <t>Mantener programa de riesgo psicolaboral.</t>
  </si>
  <si>
    <t xml:space="preserve">Buena comunicación entre los operarios de las diferentes oficinas </t>
  </si>
  <si>
    <t>Fenómenos naturales</t>
  </si>
  <si>
    <t xml:space="preserve">Fracturas,  por caida de armarios, al bajar las escaleras </t>
  </si>
  <si>
    <t>Alto</t>
  </si>
  <si>
    <t>I</t>
  </si>
  <si>
    <t>IV</t>
  </si>
  <si>
    <t>NO Aceptable</t>
  </si>
  <si>
    <t>Falta Valorar</t>
  </si>
  <si>
    <t>Medio</t>
  </si>
  <si>
    <t>II</t>
  </si>
  <si>
    <t>Aceptable con control</t>
  </si>
  <si>
    <t>III</t>
  </si>
  <si>
    <t>Mejorable</t>
  </si>
  <si>
    <t>Muy Alto</t>
  </si>
  <si>
    <t>Aceptable</t>
  </si>
  <si>
    <t>Pscicolaboral</t>
  </si>
  <si>
    <t>Biomecánicos</t>
  </si>
  <si>
    <t xml:space="preserve">Fenómenos naturales </t>
  </si>
  <si>
    <t xml:space="preserve"> </t>
  </si>
  <si>
    <t>TOTAL</t>
  </si>
  <si>
    <t>PORCENTAJE EN LA CLASIFICAIÓN DE PELIGROS</t>
  </si>
  <si>
    <t>FACTOR POR PELIGROS</t>
  </si>
  <si>
    <t xml:space="preserve">Mecánico </t>
  </si>
  <si>
    <t>Esfuerzo</t>
  </si>
  <si>
    <t xml:space="preserve">Fluidos o excrementos </t>
  </si>
  <si>
    <t>Gestión organizacional</t>
  </si>
  <si>
    <t xml:space="preserve">Sismos </t>
  </si>
  <si>
    <t>Terremotos</t>
  </si>
  <si>
    <t xml:space="preserve"> Gestión Organizacional</t>
  </si>
  <si>
    <t>MEDICIONES</t>
  </si>
  <si>
    <t>RUIDO</t>
  </si>
  <si>
    <t>Muy alto</t>
  </si>
  <si>
    <t>Call center</t>
  </si>
  <si>
    <t>UDIES</t>
  </si>
  <si>
    <t>Directores de maestrias</t>
  </si>
  <si>
    <t>ILUMINACIÓN</t>
  </si>
  <si>
    <t>Medios audivisuales</t>
  </si>
  <si>
    <t>Soporte técnico</t>
  </si>
  <si>
    <t>UDDIES</t>
  </si>
  <si>
    <t>Directores de maestrias y secretarias</t>
  </si>
  <si>
    <t xml:space="preserve">Sala de docentes </t>
  </si>
  <si>
    <t xml:space="preserve">Soporte técnico </t>
  </si>
  <si>
    <t xml:space="preserve">Oficina de zoporte técnico no cuenta con luz natural, debido a que no hay ventanas con apertutra </t>
  </si>
  <si>
    <t>Cuarto de ductos</t>
  </si>
  <si>
    <t xml:space="preserve">El cuanto de ductos tiene un probelma de taponamiento, y se esparcen olores en todo el piso, esto ha ocurrido pocas veces pero es necesario tener control sobre este incoveniente </t>
  </si>
  <si>
    <t xml:space="preserve">Señalizar el puesto del parquedero que debe permanecer libre en caso de evacuación, frente a la puerta, para que ningún carro parquee en el mismo. </t>
  </si>
  <si>
    <t>Hay cables sueltos en el techo por bombillas que se quitaron y no se cubrió</t>
  </si>
  <si>
    <t xml:space="preserve">Cubrir el orifício que se generó y sellar los cables con cinta aislante </t>
  </si>
  <si>
    <t>Colocar pestaña de seguridad a ambos lados de los tubos fluorescentes o difusor acrílico.</t>
  </si>
  <si>
    <t>Hacer una canal de seguridad donde se puedan introducir y guiar los cables.</t>
  </si>
  <si>
    <t>Zona de soporte técnico mismo lugar de almacenamiento.</t>
  </si>
  <si>
    <t>Pedir apoyo a planta física y poner de nuevo el tubo de seguridad.</t>
  </si>
  <si>
    <t>En la rampla para discapacitados el tubo de protección esta averiado, la rampla no lo tiene puesto.</t>
  </si>
  <si>
    <t xml:space="preserve">Paredes y techo sucio, el cual ocasiona un mal ambiente de trabajo  </t>
  </si>
  <si>
    <t>Revisar el techo y realizar la limpieza o arreglo respectivo</t>
  </si>
  <si>
    <t>Continuar con el plan de emergencia y capacitación periódica a la brigada de emergencias.
Continuar con la revisión periódica de mantenimiento de sistemas hidráulicos de extinción, extintores, camillas y botiquines.
Revisar la ubicación de señales de evacuación y verificar que el punto de reunión sigue siendo un punto factible.
Continuar con la capacitación de la brigada de emergencias.</t>
  </si>
  <si>
    <t>Brindar la posibilidad de que personas que requieran el ascensor lo puedan utilizar sin ningún problema.</t>
  </si>
  <si>
    <t>Número de Peligros</t>
  </si>
  <si>
    <t>Porcentaje de Participación</t>
  </si>
  <si>
    <t>Factores</t>
  </si>
  <si>
    <t>Número</t>
  </si>
  <si>
    <t xml:space="preserve">Fenómenos Naturales </t>
  </si>
  <si>
    <t>Pisos</t>
  </si>
  <si>
    <t>Oficinas</t>
  </si>
  <si>
    <t>Nivel de Probabilidad</t>
  </si>
  <si>
    <t>Fabricante:</t>
  </si>
  <si>
    <t>EXTECH</t>
  </si>
  <si>
    <t>Número de serie:</t>
  </si>
  <si>
    <t>A.019236</t>
  </si>
  <si>
    <t>Modelo:</t>
  </si>
  <si>
    <t>Resolución:</t>
  </si>
  <si>
    <t>0-1,999=1 (lx)</t>
  </si>
  <si>
    <t>Placa:</t>
  </si>
  <si>
    <t>Especificaciones del  Instrumento</t>
  </si>
  <si>
    <t>Constante del Salón</t>
  </si>
  <si>
    <t>No. Mínimo de Puntos de Medición</t>
  </si>
  <si>
    <t>&lt;1</t>
  </si>
  <si>
    <t>1y&lt;2</t>
  </si>
  <si>
    <t>2y&lt;3</t>
  </si>
  <si>
    <t>≥ 3</t>
  </si>
  <si>
    <t>Normas</t>
  </si>
  <si>
    <t>Clase 1:IEC61672-1:2016</t>
  </si>
  <si>
    <t>Filtros de ponderación</t>
  </si>
  <si>
    <t>A,B,C,Z,</t>
  </si>
  <si>
    <t>Constante de tiempo</t>
  </si>
  <si>
    <t>Lento, rápido, impulso</t>
  </si>
  <si>
    <t>Detector RMS</t>
  </si>
  <si>
    <t>RMS digital con detección de pico, resolución de 0.1dB</t>
  </si>
  <si>
    <t>Micrófono</t>
  </si>
  <si>
    <t>ACO 7052E,35mV/Pa, prepolarizado 1/2 micrófono de condensador</t>
  </si>
  <si>
    <t>Preamplificador</t>
  </si>
  <si>
    <t>SV 12L IEPE</t>
  </si>
  <si>
    <t>Rango de funcionamiento lineal</t>
  </si>
  <si>
    <t xml:space="preserve"> 25 dBA - 140 dBA Pico (de acuerdo a IEC 61672)</t>
  </si>
  <si>
    <t>Rango total de Medición Dinámica</t>
  </si>
  <si>
    <t>15 dBA RMS - 140 dBA Pico (ruido típico desde el fondo hasta el nivel máximo)</t>
  </si>
  <si>
    <t>Especificaciones del Sonómetro SVAN 977</t>
  </si>
  <si>
    <t>Nivel de probabilidad</t>
  </si>
  <si>
    <t xml:space="preserve">Medio -Alto -Muy alto </t>
  </si>
  <si>
    <t xml:space="preserve">Medio  -Muy alto </t>
  </si>
  <si>
    <t xml:space="preserve">Medio -Muy alto </t>
  </si>
  <si>
    <t xml:space="preserve">Alto -Muy alto </t>
  </si>
  <si>
    <t xml:space="preserve">Muy alto </t>
  </si>
  <si>
    <t xml:space="preserve">Alto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</si>
</sst>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0.0%"/>
  </numFmts>
  <fonts count="16" x14ac:knownFonts="1">
    <font>
      <sz val="11"/>
      <color theme="1"/>
      <name val="Calibri"/>
      <family val="2"/>
      <scheme val="minor"/>
    </font>
    <font>
      <sz val="11"/>
      <color theme="1"/>
      <name val="Arial"/>
      <family val="2"/>
    </font>
    <font>
      <sz val="20"/>
      <color theme="1"/>
      <name val="Arial"/>
      <family val="2"/>
    </font>
    <font>
      <sz val="10"/>
      <color theme="1"/>
      <name val="Arial"/>
      <family val="2"/>
    </font>
    <font>
      <b/>
      <sz val="10"/>
      <color theme="1"/>
      <name val="Arial"/>
      <family val="2"/>
    </font>
    <font>
      <b/>
      <sz val="11"/>
      <color theme="1"/>
      <name val="Arial"/>
      <family val="2"/>
    </font>
    <font>
      <sz val="11"/>
      <color rgb="FFFF0000"/>
      <name val="Calibri"/>
      <family val="2"/>
      <scheme val="minor"/>
    </font>
    <font>
      <b/>
      <sz val="11"/>
      <color theme="1"/>
      <name val="Calibri"/>
      <family val="2"/>
      <scheme val="minor"/>
    </font>
    <font>
      <b/>
      <sz val="16"/>
      <color theme="1"/>
      <name val="Calibri"/>
      <family val="2"/>
      <scheme val="minor"/>
    </font>
    <font>
      <sz val="11"/>
      <color theme="1"/>
      <name val="Calibri"/>
      <family val="2"/>
      <scheme val="minor"/>
    </font>
    <font>
      <sz val="12"/>
      <color theme="1"/>
      <name val="Calibri"/>
      <family val="2"/>
      <scheme val="minor"/>
    </font>
    <font>
      <sz val="16"/>
      <color theme="1"/>
      <name val="Calibri"/>
      <family val="2"/>
      <scheme val="minor"/>
    </font>
    <font>
      <b/>
      <sz val="12"/>
      <color theme="1"/>
      <name val="Calibri"/>
      <family val="2"/>
      <scheme val="minor"/>
    </font>
    <font>
      <b/>
      <sz val="14"/>
      <color theme="1"/>
      <name val="Calibri"/>
      <family val="2"/>
      <scheme val="minor"/>
    </font>
    <font>
      <sz val="12"/>
      <color theme="1"/>
      <name val="Arial"/>
      <family val="2"/>
    </font>
    <font>
      <b/>
      <sz val="12"/>
      <color theme="1"/>
      <name val="Arial"/>
      <family val="2"/>
    </font>
  </fonts>
  <fills count="10">
    <fill>
      <patternFill patternType="none"/>
    </fill>
    <fill>
      <patternFill patternType="gray125"/>
    </fill>
    <fill>
      <patternFill patternType="solid">
        <fgColor theme="0" tint="-0.14999847407452621"/>
        <bgColor indexed="64"/>
      </patternFill>
    </fill>
    <fill>
      <patternFill patternType="solid">
        <fgColor theme="5" tint="0.39994506668294322"/>
        <bgColor indexed="64"/>
      </patternFill>
    </fill>
    <fill>
      <patternFill patternType="solid">
        <fgColor theme="6" tint="0.39997558519241921"/>
        <bgColor indexed="64"/>
      </patternFill>
    </fill>
    <fill>
      <patternFill patternType="solid">
        <fgColor theme="5" tint="0.39997558519241921"/>
        <bgColor indexed="64"/>
      </patternFill>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rgb="FF33CC33"/>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s>
  <cellStyleXfs count="2">
    <xf numFmtId="0" fontId="0" fillId="0" borderId="0"/>
    <xf numFmtId="9" fontId="9" fillId="0" borderId="0" applyFont="0" applyFill="0" applyBorder="0" applyAlignment="0" applyProtection="0"/>
  </cellStyleXfs>
  <cellXfs count="144">
    <xf numFmtId="0" fontId="0" fillId="0" borderId="0" xfId="0"/>
    <xf numFmtId="0" fontId="3" fillId="0" borderId="1" xfId="0" applyFont="1" applyFill="1" applyBorder="1" applyAlignment="1" applyProtection="1">
      <alignment horizontal="justify" vertical="center" wrapText="1"/>
    </xf>
    <xf numFmtId="0" fontId="1" fillId="0" borderId="1" xfId="0" applyFont="1" applyFill="1" applyBorder="1" applyAlignment="1" applyProtection="1">
      <alignment horizontal="justify" vertical="center" wrapText="1"/>
    </xf>
    <xf numFmtId="0" fontId="1" fillId="3" borderId="1" xfId="0" applyFont="1" applyFill="1" applyBorder="1" applyAlignment="1" applyProtection="1">
      <alignment horizontal="center" vertical="center" textRotation="90" wrapText="1"/>
    </xf>
    <xf numFmtId="0" fontId="1" fillId="4" borderId="1" xfId="0" applyFont="1" applyFill="1" applyBorder="1" applyAlignment="1" applyProtection="1">
      <alignment horizontal="center" vertical="center" textRotation="90" wrapText="1"/>
    </xf>
    <xf numFmtId="0" fontId="1" fillId="5" borderId="1" xfId="0" applyFont="1" applyFill="1" applyBorder="1" applyAlignment="1" applyProtection="1">
      <alignment horizontal="center" vertical="center" textRotation="90" wrapText="1"/>
    </xf>
    <xf numFmtId="0" fontId="1" fillId="5" borderId="1" xfId="0" applyFont="1" applyFill="1" applyBorder="1" applyAlignment="1" applyProtection="1">
      <alignment horizontal="center" vertical="center" wrapText="1"/>
    </xf>
    <xf numFmtId="0" fontId="1" fillId="4" borderId="1" xfId="0" applyFont="1" applyFill="1" applyBorder="1" applyAlignment="1" applyProtection="1">
      <alignment horizontal="center" vertical="center" wrapText="1"/>
    </xf>
    <xf numFmtId="0" fontId="1" fillId="2" borderId="1" xfId="0" applyFont="1" applyFill="1" applyBorder="1" applyAlignment="1" applyProtection="1">
      <alignment horizontal="center" vertical="center" textRotation="90" wrapText="1"/>
    </xf>
    <xf numFmtId="0" fontId="1" fillId="0" borderId="1" xfId="0" applyFont="1" applyBorder="1" applyAlignment="1">
      <alignment horizontal="justify" vertical="top" wrapText="1"/>
    </xf>
    <xf numFmtId="0" fontId="1" fillId="0" borderId="1" xfId="0" applyFont="1" applyBorder="1" applyAlignment="1" applyProtection="1">
      <alignment horizontal="center" vertical="top" wrapText="1"/>
    </xf>
    <xf numFmtId="0" fontId="1" fillId="0" borderId="1" xfId="0" applyFont="1" applyBorder="1" applyAlignment="1" applyProtection="1">
      <alignment horizontal="justify" vertical="top" wrapText="1"/>
    </xf>
    <xf numFmtId="0" fontId="1" fillId="3" borderId="1" xfId="0" applyFont="1" applyFill="1" applyBorder="1" applyAlignment="1" applyProtection="1">
      <alignment horizontal="center" vertical="top" wrapText="1"/>
    </xf>
    <xf numFmtId="0" fontId="1" fillId="4" borderId="1" xfId="0" applyFont="1" applyFill="1" applyBorder="1" applyAlignment="1" applyProtection="1">
      <alignment horizontal="center" vertical="top" wrapText="1"/>
    </xf>
    <xf numFmtId="0" fontId="1" fillId="5" borderId="1" xfId="0" applyFont="1" applyFill="1" applyBorder="1" applyAlignment="1" applyProtection="1">
      <alignment horizontal="center" vertical="top" wrapText="1"/>
    </xf>
    <xf numFmtId="0" fontId="1" fillId="0" borderId="1" xfId="0" applyFont="1" applyBorder="1" applyAlignment="1">
      <alignment horizontal="center" vertical="center"/>
    </xf>
    <xf numFmtId="0" fontId="0" fillId="0" borderId="1" xfId="0" applyBorder="1"/>
    <xf numFmtId="0" fontId="1" fillId="2" borderId="1" xfId="0" applyFont="1" applyFill="1" applyBorder="1" applyAlignment="1" applyProtection="1">
      <alignment horizontal="center" vertical="center" wrapText="1"/>
    </xf>
    <xf numFmtId="0" fontId="6" fillId="0" borderId="0" xfId="0" applyFont="1"/>
    <xf numFmtId="164" fontId="0" fillId="0" borderId="0" xfId="0" applyNumberFormat="1"/>
    <xf numFmtId="0" fontId="1" fillId="6" borderId="1" xfId="0" applyFont="1" applyFill="1" applyBorder="1" applyAlignment="1" applyProtection="1">
      <alignment horizontal="justify" vertical="top" wrapText="1"/>
    </xf>
    <xf numFmtId="0" fontId="0" fillId="0" borderId="0" xfId="0" applyFont="1" applyAlignment="1">
      <alignment vertical="top" wrapText="1"/>
    </xf>
    <xf numFmtId="0" fontId="0" fillId="0" borderId="0" xfId="0" applyFont="1" applyAlignment="1">
      <alignment vertical="center" wrapText="1"/>
    </xf>
    <xf numFmtId="0" fontId="1" fillId="0" borderId="7" xfId="0" applyFont="1" applyFill="1" applyBorder="1" applyAlignment="1" applyProtection="1">
      <alignment horizontal="justify" vertical="top" wrapText="1"/>
    </xf>
    <xf numFmtId="0" fontId="1" fillId="3" borderId="7" xfId="0" applyFont="1" applyFill="1" applyBorder="1" applyAlignment="1" applyProtection="1">
      <alignment horizontal="center" vertical="top" wrapText="1"/>
    </xf>
    <xf numFmtId="0" fontId="1" fillId="5" borderId="7" xfId="0" applyFont="1" applyFill="1" applyBorder="1" applyAlignment="1" applyProtection="1">
      <alignment horizontal="center" vertical="top" wrapText="1"/>
    </xf>
    <xf numFmtId="0" fontId="0" fillId="0" borderId="1" xfId="0" applyFont="1" applyBorder="1" applyAlignment="1">
      <alignment horizontal="justify" vertical="top" wrapText="1"/>
    </xf>
    <xf numFmtId="0" fontId="1" fillId="0" borderId="7" xfId="0" applyFont="1" applyFill="1" applyBorder="1" applyAlignment="1" applyProtection="1">
      <alignment horizontal="center" vertical="top" wrapText="1"/>
    </xf>
    <xf numFmtId="0" fontId="1" fillId="0" borderId="0" xfId="0" applyFont="1" applyAlignment="1" applyProtection="1">
      <alignment horizontal="justify" vertical="top" wrapText="1"/>
    </xf>
    <xf numFmtId="0" fontId="7" fillId="0" borderId="1" xfId="0" applyFont="1" applyBorder="1"/>
    <xf numFmtId="0" fontId="0" fillId="0" borderId="1" xfId="0" applyBorder="1" applyAlignment="1">
      <alignment horizontal="center"/>
    </xf>
    <xf numFmtId="0" fontId="7" fillId="0" borderId="1" xfId="0" applyFont="1" applyBorder="1" applyAlignment="1">
      <alignment horizontal="center" vertical="center"/>
    </xf>
    <xf numFmtId="0" fontId="1" fillId="0" borderId="1" xfId="0" applyFont="1" applyBorder="1" applyAlignment="1" applyProtection="1">
      <alignment horizontal="left" vertical="top" wrapText="1"/>
    </xf>
    <xf numFmtId="0" fontId="13" fillId="0" borderId="0" xfId="0" applyFont="1" applyAlignment="1"/>
    <xf numFmtId="0" fontId="7" fillId="0" borderId="0" xfId="0" applyFont="1"/>
    <xf numFmtId="0" fontId="12" fillId="0" borderId="0" xfId="0" applyFont="1"/>
    <xf numFmtId="0" fontId="1" fillId="2" borderId="1" xfId="0" applyFont="1" applyFill="1" applyBorder="1" applyAlignment="1" applyProtection="1">
      <alignment horizontal="center" vertical="center" wrapText="1"/>
    </xf>
    <xf numFmtId="0" fontId="0" fillId="0" borderId="1" xfId="0" applyBorder="1" applyAlignment="1">
      <alignment vertical="top" wrapText="1"/>
    </xf>
    <xf numFmtId="0" fontId="0" fillId="0" borderId="6" xfId="0" applyBorder="1" applyAlignment="1">
      <alignment horizontal="center" vertical="center"/>
    </xf>
    <xf numFmtId="0" fontId="0" fillId="6" borderId="0" xfId="0" applyFill="1" applyBorder="1"/>
    <xf numFmtId="165" fontId="0" fillId="0" borderId="0" xfId="1" applyNumberFormat="1" applyFont="1" applyBorder="1" applyAlignment="1">
      <alignment horizontal="center"/>
    </xf>
    <xf numFmtId="0" fontId="0" fillId="0" borderId="8" xfId="0" applyBorder="1" applyAlignment="1">
      <alignment horizontal="center"/>
    </xf>
    <xf numFmtId="0" fontId="7" fillId="0" borderId="4" xfId="0" applyFont="1" applyBorder="1"/>
    <xf numFmtId="0" fontId="0" fillId="0" borderId="7" xfId="0" applyBorder="1" applyAlignment="1">
      <alignment horizontal="center"/>
    </xf>
    <xf numFmtId="0" fontId="0" fillId="0" borderId="6" xfId="0" applyBorder="1" applyAlignment="1">
      <alignment horizontal="center"/>
    </xf>
    <xf numFmtId="0" fontId="0" fillId="0" borderId="4" xfId="0" applyFill="1" applyBorder="1"/>
    <xf numFmtId="9" fontId="0" fillId="0" borderId="4" xfId="0" applyNumberFormat="1" applyBorder="1" applyAlignment="1">
      <alignment horizontal="center"/>
    </xf>
    <xf numFmtId="165" fontId="0" fillId="0" borderId="0" xfId="1" applyNumberFormat="1" applyFont="1" applyBorder="1" applyAlignment="1">
      <alignment horizontal="center" vertical="center"/>
    </xf>
    <xf numFmtId="0" fontId="0" fillId="0" borderId="8" xfId="0" applyBorder="1" applyAlignment="1">
      <alignment horizontal="center" vertical="center"/>
    </xf>
    <xf numFmtId="165" fontId="0" fillId="0" borderId="8" xfId="1" applyNumberFormat="1" applyFont="1"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7" xfId="0" applyBorder="1" applyAlignment="1">
      <alignment horizontal="center" vertical="center"/>
    </xf>
    <xf numFmtId="0" fontId="7" fillId="0" borderId="5" xfId="0" applyFont="1" applyBorder="1" applyAlignment="1">
      <alignment horizontal="center" vertical="center"/>
    </xf>
    <xf numFmtId="0" fontId="0" fillId="0" borderId="9" xfId="0" applyBorder="1" applyAlignment="1">
      <alignment horizontal="center"/>
    </xf>
    <xf numFmtId="0" fontId="0" fillId="0" borderId="10" xfId="0" applyBorder="1" applyAlignment="1">
      <alignment horizontal="center"/>
    </xf>
    <xf numFmtId="0" fontId="0" fillId="0" borderId="7" xfId="0" applyBorder="1" applyAlignment="1">
      <alignment horizontal="left"/>
    </xf>
    <xf numFmtId="0" fontId="0" fillId="0" borderId="6" xfId="0" applyBorder="1" applyAlignment="1">
      <alignment horizontal="left"/>
    </xf>
    <xf numFmtId="0" fontId="0" fillId="0" borderId="0" xfId="0" applyBorder="1" applyAlignment="1">
      <alignment horizontal="center" vertical="center"/>
    </xf>
    <xf numFmtId="0" fontId="0" fillId="0" borderId="8" xfId="0" applyBorder="1" applyAlignment="1">
      <alignment horizontal="center" vertical="center"/>
    </xf>
    <xf numFmtId="0" fontId="7" fillId="0" borderId="4" xfId="0" applyFont="1" applyBorder="1" applyAlignment="1">
      <alignment horizontal="center" vertical="center"/>
    </xf>
    <xf numFmtId="9" fontId="0" fillId="0" borderId="8" xfId="1" applyNumberFormat="1" applyFont="1" applyBorder="1" applyAlignment="1">
      <alignment horizontal="center" vertical="center"/>
    </xf>
    <xf numFmtId="9" fontId="0" fillId="0" borderId="0" xfId="1" applyFont="1" applyBorder="1" applyAlignment="1">
      <alignment horizontal="center" vertical="center"/>
    </xf>
    <xf numFmtId="9" fontId="0" fillId="0" borderId="8" xfId="1" applyFont="1" applyBorder="1" applyAlignment="1">
      <alignment horizontal="center" vertical="center"/>
    </xf>
    <xf numFmtId="0" fontId="0" fillId="0" borderId="7" xfId="0" applyBorder="1"/>
    <xf numFmtId="0" fontId="0" fillId="0" borderId="6" xfId="0" applyBorder="1"/>
    <xf numFmtId="9" fontId="0" fillId="0" borderId="8" xfId="1" applyFont="1" applyBorder="1" applyAlignment="1">
      <alignment horizontal="center"/>
    </xf>
    <xf numFmtId="0" fontId="0" fillId="0" borderId="0" xfId="0" applyBorder="1"/>
    <xf numFmtId="0" fontId="0" fillId="0" borderId="0" xfId="0" applyBorder="1" applyAlignment="1">
      <alignment wrapText="1"/>
    </xf>
    <xf numFmtId="0" fontId="0" fillId="0" borderId="8" xfId="0" applyBorder="1"/>
    <xf numFmtId="0" fontId="0" fillId="0" borderId="12"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0" xfId="0" applyAlignment="1">
      <alignment vertical="center" wrapText="1"/>
    </xf>
    <xf numFmtId="0" fontId="14" fillId="0" borderId="0" xfId="0" applyFont="1" applyBorder="1" applyAlignment="1">
      <alignment horizontal="justify" vertical="center"/>
    </xf>
    <xf numFmtId="0" fontId="14" fillId="0" borderId="0" xfId="0" applyFont="1" applyBorder="1" applyAlignment="1">
      <alignment horizontal="center"/>
    </xf>
    <xf numFmtId="0" fontId="14" fillId="0" borderId="13" xfId="0" applyFont="1" applyBorder="1" applyAlignment="1">
      <alignment horizontal="center"/>
    </xf>
    <xf numFmtId="0" fontId="14" fillId="0" borderId="8" xfId="0" applyFont="1" applyBorder="1" applyAlignment="1">
      <alignment horizontal="center"/>
    </xf>
    <xf numFmtId="0" fontId="14" fillId="0" borderId="14" xfId="0" applyFont="1" applyBorder="1" applyAlignment="1">
      <alignment horizontal="center"/>
    </xf>
    <xf numFmtId="0" fontId="14" fillId="0" borderId="0" xfId="0" applyFont="1" applyBorder="1" applyAlignment="1">
      <alignment horizontal="justify" vertical="center" wrapText="1"/>
    </xf>
    <xf numFmtId="0" fontId="14" fillId="0" borderId="8" xfId="0" applyFont="1" applyBorder="1" applyAlignment="1">
      <alignment horizontal="justify" vertical="center" wrapText="1"/>
    </xf>
    <xf numFmtId="0" fontId="14" fillId="0" borderId="15" xfId="0" applyFont="1" applyBorder="1" applyAlignment="1">
      <alignment horizontal="justify" vertical="center"/>
    </xf>
    <xf numFmtId="0" fontId="14" fillId="0" borderId="9" xfId="0" applyFont="1" applyBorder="1" applyAlignment="1">
      <alignment horizontal="justify" vertical="center"/>
    </xf>
    <xf numFmtId="0" fontId="14" fillId="0" borderId="10" xfId="0" applyFont="1" applyBorder="1" applyAlignment="1">
      <alignment horizontal="justify" vertical="center"/>
    </xf>
    <xf numFmtId="0" fontId="7" fillId="0" borderId="4" xfId="0" applyFont="1" applyBorder="1" applyAlignment="1">
      <alignment horizontal="center" wrapText="1"/>
    </xf>
    <xf numFmtId="0" fontId="0" fillId="0" borderId="13" xfId="0" applyBorder="1"/>
    <xf numFmtId="0" fontId="7" fillId="0" borderId="3" xfId="0" applyFont="1" applyBorder="1"/>
    <xf numFmtId="0" fontId="0" fillId="0" borderId="14" xfId="0" applyBorder="1"/>
    <xf numFmtId="0" fontId="0" fillId="0" borderId="3" xfId="0" applyBorder="1"/>
    <xf numFmtId="0" fontId="0" fillId="0" borderId="13" xfId="0" applyBorder="1" applyAlignment="1">
      <alignment horizontal="center"/>
    </xf>
    <xf numFmtId="0" fontId="0" fillId="0" borderId="14" xfId="0" applyBorder="1" applyAlignment="1">
      <alignment horizontal="center"/>
    </xf>
    <xf numFmtId="0" fontId="0" fillId="0" borderId="11" xfId="0" applyBorder="1"/>
    <xf numFmtId="0" fontId="7" fillId="0" borderId="4" xfId="0" applyFont="1" applyBorder="1" applyAlignment="1">
      <alignment wrapText="1"/>
    </xf>
    <xf numFmtId="0" fontId="7" fillId="0" borderId="4" xfId="0" applyFont="1" applyBorder="1" applyAlignment="1">
      <alignment horizontal="center" vertical="center" wrapText="1"/>
    </xf>
    <xf numFmtId="0" fontId="7" fillId="0" borderId="3" xfId="0" applyFont="1" applyBorder="1" applyAlignment="1">
      <alignment horizontal="center" wrapText="1"/>
    </xf>
    <xf numFmtId="0" fontId="7" fillId="0" borderId="3" xfId="0" applyFont="1" applyBorder="1" applyAlignment="1">
      <alignment wrapText="1"/>
    </xf>
    <xf numFmtId="0" fontId="7" fillId="0" borderId="4" xfId="0" applyFont="1" applyBorder="1" applyAlignment="1">
      <alignment vertical="center" wrapText="1"/>
    </xf>
    <xf numFmtId="0" fontId="7" fillId="0" borderId="3" xfId="0" applyFont="1" applyBorder="1" applyAlignment="1">
      <alignment vertical="center" wrapText="1"/>
    </xf>
    <xf numFmtId="165" fontId="0" fillId="0" borderId="0" xfId="1" applyNumberFormat="1" applyFont="1" applyFill="1" applyBorder="1" applyAlignment="1">
      <alignment horizontal="center"/>
    </xf>
    <xf numFmtId="0" fontId="1" fillId="2" borderId="1" xfId="0" applyFont="1" applyFill="1" applyBorder="1" applyAlignment="1" applyProtection="1">
      <alignment horizontal="center" vertical="center" wrapText="1"/>
    </xf>
    <xf numFmtId="0" fontId="1" fillId="2" borderId="3" xfId="0" applyFont="1" applyFill="1" applyBorder="1" applyAlignment="1" applyProtection="1">
      <alignment horizontal="center" vertical="center" wrapText="1"/>
    </xf>
    <xf numFmtId="0" fontId="1" fillId="2" borderId="4" xfId="0" applyFont="1" applyFill="1" applyBorder="1" applyAlignment="1" applyProtection="1">
      <alignment horizontal="center" vertical="center" wrapText="1"/>
    </xf>
    <xf numFmtId="0" fontId="1" fillId="2" borderId="5" xfId="0" applyFont="1" applyFill="1" applyBorder="1" applyAlignment="1" applyProtection="1">
      <alignment horizontal="center" vertical="center" wrapText="1"/>
    </xf>
    <xf numFmtId="0" fontId="1" fillId="0" borderId="1"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1" fillId="2" borderId="2" xfId="0" applyFont="1" applyFill="1" applyBorder="1" applyAlignment="1" applyProtection="1">
      <alignment horizontal="center" vertical="center" wrapText="1"/>
    </xf>
    <xf numFmtId="0" fontId="1" fillId="2" borderId="6" xfId="0" applyFont="1" applyFill="1" applyBorder="1" applyAlignment="1" applyProtection="1">
      <alignment horizontal="center" vertical="center" wrapText="1"/>
    </xf>
    <xf numFmtId="0" fontId="1" fillId="2" borderId="2" xfId="0" applyFont="1" applyFill="1" applyBorder="1" applyAlignment="1" applyProtection="1">
      <alignment horizontal="center" vertical="center" textRotation="90" wrapText="1"/>
    </xf>
    <xf numFmtId="0" fontId="1" fillId="2" borderId="6" xfId="0" applyFont="1" applyFill="1" applyBorder="1" applyAlignment="1" applyProtection="1">
      <alignment horizontal="center" vertical="center" textRotation="90" wrapText="1"/>
    </xf>
    <xf numFmtId="0" fontId="1" fillId="0" borderId="1" xfId="0" applyFont="1" applyBorder="1" applyAlignment="1" applyProtection="1">
      <alignment horizontal="center" vertical="center" wrapText="1"/>
    </xf>
    <xf numFmtId="0" fontId="0" fillId="0" borderId="0" xfId="0" applyBorder="1" applyAlignment="1">
      <alignment horizontal="center" vertical="center"/>
    </xf>
    <xf numFmtId="0" fontId="0" fillId="0" borderId="8" xfId="0" applyBorder="1" applyAlignment="1">
      <alignment horizontal="center" vertical="center"/>
    </xf>
    <xf numFmtId="0" fontId="8" fillId="0" borderId="0" xfId="0" applyFont="1" applyAlignment="1">
      <alignment horizontal="center"/>
    </xf>
    <xf numFmtId="0" fontId="11" fillId="0" borderId="0" xfId="0" applyFont="1" applyAlignment="1">
      <alignment horizontal="center"/>
    </xf>
    <xf numFmtId="0" fontId="10" fillId="0" borderId="0" xfId="0" applyFont="1" applyBorder="1" applyAlignment="1">
      <alignment horizontal="center" vertical="center"/>
    </xf>
    <xf numFmtId="0" fontId="10" fillId="0" borderId="8" xfId="0" applyFont="1" applyBorder="1" applyAlignment="1">
      <alignment horizontal="center" vertical="center"/>
    </xf>
    <xf numFmtId="0" fontId="13" fillId="0" borderId="0" xfId="0" applyFont="1" applyAlignment="1">
      <alignment horizontal="center"/>
    </xf>
    <xf numFmtId="0" fontId="15" fillId="0" borderId="4" xfId="0" applyFont="1" applyBorder="1" applyAlignment="1">
      <alignment horizontal="justify" vertical="center"/>
    </xf>
    <xf numFmtId="0" fontId="7" fillId="0" borderId="4" xfId="0" applyFont="1" applyBorder="1" applyAlignment="1">
      <alignment horizontal="center" wrapText="1"/>
    </xf>
    <xf numFmtId="0" fontId="15" fillId="0" borderId="11"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12" xfId="0" applyFont="1" applyBorder="1" applyAlignment="1">
      <alignment horizontal="center" wrapText="1"/>
    </xf>
    <xf numFmtId="0" fontId="15" fillId="0" borderId="14" xfId="0" applyFont="1" applyBorder="1" applyAlignment="1">
      <alignment horizontal="center" wrapText="1"/>
    </xf>
    <xf numFmtId="0" fontId="1" fillId="6" borderId="7" xfId="0" applyFont="1" applyFill="1" applyBorder="1" applyAlignment="1" applyProtection="1">
      <alignment horizontal="justify" vertical="top" wrapText="1"/>
    </xf>
    <xf numFmtId="0" fontId="0" fillId="6" borderId="0" xfId="0" applyFill="1"/>
    <xf numFmtId="0" fontId="1" fillId="6" borderId="1" xfId="0" applyFont="1" applyFill="1" applyBorder="1" applyAlignment="1" applyProtection="1">
      <alignment horizontal="center" vertical="top" wrapText="1"/>
    </xf>
    <xf numFmtId="0" fontId="1" fillId="6" borderId="1" xfId="0" applyFont="1" applyFill="1" applyBorder="1" applyAlignment="1" applyProtection="1">
      <alignment horizontal="left" vertical="top" wrapText="1"/>
    </xf>
    <xf numFmtId="0" fontId="1" fillId="6" borderId="7" xfId="0" applyFont="1" applyFill="1" applyBorder="1" applyAlignment="1" applyProtection="1">
      <alignment horizontal="center" vertical="top" wrapText="1"/>
    </xf>
    <xf numFmtId="0" fontId="5" fillId="6" borderId="3" xfId="0" applyFont="1" applyFill="1" applyBorder="1" applyAlignment="1" applyProtection="1">
      <alignment horizontal="center" vertical="center" wrapText="1"/>
    </xf>
    <xf numFmtId="0" fontId="5" fillId="6" borderId="5" xfId="0" applyFont="1" applyFill="1" applyBorder="1" applyAlignment="1" applyProtection="1">
      <alignment horizontal="center" vertical="center" wrapText="1"/>
    </xf>
    <xf numFmtId="0" fontId="5" fillId="6" borderId="4" xfId="0" applyFont="1" applyFill="1" applyBorder="1" applyAlignment="1" applyProtection="1">
      <alignment horizontal="center" vertical="center" wrapText="1"/>
    </xf>
    <xf numFmtId="0" fontId="5" fillId="6" borderId="1" xfId="0" applyFont="1" applyFill="1" applyBorder="1" applyAlignment="1" applyProtection="1">
      <alignment horizontal="center" vertical="center" wrapText="1"/>
    </xf>
    <xf numFmtId="0" fontId="5" fillId="6" borderId="5" xfId="0" applyFont="1" applyFill="1" applyBorder="1" applyAlignment="1" applyProtection="1">
      <alignment horizontal="center" vertical="center" wrapText="1"/>
    </xf>
    <xf numFmtId="0" fontId="1" fillId="6" borderId="5" xfId="0" applyFont="1" applyFill="1" applyBorder="1" applyAlignment="1" applyProtection="1">
      <alignment horizontal="justify" vertical="top" wrapText="1"/>
    </xf>
    <xf numFmtId="0" fontId="1" fillId="6" borderId="10" xfId="0" applyFont="1" applyFill="1" applyBorder="1" applyAlignment="1" applyProtection="1">
      <alignment horizontal="justify" vertical="top" wrapText="1"/>
    </xf>
    <xf numFmtId="0" fontId="1" fillId="6" borderId="3" xfId="0" applyFont="1" applyFill="1" applyBorder="1" applyAlignment="1" applyProtection="1">
      <alignment horizontal="center" vertical="top" wrapText="1"/>
    </xf>
    <xf numFmtId="0" fontId="1" fillId="6" borderId="14" xfId="0" applyFont="1" applyFill="1" applyBorder="1" applyAlignment="1" applyProtection="1">
      <alignment horizontal="center" vertical="top" wrapText="1"/>
    </xf>
    <xf numFmtId="0" fontId="4" fillId="6" borderId="6" xfId="0" applyFont="1" applyFill="1" applyBorder="1" applyAlignment="1" applyProtection="1">
      <alignment horizontal="center" vertical="center" textRotation="90" wrapText="1"/>
    </xf>
    <xf numFmtId="0" fontId="4" fillId="6" borderId="3" xfId="0" applyFont="1" applyFill="1" applyBorder="1" applyAlignment="1" applyProtection="1">
      <alignment horizontal="center" vertical="center" textRotation="90" wrapText="1"/>
    </xf>
    <xf numFmtId="0" fontId="1" fillId="8" borderId="1" xfId="0" applyFont="1" applyFill="1" applyBorder="1" applyAlignment="1" applyProtection="1">
      <alignment horizontal="center" vertical="top" wrapText="1"/>
    </xf>
    <xf numFmtId="0" fontId="1" fillId="7" borderId="1" xfId="0" applyFont="1" applyFill="1" applyBorder="1" applyAlignment="1" applyProtection="1">
      <alignment horizontal="center" vertical="top" wrapText="1"/>
    </xf>
    <xf numFmtId="0" fontId="1" fillId="9" borderId="1" xfId="0" applyFont="1" applyFill="1" applyBorder="1" applyAlignment="1" applyProtection="1">
      <alignment horizontal="center" vertical="top" wrapText="1"/>
    </xf>
    <xf numFmtId="0" fontId="1" fillId="9" borderId="7" xfId="0" applyFont="1" applyFill="1" applyBorder="1" applyAlignment="1" applyProtection="1">
      <alignment horizontal="center" vertical="top" wrapText="1"/>
    </xf>
    <xf numFmtId="10" fontId="0" fillId="0" borderId="0" xfId="1" applyNumberFormat="1" applyFont="1"/>
  </cellXfs>
  <cellStyles count="2">
    <cellStyle name="Normal" xfId="0" builtinId="0"/>
    <cellStyle name="Porcentaje" xfId="1" builtinId="5"/>
  </cellStyles>
  <dxfs count="0"/>
  <tableStyles count="0" defaultTableStyle="TableStyleMedium2" defaultPivotStyle="PivotStyleLight16"/>
  <colors>
    <mruColors>
      <color rgb="FF33CC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stacked"/>
        <c:varyColors val="0"/>
        <c:ser>
          <c:idx val="0"/>
          <c:order val="0"/>
          <c:tx>
            <c:strRef>
              <c:f>Porcentajes!$D$5</c:f>
              <c:strCache>
                <c:ptCount val="1"/>
                <c:pt idx="0">
                  <c:v>Porcentaje de Participación</c:v>
                </c:pt>
              </c:strCache>
            </c:strRef>
          </c:tx>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9.6047788068363011E-17"/>
                  <c:y val="-0.22310756972111559"/>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28FE-49E3-BBC9-4F700820469A}"/>
                </c:ext>
              </c:extLst>
            </c:dLbl>
            <c:dLbl>
              <c:idx val="1"/>
              <c:layout>
                <c:manualLayout>
                  <c:x val="0"/>
                  <c:y val="-0.16998671978751659"/>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28FE-49E3-BBC9-4F700820469A}"/>
                </c:ext>
              </c:extLst>
            </c:dLbl>
            <c:dLbl>
              <c:idx val="2"/>
              <c:layout>
                <c:manualLayout>
                  <c:x val="0"/>
                  <c:y val="-0.13280212483399739"/>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28FE-49E3-BBC9-4F700820469A}"/>
                </c:ext>
              </c:extLst>
            </c:dLbl>
            <c:dLbl>
              <c:idx val="3"/>
              <c:layout>
                <c:manualLayout>
                  <c:x val="-1.2005973508545376E-17"/>
                  <c:y val="-4.7808764940239043E-2"/>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28FE-49E3-BBC9-4F700820469A}"/>
                </c:ext>
              </c:extLst>
            </c:dLbl>
            <c:dLbl>
              <c:idx val="4"/>
              <c:layout>
                <c:manualLayout>
                  <c:x val="0"/>
                  <c:y val="-5.3120849933598939E-2"/>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28FE-49E3-BBC9-4F700820469A}"/>
                </c:ext>
              </c:extLst>
            </c:dLbl>
            <c:dLbl>
              <c:idx val="5"/>
              <c:layout>
                <c:manualLayout>
                  <c:x val="-2.6195153896531064E-3"/>
                  <c:y val="-4.2496679946879147E-2"/>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28FE-49E3-BBC9-4F700820469A}"/>
                </c:ext>
              </c:extLst>
            </c:dLbl>
            <c:dLbl>
              <c:idx val="6"/>
              <c:layout>
                <c:manualLayout>
                  <c:x val="0"/>
                  <c:y val="-3.1872509960159362E-2"/>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28FE-49E3-BBC9-4F700820469A}"/>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Porcentajes!$B$6:$B$12</c:f>
              <c:strCache>
                <c:ptCount val="7"/>
                <c:pt idx="0">
                  <c:v>Condiciones de seguridad</c:v>
                </c:pt>
                <c:pt idx="1">
                  <c:v>Físico</c:v>
                </c:pt>
                <c:pt idx="2">
                  <c:v>Biomecánicos</c:v>
                </c:pt>
                <c:pt idx="3">
                  <c:v>Biológico</c:v>
                </c:pt>
                <c:pt idx="4">
                  <c:v>Pscicolaboral</c:v>
                </c:pt>
                <c:pt idx="5">
                  <c:v>Fenómenos naturales </c:v>
                </c:pt>
                <c:pt idx="6">
                  <c:v>Químico</c:v>
                </c:pt>
              </c:strCache>
            </c:strRef>
          </c:cat>
          <c:val>
            <c:numRef>
              <c:f>Porcentajes!$D$6:$D$12</c:f>
              <c:numCache>
                <c:formatCode>0.0%</c:formatCode>
                <c:ptCount val="7"/>
                <c:pt idx="0">
                  <c:v>0.34328358208955223</c:v>
                </c:pt>
                <c:pt idx="1">
                  <c:v>0.26865671641791045</c:v>
                </c:pt>
                <c:pt idx="2">
                  <c:v>0.23880597014925373</c:v>
                </c:pt>
                <c:pt idx="3">
                  <c:v>7.4626865671641784E-2</c:v>
                </c:pt>
                <c:pt idx="4">
                  <c:v>2.9850746268656716E-2</c:v>
                </c:pt>
                <c:pt idx="5">
                  <c:v>2.9850746268656716E-2</c:v>
                </c:pt>
                <c:pt idx="6">
                  <c:v>1.4925373134328358E-2</c:v>
                </c:pt>
              </c:numCache>
            </c:numRef>
          </c:val>
          <c:extLst>
            <c:ext xmlns:c16="http://schemas.microsoft.com/office/drawing/2014/chart" uri="{C3380CC4-5D6E-409C-BE32-E72D297353CC}">
              <c16:uniqueId val="{00000000-28FE-49E3-BBC9-4F700820469A}"/>
            </c:ext>
          </c:extLst>
        </c:ser>
        <c:dLbls>
          <c:dLblPos val="ctr"/>
          <c:showLegendKey val="0"/>
          <c:showVal val="1"/>
          <c:showCatName val="0"/>
          <c:showSerName val="0"/>
          <c:showPercent val="0"/>
          <c:showBubbleSize val="0"/>
        </c:dLbls>
        <c:gapWidth val="150"/>
        <c:overlap val="100"/>
        <c:axId val="1360340111"/>
        <c:axId val="1360336783"/>
      </c:barChart>
      <c:catAx>
        <c:axId val="1360340111"/>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1360336783"/>
        <c:crosses val="autoZero"/>
        <c:auto val="1"/>
        <c:lblAlgn val="ctr"/>
        <c:lblOffset val="100"/>
        <c:noMultiLvlLbl val="0"/>
      </c:catAx>
      <c:valAx>
        <c:axId val="1360336783"/>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crossAx val="1360340111"/>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clustered"/>
        <c:varyColors val="0"/>
        <c:ser>
          <c:idx val="0"/>
          <c:order val="0"/>
          <c:tx>
            <c:strRef>
              <c:f>Porcentajes!$E$21</c:f>
              <c:strCache>
                <c:ptCount val="1"/>
                <c:pt idx="0">
                  <c:v>Porcentaje de Participación</c:v>
                </c:pt>
              </c:strCache>
            </c:strRef>
          </c:tx>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Porcentajes!$C$22:$C$24</c:f>
              <c:strCache>
                <c:ptCount val="3"/>
                <c:pt idx="0">
                  <c:v>Locativo</c:v>
                </c:pt>
                <c:pt idx="1">
                  <c:v>Eléctrico</c:v>
                </c:pt>
                <c:pt idx="2">
                  <c:v>Mecánico </c:v>
                </c:pt>
              </c:strCache>
            </c:strRef>
          </c:cat>
          <c:val>
            <c:numRef>
              <c:f>Porcentajes!$E$22:$E$24</c:f>
              <c:numCache>
                <c:formatCode>0.0%</c:formatCode>
                <c:ptCount val="3"/>
                <c:pt idx="0">
                  <c:v>0.56521739130434778</c:v>
                </c:pt>
                <c:pt idx="1">
                  <c:v>0.21739130434782608</c:v>
                </c:pt>
                <c:pt idx="2">
                  <c:v>0.21739130434782608</c:v>
                </c:pt>
              </c:numCache>
            </c:numRef>
          </c:val>
          <c:extLst>
            <c:ext xmlns:c16="http://schemas.microsoft.com/office/drawing/2014/chart" uri="{C3380CC4-5D6E-409C-BE32-E72D297353CC}">
              <c16:uniqueId val="{00000000-E5AE-41AA-B7EA-7E1E59A5148E}"/>
            </c:ext>
          </c:extLst>
        </c:ser>
        <c:dLbls>
          <c:dLblPos val="inEnd"/>
          <c:showLegendKey val="0"/>
          <c:showVal val="1"/>
          <c:showCatName val="0"/>
          <c:showSerName val="0"/>
          <c:showPercent val="0"/>
          <c:showBubbleSize val="0"/>
        </c:dLbls>
        <c:gapWidth val="65"/>
        <c:axId val="1179040959"/>
        <c:axId val="1179043455"/>
      </c:barChart>
      <c:catAx>
        <c:axId val="1179040959"/>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1179043455"/>
        <c:crosses val="autoZero"/>
        <c:auto val="1"/>
        <c:lblAlgn val="ctr"/>
        <c:lblOffset val="100"/>
        <c:noMultiLvlLbl val="0"/>
      </c:catAx>
      <c:valAx>
        <c:axId val="1179043455"/>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crossAx val="1179040959"/>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clustered"/>
        <c:varyColors val="0"/>
        <c:ser>
          <c:idx val="0"/>
          <c:order val="0"/>
          <c:tx>
            <c:strRef>
              <c:f>Porcentajes!$E$34</c:f>
              <c:strCache>
                <c:ptCount val="1"/>
                <c:pt idx="0">
                  <c:v>Porcentaje de Participación</c:v>
                </c:pt>
              </c:strCache>
            </c:strRef>
          </c:tx>
          <c:spPr>
            <a:solidFill>
              <a:schemeClr val="accent1">
                <a:alpha val="85000"/>
              </a:schemeClr>
            </a:solidFill>
            <a:ln w="9525" cap="flat" cmpd="sng" algn="ctr">
              <a:solidFill>
                <a:schemeClr val="lt1">
                  <a:alpha val="50000"/>
                </a:schemeClr>
              </a:solidFill>
              <a:round/>
            </a:ln>
            <a:effectLst/>
          </c:spPr>
          <c:invertIfNegative val="0"/>
          <c:dLbls>
            <c:dLbl>
              <c:idx val="3"/>
              <c:layout>
                <c:manualLayout>
                  <c:x val="0"/>
                  <c:y val="7.6192740058436001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D4D-4905-996D-45CF342F6E57}"/>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Porcentajes!$C$35:$C$38</c:f>
              <c:strCache>
                <c:ptCount val="4"/>
                <c:pt idx="0">
                  <c:v>Iluminación</c:v>
                </c:pt>
                <c:pt idx="1">
                  <c:v>Ventilación</c:v>
                </c:pt>
                <c:pt idx="2">
                  <c:v>Ruido</c:v>
                </c:pt>
                <c:pt idx="3">
                  <c:v>Temperatura</c:v>
                </c:pt>
              </c:strCache>
            </c:strRef>
          </c:cat>
          <c:val>
            <c:numRef>
              <c:f>Porcentajes!$E$35:$E$38</c:f>
              <c:numCache>
                <c:formatCode>0.0%</c:formatCode>
                <c:ptCount val="4"/>
                <c:pt idx="0">
                  <c:v>0.44444444444444442</c:v>
                </c:pt>
                <c:pt idx="1">
                  <c:v>0.33333333333333331</c:v>
                </c:pt>
                <c:pt idx="2">
                  <c:v>0.16666666666666666</c:v>
                </c:pt>
                <c:pt idx="3">
                  <c:v>5.5555555555555552E-2</c:v>
                </c:pt>
              </c:numCache>
            </c:numRef>
          </c:val>
          <c:extLst>
            <c:ext xmlns:c16="http://schemas.microsoft.com/office/drawing/2014/chart" uri="{C3380CC4-5D6E-409C-BE32-E72D297353CC}">
              <c16:uniqueId val="{00000000-DEE6-45EE-8C39-35668A7FED93}"/>
            </c:ext>
          </c:extLst>
        </c:ser>
        <c:dLbls>
          <c:dLblPos val="inEnd"/>
          <c:showLegendKey val="0"/>
          <c:showVal val="1"/>
          <c:showCatName val="0"/>
          <c:showSerName val="0"/>
          <c:showPercent val="0"/>
          <c:showBubbleSize val="0"/>
        </c:dLbls>
        <c:gapWidth val="65"/>
        <c:axId val="1374595663"/>
        <c:axId val="1374605647"/>
      </c:barChart>
      <c:catAx>
        <c:axId val="1374595663"/>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1374605647"/>
        <c:crosses val="autoZero"/>
        <c:auto val="1"/>
        <c:lblAlgn val="ctr"/>
        <c:lblOffset val="100"/>
        <c:noMultiLvlLbl val="0"/>
      </c:catAx>
      <c:valAx>
        <c:axId val="1374605647"/>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crossAx val="1374595663"/>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clustered"/>
        <c:varyColors val="0"/>
        <c:ser>
          <c:idx val="0"/>
          <c:order val="0"/>
          <c:tx>
            <c:strRef>
              <c:f>Porcentajes!$E$49</c:f>
              <c:strCache>
                <c:ptCount val="1"/>
                <c:pt idx="0">
                  <c:v>Porcentaje de Participación</c:v>
                </c:pt>
              </c:strCache>
            </c:strRef>
          </c:tx>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Porcentajes!$C$50:$C$51</c:f>
              <c:strCache>
                <c:ptCount val="2"/>
                <c:pt idx="0">
                  <c:v>Postura</c:v>
                </c:pt>
                <c:pt idx="1">
                  <c:v>Esfuerzo</c:v>
                </c:pt>
              </c:strCache>
            </c:strRef>
          </c:cat>
          <c:val>
            <c:numRef>
              <c:f>Porcentajes!$E$50:$E$51</c:f>
              <c:numCache>
                <c:formatCode>0.0%</c:formatCode>
                <c:ptCount val="2"/>
                <c:pt idx="0">
                  <c:v>0.875</c:v>
                </c:pt>
                <c:pt idx="1">
                  <c:v>0.125</c:v>
                </c:pt>
              </c:numCache>
            </c:numRef>
          </c:val>
          <c:extLst>
            <c:ext xmlns:c16="http://schemas.microsoft.com/office/drawing/2014/chart" uri="{C3380CC4-5D6E-409C-BE32-E72D297353CC}">
              <c16:uniqueId val="{00000000-C093-4D42-AFE6-FD902C9BD2C8}"/>
            </c:ext>
          </c:extLst>
        </c:ser>
        <c:dLbls>
          <c:dLblPos val="inEnd"/>
          <c:showLegendKey val="0"/>
          <c:showVal val="1"/>
          <c:showCatName val="0"/>
          <c:showSerName val="0"/>
          <c:showPercent val="0"/>
          <c:showBubbleSize val="0"/>
        </c:dLbls>
        <c:gapWidth val="65"/>
        <c:axId val="1054862079"/>
        <c:axId val="1054862495"/>
      </c:barChart>
      <c:catAx>
        <c:axId val="1054862079"/>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1054862495"/>
        <c:crosses val="autoZero"/>
        <c:auto val="1"/>
        <c:lblAlgn val="ctr"/>
        <c:lblOffset val="100"/>
        <c:noMultiLvlLbl val="0"/>
      </c:catAx>
      <c:valAx>
        <c:axId val="1054862495"/>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crossAx val="1054862079"/>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clustered"/>
        <c:varyColors val="0"/>
        <c:ser>
          <c:idx val="0"/>
          <c:order val="0"/>
          <c:tx>
            <c:strRef>
              <c:f>Porcentajes!$E$63</c:f>
              <c:strCache>
                <c:ptCount val="1"/>
                <c:pt idx="0">
                  <c:v>Porcentaje de Participación</c:v>
                </c:pt>
              </c:strCache>
            </c:strRef>
          </c:tx>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Porcentajes!$C$64:$C$65</c:f>
              <c:strCache>
                <c:ptCount val="2"/>
                <c:pt idx="0">
                  <c:v>Parásitos</c:v>
                </c:pt>
                <c:pt idx="1">
                  <c:v>Fluidos o excrementos </c:v>
                </c:pt>
              </c:strCache>
            </c:strRef>
          </c:cat>
          <c:val>
            <c:numRef>
              <c:f>Porcentajes!$E$64:$E$65</c:f>
              <c:numCache>
                <c:formatCode>0.0%</c:formatCode>
                <c:ptCount val="2"/>
                <c:pt idx="0">
                  <c:v>0.8</c:v>
                </c:pt>
                <c:pt idx="1">
                  <c:v>0.2</c:v>
                </c:pt>
              </c:numCache>
            </c:numRef>
          </c:val>
          <c:extLst>
            <c:ext xmlns:c16="http://schemas.microsoft.com/office/drawing/2014/chart" uri="{C3380CC4-5D6E-409C-BE32-E72D297353CC}">
              <c16:uniqueId val="{00000000-AB98-4F85-A4E4-0B7D9F1A6E6B}"/>
            </c:ext>
          </c:extLst>
        </c:ser>
        <c:dLbls>
          <c:dLblPos val="inEnd"/>
          <c:showLegendKey val="0"/>
          <c:showVal val="1"/>
          <c:showCatName val="0"/>
          <c:showSerName val="0"/>
          <c:showPercent val="0"/>
          <c:showBubbleSize val="0"/>
        </c:dLbls>
        <c:gapWidth val="65"/>
        <c:axId val="1054865407"/>
        <c:axId val="1054864991"/>
      </c:barChart>
      <c:catAx>
        <c:axId val="1054865407"/>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1054864991"/>
        <c:crosses val="autoZero"/>
        <c:auto val="1"/>
        <c:lblAlgn val="ctr"/>
        <c:lblOffset val="100"/>
        <c:noMultiLvlLbl val="0"/>
      </c:catAx>
      <c:valAx>
        <c:axId val="1054864991"/>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crossAx val="1054865407"/>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clustered"/>
        <c:varyColors val="0"/>
        <c:ser>
          <c:idx val="0"/>
          <c:order val="0"/>
          <c:tx>
            <c:strRef>
              <c:f>Porcentajes!$E$79</c:f>
              <c:strCache>
                <c:ptCount val="1"/>
                <c:pt idx="0">
                  <c:v>Porcentaje de Participación</c:v>
                </c:pt>
              </c:strCache>
            </c:strRef>
          </c:tx>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Porcentajes!$C$80</c:f>
              <c:strCache>
                <c:ptCount val="1"/>
                <c:pt idx="0">
                  <c:v>Gestión organizacional</c:v>
                </c:pt>
              </c:strCache>
            </c:strRef>
          </c:cat>
          <c:val>
            <c:numRef>
              <c:f>Porcentajes!$E$80</c:f>
              <c:numCache>
                <c:formatCode>0%</c:formatCode>
                <c:ptCount val="1"/>
                <c:pt idx="0">
                  <c:v>1</c:v>
                </c:pt>
              </c:numCache>
            </c:numRef>
          </c:val>
          <c:extLst>
            <c:ext xmlns:c16="http://schemas.microsoft.com/office/drawing/2014/chart" uri="{C3380CC4-5D6E-409C-BE32-E72D297353CC}">
              <c16:uniqueId val="{00000002-FEF7-458E-8730-8C573225A893}"/>
            </c:ext>
          </c:extLst>
        </c:ser>
        <c:dLbls>
          <c:dLblPos val="inEnd"/>
          <c:showLegendKey val="0"/>
          <c:showVal val="1"/>
          <c:showCatName val="0"/>
          <c:showSerName val="0"/>
          <c:showPercent val="0"/>
          <c:showBubbleSize val="0"/>
        </c:dLbls>
        <c:gapWidth val="65"/>
        <c:axId val="1372412623"/>
        <c:axId val="1372403055"/>
      </c:barChart>
      <c:catAx>
        <c:axId val="1372412623"/>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1372403055"/>
        <c:crosses val="autoZero"/>
        <c:auto val="1"/>
        <c:lblAlgn val="ctr"/>
        <c:lblOffset val="100"/>
        <c:noMultiLvlLbl val="0"/>
      </c:catAx>
      <c:valAx>
        <c:axId val="1372403055"/>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 sourceLinked="1"/>
        <c:majorTickMark val="none"/>
        <c:minorTickMark val="none"/>
        <c:tickLblPos val="nextTo"/>
        <c:crossAx val="1372412623"/>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clustered"/>
        <c:varyColors val="0"/>
        <c:ser>
          <c:idx val="0"/>
          <c:order val="0"/>
          <c:tx>
            <c:strRef>
              <c:f>Porcentajes!$E$94</c:f>
              <c:strCache>
                <c:ptCount val="1"/>
                <c:pt idx="0">
                  <c:v>Porcentaje de Participación</c:v>
                </c:pt>
              </c:strCache>
            </c:strRef>
          </c:tx>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Porcentajes!$C$95:$C$96</c:f>
              <c:strCache>
                <c:ptCount val="2"/>
                <c:pt idx="0">
                  <c:v>Sismos </c:v>
                </c:pt>
                <c:pt idx="1">
                  <c:v>Terremotos</c:v>
                </c:pt>
              </c:strCache>
            </c:strRef>
          </c:cat>
          <c:val>
            <c:numRef>
              <c:f>Porcentajes!$E$95:$E$96</c:f>
              <c:numCache>
                <c:formatCode>0%</c:formatCode>
                <c:ptCount val="2"/>
                <c:pt idx="0">
                  <c:v>0.5</c:v>
                </c:pt>
                <c:pt idx="1">
                  <c:v>0.5</c:v>
                </c:pt>
              </c:numCache>
            </c:numRef>
          </c:val>
          <c:extLst>
            <c:ext xmlns:c16="http://schemas.microsoft.com/office/drawing/2014/chart" uri="{C3380CC4-5D6E-409C-BE32-E72D297353CC}">
              <c16:uniqueId val="{00000000-153D-413C-A6F6-33702C47698A}"/>
            </c:ext>
          </c:extLst>
        </c:ser>
        <c:dLbls>
          <c:dLblPos val="inEnd"/>
          <c:showLegendKey val="0"/>
          <c:showVal val="1"/>
          <c:showCatName val="0"/>
          <c:showSerName val="0"/>
          <c:showPercent val="0"/>
          <c:showBubbleSize val="0"/>
        </c:dLbls>
        <c:gapWidth val="65"/>
        <c:axId val="1372414703"/>
        <c:axId val="1372414287"/>
      </c:barChart>
      <c:catAx>
        <c:axId val="1372414703"/>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1372414287"/>
        <c:crosses val="autoZero"/>
        <c:auto val="1"/>
        <c:lblAlgn val="ctr"/>
        <c:lblOffset val="100"/>
        <c:noMultiLvlLbl val="0"/>
      </c:catAx>
      <c:valAx>
        <c:axId val="1372414287"/>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 sourceLinked="1"/>
        <c:majorTickMark val="none"/>
        <c:minorTickMark val="none"/>
        <c:tickLblPos val="nextTo"/>
        <c:crossAx val="1372414703"/>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clustered"/>
        <c:varyColors val="0"/>
        <c:ser>
          <c:idx val="0"/>
          <c:order val="0"/>
          <c:tx>
            <c:strRef>
              <c:f>Porcentajes!$E$110</c:f>
              <c:strCache>
                <c:ptCount val="1"/>
                <c:pt idx="0">
                  <c:v>Porcentaje de Participación</c:v>
                </c:pt>
              </c:strCache>
            </c:strRef>
          </c:tx>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Porcentajes!$C$111</c:f>
              <c:strCache>
                <c:ptCount val="1"/>
                <c:pt idx="0">
                  <c:v>Humos</c:v>
                </c:pt>
              </c:strCache>
            </c:strRef>
          </c:cat>
          <c:val>
            <c:numRef>
              <c:f>Porcentajes!$E$111</c:f>
              <c:numCache>
                <c:formatCode>0%</c:formatCode>
                <c:ptCount val="1"/>
                <c:pt idx="0">
                  <c:v>1</c:v>
                </c:pt>
              </c:numCache>
            </c:numRef>
          </c:val>
          <c:extLst>
            <c:ext xmlns:c16="http://schemas.microsoft.com/office/drawing/2014/chart" uri="{C3380CC4-5D6E-409C-BE32-E72D297353CC}">
              <c16:uniqueId val="{00000001-DD3A-447F-9983-B0E2131629D3}"/>
            </c:ext>
          </c:extLst>
        </c:ser>
        <c:dLbls>
          <c:dLblPos val="inEnd"/>
          <c:showLegendKey val="0"/>
          <c:showVal val="1"/>
          <c:showCatName val="0"/>
          <c:showSerName val="0"/>
          <c:showPercent val="0"/>
          <c:showBubbleSize val="0"/>
        </c:dLbls>
        <c:gapWidth val="65"/>
        <c:axId val="1374596495"/>
        <c:axId val="1374592751"/>
      </c:barChart>
      <c:catAx>
        <c:axId val="1374596495"/>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1374592751"/>
        <c:crosses val="autoZero"/>
        <c:auto val="1"/>
        <c:lblAlgn val="ctr"/>
        <c:lblOffset val="100"/>
        <c:noMultiLvlLbl val="0"/>
      </c:catAx>
      <c:valAx>
        <c:axId val="1374592751"/>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 sourceLinked="1"/>
        <c:majorTickMark val="none"/>
        <c:minorTickMark val="none"/>
        <c:tickLblPos val="nextTo"/>
        <c:crossAx val="1374596495"/>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131534</xdr:rowOff>
    </xdr:from>
    <xdr:to>
      <xdr:col>5</xdr:col>
      <xdr:colOff>503358</xdr:colOff>
      <xdr:row>0</xdr:row>
      <xdr:rowOff>697606</xdr:rowOff>
    </xdr:to>
    <xdr:pic>
      <xdr:nvPicPr>
        <xdr:cNvPr id="2" name="Picture 1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31534"/>
          <a:ext cx="4326773" cy="5660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23</xdr:col>
      <xdr:colOff>136072</xdr:colOff>
      <xdr:row>0</xdr:row>
      <xdr:rowOff>176893</xdr:rowOff>
    </xdr:from>
    <xdr:to>
      <xdr:col>29</xdr:col>
      <xdr:colOff>40822</xdr:colOff>
      <xdr:row>0</xdr:row>
      <xdr:rowOff>863551</xdr:rowOff>
    </xdr:to>
    <xdr:pic>
      <xdr:nvPicPr>
        <xdr:cNvPr id="3" name="Picture 1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662072" y="176893"/>
          <a:ext cx="4476750" cy="4675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161925</xdr:colOff>
      <xdr:row>0</xdr:row>
      <xdr:rowOff>102960</xdr:rowOff>
    </xdr:from>
    <xdr:to>
      <xdr:col>5</xdr:col>
      <xdr:colOff>387076</xdr:colOff>
      <xdr:row>0</xdr:row>
      <xdr:rowOff>571500</xdr:rowOff>
    </xdr:to>
    <xdr:pic>
      <xdr:nvPicPr>
        <xdr:cNvPr id="2" name="Picture 1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102960"/>
          <a:ext cx="4035151" cy="468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136072</xdr:colOff>
      <xdr:row>0</xdr:row>
      <xdr:rowOff>176893</xdr:rowOff>
    </xdr:from>
    <xdr:to>
      <xdr:col>21</xdr:col>
      <xdr:colOff>40822</xdr:colOff>
      <xdr:row>0</xdr:row>
      <xdr:rowOff>863551</xdr:rowOff>
    </xdr:to>
    <xdr:pic>
      <xdr:nvPicPr>
        <xdr:cNvPr id="3" name="Picture 1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766847" y="176893"/>
          <a:ext cx="4476750" cy="5818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292099</xdr:colOff>
      <xdr:row>3</xdr:row>
      <xdr:rowOff>12701</xdr:rowOff>
    </xdr:from>
    <xdr:to>
      <xdr:col>12</xdr:col>
      <xdr:colOff>572860</xdr:colOff>
      <xdr:row>15</xdr:row>
      <xdr:rowOff>12701</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132442</xdr:colOff>
      <xdr:row>19</xdr:row>
      <xdr:rowOff>146957</xdr:rowOff>
    </xdr:from>
    <xdr:to>
      <xdr:col>13</xdr:col>
      <xdr:colOff>665843</xdr:colOff>
      <xdr:row>30</xdr:row>
      <xdr:rowOff>108857</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260803</xdr:colOff>
      <xdr:row>32</xdr:row>
      <xdr:rowOff>145596</xdr:rowOff>
    </xdr:from>
    <xdr:to>
      <xdr:col>13</xdr:col>
      <xdr:colOff>196395</xdr:colOff>
      <xdr:row>46</xdr:row>
      <xdr:rowOff>453</xdr:rowOff>
    </xdr:to>
    <xdr:graphicFrame macro="">
      <xdr:nvGraphicFramePr>
        <xdr:cNvPr id="4" name="Gráfico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30390</xdr:colOff>
      <xdr:row>48</xdr:row>
      <xdr:rowOff>43543</xdr:rowOff>
    </xdr:from>
    <xdr:to>
      <xdr:col>12</xdr:col>
      <xdr:colOff>735240</xdr:colOff>
      <xdr:row>59</xdr:row>
      <xdr:rowOff>176893</xdr:rowOff>
    </xdr:to>
    <xdr:graphicFrame macro="">
      <xdr:nvGraphicFramePr>
        <xdr:cNvPr id="5" name="Gráfico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45358</xdr:colOff>
      <xdr:row>62</xdr:row>
      <xdr:rowOff>88900</xdr:rowOff>
    </xdr:from>
    <xdr:to>
      <xdr:col>12</xdr:col>
      <xdr:colOff>721633</xdr:colOff>
      <xdr:row>76</xdr:row>
      <xdr:rowOff>155575</xdr:rowOff>
    </xdr:to>
    <xdr:graphicFrame macro="">
      <xdr:nvGraphicFramePr>
        <xdr:cNvPr id="6" name="Gráfico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45357</xdr:colOff>
      <xdr:row>78</xdr:row>
      <xdr:rowOff>9524</xdr:rowOff>
    </xdr:from>
    <xdr:to>
      <xdr:col>12</xdr:col>
      <xdr:colOff>483507</xdr:colOff>
      <xdr:row>90</xdr:row>
      <xdr:rowOff>142875</xdr:rowOff>
    </xdr:to>
    <xdr:graphicFrame macro="">
      <xdr:nvGraphicFramePr>
        <xdr:cNvPr id="7" name="Gráfico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xdr:col>
      <xdr:colOff>691697</xdr:colOff>
      <xdr:row>93</xdr:row>
      <xdr:rowOff>171450</xdr:rowOff>
    </xdr:from>
    <xdr:to>
      <xdr:col>13</xdr:col>
      <xdr:colOff>691696</xdr:colOff>
      <xdr:row>108</xdr:row>
      <xdr:rowOff>57150</xdr:rowOff>
    </xdr:to>
    <xdr:graphicFrame macro="">
      <xdr:nvGraphicFramePr>
        <xdr:cNvPr id="8" name="Gráfico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419554</xdr:colOff>
      <xdr:row>109</xdr:row>
      <xdr:rowOff>77561</xdr:rowOff>
    </xdr:from>
    <xdr:to>
      <xdr:col>12</xdr:col>
      <xdr:colOff>419554</xdr:colOff>
      <xdr:row>123</xdr:row>
      <xdr:rowOff>153761</xdr:rowOff>
    </xdr:to>
    <xdr:graphicFrame macro="">
      <xdr:nvGraphicFramePr>
        <xdr:cNvPr id="10" name="Gráfico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ILENA/Documents/Tesis/Matriz%20Peligros%20Santo%20Doming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e Peligros"/>
      <sheetName val="Indicador"/>
      <sheetName val="Barra"/>
      <sheetName val="Valoracion"/>
    </sheetNames>
    <sheetDataSet>
      <sheetData sheetId="0"/>
      <sheetData sheetId="1"/>
      <sheetData sheetId="2">
        <row r="2">
          <cell r="A2" t="str">
            <v>SI</v>
          </cell>
        </row>
        <row r="3">
          <cell r="A3" t="str">
            <v>NO</v>
          </cell>
        </row>
        <row r="6">
          <cell r="A6" t="str">
            <v>Biológico</v>
          </cell>
        </row>
        <row r="7">
          <cell r="A7" t="str">
            <v>Biomecánico</v>
          </cell>
        </row>
        <row r="8">
          <cell r="A8" t="str">
            <v>De Seguridad</v>
          </cell>
        </row>
        <row r="9">
          <cell r="A9" t="str">
            <v>Físico</v>
          </cell>
        </row>
        <row r="10">
          <cell r="A10" t="str">
            <v>Locativo</v>
          </cell>
        </row>
        <row r="11">
          <cell r="A11" t="str">
            <v>Psicolaboral</v>
          </cell>
        </row>
        <row r="12">
          <cell r="A12" t="str">
            <v>Químico</v>
          </cell>
        </row>
        <row r="16">
          <cell r="A16" t="str">
            <v>BIOLÓGICO</v>
          </cell>
        </row>
        <row r="17">
          <cell r="A17" t="str">
            <v>Acaros</v>
          </cell>
        </row>
        <row r="18">
          <cell r="A18" t="str">
            <v>Animales</v>
          </cell>
        </row>
        <row r="19">
          <cell r="A19" t="str">
            <v>Heridas</v>
          </cell>
        </row>
        <row r="20">
          <cell r="A20" t="str">
            <v>Servicio de casino</v>
          </cell>
        </row>
        <row r="21">
          <cell r="A21" t="str">
            <v>Servicio Sanitario</v>
          </cell>
        </row>
        <row r="22">
          <cell r="A22" t="str">
            <v>Vida en comunidad</v>
          </cell>
        </row>
        <row r="23">
          <cell r="A23"/>
        </row>
        <row r="24">
          <cell r="A24" t="str">
            <v>BIOMECÁNICO</v>
          </cell>
        </row>
        <row r="25">
          <cell r="A25" t="str">
            <v>Carga Dinámica</v>
          </cell>
        </row>
        <row r="26">
          <cell r="A26" t="str">
            <v>Carga Estática</v>
          </cell>
        </row>
        <row r="27">
          <cell r="A27" t="str">
            <v>Diseño Puesto</v>
          </cell>
        </row>
        <row r="28">
          <cell r="A28" t="str">
            <v>Peso y Tamaño Objetos</v>
          </cell>
        </row>
        <row r="29">
          <cell r="A29"/>
        </row>
        <row r="30">
          <cell r="A30" t="str">
            <v>DE SEGURIDAD</v>
          </cell>
        </row>
        <row r="31">
          <cell r="A31" t="str">
            <v>Almacenamiento</v>
          </cell>
        </row>
        <row r="32">
          <cell r="A32" t="str">
            <v>Eléctrico</v>
          </cell>
        </row>
        <row r="33">
          <cell r="A33" t="str">
            <v>Emergencias</v>
          </cell>
        </row>
        <row r="34">
          <cell r="A34" t="str">
            <v>Explosión</v>
          </cell>
        </row>
        <row r="35">
          <cell r="A35" t="str">
            <v>Incendio</v>
          </cell>
        </row>
        <row r="36">
          <cell r="A36" t="str">
            <v>Mecánico</v>
          </cell>
        </row>
        <row r="37">
          <cell r="A37" t="str">
            <v>Trabajo alto riesgo</v>
          </cell>
        </row>
        <row r="38">
          <cell r="A38" t="str">
            <v>Tránsito</v>
          </cell>
        </row>
        <row r="39">
          <cell r="A39"/>
        </row>
        <row r="40">
          <cell r="A40" t="str">
            <v>FÍSICO</v>
          </cell>
        </row>
        <row r="41">
          <cell r="A41" t="str">
            <v>Iluminación</v>
          </cell>
        </row>
        <row r="42">
          <cell r="A42" t="str">
            <v>Presión anormal</v>
          </cell>
        </row>
        <row r="43">
          <cell r="A43" t="str">
            <v>Radiaciones Ionizantes</v>
          </cell>
        </row>
        <row r="44">
          <cell r="A44" t="str">
            <v>Radiaciones No ionizantes</v>
          </cell>
        </row>
        <row r="45">
          <cell r="A45" t="str">
            <v>Ruido</v>
          </cell>
        </row>
        <row r="46">
          <cell r="A46" t="str">
            <v xml:space="preserve">Temperatura </v>
          </cell>
        </row>
        <row r="47">
          <cell r="A47" t="str">
            <v>Vibraciones</v>
          </cell>
        </row>
        <row r="48">
          <cell r="A48"/>
        </row>
        <row r="49">
          <cell r="A49" t="str">
            <v>LOCATIVO</v>
          </cell>
        </row>
        <row r="50">
          <cell r="A50" t="str">
            <v>Acometidas sin soportes.</v>
          </cell>
        </row>
        <row r="51">
          <cell r="A51" t="str">
            <v>Barandas.</v>
          </cell>
        </row>
        <row r="52">
          <cell r="A52" t="str">
            <v>Distribucipon de espacios</v>
          </cell>
        </row>
        <row r="53">
          <cell r="A53" t="str">
            <v>Escaleras</v>
          </cell>
        </row>
        <row r="54">
          <cell r="A54" t="str">
            <v>Falta de anclajes en la estrucutra.</v>
          </cell>
        </row>
        <row r="55">
          <cell r="A55" t="str">
            <v>Orden y limpieza</v>
          </cell>
        </row>
        <row r="56">
          <cell r="A56" t="str">
            <v>Pasillos</v>
          </cell>
        </row>
        <row r="57">
          <cell r="A57" t="str">
            <v>Pisos, techos, paredes, pasillos.</v>
          </cell>
        </row>
        <row r="58">
          <cell r="A58" t="str">
            <v>Puerta</v>
          </cell>
        </row>
        <row r="59">
          <cell r="A59" t="str">
            <v>Señalización - Demarcación</v>
          </cell>
        </row>
        <row r="60">
          <cell r="A60" t="str">
            <v>Ventilación</v>
          </cell>
        </row>
        <row r="61">
          <cell r="A61" t="str">
            <v>Vías de evacuación</v>
          </cell>
        </row>
        <row r="62">
          <cell r="A62"/>
        </row>
        <row r="63">
          <cell r="A63" t="str">
            <v>PSICOLABORAL</v>
          </cell>
        </row>
        <row r="64">
          <cell r="A64" t="str">
            <v>Individual</v>
          </cell>
        </row>
        <row r="65">
          <cell r="A65" t="str">
            <v>Organizacional</v>
          </cell>
        </row>
        <row r="66">
          <cell r="A66" t="str">
            <v>Social</v>
          </cell>
        </row>
        <row r="67">
          <cell r="A67" t="str">
            <v>Tarea</v>
          </cell>
        </row>
        <row r="68">
          <cell r="A68"/>
        </row>
        <row r="69">
          <cell r="A69" t="str">
            <v>QUÍMICO</v>
          </cell>
        </row>
        <row r="70">
          <cell r="A70" t="str">
            <v>Aerosoles</v>
          </cell>
        </row>
        <row r="71">
          <cell r="A71" t="str">
            <v>Gases</v>
          </cell>
        </row>
        <row r="72">
          <cell r="A72" t="str">
            <v>Humos</v>
          </cell>
        </row>
        <row r="73">
          <cell r="A73" t="str">
            <v>Material particulado</v>
          </cell>
        </row>
        <row r="74">
          <cell r="A74" t="str">
            <v>Neblinas</v>
          </cell>
        </row>
        <row r="75">
          <cell r="A75" t="str">
            <v>Vapores</v>
          </cell>
        </row>
        <row r="79">
          <cell r="A79">
            <v>1</v>
          </cell>
        </row>
        <row r="80">
          <cell r="A80">
            <v>2</v>
          </cell>
        </row>
        <row r="81">
          <cell r="A81">
            <v>6</v>
          </cell>
        </row>
        <row r="82">
          <cell r="A82">
            <v>10</v>
          </cell>
        </row>
        <row r="86">
          <cell r="A86">
            <v>1</v>
          </cell>
        </row>
        <row r="87">
          <cell r="A87">
            <v>2</v>
          </cell>
        </row>
        <row r="88">
          <cell r="A88">
            <v>3</v>
          </cell>
        </row>
        <row r="89">
          <cell r="A89">
            <v>4</v>
          </cell>
        </row>
        <row r="93">
          <cell r="A93">
            <v>10</v>
          </cell>
        </row>
        <row r="94">
          <cell r="A94">
            <v>25</v>
          </cell>
        </row>
        <row r="95">
          <cell r="A95">
            <v>60</v>
          </cell>
        </row>
        <row r="96">
          <cell r="A96">
            <v>100</v>
          </cell>
        </row>
        <row r="100">
          <cell r="A100" t="str">
            <v>Administrativo</v>
          </cell>
        </row>
        <row r="101">
          <cell r="A101" t="str">
            <v>Académico</v>
          </cell>
        </row>
        <row r="102">
          <cell r="A102" t="str">
            <v>Servicios Generales</v>
          </cell>
        </row>
        <row r="103">
          <cell r="A103" t="str">
            <v>Mantenimiento</v>
          </cell>
        </row>
        <row r="104">
          <cell r="A104"/>
        </row>
        <row r="107">
          <cell r="A107" t="str">
            <v>P1</v>
          </cell>
        </row>
        <row r="108">
          <cell r="A108" t="str">
            <v>P2</v>
          </cell>
        </row>
        <row r="109">
          <cell r="A109" t="str">
            <v>P3</v>
          </cell>
        </row>
        <row r="110">
          <cell r="A110" t="str">
            <v>P4</v>
          </cell>
        </row>
        <row r="111">
          <cell r="A111" t="str">
            <v>P5</v>
          </cell>
        </row>
        <row r="112">
          <cell r="A112" t="str">
            <v>E1</v>
          </cell>
        </row>
        <row r="113">
          <cell r="A113" t="str">
            <v>E2</v>
          </cell>
        </row>
        <row r="114">
          <cell r="A114" t="str">
            <v>E3</v>
          </cell>
        </row>
        <row r="115">
          <cell r="A115" t="str">
            <v>E4</v>
          </cell>
        </row>
        <row r="116">
          <cell r="A116" t="str">
            <v>E5</v>
          </cell>
        </row>
      </sheetData>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80"/>
  <sheetViews>
    <sheetView tabSelected="1" zoomScale="71" zoomScaleNormal="71" workbookViewId="0">
      <pane ySplit="3" topLeftCell="A4" activePane="bottomLeft" state="frozen"/>
      <selection activeCell="G1" sqref="G1"/>
      <selection pane="bottomLeft" activeCell="V5" sqref="V5"/>
    </sheetView>
  </sheetViews>
  <sheetFormatPr baseColWidth="10" defaultRowHeight="15" x14ac:dyDescent="0.25"/>
  <cols>
    <col min="7" max="7" width="13" customWidth="1"/>
    <col min="36" max="36" width="16.28515625" customWidth="1"/>
  </cols>
  <sheetData>
    <row r="1" spans="1:52" ht="60" customHeight="1" x14ac:dyDescent="0.25">
      <c r="A1" s="109"/>
      <c r="B1" s="109"/>
      <c r="C1" s="109"/>
      <c r="D1" s="109"/>
      <c r="E1" s="109"/>
      <c r="F1" s="109"/>
      <c r="G1" s="104" t="s">
        <v>0</v>
      </c>
      <c r="H1" s="103"/>
      <c r="I1" s="103"/>
      <c r="J1" s="103"/>
      <c r="K1" s="103"/>
      <c r="L1" s="103"/>
      <c r="M1" s="104" t="s">
        <v>0</v>
      </c>
      <c r="N1" s="104"/>
      <c r="O1" s="104"/>
      <c r="P1" s="104"/>
      <c r="Q1" s="104"/>
      <c r="R1" s="104"/>
      <c r="S1" s="104"/>
      <c r="T1" s="104"/>
      <c r="U1" s="104"/>
      <c r="V1" s="104"/>
      <c r="W1" s="104"/>
      <c r="X1" s="103"/>
      <c r="Y1" s="103"/>
      <c r="Z1" s="103"/>
      <c r="AA1" s="103"/>
      <c r="AB1" s="103"/>
      <c r="AC1" s="103"/>
      <c r="AD1" s="103"/>
      <c r="AE1" s="104" t="s">
        <v>0</v>
      </c>
      <c r="AF1" s="103"/>
      <c r="AG1" s="103"/>
      <c r="AH1" s="103"/>
      <c r="AI1" s="103"/>
      <c r="AJ1" s="103"/>
      <c r="AK1" s="104" t="s">
        <v>0</v>
      </c>
      <c r="AL1" s="103"/>
      <c r="AM1" s="103"/>
      <c r="AN1" s="103"/>
      <c r="AO1" s="103"/>
      <c r="AP1" s="103"/>
      <c r="AQ1" s="103"/>
      <c r="AR1" s="103"/>
      <c r="AS1" s="103"/>
      <c r="AT1" s="103"/>
      <c r="AU1" s="103"/>
      <c r="AV1" s="103"/>
      <c r="AW1" s="103"/>
      <c r="AX1" s="103"/>
      <c r="AY1" s="1" t="s">
        <v>1</v>
      </c>
      <c r="AZ1" s="2" t="s">
        <v>2</v>
      </c>
    </row>
    <row r="2" spans="1:52" x14ac:dyDescent="0.25">
      <c r="A2" s="99" t="s">
        <v>3</v>
      </c>
      <c r="B2" s="105" t="s">
        <v>4</v>
      </c>
      <c r="C2" s="99" t="s">
        <v>5</v>
      </c>
      <c r="D2" s="99" t="s">
        <v>6</v>
      </c>
      <c r="E2" s="99" t="s">
        <v>7</v>
      </c>
      <c r="F2" s="107" t="s">
        <v>8</v>
      </c>
      <c r="G2" s="99" t="s">
        <v>9</v>
      </c>
      <c r="H2" s="99"/>
      <c r="I2" s="99"/>
      <c r="J2" s="99" t="s">
        <v>10</v>
      </c>
      <c r="K2" s="99" t="s">
        <v>11</v>
      </c>
      <c r="L2" s="99"/>
      <c r="M2" s="99"/>
      <c r="N2" s="100" t="s">
        <v>12</v>
      </c>
      <c r="O2" s="101"/>
      <c r="P2" s="101"/>
      <c r="Q2" s="101"/>
      <c r="R2" s="101"/>
      <c r="S2" s="101"/>
      <c r="T2" s="101"/>
      <c r="U2" s="101"/>
      <c r="V2" s="101"/>
      <c r="W2" s="101"/>
      <c r="X2" s="101"/>
      <c r="Y2" s="101"/>
      <c r="Z2" s="101"/>
      <c r="AA2" s="101"/>
      <c r="AB2" s="101"/>
      <c r="AC2" s="102"/>
      <c r="AD2" s="99" t="s">
        <v>13</v>
      </c>
      <c r="AE2" s="99"/>
      <c r="AF2" s="99"/>
      <c r="AG2" s="100" t="s">
        <v>14</v>
      </c>
      <c r="AH2" s="101"/>
      <c r="AI2" s="101"/>
      <c r="AJ2" s="101"/>
      <c r="AK2" s="102"/>
      <c r="AL2" s="99" t="s">
        <v>15</v>
      </c>
      <c r="AM2" s="99"/>
      <c r="AN2" s="99"/>
      <c r="AO2" s="99"/>
      <c r="AP2" s="99"/>
      <c r="AQ2" s="99"/>
      <c r="AR2" s="99"/>
      <c r="AS2" s="99"/>
      <c r="AT2" s="99"/>
      <c r="AU2" s="99"/>
      <c r="AV2" s="99"/>
      <c r="AW2" s="99"/>
      <c r="AX2" s="99"/>
      <c r="AY2" s="99" t="s">
        <v>16</v>
      </c>
      <c r="AZ2" s="99" t="s">
        <v>17</v>
      </c>
    </row>
    <row r="3" spans="1:52" ht="90.75" x14ac:dyDescent="0.25">
      <c r="A3" s="99"/>
      <c r="B3" s="106"/>
      <c r="C3" s="99"/>
      <c r="D3" s="99"/>
      <c r="E3" s="99"/>
      <c r="F3" s="108"/>
      <c r="G3" s="17" t="s">
        <v>18</v>
      </c>
      <c r="H3" s="17" t="s">
        <v>19</v>
      </c>
      <c r="I3" s="17" t="s">
        <v>20</v>
      </c>
      <c r="J3" s="99"/>
      <c r="K3" s="17" t="s">
        <v>21</v>
      </c>
      <c r="L3" s="17" t="s">
        <v>22</v>
      </c>
      <c r="M3" s="17" t="s">
        <v>23</v>
      </c>
      <c r="N3" s="3" t="s">
        <v>24</v>
      </c>
      <c r="O3" s="4" t="s">
        <v>24</v>
      </c>
      <c r="P3" s="5" t="s">
        <v>25</v>
      </c>
      <c r="Q3" s="4" t="s">
        <v>25</v>
      </c>
      <c r="R3" s="5" t="s">
        <v>26</v>
      </c>
      <c r="S3" s="4" t="s">
        <v>26</v>
      </c>
      <c r="T3" s="5" t="s">
        <v>27</v>
      </c>
      <c r="U3" s="4" t="s">
        <v>27</v>
      </c>
      <c r="V3" s="5" t="s">
        <v>366</v>
      </c>
      <c r="W3" s="4" t="s">
        <v>28</v>
      </c>
      <c r="X3" s="5" t="s">
        <v>29</v>
      </c>
      <c r="Y3" s="4" t="s">
        <v>29</v>
      </c>
      <c r="Z3" s="5" t="s">
        <v>30</v>
      </c>
      <c r="AA3" s="4" t="s">
        <v>30</v>
      </c>
      <c r="AB3" s="6" t="s">
        <v>31</v>
      </c>
      <c r="AC3" s="7" t="s">
        <v>31</v>
      </c>
      <c r="AD3" s="8" t="s">
        <v>32</v>
      </c>
      <c r="AE3" s="17" t="s">
        <v>33</v>
      </c>
      <c r="AF3" s="17" t="s">
        <v>34</v>
      </c>
      <c r="AG3" s="17" t="s">
        <v>35</v>
      </c>
      <c r="AH3" s="17" t="s">
        <v>36</v>
      </c>
      <c r="AI3" s="17" t="s">
        <v>37</v>
      </c>
      <c r="AJ3" s="17" t="s">
        <v>38</v>
      </c>
      <c r="AK3" s="17" t="s">
        <v>39</v>
      </c>
      <c r="AL3" s="8" t="s">
        <v>40</v>
      </c>
      <c r="AM3" s="8" t="s">
        <v>41</v>
      </c>
      <c r="AN3" s="8" t="s">
        <v>42</v>
      </c>
      <c r="AO3" s="8" t="s">
        <v>43</v>
      </c>
      <c r="AP3" s="8" t="s">
        <v>44</v>
      </c>
      <c r="AQ3" s="8" t="s">
        <v>45</v>
      </c>
      <c r="AR3" s="8" t="s">
        <v>46</v>
      </c>
      <c r="AS3" s="8" t="s">
        <v>47</v>
      </c>
      <c r="AT3" s="8" t="s">
        <v>48</v>
      </c>
      <c r="AU3" s="8" t="s">
        <v>49</v>
      </c>
      <c r="AV3" s="8" t="s">
        <v>50</v>
      </c>
      <c r="AW3" s="8" t="s">
        <v>51</v>
      </c>
      <c r="AX3" s="8" t="s">
        <v>52</v>
      </c>
      <c r="AY3" s="99"/>
      <c r="AZ3" s="99"/>
    </row>
    <row r="4" spans="1:52" ht="240" customHeight="1" x14ac:dyDescent="0.25">
      <c r="A4" s="9" t="s">
        <v>57</v>
      </c>
      <c r="B4" s="10">
        <v>1</v>
      </c>
      <c r="C4" s="11" t="s">
        <v>62</v>
      </c>
      <c r="D4" s="11" t="s">
        <v>58</v>
      </c>
      <c r="E4" s="11" t="s">
        <v>63</v>
      </c>
      <c r="F4" s="10" t="s">
        <v>53</v>
      </c>
      <c r="G4" s="11" t="s">
        <v>329</v>
      </c>
      <c r="H4" s="11" t="s">
        <v>225</v>
      </c>
      <c r="I4" s="11" t="s">
        <v>54</v>
      </c>
      <c r="J4" s="11" t="s">
        <v>64</v>
      </c>
      <c r="K4" s="11"/>
      <c r="L4" s="11" t="s">
        <v>65</v>
      </c>
      <c r="M4" s="11" t="s">
        <v>59</v>
      </c>
      <c r="N4" s="12">
        <v>6</v>
      </c>
      <c r="O4" s="13"/>
      <c r="P4" s="14">
        <v>1</v>
      </c>
      <c r="Q4" s="13"/>
      <c r="R4" s="14">
        <f t="shared" ref="R4:S8" si="0">N4*P4</f>
        <v>6</v>
      </c>
      <c r="S4" s="13">
        <f t="shared" si="0"/>
        <v>0</v>
      </c>
      <c r="T4" s="14" t="str">
        <f t="shared" ref="T4:U8" si="1">IF(R4&gt;=24,"Muy Alto",IF(R4&gt;=10,"Alto",IF(R4&gt;=6,"Medio",IF(R4&gt;=0,"Bajo"))))</f>
        <v>Medio</v>
      </c>
      <c r="U4" s="13" t="str">
        <f t="shared" si="1"/>
        <v>Bajo</v>
      </c>
      <c r="V4" s="14">
        <v>60</v>
      </c>
      <c r="W4" s="13"/>
      <c r="X4" s="14">
        <f t="shared" ref="X4:Y8" si="2">R4*V4</f>
        <v>360</v>
      </c>
      <c r="Y4" s="13">
        <f t="shared" si="2"/>
        <v>0</v>
      </c>
      <c r="Z4" s="14" t="str">
        <f t="shared" ref="Z4:AA8" si="3">IF(X4&gt;=600,"I",IF(X4&gt;=150,"II",IF(X4&gt;=40,"III",IF(X4&gt;=0,"IV"))))</f>
        <v>II</v>
      </c>
      <c r="AA4" s="13" t="str">
        <f t="shared" si="3"/>
        <v>IV</v>
      </c>
      <c r="AB4" s="14" t="str">
        <f t="shared" ref="AB4:AC8" si="4">IF(X4&gt;=600,"NO Aceptable",IF(X4&gt;=150,"Aceptable con control",IF(X4&gt;=40,"Mejorable",IF(X4&gt;0,"Aceptable",IF(X4=0,"Falta Valorar")))))</f>
        <v>Aceptable con control</v>
      </c>
      <c r="AC4" s="13" t="str">
        <f t="shared" si="4"/>
        <v>Falta Valorar</v>
      </c>
      <c r="AD4" s="10">
        <v>100</v>
      </c>
      <c r="AE4" s="11" t="s">
        <v>66</v>
      </c>
      <c r="AF4" s="11" t="s">
        <v>67</v>
      </c>
      <c r="AG4" s="11"/>
      <c r="AH4" s="11"/>
      <c r="AI4" s="11"/>
      <c r="AJ4" s="11" t="s">
        <v>68</v>
      </c>
      <c r="AK4" s="11"/>
      <c r="AL4" s="15"/>
      <c r="AM4" s="15"/>
      <c r="AN4" s="15"/>
      <c r="AO4" s="15"/>
      <c r="AP4" s="15"/>
      <c r="AQ4" s="15"/>
      <c r="AR4" s="15"/>
      <c r="AS4" s="15"/>
      <c r="AT4" s="15"/>
      <c r="AU4" s="15"/>
      <c r="AV4" s="15"/>
      <c r="AW4" s="15"/>
      <c r="AX4" s="15"/>
      <c r="AY4" s="11"/>
      <c r="AZ4" s="11"/>
    </row>
    <row r="5" spans="1:52" ht="128.25" x14ac:dyDescent="0.25">
      <c r="A5" s="9" t="s">
        <v>57</v>
      </c>
      <c r="B5" s="10">
        <v>1</v>
      </c>
      <c r="C5" s="11" t="s">
        <v>69</v>
      </c>
      <c r="D5" s="11" t="s">
        <v>70</v>
      </c>
      <c r="E5" s="11" t="s">
        <v>63</v>
      </c>
      <c r="F5" s="10" t="s">
        <v>53</v>
      </c>
      <c r="G5" s="11" t="s">
        <v>71</v>
      </c>
      <c r="H5" s="11" t="s">
        <v>225</v>
      </c>
      <c r="I5" s="11" t="s">
        <v>55</v>
      </c>
      <c r="J5" s="11" t="s">
        <v>72</v>
      </c>
      <c r="K5" s="11"/>
      <c r="L5" s="11" t="s">
        <v>73</v>
      </c>
      <c r="M5" s="11"/>
      <c r="N5" s="12">
        <v>2</v>
      </c>
      <c r="O5" s="13"/>
      <c r="P5" s="14">
        <v>3</v>
      </c>
      <c r="Q5" s="13"/>
      <c r="R5" s="14">
        <f t="shared" si="0"/>
        <v>6</v>
      </c>
      <c r="S5" s="13">
        <f t="shared" si="0"/>
        <v>0</v>
      </c>
      <c r="T5" s="14" t="str">
        <f t="shared" si="1"/>
        <v>Medio</v>
      </c>
      <c r="U5" s="13" t="str">
        <f t="shared" si="1"/>
        <v>Bajo</v>
      </c>
      <c r="V5" s="14">
        <v>10</v>
      </c>
      <c r="W5" s="13"/>
      <c r="X5" s="14">
        <f t="shared" si="2"/>
        <v>60</v>
      </c>
      <c r="Y5" s="13">
        <f t="shared" si="2"/>
        <v>0</v>
      </c>
      <c r="Z5" s="14" t="str">
        <f t="shared" si="3"/>
        <v>III</v>
      </c>
      <c r="AA5" s="13" t="str">
        <f t="shared" si="3"/>
        <v>IV</v>
      </c>
      <c r="AB5" s="14" t="str">
        <f t="shared" si="4"/>
        <v>Mejorable</v>
      </c>
      <c r="AC5" s="13" t="str">
        <f t="shared" si="4"/>
        <v>Falta Valorar</v>
      </c>
      <c r="AD5" s="10">
        <v>50</v>
      </c>
      <c r="AE5" s="11" t="s">
        <v>56</v>
      </c>
      <c r="AF5" s="11" t="s">
        <v>61</v>
      </c>
      <c r="AG5" s="11" t="s">
        <v>74</v>
      </c>
      <c r="AH5" s="11"/>
      <c r="AI5" s="11"/>
      <c r="AJ5" s="11"/>
      <c r="AK5" s="11"/>
      <c r="AL5" s="15"/>
      <c r="AM5" s="15"/>
      <c r="AN5" s="15"/>
      <c r="AO5" s="15"/>
      <c r="AP5" s="15"/>
      <c r="AQ5" s="15"/>
      <c r="AR5" s="15"/>
      <c r="AS5" s="15"/>
      <c r="AT5" s="15"/>
      <c r="AU5" s="15"/>
      <c r="AV5" s="15"/>
      <c r="AW5" s="15"/>
      <c r="AX5" s="15"/>
      <c r="AY5" s="11"/>
      <c r="AZ5" s="11"/>
    </row>
    <row r="6" spans="1:52" ht="171" x14ac:dyDescent="0.25">
      <c r="A6" s="9" t="s">
        <v>57</v>
      </c>
      <c r="B6" s="10">
        <v>1</v>
      </c>
      <c r="C6" s="11" t="s">
        <v>75</v>
      </c>
      <c r="D6" s="11" t="s">
        <v>58</v>
      </c>
      <c r="E6" s="11" t="s">
        <v>59</v>
      </c>
      <c r="F6" s="10" t="s">
        <v>53</v>
      </c>
      <c r="G6" s="11" t="s">
        <v>77</v>
      </c>
      <c r="H6" s="11" t="s">
        <v>225</v>
      </c>
      <c r="I6" s="11" t="s">
        <v>54</v>
      </c>
      <c r="J6" s="11" t="s">
        <v>78</v>
      </c>
      <c r="K6" s="11"/>
      <c r="L6" s="11"/>
      <c r="M6" s="11"/>
      <c r="N6" s="12">
        <v>2</v>
      </c>
      <c r="O6" s="13"/>
      <c r="P6" s="14">
        <v>2</v>
      </c>
      <c r="Q6" s="13"/>
      <c r="R6" s="14">
        <f t="shared" si="0"/>
        <v>4</v>
      </c>
      <c r="S6" s="13">
        <f t="shared" si="0"/>
        <v>0</v>
      </c>
      <c r="T6" s="14" t="str">
        <f t="shared" si="1"/>
        <v>Bajo</v>
      </c>
      <c r="U6" s="13" t="str">
        <f t="shared" si="1"/>
        <v>Bajo</v>
      </c>
      <c r="V6" s="14">
        <v>25</v>
      </c>
      <c r="W6" s="13"/>
      <c r="X6" s="14">
        <f t="shared" si="2"/>
        <v>100</v>
      </c>
      <c r="Y6" s="13">
        <f t="shared" si="2"/>
        <v>0</v>
      </c>
      <c r="Z6" s="14" t="str">
        <f t="shared" si="3"/>
        <v>III</v>
      </c>
      <c r="AA6" s="13" t="str">
        <f t="shared" si="3"/>
        <v>IV</v>
      </c>
      <c r="AB6" s="14" t="str">
        <f t="shared" si="4"/>
        <v>Mejorable</v>
      </c>
      <c r="AC6" s="13" t="str">
        <f t="shared" si="4"/>
        <v>Falta Valorar</v>
      </c>
      <c r="AD6" s="10">
        <v>100</v>
      </c>
      <c r="AE6" s="11" t="s">
        <v>79</v>
      </c>
      <c r="AF6" s="11" t="s">
        <v>76</v>
      </c>
      <c r="AG6" s="11"/>
      <c r="AH6" s="11"/>
      <c r="AI6" s="11"/>
      <c r="AJ6" s="11" t="s">
        <v>80</v>
      </c>
      <c r="AK6" s="11"/>
      <c r="AL6" s="15"/>
      <c r="AM6" s="15"/>
      <c r="AN6" s="15"/>
      <c r="AO6" s="15"/>
      <c r="AP6" s="15"/>
      <c r="AQ6" s="15"/>
      <c r="AR6" s="15"/>
      <c r="AS6" s="15"/>
      <c r="AT6" s="15"/>
      <c r="AU6" s="15"/>
      <c r="AV6" s="15"/>
      <c r="AW6" s="15"/>
      <c r="AX6" s="15"/>
      <c r="AY6" s="11"/>
      <c r="AZ6" s="11"/>
    </row>
    <row r="7" spans="1:52" ht="270.75" x14ac:dyDescent="0.25">
      <c r="A7" s="9" t="s">
        <v>57</v>
      </c>
      <c r="B7" s="10">
        <v>1</v>
      </c>
      <c r="C7" s="11" t="s">
        <v>83</v>
      </c>
      <c r="D7" s="11" t="s">
        <v>84</v>
      </c>
      <c r="E7" s="11" t="s">
        <v>85</v>
      </c>
      <c r="F7" s="10" t="s">
        <v>53</v>
      </c>
      <c r="G7" s="11" t="s">
        <v>92</v>
      </c>
      <c r="H7" s="11" t="s">
        <v>93</v>
      </c>
      <c r="I7" s="11" t="s">
        <v>94</v>
      </c>
      <c r="J7" s="11" t="s">
        <v>283</v>
      </c>
      <c r="K7" s="11"/>
      <c r="L7" s="11"/>
      <c r="M7" s="11"/>
      <c r="N7" s="12">
        <v>6</v>
      </c>
      <c r="O7" s="13"/>
      <c r="P7" s="14">
        <v>3</v>
      </c>
      <c r="Q7" s="13"/>
      <c r="R7" s="14">
        <f t="shared" si="0"/>
        <v>18</v>
      </c>
      <c r="S7" s="13">
        <f t="shared" si="0"/>
        <v>0</v>
      </c>
      <c r="T7" s="14" t="str">
        <f t="shared" si="1"/>
        <v>Alto</v>
      </c>
      <c r="U7" s="13" t="str">
        <f t="shared" si="1"/>
        <v>Bajo</v>
      </c>
      <c r="V7" s="14">
        <v>25</v>
      </c>
      <c r="W7" s="13"/>
      <c r="X7" s="14">
        <f t="shared" si="2"/>
        <v>450</v>
      </c>
      <c r="Y7" s="13">
        <f t="shared" si="2"/>
        <v>0</v>
      </c>
      <c r="Z7" s="14" t="str">
        <f t="shared" si="3"/>
        <v>II</v>
      </c>
      <c r="AA7" s="13" t="str">
        <f t="shared" si="3"/>
        <v>IV</v>
      </c>
      <c r="AB7" s="14" t="str">
        <f t="shared" si="4"/>
        <v>Aceptable con control</v>
      </c>
      <c r="AC7" s="13" t="str">
        <f t="shared" si="4"/>
        <v>Falta Valorar</v>
      </c>
      <c r="AD7" s="10">
        <v>2</v>
      </c>
      <c r="AE7" s="11" t="s">
        <v>95</v>
      </c>
      <c r="AF7" s="11" t="s">
        <v>96</v>
      </c>
      <c r="AG7" s="11"/>
      <c r="AH7" s="11"/>
      <c r="AI7" s="11"/>
      <c r="AJ7" s="11" t="s">
        <v>97</v>
      </c>
      <c r="AK7" s="11"/>
      <c r="AL7" s="15"/>
      <c r="AM7" s="15"/>
      <c r="AN7" s="15"/>
      <c r="AO7" s="15"/>
      <c r="AP7" s="15"/>
      <c r="AQ7" s="15"/>
      <c r="AR7" s="15"/>
      <c r="AS7" s="15"/>
      <c r="AT7" s="15"/>
      <c r="AU7" s="15"/>
      <c r="AV7" s="15"/>
      <c r="AW7" s="15"/>
      <c r="AX7" s="15"/>
      <c r="AY7" s="11"/>
      <c r="AZ7" s="11"/>
    </row>
    <row r="8" spans="1:52" ht="157.5" customHeight="1" x14ac:dyDescent="0.25">
      <c r="A8" s="9" t="s">
        <v>57</v>
      </c>
      <c r="B8" s="10">
        <v>1</v>
      </c>
      <c r="C8" s="11" t="s">
        <v>83</v>
      </c>
      <c r="D8" s="11" t="s">
        <v>84</v>
      </c>
      <c r="E8" s="11" t="s">
        <v>85</v>
      </c>
      <c r="F8" s="10" t="s">
        <v>98</v>
      </c>
      <c r="G8" s="11" t="s">
        <v>217</v>
      </c>
      <c r="H8" s="11" t="s">
        <v>86</v>
      </c>
      <c r="I8" s="11" t="s">
        <v>100</v>
      </c>
      <c r="J8" s="11" t="s">
        <v>101</v>
      </c>
      <c r="K8" s="11"/>
      <c r="L8" s="11"/>
      <c r="M8" s="11"/>
      <c r="N8" s="12">
        <v>10</v>
      </c>
      <c r="O8" s="13"/>
      <c r="P8" s="14">
        <v>4</v>
      </c>
      <c r="Q8" s="13"/>
      <c r="R8" s="14">
        <f t="shared" si="0"/>
        <v>40</v>
      </c>
      <c r="S8" s="13"/>
      <c r="T8" s="14" t="str">
        <f t="shared" si="1"/>
        <v>Muy Alto</v>
      </c>
      <c r="U8" s="13"/>
      <c r="V8" s="14">
        <v>25</v>
      </c>
      <c r="W8" s="13"/>
      <c r="X8" s="14">
        <f t="shared" si="2"/>
        <v>1000</v>
      </c>
      <c r="Y8" s="13"/>
      <c r="Z8" s="14" t="str">
        <f t="shared" si="3"/>
        <v>I</v>
      </c>
      <c r="AA8" s="13"/>
      <c r="AB8" s="14" t="str">
        <f t="shared" si="4"/>
        <v>NO Aceptable</v>
      </c>
      <c r="AC8" s="13"/>
      <c r="AD8" s="10">
        <v>1</v>
      </c>
      <c r="AE8" s="11" t="s">
        <v>218</v>
      </c>
      <c r="AF8" s="11" t="s">
        <v>60</v>
      </c>
      <c r="AG8" s="11"/>
      <c r="AH8" s="11"/>
      <c r="AI8" s="11"/>
      <c r="AJ8" s="11" t="s">
        <v>220</v>
      </c>
      <c r="AK8" s="11"/>
      <c r="AL8" s="15"/>
      <c r="AM8" s="15"/>
      <c r="AN8" s="15"/>
      <c r="AO8" s="15"/>
      <c r="AP8" s="15"/>
      <c r="AQ8" s="15"/>
      <c r="AR8" s="15"/>
      <c r="AS8" s="15"/>
      <c r="AT8" s="15"/>
      <c r="AU8" s="15"/>
      <c r="AV8" s="15"/>
      <c r="AW8" s="15"/>
      <c r="AX8" s="15"/>
      <c r="AY8" s="11"/>
      <c r="AZ8" s="11" t="s">
        <v>219</v>
      </c>
    </row>
    <row r="9" spans="1:52" ht="171" x14ac:dyDescent="0.25">
      <c r="A9" s="9" t="s">
        <v>104</v>
      </c>
      <c r="B9" s="10">
        <v>1</v>
      </c>
      <c r="C9" s="11" t="s">
        <v>83</v>
      </c>
      <c r="D9" s="11" t="s">
        <v>84</v>
      </c>
      <c r="E9" s="11" t="s">
        <v>85</v>
      </c>
      <c r="F9" s="10" t="s">
        <v>98</v>
      </c>
      <c r="G9" s="11" t="s">
        <v>105</v>
      </c>
      <c r="H9" s="11" t="s">
        <v>86</v>
      </c>
      <c r="I9" s="11" t="s">
        <v>87</v>
      </c>
      <c r="J9" s="11" t="s">
        <v>106</v>
      </c>
      <c r="K9" s="11"/>
      <c r="L9" s="11" t="s">
        <v>221</v>
      </c>
      <c r="M9" s="11"/>
      <c r="N9" s="12">
        <v>6</v>
      </c>
      <c r="O9" s="13"/>
      <c r="P9" s="14">
        <v>4</v>
      </c>
      <c r="Q9" s="13"/>
      <c r="R9" s="14">
        <f t="shared" ref="R9:S56" si="5">N9*P9</f>
        <v>24</v>
      </c>
      <c r="S9" s="13"/>
      <c r="T9" s="14" t="str">
        <f>IF(R9&gt;=24,"Muy Alto",IF(R9&gt;=10,"Alto",IF(R9&gt;=6,"Medio",IF(R9&gt;=0,"Bajo"))))</f>
        <v>Muy Alto</v>
      </c>
      <c r="U9" s="13"/>
      <c r="V9" s="14">
        <v>25</v>
      </c>
      <c r="W9" s="13"/>
      <c r="X9" s="14">
        <f t="shared" ref="X9:Y56" si="6">R9*V9</f>
        <v>600</v>
      </c>
      <c r="Y9" s="13"/>
      <c r="Z9" s="14" t="str">
        <f t="shared" ref="Z9:AA30" si="7">IF(X9&gt;=600,"I",IF(X9&gt;=150,"II",IF(X9&gt;=40,"III",IF(X9&gt;=0,"IV"))))</f>
        <v>I</v>
      </c>
      <c r="AA9" s="13"/>
      <c r="AB9" s="14" t="str">
        <f t="shared" ref="AB9:AC30" si="8">IF(X9&gt;=600,"NO Aceptable",IF(X9&gt;=150,"Aceptable con control",IF(X9&gt;=40,"Mejorable",IF(X9&gt;0,"Aceptable",IF(X9=0,"Falta Valorar")))))</f>
        <v>NO Aceptable</v>
      </c>
      <c r="AC9" s="13"/>
      <c r="AD9" s="10">
        <v>1</v>
      </c>
      <c r="AE9" s="11" t="s">
        <v>222</v>
      </c>
      <c r="AF9" s="11"/>
      <c r="AG9" s="11"/>
      <c r="AH9" s="11"/>
      <c r="AI9" s="11"/>
      <c r="AJ9" s="11" t="s">
        <v>220</v>
      </c>
      <c r="AK9" s="11"/>
      <c r="AL9" s="15"/>
      <c r="AM9" s="15"/>
      <c r="AN9" s="15"/>
      <c r="AO9" s="15"/>
      <c r="AP9" s="15"/>
      <c r="AQ9" s="15"/>
      <c r="AR9" s="15"/>
      <c r="AS9" s="15"/>
      <c r="AT9" s="15"/>
      <c r="AU9" s="15"/>
      <c r="AV9" s="15"/>
      <c r="AW9" s="15"/>
      <c r="AX9" s="15"/>
      <c r="AY9" s="11"/>
      <c r="AZ9" s="11" t="s">
        <v>219</v>
      </c>
    </row>
    <row r="10" spans="1:52" ht="128.25" x14ac:dyDescent="0.25">
      <c r="A10" s="9" t="s">
        <v>57</v>
      </c>
      <c r="B10" s="10">
        <v>1</v>
      </c>
      <c r="C10" s="11" t="s">
        <v>83</v>
      </c>
      <c r="D10" s="11" t="s">
        <v>84</v>
      </c>
      <c r="E10" s="11" t="s">
        <v>85</v>
      </c>
      <c r="F10" s="10" t="s">
        <v>53</v>
      </c>
      <c r="G10" s="11" t="s">
        <v>107</v>
      </c>
      <c r="H10" s="11" t="s">
        <v>102</v>
      </c>
      <c r="I10" s="11" t="s">
        <v>251</v>
      </c>
      <c r="J10" s="11" t="s">
        <v>108</v>
      </c>
      <c r="K10" s="11"/>
      <c r="L10" s="11"/>
      <c r="M10" s="11"/>
      <c r="N10" s="12">
        <v>10</v>
      </c>
      <c r="O10" s="13"/>
      <c r="P10" s="14">
        <v>4</v>
      </c>
      <c r="Q10" s="13"/>
      <c r="R10" s="14">
        <f t="shared" si="5"/>
        <v>40</v>
      </c>
      <c r="S10" s="13"/>
      <c r="T10" s="14" t="str">
        <f>IF(R10&gt;=24,"Muy Alto",IF(R10&gt;=10,"Alto",IF(R10&gt;=6,"Medio",IF(R10&gt;=0,"Bajo"))))</f>
        <v>Muy Alto</v>
      </c>
      <c r="U10" s="13"/>
      <c r="V10" s="14">
        <v>25</v>
      </c>
      <c r="W10" s="13"/>
      <c r="X10" s="14">
        <f t="shared" si="6"/>
        <v>1000</v>
      </c>
      <c r="Y10" s="13"/>
      <c r="Z10" s="14" t="str">
        <f>IF(X10&gt;=600,"I",IF(X10&gt;=150,"II",IF(X10&gt;=40,"III",IF(X10&gt;=0,"IV"))))</f>
        <v>I</v>
      </c>
      <c r="AA10" s="13"/>
      <c r="AB10" s="14" t="str">
        <f t="shared" ref="AB10:AB12" si="9">IF(X10&gt;=600,"NO Aceptable",IF(X10&gt;=150,"Aceptable con control",IF(X10&gt;=40,"Mejorable",IF(X10&gt;0,"Aceptable",IF(X10=0,"Falta Valorar")))))</f>
        <v>NO Aceptable</v>
      </c>
      <c r="AC10" s="13"/>
      <c r="AD10" s="10">
        <v>1</v>
      </c>
      <c r="AE10" s="11" t="s">
        <v>305</v>
      </c>
      <c r="AF10" s="11"/>
      <c r="AG10" s="11" t="s">
        <v>223</v>
      </c>
      <c r="AH10" s="11"/>
      <c r="AI10" s="11"/>
      <c r="AJ10" s="11"/>
      <c r="AK10" s="11"/>
      <c r="AL10" s="15"/>
      <c r="AM10" s="15"/>
      <c r="AN10" s="15"/>
      <c r="AO10" s="15"/>
      <c r="AP10" s="15"/>
      <c r="AQ10" s="15"/>
      <c r="AR10" s="15"/>
      <c r="AS10" s="15"/>
      <c r="AT10" s="15"/>
      <c r="AU10" s="15"/>
      <c r="AV10" s="15"/>
      <c r="AW10" s="15"/>
      <c r="AX10" s="15"/>
      <c r="AY10" s="11"/>
      <c r="AZ10" s="11"/>
    </row>
    <row r="11" spans="1:52" ht="99.75" x14ac:dyDescent="0.25">
      <c r="A11" s="9" t="s">
        <v>57</v>
      </c>
      <c r="B11" s="10">
        <v>1</v>
      </c>
      <c r="C11" s="11" t="s">
        <v>83</v>
      </c>
      <c r="D11" s="11" t="s">
        <v>84</v>
      </c>
      <c r="E11" s="11" t="s">
        <v>85</v>
      </c>
      <c r="F11" s="10" t="s">
        <v>53</v>
      </c>
      <c r="G11" s="11" t="s">
        <v>272</v>
      </c>
      <c r="H11" s="11" t="s">
        <v>225</v>
      </c>
      <c r="I11" s="11" t="s">
        <v>55</v>
      </c>
      <c r="J11" s="11" t="s">
        <v>273</v>
      </c>
      <c r="K11" s="11"/>
      <c r="L11" s="11"/>
      <c r="M11" s="11"/>
      <c r="N11" s="12">
        <v>10</v>
      </c>
      <c r="O11" s="13"/>
      <c r="P11" s="14">
        <v>4</v>
      </c>
      <c r="Q11" s="13"/>
      <c r="R11" s="14">
        <f t="shared" si="5"/>
        <v>40</v>
      </c>
      <c r="S11" s="13"/>
      <c r="T11" s="14" t="str">
        <f>IF(R11&gt;=24,"Muy Alto",IF(R11&gt;=10,"Alto",IF(R11&gt;=6,"Medio",IF(R11&gt;=0,"Bajo"))))</f>
        <v>Muy Alto</v>
      </c>
      <c r="U11" s="13"/>
      <c r="V11" s="14">
        <v>60</v>
      </c>
      <c r="W11" s="13"/>
      <c r="X11" s="14">
        <f t="shared" si="6"/>
        <v>2400</v>
      </c>
      <c r="Y11" s="13"/>
      <c r="Z11" s="14" t="str">
        <f>IF(X11&gt;=600,"I",IF(X11&gt;=150,"II",IF(X11&gt;=40,"III",IF(X11&gt;=0,"IV"))))</f>
        <v>I</v>
      </c>
      <c r="AA11" s="13"/>
      <c r="AB11" s="14" t="str">
        <f t="shared" si="9"/>
        <v>NO Aceptable</v>
      </c>
      <c r="AC11" s="13"/>
      <c r="AD11" s="10">
        <v>1</v>
      </c>
      <c r="AE11" s="11" t="s">
        <v>233</v>
      </c>
      <c r="AF11" s="11"/>
      <c r="AG11" s="11" t="s">
        <v>285</v>
      </c>
      <c r="AH11" s="11"/>
      <c r="AI11" s="11"/>
      <c r="AJ11" s="11"/>
      <c r="AK11" s="11"/>
      <c r="AL11" s="15"/>
      <c r="AM11" s="15"/>
      <c r="AN11" s="15"/>
      <c r="AO11" s="15"/>
      <c r="AP11" s="15"/>
      <c r="AQ11" s="15"/>
      <c r="AR11" s="15"/>
      <c r="AS11" s="15"/>
      <c r="AT11" s="15"/>
      <c r="AU11" s="15"/>
      <c r="AV11" s="15"/>
      <c r="AW11" s="15"/>
      <c r="AX11" s="15"/>
      <c r="AY11" s="11"/>
      <c r="AZ11" s="11"/>
    </row>
    <row r="12" spans="1:52" ht="142.5" x14ac:dyDescent="0.25">
      <c r="A12" s="9" t="s">
        <v>57</v>
      </c>
      <c r="B12" s="10">
        <v>1</v>
      </c>
      <c r="C12" s="11" t="s">
        <v>83</v>
      </c>
      <c r="D12" s="11" t="s">
        <v>84</v>
      </c>
      <c r="E12" s="11" t="s">
        <v>85</v>
      </c>
      <c r="F12" s="10" t="s">
        <v>53</v>
      </c>
      <c r="G12" s="11" t="s">
        <v>274</v>
      </c>
      <c r="H12" s="11" t="s">
        <v>86</v>
      </c>
      <c r="I12" s="11" t="s">
        <v>281</v>
      </c>
      <c r="J12" s="11" t="s">
        <v>284</v>
      </c>
      <c r="K12" s="11"/>
      <c r="L12" s="11"/>
      <c r="M12" s="11"/>
      <c r="N12" s="12">
        <v>2</v>
      </c>
      <c r="O12" s="13"/>
      <c r="P12" s="14">
        <v>4</v>
      </c>
      <c r="Q12" s="13"/>
      <c r="R12" s="14">
        <f t="shared" si="5"/>
        <v>8</v>
      </c>
      <c r="S12" s="13"/>
      <c r="T12" s="14" t="str">
        <f>IF(R12&gt;=24,"Muy Alto",IF(R12&gt;=10,"Alto",IF(R12&gt;=6,"Medio",IF(R12&gt;=0,"Bajo"))))</f>
        <v>Medio</v>
      </c>
      <c r="U12" s="13"/>
      <c r="V12" s="14">
        <v>10</v>
      </c>
      <c r="W12" s="13"/>
      <c r="X12" s="14">
        <f t="shared" si="6"/>
        <v>80</v>
      </c>
      <c r="Y12" s="13"/>
      <c r="Z12" s="14" t="str">
        <f>IF(X12&gt;=600,"I",IF(X12&gt;=150,"II",IF(X12&gt;=40,"III",IF(X12&gt;=0,"IV"))))</f>
        <v>III</v>
      </c>
      <c r="AA12" s="13"/>
      <c r="AB12" s="14" t="str">
        <f t="shared" si="9"/>
        <v>Mejorable</v>
      </c>
      <c r="AC12" s="13"/>
      <c r="AD12" s="10">
        <v>1</v>
      </c>
      <c r="AE12" s="11" t="s">
        <v>284</v>
      </c>
      <c r="AF12" s="11"/>
      <c r="AG12" s="11"/>
      <c r="AH12" s="11"/>
      <c r="AI12" s="11"/>
      <c r="AJ12" s="11" t="s">
        <v>286</v>
      </c>
      <c r="AK12" s="11"/>
      <c r="AL12" s="15"/>
      <c r="AM12" s="15"/>
      <c r="AN12" s="15"/>
      <c r="AO12" s="15"/>
      <c r="AP12" s="15"/>
      <c r="AQ12" s="15"/>
      <c r="AR12" s="15"/>
      <c r="AS12" s="15"/>
      <c r="AT12" s="15"/>
      <c r="AU12" s="15"/>
      <c r="AV12" s="15"/>
      <c r="AW12" s="15"/>
      <c r="AX12" s="15"/>
      <c r="AY12" s="11"/>
      <c r="AZ12" s="11"/>
    </row>
    <row r="13" spans="1:52" ht="142.5" x14ac:dyDescent="0.25">
      <c r="A13" s="9" t="s">
        <v>57</v>
      </c>
      <c r="B13" s="10">
        <v>1</v>
      </c>
      <c r="C13" s="11" t="s">
        <v>389</v>
      </c>
      <c r="D13" s="11" t="s">
        <v>389</v>
      </c>
      <c r="E13" s="11" t="s">
        <v>110</v>
      </c>
      <c r="F13" s="10" t="s">
        <v>53</v>
      </c>
      <c r="G13" s="11" t="s">
        <v>112</v>
      </c>
      <c r="H13" s="11" t="s">
        <v>225</v>
      </c>
      <c r="I13" s="11" t="s">
        <v>82</v>
      </c>
      <c r="J13" s="11" t="s">
        <v>113</v>
      </c>
      <c r="K13" s="11"/>
      <c r="L13" s="11"/>
      <c r="M13" s="11"/>
      <c r="N13" s="12">
        <v>2</v>
      </c>
      <c r="O13" s="13"/>
      <c r="P13" s="14">
        <v>4</v>
      </c>
      <c r="Q13" s="13"/>
      <c r="R13" s="14">
        <f t="shared" si="5"/>
        <v>8</v>
      </c>
      <c r="S13" s="13">
        <f t="shared" si="5"/>
        <v>0</v>
      </c>
      <c r="T13" s="14" t="str">
        <f t="shared" ref="T13:U30" si="10">IF(R13&gt;=24,"Muy Alto",IF(R13&gt;=10,"Alto",IF(R13&gt;=6,"Medio",IF(R13&gt;=0,"Bajo"))))</f>
        <v>Medio</v>
      </c>
      <c r="U13" s="13" t="str">
        <f t="shared" si="10"/>
        <v>Bajo</v>
      </c>
      <c r="V13" s="14">
        <v>25</v>
      </c>
      <c r="W13" s="13"/>
      <c r="X13" s="14">
        <f t="shared" si="6"/>
        <v>200</v>
      </c>
      <c r="Y13" s="13">
        <f t="shared" si="6"/>
        <v>0</v>
      </c>
      <c r="Z13" s="14" t="str">
        <f t="shared" si="7"/>
        <v>II</v>
      </c>
      <c r="AA13" s="13" t="str">
        <f t="shared" si="7"/>
        <v>IV</v>
      </c>
      <c r="AB13" s="14" t="str">
        <f t="shared" si="8"/>
        <v>Aceptable con control</v>
      </c>
      <c r="AC13" s="13" t="str">
        <f t="shared" si="8"/>
        <v>Falta Valorar</v>
      </c>
      <c r="AD13" s="10">
        <v>2</v>
      </c>
      <c r="AE13" s="11" t="s">
        <v>114</v>
      </c>
      <c r="AF13" s="11" t="s">
        <v>60</v>
      </c>
      <c r="AG13" s="11" t="s">
        <v>115</v>
      </c>
      <c r="AH13" s="11"/>
      <c r="AI13" s="11"/>
      <c r="AJ13" s="11"/>
      <c r="AK13" s="11"/>
      <c r="AL13" s="15"/>
      <c r="AM13" s="15"/>
      <c r="AN13" s="15"/>
      <c r="AO13" s="15"/>
      <c r="AP13" s="15"/>
      <c r="AQ13" s="15"/>
      <c r="AR13" s="15"/>
      <c r="AS13" s="15"/>
      <c r="AT13" s="15"/>
      <c r="AU13" s="15"/>
      <c r="AV13" s="15"/>
      <c r="AW13" s="15"/>
      <c r="AX13" s="15"/>
      <c r="AY13" s="11"/>
      <c r="AZ13" s="11"/>
    </row>
    <row r="14" spans="1:52" ht="409.5" x14ac:dyDescent="0.25">
      <c r="A14" s="9" t="s">
        <v>57</v>
      </c>
      <c r="B14" s="10">
        <v>1</v>
      </c>
      <c r="C14" s="11" t="s">
        <v>389</v>
      </c>
      <c r="D14" s="11" t="s">
        <v>389</v>
      </c>
      <c r="E14" s="11" t="s">
        <v>110</v>
      </c>
      <c r="F14" s="10" t="s">
        <v>53</v>
      </c>
      <c r="G14" s="11" t="s">
        <v>275</v>
      </c>
      <c r="H14" s="11" t="s">
        <v>86</v>
      </c>
      <c r="I14" s="11" t="s">
        <v>87</v>
      </c>
      <c r="J14" s="11" t="s">
        <v>116</v>
      </c>
      <c r="K14" s="11"/>
      <c r="L14" s="11"/>
      <c r="M14" s="11"/>
      <c r="N14" s="12">
        <v>6</v>
      </c>
      <c r="O14" s="13"/>
      <c r="P14" s="14">
        <v>4</v>
      </c>
      <c r="Q14" s="13"/>
      <c r="R14" s="14">
        <f t="shared" si="5"/>
        <v>24</v>
      </c>
      <c r="S14" s="13">
        <f t="shared" si="5"/>
        <v>0</v>
      </c>
      <c r="T14" s="14" t="str">
        <f t="shared" si="10"/>
        <v>Muy Alto</v>
      </c>
      <c r="U14" s="13" t="str">
        <f t="shared" si="10"/>
        <v>Bajo</v>
      </c>
      <c r="V14" s="14">
        <v>25</v>
      </c>
      <c r="W14" s="13"/>
      <c r="X14" s="14">
        <f t="shared" si="6"/>
        <v>600</v>
      </c>
      <c r="Y14" s="13">
        <f t="shared" si="6"/>
        <v>0</v>
      </c>
      <c r="Z14" s="14" t="str">
        <f t="shared" si="7"/>
        <v>I</v>
      </c>
      <c r="AA14" s="13" t="str">
        <f t="shared" si="7"/>
        <v>IV</v>
      </c>
      <c r="AB14" s="14" t="str">
        <f t="shared" si="8"/>
        <v>NO Aceptable</v>
      </c>
      <c r="AC14" s="13" t="str">
        <f t="shared" si="8"/>
        <v>Falta Valorar</v>
      </c>
      <c r="AD14" s="10">
        <v>2</v>
      </c>
      <c r="AE14" s="11" t="s">
        <v>117</v>
      </c>
      <c r="AF14" s="11" t="s">
        <v>60</v>
      </c>
      <c r="AG14" s="11" t="s">
        <v>118</v>
      </c>
      <c r="AH14" s="11"/>
      <c r="AI14" s="11"/>
      <c r="AJ14" s="11"/>
      <c r="AK14" s="11"/>
      <c r="AL14" s="15"/>
      <c r="AM14" s="15"/>
      <c r="AN14" s="15"/>
      <c r="AO14" s="15"/>
      <c r="AP14" s="15"/>
      <c r="AQ14" s="15"/>
      <c r="AR14" s="15"/>
      <c r="AS14" s="15"/>
      <c r="AT14" s="15"/>
      <c r="AU14" s="15"/>
      <c r="AV14" s="15"/>
      <c r="AW14" s="15"/>
      <c r="AX14" s="15"/>
      <c r="AY14" s="11"/>
      <c r="AZ14" s="11"/>
    </row>
    <row r="15" spans="1:52" ht="57" x14ac:dyDescent="0.25">
      <c r="A15" s="9" t="s">
        <v>57</v>
      </c>
      <c r="B15" s="10">
        <v>1</v>
      </c>
      <c r="C15" s="11" t="s">
        <v>389</v>
      </c>
      <c r="D15" s="11" t="s">
        <v>389</v>
      </c>
      <c r="E15" s="11" t="s">
        <v>119</v>
      </c>
      <c r="F15" s="10" t="s">
        <v>53</v>
      </c>
      <c r="G15" s="11" t="s">
        <v>224</v>
      </c>
      <c r="H15" s="11" t="s">
        <v>225</v>
      </c>
      <c r="I15" s="11" t="s">
        <v>55</v>
      </c>
      <c r="J15" s="11" t="s">
        <v>287</v>
      </c>
      <c r="K15" s="11"/>
      <c r="L15" s="11"/>
      <c r="M15" s="11"/>
      <c r="N15" s="12">
        <v>10</v>
      </c>
      <c r="O15" s="13"/>
      <c r="P15" s="14">
        <v>4</v>
      </c>
      <c r="Q15" s="13"/>
      <c r="R15" s="14">
        <f t="shared" si="5"/>
        <v>40</v>
      </c>
      <c r="S15" s="13"/>
      <c r="T15" s="14" t="str">
        <f t="shared" si="10"/>
        <v>Muy Alto</v>
      </c>
      <c r="U15" s="13"/>
      <c r="V15" s="14">
        <v>60</v>
      </c>
      <c r="W15" s="13"/>
      <c r="X15" s="14">
        <f t="shared" si="6"/>
        <v>2400</v>
      </c>
      <c r="Y15" s="13"/>
      <c r="Z15" s="14" t="str">
        <f t="shared" si="7"/>
        <v>I</v>
      </c>
      <c r="AA15" s="13"/>
      <c r="AB15" s="14" t="str">
        <f t="shared" si="8"/>
        <v>NO Aceptable</v>
      </c>
      <c r="AC15" s="13"/>
      <c r="AD15" s="10">
        <v>1</v>
      </c>
      <c r="AE15" s="11" t="s">
        <v>233</v>
      </c>
      <c r="AF15" s="11"/>
      <c r="AG15" s="11"/>
      <c r="AH15" s="11"/>
      <c r="AI15" s="11"/>
      <c r="AJ15" s="11" t="s">
        <v>304</v>
      </c>
      <c r="AK15" s="11"/>
      <c r="AL15" s="15"/>
      <c r="AM15" s="15"/>
      <c r="AN15" s="15"/>
      <c r="AO15" s="15"/>
      <c r="AP15" s="15"/>
      <c r="AQ15" s="15"/>
      <c r="AR15" s="15"/>
      <c r="AS15" s="15"/>
      <c r="AT15" s="15"/>
      <c r="AU15" s="15"/>
      <c r="AV15" s="15"/>
      <c r="AW15" s="15"/>
      <c r="AX15" s="15"/>
      <c r="AY15" s="11"/>
      <c r="AZ15" s="11"/>
    </row>
    <row r="16" spans="1:52" ht="227.25" customHeight="1" x14ac:dyDescent="0.25">
      <c r="A16" s="9" t="s">
        <v>57</v>
      </c>
      <c r="B16" s="10">
        <v>1</v>
      </c>
      <c r="C16" s="11" t="s">
        <v>389</v>
      </c>
      <c r="D16" s="11" t="s">
        <v>109</v>
      </c>
      <c r="E16" s="11" t="s">
        <v>119</v>
      </c>
      <c r="F16" s="10" t="s">
        <v>53</v>
      </c>
      <c r="G16" s="11" t="s">
        <v>120</v>
      </c>
      <c r="H16" s="11" t="s">
        <v>225</v>
      </c>
      <c r="I16" s="11" t="s">
        <v>54</v>
      </c>
      <c r="J16" s="11" t="s">
        <v>226</v>
      </c>
      <c r="K16" s="11"/>
      <c r="L16" s="11"/>
      <c r="M16" s="11"/>
      <c r="N16" s="12">
        <v>10</v>
      </c>
      <c r="O16" s="13"/>
      <c r="P16" s="14">
        <v>4</v>
      </c>
      <c r="Q16" s="13"/>
      <c r="R16" s="14">
        <f t="shared" si="5"/>
        <v>40</v>
      </c>
      <c r="S16" s="13"/>
      <c r="T16" s="14" t="str">
        <f t="shared" si="10"/>
        <v>Muy Alto</v>
      </c>
      <c r="U16" s="13"/>
      <c r="V16" s="14">
        <v>25</v>
      </c>
      <c r="W16" s="13"/>
      <c r="X16" s="14">
        <f t="shared" si="6"/>
        <v>1000</v>
      </c>
      <c r="Y16" s="13"/>
      <c r="Z16" s="14" t="str">
        <f t="shared" si="7"/>
        <v>I</v>
      </c>
      <c r="AA16" s="13"/>
      <c r="AB16" s="14" t="str">
        <f t="shared" si="8"/>
        <v>NO Aceptable</v>
      </c>
      <c r="AC16" s="13"/>
      <c r="AD16" s="10">
        <v>1</v>
      </c>
      <c r="AE16" s="11" t="s">
        <v>303</v>
      </c>
      <c r="AF16" s="11"/>
      <c r="AG16" s="11"/>
      <c r="AH16" s="11"/>
      <c r="AI16" s="11"/>
      <c r="AJ16" s="11" t="s">
        <v>288</v>
      </c>
      <c r="AK16" s="11"/>
      <c r="AL16" s="15"/>
      <c r="AM16" s="15"/>
      <c r="AN16" s="15"/>
      <c r="AO16" s="15"/>
      <c r="AP16" s="15"/>
      <c r="AQ16" s="15"/>
      <c r="AR16" s="15"/>
      <c r="AS16" s="15"/>
      <c r="AT16" s="15"/>
      <c r="AU16" s="15"/>
      <c r="AV16" s="15"/>
      <c r="AW16" s="15"/>
      <c r="AX16" s="15"/>
      <c r="AY16" s="11"/>
      <c r="AZ16" s="11"/>
    </row>
    <row r="17" spans="1:52" ht="242.25" x14ac:dyDescent="0.25">
      <c r="A17" s="9" t="s">
        <v>57</v>
      </c>
      <c r="B17" s="10">
        <v>1</v>
      </c>
      <c r="C17" s="11" t="s">
        <v>389</v>
      </c>
      <c r="D17" s="11" t="s">
        <v>109</v>
      </c>
      <c r="E17" s="11" t="s">
        <v>119</v>
      </c>
      <c r="F17" s="10" t="s">
        <v>53</v>
      </c>
      <c r="G17" s="11" t="s">
        <v>390</v>
      </c>
      <c r="H17" s="11" t="s">
        <v>86</v>
      </c>
      <c r="I17" s="11" t="s">
        <v>87</v>
      </c>
      <c r="J17" s="11" t="s">
        <v>106</v>
      </c>
      <c r="K17" s="11"/>
      <c r="L17" s="11" t="s">
        <v>289</v>
      </c>
      <c r="M17" s="11"/>
      <c r="N17" s="12">
        <v>6</v>
      </c>
      <c r="O17" s="13"/>
      <c r="P17" s="14">
        <v>4</v>
      </c>
      <c r="Q17" s="13"/>
      <c r="R17" s="14">
        <f t="shared" si="5"/>
        <v>24</v>
      </c>
      <c r="S17" s="13"/>
      <c r="T17" s="14" t="str">
        <f t="shared" si="10"/>
        <v>Muy Alto</v>
      </c>
      <c r="U17" s="13"/>
      <c r="V17" s="14">
        <v>25</v>
      </c>
      <c r="W17" s="13"/>
      <c r="X17" s="14">
        <f t="shared" ref="X17" si="11">R17*V17</f>
        <v>600</v>
      </c>
      <c r="Y17" s="13"/>
      <c r="Z17" s="14" t="str">
        <f t="shared" ref="Z17" si="12">IF(X17&gt;=600,"I",IF(X17&gt;=150,"II",IF(X17&gt;=40,"III",IF(X17&gt;=0,"IV"))))</f>
        <v>I</v>
      </c>
      <c r="AA17" s="13"/>
      <c r="AB17" s="14" t="str">
        <f t="shared" ref="AB17" si="13">IF(X17&gt;=600,"NO Aceptable",IF(X17&gt;=150,"Aceptable con control",IF(X17&gt;=40,"Mejorable",IF(X17&gt;0,"Aceptable",IF(X17=0,"Falta Valorar")))))</f>
        <v>NO Aceptable</v>
      </c>
      <c r="AC17" s="13"/>
      <c r="AD17" s="10">
        <v>1</v>
      </c>
      <c r="AE17" s="11" t="s">
        <v>301</v>
      </c>
      <c r="AF17" s="11"/>
      <c r="AG17" s="11"/>
      <c r="AH17" s="11"/>
      <c r="AI17" s="11"/>
      <c r="AJ17" s="11" t="s">
        <v>290</v>
      </c>
      <c r="AK17" s="11"/>
      <c r="AL17" s="15"/>
      <c r="AM17" s="15"/>
      <c r="AN17" s="15"/>
      <c r="AO17" s="15"/>
      <c r="AP17" s="15"/>
      <c r="AQ17" s="15"/>
      <c r="AR17" s="15"/>
      <c r="AS17" s="15"/>
      <c r="AT17" s="15"/>
      <c r="AU17" s="15"/>
      <c r="AV17" s="15"/>
      <c r="AW17" s="15"/>
      <c r="AX17" s="15"/>
      <c r="AY17" s="11"/>
      <c r="AZ17" s="11"/>
    </row>
    <row r="18" spans="1:52" ht="156.75" x14ac:dyDescent="0.25">
      <c r="A18" s="9" t="s">
        <v>57</v>
      </c>
      <c r="B18" s="10">
        <v>1</v>
      </c>
      <c r="C18" s="11" t="s">
        <v>389</v>
      </c>
      <c r="D18" s="11" t="s">
        <v>109</v>
      </c>
      <c r="E18" s="11" t="s">
        <v>119</v>
      </c>
      <c r="F18" s="10" t="s">
        <v>53</v>
      </c>
      <c r="G18" s="11" t="s">
        <v>291</v>
      </c>
      <c r="H18" s="11" t="s">
        <v>86</v>
      </c>
      <c r="I18" s="11" t="s">
        <v>100</v>
      </c>
      <c r="J18" s="11" t="s">
        <v>292</v>
      </c>
      <c r="K18" s="11"/>
      <c r="L18" s="11"/>
      <c r="M18" s="11"/>
      <c r="N18" s="12">
        <v>10</v>
      </c>
      <c r="O18" s="13"/>
      <c r="P18" s="14">
        <v>4</v>
      </c>
      <c r="Q18" s="13"/>
      <c r="R18" s="14">
        <f t="shared" ref="R18:R19" si="14">N18*P18</f>
        <v>40</v>
      </c>
      <c r="S18" s="13"/>
      <c r="T18" s="14" t="str">
        <f t="shared" ref="T18:T19" si="15">IF(R18&gt;=24,"Muy Alto",IF(R18&gt;=10,"Alto",IF(R18&gt;=6,"Medio",IF(R18&gt;=0,"Bajo"))))</f>
        <v>Muy Alto</v>
      </c>
      <c r="U18" s="13"/>
      <c r="V18" s="14">
        <v>26</v>
      </c>
      <c r="W18" s="13"/>
      <c r="X18" s="14">
        <f t="shared" ref="X18:X19" si="16">R18*V18</f>
        <v>1040</v>
      </c>
      <c r="Y18" s="13"/>
      <c r="Z18" s="14" t="str">
        <f t="shared" ref="Z18:Z19" si="17">IF(X18&gt;=600,"I",IF(X18&gt;=150,"II",IF(X18&gt;=40,"III",IF(X18&gt;=0,"IV"))))</f>
        <v>I</v>
      </c>
      <c r="AA18" s="13"/>
      <c r="AB18" s="14" t="str">
        <f t="shared" ref="AB18:AB19" si="18">IF(X18&gt;=600,"NO Aceptable",IF(X18&gt;=150,"Aceptable con control",IF(X18&gt;=40,"Mejorable",IF(X18&gt;0,"Aceptable",IF(X18=0,"Falta Valorar")))))</f>
        <v>NO Aceptable</v>
      </c>
      <c r="AC18" s="13"/>
      <c r="AD18" s="10">
        <v>1</v>
      </c>
      <c r="AE18" s="11" t="s">
        <v>302</v>
      </c>
      <c r="AF18" s="11"/>
      <c r="AG18" s="11"/>
      <c r="AH18" s="11"/>
      <c r="AI18" s="11"/>
      <c r="AJ18" s="11" t="s">
        <v>293</v>
      </c>
      <c r="AK18" s="11"/>
      <c r="AL18" s="15"/>
      <c r="AM18" s="15"/>
      <c r="AN18" s="15"/>
      <c r="AO18" s="15"/>
      <c r="AP18" s="15"/>
      <c r="AQ18" s="15"/>
      <c r="AR18" s="15"/>
      <c r="AS18" s="15"/>
      <c r="AT18" s="15"/>
      <c r="AU18" s="15"/>
      <c r="AV18" s="15"/>
      <c r="AW18" s="15"/>
      <c r="AX18" s="15"/>
      <c r="AY18" s="11"/>
      <c r="AZ18" s="11"/>
    </row>
    <row r="19" spans="1:52" ht="128.25" x14ac:dyDescent="0.25">
      <c r="A19" s="9" t="s">
        <v>276</v>
      </c>
      <c r="B19" s="10">
        <v>1</v>
      </c>
      <c r="C19" s="11" t="s">
        <v>277</v>
      </c>
      <c r="D19" s="11" t="s">
        <v>127</v>
      </c>
      <c r="E19" s="11" t="s">
        <v>176</v>
      </c>
      <c r="F19" s="10" t="s">
        <v>278</v>
      </c>
      <c r="G19" s="11" t="s">
        <v>294</v>
      </c>
      <c r="H19" s="11" t="s">
        <v>225</v>
      </c>
      <c r="I19" s="11" t="s">
        <v>54</v>
      </c>
      <c r="J19" s="11" t="s">
        <v>295</v>
      </c>
      <c r="K19" s="11"/>
      <c r="L19" s="11"/>
      <c r="M19" s="11"/>
      <c r="N19" s="12">
        <v>6</v>
      </c>
      <c r="O19" s="13"/>
      <c r="P19" s="14">
        <v>2</v>
      </c>
      <c r="Q19" s="13"/>
      <c r="R19" s="14">
        <f t="shared" si="14"/>
        <v>12</v>
      </c>
      <c r="S19" s="13"/>
      <c r="T19" s="14" t="str">
        <f t="shared" si="15"/>
        <v>Alto</v>
      </c>
      <c r="U19" s="13"/>
      <c r="V19" s="14">
        <v>25</v>
      </c>
      <c r="W19" s="13"/>
      <c r="X19" s="14">
        <f t="shared" si="16"/>
        <v>300</v>
      </c>
      <c r="Y19" s="13"/>
      <c r="Z19" s="14" t="str">
        <f t="shared" si="17"/>
        <v>II</v>
      </c>
      <c r="AA19" s="13"/>
      <c r="AB19" s="14" t="str">
        <f t="shared" si="18"/>
        <v>Aceptable con control</v>
      </c>
      <c r="AC19" s="13"/>
      <c r="AD19" s="10"/>
      <c r="AE19" s="11" t="s">
        <v>300</v>
      </c>
      <c r="AF19" s="11"/>
      <c r="AG19" s="11"/>
      <c r="AH19" s="11"/>
      <c r="AI19" s="11"/>
      <c r="AJ19" s="11"/>
      <c r="AK19" s="11"/>
      <c r="AL19" s="15"/>
      <c r="AM19" s="15"/>
      <c r="AN19" s="15"/>
      <c r="AO19" s="15"/>
      <c r="AP19" s="15"/>
      <c r="AQ19" s="15"/>
      <c r="AR19" s="15"/>
      <c r="AS19" s="15"/>
      <c r="AT19" s="15"/>
      <c r="AU19" s="15"/>
      <c r="AV19" s="15"/>
      <c r="AW19" s="15"/>
      <c r="AX19" s="15"/>
      <c r="AY19" s="11"/>
      <c r="AZ19" s="11"/>
    </row>
    <row r="20" spans="1:52" ht="409.5" x14ac:dyDescent="0.25">
      <c r="A20" s="9" t="s">
        <v>63</v>
      </c>
      <c r="B20" s="10">
        <v>1</v>
      </c>
      <c r="C20" s="11" t="s">
        <v>126</v>
      </c>
      <c r="D20" s="11" t="s">
        <v>129</v>
      </c>
      <c r="E20" s="11" t="s">
        <v>57</v>
      </c>
      <c r="F20" s="10" t="s">
        <v>53</v>
      </c>
      <c r="G20" s="11" t="s">
        <v>130</v>
      </c>
      <c r="H20" s="11" t="s">
        <v>102</v>
      </c>
      <c r="I20" s="11" t="s">
        <v>251</v>
      </c>
      <c r="J20" s="11" t="s">
        <v>111</v>
      </c>
      <c r="K20" s="11"/>
      <c r="L20" s="11" t="s">
        <v>131</v>
      </c>
      <c r="M20" s="11" t="s">
        <v>103</v>
      </c>
      <c r="N20" s="12">
        <v>6</v>
      </c>
      <c r="O20" s="13"/>
      <c r="P20" s="14">
        <v>4</v>
      </c>
      <c r="Q20" s="13"/>
      <c r="R20" s="14">
        <f t="shared" si="5"/>
        <v>24</v>
      </c>
      <c r="S20" s="13">
        <f t="shared" si="5"/>
        <v>0</v>
      </c>
      <c r="T20" s="14" t="str">
        <f t="shared" si="10"/>
        <v>Muy Alto</v>
      </c>
      <c r="U20" s="13" t="str">
        <f t="shared" si="10"/>
        <v>Bajo</v>
      </c>
      <c r="V20" s="14">
        <v>60</v>
      </c>
      <c r="W20" s="13"/>
      <c r="X20" s="14">
        <f t="shared" si="6"/>
        <v>1440</v>
      </c>
      <c r="Y20" s="13">
        <f t="shared" si="6"/>
        <v>0</v>
      </c>
      <c r="Z20" s="14" t="str">
        <f t="shared" si="7"/>
        <v>I</v>
      </c>
      <c r="AA20" s="13" t="str">
        <f t="shared" si="7"/>
        <v>IV</v>
      </c>
      <c r="AB20" s="14" t="str">
        <f t="shared" si="8"/>
        <v>NO Aceptable</v>
      </c>
      <c r="AC20" s="13" t="str">
        <f t="shared" si="8"/>
        <v>Falta Valorar</v>
      </c>
      <c r="AD20" s="10">
        <v>100</v>
      </c>
      <c r="AE20" s="11" t="s">
        <v>132</v>
      </c>
      <c r="AF20" s="11" t="s">
        <v>60</v>
      </c>
      <c r="AG20" s="11"/>
      <c r="AH20" s="11"/>
      <c r="AI20" s="11"/>
      <c r="AJ20" s="11" t="s">
        <v>133</v>
      </c>
      <c r="AK20" s="11"/>
      <c r="AL20" s="15"/>
      <c r="AM20" s="15"/>
      <c r="AN20" s="15"/>
      <c r="AO20" s="15"/>
      <c r="AP20" s="15"/>
      <c r="AQ20" s="15"/>
      <c r="AR20" s="15"/>
      <c r="AS20" s="15"/>
      <c r="AT20" s="15"/>
      <c r="AU20" s="15"/>
      <c r="AV20" s="15"/>
      <c r="AW20" s="15"/>
      <c r="AX20" s="15"/>
      <c r="AY20" s="11"/>
      <c r="AZ20" s="11"/>
    </row>
    <row r="21" spans="1:52" s="18" customFormat="1" ht="199.5" x14ac:dyDescent="0.25">
      <c r="A21" s="9" t="s">
        <v>63</v>
      </c>
      <c r="B21" s="10">
        <v>1</v>
      </c>
      <c r="C21" s="11" t="s">
        <v>279</v>
      </c>
      <c r="D21" s="11" t="s">
        <v>127</v>
      </c>
      <c r="E21" s="11" t="s">
        <v>128</v>
      </c>
      <c r="F21" s="10" t="s">
        <v>53</v>
      </c>
      <c r="G21" s="11" t="s">
        <v>280</v>
      </c>
      <c r="H21" s="11" t="s">
        <v>99</v>
      </c>
      <c r="I21" s="11" t="s">
        <v>282</v>
      </c>
      <c r="J21" s="11" t="s">
        <v>296</v>
      </c>
      <c r="K21" s="11"/>
      <c r="L21" s="11"/>
      <c r="M21" s="11"/>
      <c r="N21" s="12">
        <v>6</v>
      </c>
      <c r="O21" s="13"/>
      <c r="P21" s="14">
        <v>4</v>
      </c>
      <c r="Q21" s="13"/>
      <c r="R21" s="14">
        <f t="shared" si="5"/>
        <v>24</v>
      </c>
      <c r="S21" s="13"/>
      <c r="T21" s="14" t="str">
        <f t="shared" si="10"/>
        <v>Muy Alto</v>
      </c>
      <c r="U21" s="13"/>
      <c r="V21" s="14">
        <v>25</v>
      </c>
      <c r="W21" s="13"/>
      <c r="X21" s="14">
        <f t="shared" si="6"/>
        <v>600</v>
      </c>
      <c r="Y21" s="13"/>
      <c r="Z21" s="14" t="str">
        <f t="shared" si="7"/>
        <v>I</v>
      </c>
      <c r="AA21" s="13"/>
      <c r="AB21" s="14" t="str">
        <f t="shared" si="8"/>
        <v>NO Aceptable</v>
      </c>
      <c r="AC21" s="13"/>
      <c r="AD21" s="10"/>
      <c r="AE21" s="11" t="s">
        <v>299</v>
      </c>
      <c r="AF21" s="11"/>
      <c r="AG21" s="11" t="s">
        <v>298</v>
      </c>
      <c r="AH21" s="11"/>
      <c r="AI21" s="11" t="s">
        <v>297</v>
      </c>
      <c r="AJ21" s="11"/>
      <c r="AK21" s="11"/>
      <c r="AL21" s="15"/>
      <c r="AM21" s="15"/>
      <c r="AN21" s="15"/>
      <c r="AO21" s="15"/>
      <c r="AP21" s="15"/>
      <c r="AQ21" s="15"/>
      <c r="AR21" s="15"/>
      <c r="AS21" s="15"/>
      <c r="AT21" s="15"/>
      <c r="AU21" s="15"/>
      <c r="AV21" s="15"/>
      <c r="AW21" s="15"/>
      <c r="AX21" s="15"/>
      <c r="AY21" s="11"/>
      <c r="AZ21" s="11"/>
    </row>
    <row r="22" spans="1:52" s="18" customFormat="1" ht="242.25" x14ac:dyDescent="0.25">
      <c r="A22" s="9" t="s">
        <v>63</v>
      </c>
      <c r="B22" s="10">
        <v>1</v>
      </c>
      <c r="C22" s="11" t="s">
        <v>391</v>
      </c>
      <c r="D22" s="11" t="s">
        <v>127</v>
      </c>
      <c r="E22" s="11" t="s">
        <v>128</v>
      </c>
      <c r="F22" s="10" t="s">
        <v>134</v>
      </c>
      <c r="G22" s="11" t="s">
        <v>392</v>
      </c>
      <c r="H22" s="11" t="s">
        <v>99</v>
      </c>
      <c r="I22" s="11" t="s">
        <v>282</v>
      </c>
      <c r="J22" s="11" t="s">
        <v>296</v>
      </c>
      <c r="K22" s="11"/>
      <c r="L22" s="11"/>
      <c r="M22" s="11"/>
      <c r="N22" s="12">
        <v>6</v>
      </c>
      <c r="O22" s="13"/>
      <c r="P22" s="14">
        <v>4</v>
      </c>
      <c r="Q22" s="13"/>
      <c r="R22" s="14">
        <f t="shared" ref="R22" si="19">N22*P22</f>
        <v>24</v>
      </c>
      <c r="S22" s="13"/>
      <c r="T22" s="14" t="str">
        <f t="shared" ref="T22" si="20">IF(R22&gt;=24,"Muy Alto",IF(R22&gt;=10,"Alto",IF(R22&gt;=6,"Medio",IF(R22&gt;=0,"Bajo"))))</f>
        <v>Muy Alto</v>
      </c>
      <c r="U22" s="13"/>
      <c r="V22" s="14"/>
      <c r="W22" s="13"/>
      <c r="X22" s="14"/>
      <c r="Y22" s="13"/>
      <c r="Z22" s="14"/>
      <c r="AA22" s="13"/>
      <c r="AB22" s="14"/>
      <c r="AC22" s="13"/>
      <c r="AD22" s="10"/>
      <c r="AE22" s="11"/>
      <c r="AF22" s="11"/>
      <c r="AG22" s="11"/>
      <c r="AH22" s="11"/>
      <c r="AI22" s="11"/>
      <c r="AJ22" s="11"/>
      <c r="AK22" s="11"/>
      <c r="AL22" s="15"/>
      <c r="AM22" s="15"/>
      <c r="AN22" s="15"/>
      <c r="AO22" s="15"/>
      <c r="AP22" s="15"/>
      <c r="AQ22" s="15"/>
      <c r="AR22" s="15"/>
      <c r="AS22" s="15"/>
      <c r="AT22" s="15"/>
      <c r="AU22" s="15"/>
      <c r="AV22" s="15"/>
      <c r="AW22" s="15"/>
      <c r="AX22" s="15"/>
      <c r="AY22" s="11"/>
      <c r="AZ22" s="11"/>
    </row>
    <row r="23" spans="1:52" s="28" customFormat="1" ht="114" x14ac:dyDescent="0.25">
      <c r="A23" s="9" t="s">
        <v>63</v>
      </c>
      <c r="B23" s="10">
        <v>1</v>
      </c>
      <c r="C23" s="11" t="s">
        <v>126</v>
      </c>
      <c r="D23" s="11" t="s">
        <v>127</v>
      </c>
      <c r="E23" s="11" t="s">
        <v>128</v>
      </c>
      <c r="F23" s="10" t="s">
        <v>53</v>
      </c>
      <c r="G23" s="11" t="s">
        <v>343</v>
      </c>
      <c r="H23" s="11" t="s">
        <v>344</v>
      </c>
      <c r="I23" s="32" t="s">
        <v>376</v>
      </c>
      <c r="J23" s="11" t="s">
        <v>345</v>
      </c>
      <c r="K23" s="11" t="s">
        <v>348</v>
      </c>
      <c r="L23" s="11"/>
      <c r="M23" s="11"/>
      <c r="N23" s="12">
        <v>1</v>
      </c>
      <c r="O23" s="13"/>
      <c r="P23" s="14">
        <v>4</v>
      </c>
      <c r="Q23" s="13"/>
      <c r="R23" s="14">
        <f t="shared" ref="R23" si="21">N23*P23</f>
        <v>4</v>
      </c>
      <c r="S23" s="13">
        <f t="shared" ref="S23" si="22">O23*Q23</f>
        <v>0</v>
      </c>
      <c r="T23" s="14" t="str">
        <f t="shared" si="10"/>
        <v>Bajo</v>
      </c>
      <c r="U23" s="13" t="str">
        <f t="shared" ref="U23" si="23">IF(S23&gt;=24,"Muy Alto",IF(S23&gt;=10,"Alto",IF(S23&gt;=6,"Medio",IF(S23&gt;=0,"Bajo"))))</f>
        <v>Bajo</v>
      </c>
      <c r="V23" s="14"/>
      <c r="W23" s="13"/>
      <c r="X23" s="14">
        <f t="shared" si="6"/>
        <v>0</v>
      </c>
      <c r="Y23" s="13">
        <f t="shared" ref="Y23" si="24">S23*W23</f>
        <v>0</v>
      </c>
      <c r="Z23" s="14" t="str">
        <f t="shared" si="7"/>
        <v>IV</v>
      </c>
      <c r="AA23" s="13" t="str">
        <f t="shared" ref="AA23" si="25">IF(Y23&gt;=600,"I",IF(Y23&gt;=150,"II",IF(Y23&gt;=40,"III",IF(Y23&gt;=0,"IV"))))</f>
        <v>IV</v>
      </c>
      <c r="AB23" s="14" t="str">
        <f t="shared" si="8"/>
        <v>Falta Valorar</v>
      </c>
      <c r="AC23" s="13" t="str">
        <f t="shared" ref="AC23" si="26">IF(Y23&gt;=600,"NO Aceptable",IF(Y23&gt;=150,"Aceptable con control",IF(Y23&gt;=40,"Mejorable",IF(Y23&gt;0,"Aceptable",IF(Y23=0,"Falta Valorar")))))</f>
        <v>Falta Valorar</v>
      </c>
      <c r="AD23" s="10">
        <v>100</v>
      </c>
      <c r="AE23" s="11" t="s">
        <v>345</v>
      </c>
      <c r="AF23" s="11" t="s">
        <v>346</v>
      </c>
      <c r="AG23" s="11"/>
      <c r="AH23" s="11"/>
      <c r="AI23" s="11"/>
      <c r="AJ23" s="11" t="s">
        <v>347</v>
      </c>
      <c r="AK23" s="11"/>
      <c r="AL23" s="15"/>
      <c r="AM23" s="15"/>
      <c r="AN23" s="15"/>
      <c r="AO23" s="15"/>
      <c r="AP23" s="15"/>
      <c r="AQ23" s="15"/>
      <c r="AR23" s="15"/>
      <c r="AS23" s="15"/>
      <c r="AT23" s="15"/>
      <c r="AU23" s="15"/>
      <c r="AV23" s="15"/>
      <c r="AW23" s="15"/>
      <c r="AX23" s="15"/>
      <c r="AY23" s="11"/>
      <c r="AZ23" s="11"/>
    </row>
    <row r="24" spans="1:52" ht="185.25" x14ac:dyDescent="0.25">
      <c r="A24" s="9" t="s">
        <v>57</v>
      </c>
      <c r="B24" s="10">
        <v>2</v>
      </c>
      <c r="C24" s="11" t="s">
        <v>142</v>
      </c>
      <c r="D24" s="11" t="s">
        <v>143</v>
      </c>
      <c r="E24" s="11" t="s">
        <v>144</v>
      </c>
      <c r="F24" s="10" t="s">
        <v>53</v>
      </c>
      <c r="G24" s="11" t="s">
        <v>146</v>
      </c>
      <c r="H24" s="11" t="s">
        <v>86</v>
      </c>
      <c r="I24" s="11" t="s">
        <v>100</v>
      </c>
      <c r="J24" s="11" t="s">
        <v>101</v>
      </c>
      <c r="K24" s="11"/>
      <c r="L24" s="11"/>
      <c r="M24" s="11"/>
      <c r="N24" s="12">
        <v>10</v>
      </c>
      <c r="O24" s="13"/>
      <c r="P24" s="14">
        <v>4</v>
      </c>
      <c r="Q24" s="13"/>
      <c r="R24" s="14">
        <f t="shared" ref="R24:R25" si="27">N24*P24</f>
        <v>40</v>
      </c>
      <c r="S24" s="13"/>
      <c r="T24" s="14" t="str">
        <f>IF(R24&gt;=24,"Muy Alto",IF(R24&gt;=10,"Alto",IF(R24&gt;=6,"Medio",IF(R24&gt;=0,"Bajo"))))</f>
        <v>Muy Alto</v>
      </c>
      <c r="U24" s="13"/>
      <c r="V24" s="14">
        <v>25</v>
      </c>
      <c r="W24" s="13"/>
      <c r="X24" s="14">
        <f>R24*V24</f>
        <v>1000</v>
      </c>
      <c r="Y24" s="13"/>
      <c r="Z24" s="14" t="str">
        <f>IF(X24&gt;=600,"I",IF(X24&gt;=150,"II",IF(X24&gt;=40,"III",IF(X24&gt;=0,"IV"))))</f>
        <v>I</v>
      </c>
      <c r="AA24" s="13"/>
      <c r="AB24" s="14" t="str">
        <f t="shared" ref="AB24:AB25" si="28">IF(X24&gt;=600,"NO Aceptable",IF(X24&gt;=150,"Aceptable con control",IF(X24&gt;=40,"Mejorable",IF(X24&gt;0,"Aceptable",IF(X24=0,"Falta Valorar")))))</f>
        <v>NO Aceptable</v>
      </c>
      <c r="AC24" s="13"/>
      <c r="AD24" s="10">
        <v>8</v>
      </c>
      <c r="AE24" s="11" t="s">
        <v>227</v>
      </c>
      <c r="AF24" s="11"/>
      <c r="AG24" s="11" t="s">
        <v>228</v>
      </c>
      <c r="AH24" s="11"/>
      <c r="AI24" s="11"/>
      <c r="AJ24" s="11"/>
      <c r="AK24" s="11"/>
      <c r="AL24" s="15"/>
      <c r="AM24" s="15"/>
      <c r="AN24" s="15"/>
      <c r="AO24" s="15"/>
      <c r="AP24" s="15"/>
      <c r="AQ24" s="15"/>
      <c r="AR24" s="15"/>
      <c r="AS24" s="15"/>
      <c r="AT24" s="15"/>
      <c r="AU24" s="15"/>
      <c r="AV24" s="15"/>
      <c r="AW24" s="15"/>
      <c r="AX24" s="15"/>
      <c r="AY24" s="11"/>
      <c r="AZ24" s="11"/>
    </row>
    <row r="25" spans="1:52" ht="99.75" x14ac:dyDescent="0.25">
      <c r="A25" s="9" t="s">
        <v>57</v>
      </c>
      <c r="B25" s="10">
        <v>2</v>
      </c>
      <c r="C25" s="11" t="s">
        <v>142</v>
      </c>
      <c r="D25" s="11" t="s">
        <v>143</v>
      </c>
      <c r="E25" s="11" t="s">
        <v>144</v>
      </c>
      <c r="F25" s="10" t="s">
        <v>53</v>
      </c>
      <c r="G25" s="11" t="s">
        <v>147</v>
      </c>
      <c r="H25" s="11" t="s">
        <v>225</v>
      </c>
      <c r="I25" s="11" t="s">
        <v>54</v>
      </c>
      <c r="J25" s="11" t="s">
        <v>229</v>
      </c>
      <c r="K25" s="11"/>
      <c r="L25" s="11"/>
      <c r="M25" s="11"/>
      <c r="N25" s="12">
        <v>2</v>
      </c>
      <c r="O25" s="13"/>
      <c r="P25" s="14">
        <v>4</v>
      </c>
      <c r="Q25" s="13"/>
      <c r="R25" s="14">
        <f t="shared" si="27"/>
        <v>8</v>
      </c>
      <c r="S25" s="13"/>
      <c r="T25" s="14" t="str">
        <f>IF(R25&gt;=24,"Muy Alto",IF(R25&gt;=10,"Alto",IF(R25&gt;=6,"Medio",IF(R25&gt;=0,"Bajo"))))</f>
        <v>Medio</v>
      </c>
      <c r="U25" s="13"/>
      <c r="V25" s="14">
        <v>10</v>
      </c>
      <c r="W25" s="13"/>
      <c r="X25" s="14">
        <f>R25*V25</f>
        <v>80</v>
      </c>
      <c r="Y25" s="13"/>
      <c r="Z25" s="14" t="str">
        <f>IF(X25&gt;=600,"I",IF(X25&gt;=150,"II",IF(X25&gt;=40,"III",IF(X25&gt;=0,"IV"))))</f>
        <v>III</v>
      </c>
      <c r="AA25" s="13"/>
      <c r="AB25" s="14" t="str">
        <f t="shared" si="28"/>
        <v>Mejorable</v>
      </c>
      <c r="AC25" s="13"/>
      <c r="AD25" s="10">
        <v>8</v>
      </c>
      <c r="AE25" s="11" t="s">
        <v>230</v>
      </c>
      <c r="AF25" s="11"/>
      <c r="AG25" s="11" t="s">
        <v>231</v>
      </c>
      <c r="AH25" s="11"/>
      <c r="AI25" s="11"/>
      <c r="AJ25" s="11"/>
      <c r="AK25" s="11"/>
      <c r="AL25" s="15"/>
      <c r="AM25" s="15"/>
      <c r="AN25" s="15"/>
      <c r="AO25" s="15"/>
      <c r="AP25" s="15"/>
      <c r="AQ25" s="15"/>
      <c r="AR25" s="15"/>
      <c r="AS25" s="15"/>
      <c r="AT25" s="15"/>
      <c r="AU25" s="15"/>
      <c r="AV25" s="15"/>
      <c r="AW25" s="15"/>
      <c r="AX25" s="15"/>
      <c r="AY25" s="11"/>
      <c r="AZ25" s="11"/>
    </row>
    <row r="26" spans="1:52" ht="199.5" x14ac:dyDescent="0.25">
      <c r="A26" s="9" t="s">
        <v>57</v>
      </c>
      <c r="B26" s="10">
        <v>2</v>
      </c>
      <c r="C26" s="11" t="s">
        <v>149</v>
      </c>
      <c r="D26" s="11" t="s">
        <v>150</v>
      </c>
      <c r="E26" s="11" t="s">
        <v>151</v>
      </c>
      <c r="F26" s="10" t="s">
        <v>53</v>
      </c>
      <c r="G26" s="11" t="s">
        <v>152</v>
      </c>
      <c r="H26" s="11" t="s">
        <v>102</v>
      </c>
      <c r="I26" s="11" t="s">
        <v>251</v>
      </c>
      <c r="J26" s="11" t="s">
        <v>153</v>
      </c>
      <c r="K26" s="11"/>
      <c r="L26" s="11"/>
      <c r="M26" s="11"/>
      <c r="N26" s="12">
        <v>6</v>
      </c>
      <c r="O26" s="13"/>
      <c r="P26" s="14">
        <v>4</v>
      </c>
      <c r="Q26" s="13"/>
      <c r="R26" s="14">
        <f t="shared" si="5"/>
        <v>24</v>
      </c>
      <c r="S26" s="13">
        <f t="shared" si="5"/>
        <v>0</v>
      </c>
      <c r="T26" s="14" t="str">
        <f t="shared" si="10"/>
        <v>Muy Alto</v>
      </c>
      <c r="U26" s="13" t="str">
        <f t="shared" si="10"/>
        <v>Bajo</v>
      </c>
      <c r="V26" s="14">
        <v>25</v>
      </c>
      <c r="W26" s="13"/>
      <c r="X26" s="14">
        <f t="shared" si="6"/>
        <v>600</v>
      </c>
      <c r="Y26" s="13">
        <f t="shared" si="6"/>
        <v>0</v>
      </c>
      <c r="Z26" s="14" t="str">
        <f t="shared" si="7"/>
        <v>I</v>
      </c>
      <c r="AA26" s="13" t="str">
        <f t="shared" si="7"/>
        <v>IV</v>
      </c>
      <c r="AB26" s="14" t="str">
        <f t="shared" si="8"/>
        <v>NO Aceptable</v>
      </c>
      <c r="AC26" s="13" t="str">
        <f t="shared" si="8"/>
        <v>Falta Valorar</v>
      </c>
      <c r="AD26" s="10">
        <v>20</v>
      </c>
      <c r="AE26" s="11" t="s">
        <v>154</v>
      </c>
      <c r="AF26" s="11" t="s">
        <v>60</v>
      </c>
      <c r="AG26" s="11"/>
      <c r="AH26" s="11"/>
      <c r="AI26" s="11"/>
      <c r="AJ26" s="11" t="s">
        <v>155</v>
      </c>
      <c r="AK26" s="11"/>
      <c r="AL26" s="15"/>
      <c r="AM26" s="15"/>
      <c r="AN26" s="15"/>
      <c r="AO26" s="15"/>
      <c r="AP26" s="15"/>
      <c r="AQ26" s="15"/>
      <c r="AR26" s="15"/>
      <c r="AS26" s="15"/>
      <c r="AT26" s="15"/>
      <c r="AU26" s="15"/>
      <c r="AV26" s="15"/>
      <c r="AW26" s="15"/>
      <c r="AX26" s="15"/>
      <c r="AY26" s="11"/>
      <c r="AZ26" s="11"/>
    </row>
    <row r="27" spans="1:52" ht="171" x14ac:dyDescent="0.25">
      <c r="A27" s="9" t="s">
        <v>57</v>
      </c>
      <c r="B27" s="10">
        <v>2</v>
      </c>
      <c r="C27" s="11" t="s">
        <v>149</v>
      </c>
      <c r="D27" s="11" t="s">
        <v>150</v>
      </c>
      <c r="E27" s="11" t="s">
        <v>156</v>
      </c>
      <c r="F27" s="10" t="s">
        <v>53</v>
      </c>
      <c r="G27" s="11" t="s">
        <v>157</v>
      </c>
      <c r="H27" s="11" t="s">
        <v>86</v>
      </c>
      <c r="I27" s="11" t="s">
        <v>87</v>
      </c>
      <c r="J27" s="11" t="s">
        <v>232</v>
      </c>
      <c r="K27" s="11"/>
      <c r="L27" s="11"/>
      <c r="M27" s="11"/>
      <c r="N27" s="12">
        <v>10</v>
      </c>
      <c r="O27" s="13"/>
      <c r="P27" s="14">
        <v>4</v>
      </c>
      <c r="Q27" s="13"/>
      <c r="R27" s="14">
        <f t="shared" si="5"/>
        <v>40</v>
      </c>
      <c r="S27" s="13"/>
      <c r="T27" s="14" t="str">
        <f t="shared" si="10"/>
        <v>Muy Alto</v>
      </c>
      <c r="U27" s="13"/>
      <c r="V27" s="14">
        <v>60</v>
      </c>
      <c r="W27" s="13"/>
      <c r="X27" s="14">
        <f t="shared" si="6"/>
        <v>2400</v>
      </c>
      <c r="Y27" s="13"/>
      <c r="Z27" s="14" t="str">
        <f t="shared" si="7"/>
        <v>I</v>
      </c>
      <c r="AA27" s="13"/>
      <c r="AB27" s="14" t="str">
        <f t="shared" si="8"/>
        <v>NO Aceptable</v>
      </c>
      <c r="AC27" s="13"/>
      <c r="AD27" s="10">
        <v>30</v>
      </c>
      <c r="AE27" s="11" t="s">
        <v>233</v>
      </c>
      <c r="AF27" s="11"/>
      <c r="AG27" s="11" t="s">
        <v>234</v>
      </c>
      <c r="AH27" s="11"/>
      <c r="AI27" s="11"/>
      <c r="AJ27" s="11"/>
      <c r="AK27" s="11"/>
      <c r="AL27" s="15"/>
      <c r="AM27" s="15"/>
      <c r="AN27" s="15"/>
      <c r="AO27" s="15"/>
      <c r="AP27" s="15"/>
      <c r="AQ27" s="15"/>
      <c r="AR27" s="15"/>
      <c r="AS27" s="15"/>
      <c r="AT27" s="15"/>
      <c r="AU27" s="15"/>
      <c r="AV27" s="15"/>
      <c r="AW27" s="15"/>
      <c r="AX27" s="15"/>
      <c r="AY27" s="11"/>
      <c r="AZ27" s="11"/>
    </row>
    <row r="28" spans="1:52" ht="171" x14ac:dyDescent="0.25">
      <c r="A28" s="9" t="s">
        <v>57</v>
      </c>
      <c r="B28" s="10">
        <v>2</v>
      </c>
      <c r="C28" s="11" t="s">
        <v>149</v>
      </c>
      <c r="D28" s="11" t="s">
        <v>150</v>
      </c>
      <c r="E28" s="11" t="s">
        <v>156</v>
      </c>
      <c r="F28" s="10" t="s">
        <v>53</v>
      </c>
      <c r="G28" s="11" t="s">
        <v>158</v>
      </c>
      <c r="H28" s="11" t="s">
        <v>225</v>
      </c>
      <c r="I28" s="11" t="s">
        <v>235</v>
      </c>
      <c r="J28" s="11" t="s">
        <v>236</v>
      </c>
      <c r="K28" s="11"/>
      <c r="L28" s="11" t="s">
        <v>237</v>
      </c>
      <c r="M28" s="11"/>
      <c r="N28" s="12"/>
      <c r="O28" s="13"/>
      <c r="P28" s="14">
        <v>4</v>
      </c>
      <c r="Q28" s="13"/>
      <c r="R28" s="14">
        <f t="shared" si="5"/>
        <v>0</v>
      </c>
      <c r="S28" s="13"/>
      <c r="T28" s="14" t="str">
        <f t="shared" si="10"/>
        <v>Bajo</v>
      </c>
      <c r="U28" s="13"/>
      <c r="V28" s="14">
        <v>10</v>
      </c>
      <c r="W28" s="13"/>
      <c r="X28" s="14">
        <f t="shared" si="6"/>
        <v>0</v>
      </c>
      <c r="Y28" s="13"/>
      <c r="Z28" s="14" t="str">
        <f t="shared" si="7"/>
        <v>IV</v>
      </c>
      <c r="AA28" s="13"/>
      <c r="AB28" s="14" t="str">
        <f>IF(X28&gt;=600,"NO Aceptable",IF(X28&gt;=150,"Aceptable con control",IF(X28&gt;=40,"Mejorable",IF(X28&gt;0,"Aceptable",IF(X28=0,"Falta Valorar")))))</f>
        <v>Falta Valorar</v>
      </c>
      <c r="AC28" s="13"/>
      <c r="AD28" s="10">
        <v>20</v>
      </c>
      <c r="AE28" s="11" t="s">
        <v>239</v>
      </c>
      <c r="AF28" s="11"/>
      <c r="AG28" s="11" t="s">
        <v>238</v>
      </c>
      <c r="AH28" s="11"/>
      <c r="AI28" s="11"/>
      <c r="AJ28" s="11"/>
      <c r="AK28" s="11"/>
      <c r="AL28" s="15"/>
      <c r="AM28" s="15"/>
      <c r="AN28" s="15"/>
      <c r="AO28" s="15"/>
      <c r="AP28" s="15"/>
      <c r="AQ28" s="15"/>
      <c r="AR28" s="15"/>
      <c r="AS28" s="15"/>
      <c r="AT28" s="15"/>
      <c r="AU28" s="15"/>
      <c r="AV28" s="15"/>
      <c r="AW28" s="15"/>
      <c r="AX28" s="15"/>
      <c r="AY28" s="11"/>
      <c r="AZ28" s="11"/>
    </row>
    <row r="29" spans="1:52" ht="128.25" x14ac:dyDescent="0.25">
      <c r="A29" s="9" t="s">
        <v>57</v>
      </c>
      <c r="B29" s="10">
        <v>2</v>
      </c>
      <c r="C29" s="11" t="s">
        <v>149</v>
      </c>
      <c r="D29" s="11" t="s">
        <v>150</v>
      </c>
      <c r="E29" s="11" t="s">
        <v>156</v>
      </c>
      <c r="F29" s="10" t="s">
        <v>53</v>
      </c>
      <c r="G29" s="11" t="s">
        <v>306</v>
      </c>
      <c r="H29" s="11" t="s">
        <v>86</v>
      </c>
      <c r="I29" s="11" t="s">
        <v>100</v>
      </c>
      <c r="J29" s="11" t="s">
        <v>240</v>
      </c>
      <c r="K29" s="11"/>
      <c r="L29" s="11" t="s">
        <v>241</v>
      </c>
      <c r="M29" s="11"/>
      <c r="N29" s="12">
        <v>6</v>
      </c>
      <c r="O29" s="13"/>
      <c r="P29" s="14">
        <v>4</v>
      </c>
      <c r="Q29" s="13"/>
      <c r="R29" s="14">
        <f t="shared" ref="R29" si="29">N29*P29</f>
        <v>24</v>
      </c>
      <c r="S29" s="13"/>
      <c r="T29" s="14" t="str">
        <f t="shared" ref="T29" si="30">IF(R29&gt;=24,"Muy Alto",IF(R29&gt;=10,"Alto",IF(R29&gt;=6,"Medio",IF(R29&gt;=0,"Bajo"))))</f>
        <v>Muy Alto</v>
      </c>
      <c r="U29" s="13"/>
      <c r="V29" s="14">
        <v>11</v>
      </c>
      <c r="W29" s="13"/>
      <c r="X29" s="14">
        <f t="shared" ref="X29" si="31">R29*V29</f>
        <v>264</v>
      </c>
      <c r="Y29" s="13"/>
      <c r="Z29" s="14" t="str">
        <f t="shared" ref="Z29" si="32">IF(X29&gt;=600,"I",IF(X29&gt;=150,"II",IF(X29&gt;=40,"III",IF(X29&gt;=0,"IV"))))</f>
        <v>II</v>
      </c>
      <c r="AA29" s="13"/>
      <c r="AB29" s="14" t="str">
        <f t="shared" ref="AB29" si="33">IF(X29&gt;=600,"NO Aceptable",IF(X29&gt;=150,"Aceptable con control",IF(X29&gt;=40,"Mejorable",IF(X29&gt;0,"Aceptable",IF(X29=0,"Falta Valorar")))))</f>
        <v>Aceptable con control</v>
      </c>
      <c r="AC29" s="13"/>
      <c r="AD29" s="10">
        <v>20</v>
      </c>
      <c r="AE29" s="11" t="s">
        <v>242</v>
      </c>
      <c r="AF29" s="11"/>
      <c r="AG29" s="11"/>
      <c r="AH29" s="11"/>
      <c r="AI29" s="11"/>
      <c r="AJ29" s="11" t="s">
        <v>243</v>
      </c>
      <c r="AK29" s="11"/>
      <c r="AL29" s="15"/>
      <c r="AM29" s="15"/>
      <c r="AN29" s="15"/>
      <c r="AO29" s="15"/>
      <c r="AP29" s="15"/>
      <c r="AQ29" s="15"/>
      <c r="AR29" s="15"/>
      <c r="AS29" s="15"/>
      <c r="AT29" s="15"/>
      <c r="AU29" s="15"/>
      <c r="AV29" s="15"/>
      <c r="AW29" s="15"/>
      <c r="AX29" s="15"/>
      <c r="AY29" s="11"/>
      <c r="AZ29" s="11"/>
    </row>
    <row r="30" spans="1:52" ht="409.5" x14ac:dyDescent="0.25">
      <c r="A30" s="9" t="s">
        <v>63</v>
      </c>
      <c r="B30" s="10">
        <v>2</v>
      </c>
      <c r="C30" s="11" t="s">
        <v>126</v>
      </c>
      <c r="D30" s="11" t="s">
        <v>129</v>
      </c>
      <c r="E30" s="11" t="s">
        <v>57</v>
      </c>
      <c r="F30" s="10" t="s">
        <v>53</v>
      </c>
      <c r="G30" s="11" t="s">
        <v>130</v>
      </c>
      <c r="H30" s="11" t="s">
        <v>102</v>
      </c>
      <c r="I30" s="11" t="s">
        <v>251</v>
      </c>
      <c r="J30" s="11" t="s">
        <v>111</v>
      </c>
      <c r="K30" s="11"/>
      <c r="L30" s="11" t="s">
        <v>131</v>
      </c>
      <c r="M30" s="11" t="s">
        <v>103</v>
      </c>
      <c r="N30" s="12">
        <v>6</v>
      </c>
      <c r="O30" s="13"/>
      <c r="P30" s="14">
        <v>4</v>
      </c>
      <c r="Q30" s="13"/>
      <c r="R30" s="14">
        <f t="shared" si="5"/>
        <v>24</v>
      </c>
      <c r="S30" s="13">
        <f t="shared" si="5"/>
        <v>0</v>
      </c>
      <c r="T30" s="14" t="str">
        <f t="shared" si="10"/>
        <v>Muy Alto</v>
      </c>
      <c r="U30" s="13" t="str">
        <f t="shared" si="10"/>
        <v>Bajo</v>
      </c>
      <c r="V30" s="14"/>
      <c r="W30" s="13"/>
      <c r="X30" s="14">
        <f t="shared" si="6"/>
        <v>0</v>
      </c>
      <c r="Y30" s="13">
        <f t="shared" si="6"/>
        <v>0</v>
      </c>
      <c r="Z30" s="14" t="str">
        <f t="shared" si="7"/>
        <v>IV</v>
      </c>
      <c r="AA30" s="13" t="str">
        <f t="shared" si="7"/>
        <v>IV</v>
      </c>
      <c r="AB30" s="14" t="str">
        <f t="shared" si="8"/>
        <v>Falta Valorar</v>
      </c>
      <c r="AC30" s="13" t="str">
        <f t="shared" si="8"/>
        <v>Falta Valorar</v>
      </c>
      <c r="AD30" s="10">
        <v>100</v>
      </c>
      <c r="AE30" s="11" t="s">
        <v>132</v>
      </c>
      <c r="AF30" s="11" t="s">
        <v>60</v>
      </c>
      <c r="AG30" s="11"/>
      <c r="AH30" s="11"/>
      <c r="AI30" s="11"/>
      <c r="AJ30" s="11" t="s">
        <v>133</v>
      </c>
      <c r="AK30" s="11"/>
      <c r="AL30" s="15"/>
      <c r="AM30" s="15"/>
      <c r="AN30" s="15"/>
      <c r="AO30" s="15"/>
      <c r="AP30" s="15"/>
      <c r="AQ30" s="15"/>
      <c r="AR30" s="15"/>
      <c r="AS30" s="15"/>
      <c r="AT30" s="15"/>
      <c r="AU30" s="15"/>
      <c r="AV30" s="15"/>
      <c r="AW30" s="15"/>
      <c r="AX30" s="15"/>
      <c r="AY30" s="11"/>
      <c r="AZ30" s="11"/>
    </row>
    <row r="31" spans="1:52" s="28" customFormat="1" ht="114" x14ac:dyDescent="0.25">
      <c r="A31" s="9" t="s">
        <v>63</v>
      </c>
      <c r="B31" s="10">
        <v>2</v>
      </c>
      <c r="C31" s="11" t="s">
        <v>126</v>
      </c>
      <c r="D31" s="11" t="s">
        <v>127</v>
      </c>
      <c r="E31" s="11" t="s">
        <v>128</v>
      </c>
      <c r="F31" s="10" t="s">
        <v>53</v>
      </c>
      <c r="G31" s="11" t="s">
        <v>343</v>
      </c>
      <c r="H31" s="11" t="s">
        <v>344</v>
      </c>
      <c r="I31" s="32" t="s">
        <v>376</v>
      </c>
      <c r="J31" s="11" t="s">
        <v>345</v>
      </c>
      <c r="K31" s="11" t="s">
        <v>348</v>
      </c>
      <c r="L31" s="11"/>
      <c r="M31" s="11"/>
      <c r="N31" s="12">
        <v>1</v>
      </c>
      <c r="O31" s="13"/>
      <c r="P31" s="14">
        <v>4</v>
      </c>
      <c r="Q31" s="13"/>
      <c r="R31" s="14">
        <f t="shared" si="5"/>
        <v>4</v>
      </c>
      <c r="S31" s="13">
        <f t="shared" si="5"/>
        <v>0</v>
      </c>
      <c r="T31" s="14" t="str">
        <f t="shared" ref="T31" si="34">IF(R31&gt;=24,"Muy Alto",IF(R31&gt;=10,"Alto",IF(R31&gt;=6,"Medio",IF(R31&gt;=0,"Bajo"))))</f>
        <v>Bajo</v>
      </c>
      <c r="U31" s="13" t="str">
        <f t="shared" ref="U31" si="35">IF(S31&gt;=24,"Muy Alto",IF(S31&gt;=10,"Alto",IF(S31&gt;=6,"Medio",IF(S31&gt;=0,"Bajo"))))</f>
        <v>Bajo</v>
      </c>
      <c r="V31" s="14"/>
      <c r="W31" s="13"/>
      <c r="X31" s="14">
        <f t="shared" ref="X31" si="36">R31*V31</f>
        <v>0</v>
      </c>
      <c r="Y31" s="13">
        <f t="shared" si="6"/>
        <v>0</v>
      </c>
      <c r="Z31" s="14" t="str">
        <f t="shared" ref="Z31" si="37">IF(X31&gt;=600,"I",IF(X31&gt;=150,"II",IF(X31&gt;=40,"III",IF(X31&gt;=0,"IV"))))</f>
        <v>IV</v>
      </c>
      <c r="AA31" s="13" t="str">
        <f t="shared" ref="AA31" si="38">IF(Y31&gt;=600,"I",IF(Y31&gt;=150,"II",IF(Y31&gt;=40,"III",IF(Y31&gt;=0,"IV"))))</f>
        <v>IV</v>
      </c>
      <c r="AB31" s="14" t="str">
        <f t="shared" ref="AB31" si="39">IF(X31&gt;=600,"NO Aceptable",IF(X31&gt;=150,"Aceptable con control",IF(X31&gt;=40,"Mejorable",IF(X31&gt;0,"Aceptable",IF(X31=0,"Falta Valorar")))))</f>
        <v>Falta Valorar</v>
      </c>
      <c r="AC31" s="13" t="str">
        <f t="shared" ref="AC31" si="40">IF(Y31&gt;=600,"NO Aceptable",IF(Y31&gt;=150,"Aceptable con control",IF(Y31&gt;=40,"Mejorable",IF(Y31&gt;0,"Aceptable",IF(Y31=0,"Falta Valorar")))))</f>
        <v>Falta Valorar</v>
      </c>
      <c r="AD31" s="10">
        <v>100</v>
      </c>
      <c r="AE31" s="11" t="s">
        <v>345</v>
      </c>
      <c r="AF31" s="11" t="s">
        <v>346</v>
      </c>
      <c r="AG31" s="11"/>
      <c r="AH31" s="11"/>
      <c r="AI31" s="11"/>
      <c r="AJ31" s="11" t="s">
        <v>347</v>
      </c>
      <c r="AK31" s="11"/>
      <c r="AL31" s="15"/>
      <c r="AM31" s="15"/>
      <c r="AN31" s="15"/>
      <c r="AO31" s="15"/>
      <c r="AP31" s="15"/>
      <c r="AQ31" s="15"/>
      <c r="AR31" s="15"/>
      <c r="AS31" s="15"/>
      <c r="AT31" s="15"/>
      <c r="AU31" s="15"/>
      <c r="AV31" s="15"/>
      <c r="AW31" s="15"/>
      <c r="AX31" s="15"/>
      <c r="AY31" s="11"/>
      <c r="AZ31" s="11"/>
    </row>
    <row r="32" spans="1:52" ht="213.75" x14ac:dyDescent="0.25">
      <c r="A32" s="9" t="s">
        <v>159</v>
      </c>
      <c r="B32" s="10">
        <v>3</v>
      </c>
      <c r="C32" s="11" t="s">
        <v>168</v>
      </c>
      <c r="D32" s="11" t="s">
        <v>169</v>
      </c>
      <c r="E32" s="11" t="s">
        <v>170</v>
      </c>
      <c r="F32" s="10" t="s">
        <v>53</v>
      </c>
      <c r="G32" s="11" t="s">
        <v>121</v>
      </c>
      <c r="H32" s="11" t="s">
        <v>86</v>
      </c>
      <c r="I32" s="11" t="s">
        <v>87</v>
      </c>
      <c r="J32" s="11" t="s">
        <v>122</v>
      </c>
      <c r="K32" s="11"/>
      <c r="L32" s="11"/>
      <c r="M32" s="11"/>
      <c r="N32" s="12">
        <v>2</v>
      </c>
      <c r="O32" s="13"/>
      <c r="P32" s="14">
        <v>3</v>
      </c>
      <c r="Q32" s="13"/>
      <c r="R32" s="14">
        <f t="shared" si="5"/>
        <v>6</v>
      </c>
      <c r="S32" s="13">
        <f t="shared" si="5"/>
        <v>0</v>
      </c>
      <c r="T32" s="14" t="str">
        <f t="shared" ref="T32:U40" si="41">IF(R32&gt;=24,"Muy Alto",IF(R32&gt;=10,"Alto",IF(R32&gt;=6,"Medio",IF(R32&gt;=0,"Bajo"))))</f>
        <v>Medio</v>
      </c>
      <c r="U32" s="13" t="str">
        <f t="shared" si="41"/>
        <v>Bajo</v>
      </c>
      <c r="V32" s="14">
        <v>60</v>
      </c>
      <c r="W32" s="13"/>
      <c r="X32" s="14">
        <f t="shared" si="6"/>
        <v>360</v>
      </c>
      <c r="Y32" s="13">
        <f t="shared" si="6"/>
        <v>0</v>
      </c>
      <c r="Z32" s="14" t="str">
        <f t="shared" ref="Z32:AA39" si="42">IF(X32&gt;=600,"I",IF(X32&gt;=150,"II",IF(X32&gt;=40,"III",IF(X32&gt;=0,"IV"))))</f>
        <v>II</v>
      </c>
      <c r="AA32" s="13" t="str">
        <f t="shared" si="42"/>
        <v>IV</v>
      </c>
      <c r="AB32" s="14" t="str">
        <f t="shared" ref="AB32:AC39" si="43">IF(X32&gt;=600,"NO Aceptable",IF(X32&gt;=150,"Aceptable con control",IF(X32&gt;=40,"Mejorable",IF(X32&gt;0,"Aceptable",IF(X32=0,"Falta Valorar")))))</f>
        <v>Aceptable con control</v>
      </c>
      <c r="AC32" s="13" t="str">
        <f t="shared" si="43"/>
        <v>Falta Valorar</v>
      </c>
      <c r="AD32" s="10">
        <v>30</v>
      </c>
      <c r="AE32" s="11" t="s">
        <v>123</v>
      </c>
      <c r="AF32" s="11" t="s">
        <v>60</v>
      </c>
      <c r="AG32" s="11" t="s">
        <v>124</v>
      </c>
      <c r="AH32" s="11"/>
      <c r="AI32" s="11"/>
      <c r="AJ32" s="11"/>
      <c r="AK32" s="11"/>
      <c r="AL32" s="15"/>
      <c r="AM32" s="15"/>
      <c r="AN32" s="15"/>
      <c r="AO32" s="15"/>
      <c r="AP32" s="15"/>
      <c r="AQ32" s="15"/>
      <c r="AR32" s="15"/>
      <c r="AS32" s="15"/>
      <c r="AT32" s="15"/>
      <c r="AU32" s="15"/>
      <c r="AV32" s="15"/>
      <c r="AW32" s="15"/>
      <c r="AX32" s="15"/>
      <c r="AY32" s="11"/>
      <c r="AZ32" s="11"/>
    </row>
    <row r="33" spans="1:52" ht="142.5" x14ac:dyDescent="0.25">
      <c r="A33" s="9" t="s">
        <v>159</v>
      </c>
      <c r="B33" s="10">
        <v>3</v>
      </c>
      <c r="C33" s="11" t="s">
        <v>168</v>
      </c>
      <c r="D33" s="11" t="s">
        <v>169</v>
      </c>
      <c r="E33" s="11" t="s">
        <v>170</v>
      </c>
      <c r="F33" s="10" t="s">
        <v>53</v>
      </c>
      <c r="G33" s="11" t="s">
        <v>172</v>
      </c>
      <c r="H33" s="11" t="s">
        <v>86</v>
      </c>
      <c r="I33" s="11" t="s">
        <v>100</v>
      </c>
      <c r="J33" s="11" t="s">
        <v>244</v>
      </c>
      <c r="K33" s="11"/>
      <c r="L33" s="11"/>
      <c r="M33" s="11"/>
      <c r="N33" s="12">
        <v>6</v>
      </c>
      <c r="O33" s="13"/>
      <c r="P33" s="14">
        <v>4</v>
      </c>
      <c r="Q33" s="13"/>
      <c r="R33" s="14">
        <f t="shared" si="5"/>
        <v>24</v>
      </c>
      <c r="S33" s="13"/>
      <c r="T33" s="14" t="str">
        <f t="shared" si="41"/>
        <v>Muy Alto</v>
      </c>
      <c r="U33" s="13"/>
      <c r="V33" s="14">
        <v>10</v>
      </c>
      <c r="W33" s="13"/>
      <c r="X33" s="14">
        <f t="shared" si="6"/>
        <v>240</v>
      </c>
      <c r="Y33" s="13"/>
      <c r="Z33" s="14" t="str">
        <f t="shared" si="42"/>
        <v>II</v>
      </c>
      <c r="AA33" s="13"/>
      <c r="AB33" s="14" t="str">
        <f t="shared" si="43"/>
        <v>Aceptable con control</v>
      </c>
      <c r="AC33" s="13"/>
      <c r="AD33" s="10">
        <v>6</v>
      </c>
      <c r="AE33" s="11" t="s">
        <v>245</v>
      </c>
      <c r="AF33" s="11"/>
      <c r="AG33" s="11"/>
      <c r="AH33" s="11"/>
      <c r="AI33" s="11"/>
      <c r="AJ33" s="11" t="s">
        <v>246</v>
      </c>
      <c r="AK33" s="11"/>
      <c r="AL33" s="15"/>
      <c r="AM33" s="15"/>
      <c r="AN33" s="15"/>
      <c r="AO33" s="15"/>
      <c r="AP33" s="15"/>
      <c r="AQ33" s="15"/>
      <c r="AR33" s="15"/>
      <c r="AS33" s="15"/>
      <c r="AT33" s="15"/>
      <c r="AU33" s="15"/>
      <c r="AV33" s="15"/>
      <c r="AW33" s="15"/>
      <c r="AX33" s="15"/>
      <c r="AY33" s="11"/>
      <c r="AZ33" s="11"/>
    </row>
    <row r="34" spans="1:52" ht="171" x14ac:dyDescent="0.25">
      <c r="A34" s="9" t="s">
        <v>159</v>
      </c>
      <c r="B34" s="10">
        <v>3</v>
      </c>
      <c r="C34" s="11" t="s">
        <v>168</v>
      </c>
      <c r="D34" s="11" t="s">
        <v>169</v>
      </c>
      <c r="E34" s="11" t="s">
        <v>170</v>
      </c>
      <c r="F34" s="10" t="s">
        <v>53</v>
      </c>
      <c r="G34" s="11" t="s">
        <v>173</v>
      </c>
      <c r="H34" s="11" t="s">
        <v>86</v>
      </c>
      <c r="I34" s="11" t="s">
        <v>145</v>
      </c>
      <c r="J34" s="11" t="s">
        <v>247</v>
      </c>
      <c r="K34" s="11"/>
      <c r="L34" s="11"/>
      <c r="M34" s="11"/>
      <c r="N34" s="12">
        <v>2</v>
      </c>
      <c r="O34" s="13"/>
      <c r="P34" s="14">
        <v>4</v>
      </c>
      <c r="Q34" s="13"/>
      <c r="R34" s="14">
        <f t="shared" si="5"/>
        <v>8</v>
      </c>
      <c r="S34" s="13"/>
      <c r="T34" s="14" t="str">
        <f t="shared" si="41"/>
        <v>Medio</v>
      </c>
      <c r="U34" s="13"/>
      <c r="V34" s="14">
        <v>10</v>
      </c>
      <c r="W34" s="13"/>
      <c r="X34" s="14">
        <f t="shared" si="6"/>
        <v>80</v>
      </c>
      <c r="Y34" s="13"/>
      <c r="Z34" s="14" t="str">
        <f t="shared" si="42"/>
        <v>III</v>
      </c>
      <c r="AA34" s="13"/>
      <c r="AB34" s="14" t="str">
        <f t="shared" si="43"/>
        <v>Mejorable</v>
      </c>
      <c r="AC34" s="13"/>
      <c r="AD34" s="10">
        <v>6</v>
      </c>
      <c r="AE34" s="11" t="s">
        <v>248</v>
      </c>
      <c r="AF34" s="11"/>
      <c r="AG34" s="11" t="s">
        <v>249</v>
      </c>
      <c r="AH34" s="11"/>
      <c r="AI34" s="11"/>
      <c r="AJ34" s="11"/>
      <c r="AK34" s="11"/>
      <c r="AL34" s="15"/>
      <c r="AM34" s="15"/>
      <c r="AN34" s="15"/>
      <c r="AO34" s="15"/>
      <c r="AP34" s="15"/>
      <c r="AQ34" s="15"/>
      <c r="AR34" s="15"/>
      <c r="AS34" s="15"/>
      <c r="AT34" s="15"/>
      <c r="AU34" s="15"/>
      <c r="AV34" s="15"/>
      <c r="AW34" s="15"/>
      <c r="AX34" s="15"/>
      <c r="AY34" s="11"/>
      <c r="AZ34" s="11"/>
    </row>
    <row r="35" spans="1:52" ht="256.5" x14ac:dyDescent="0.25">
      <c r="A35" s="9" t="s">
        <v>159</v>
      </c>
      <c r="B35" s="10">
        <v>3</v>
      </c>
      <c r="C35" s="11" t="s">
        <v>168</v>
      </c>
      <c r="D35" s="11" t="s">
        <v>169</v>
      </c>
      <c r="E35" s="11" t="s">
        <v>170</v>
      </c>
      <c r="F35" s="10" t="s">
        <v>53</v>
      </c>
      <c r="G35" s="11" t="s">
        <v>250</v>
      </c>
      <c r="H35" s="11" t="s">
        <v>102</v>
      </c>
      <c r="I35" s="11" t="s">
        <v>251</v>
      </c>
      <c r="J35" s="11" t="s">
        <v>252</v>
      </c>
      <c r="K35" s="11" t="s">
        <v>253</v>
      </c>
      <c r="L35" s="11"/>
      <c r="M35" s="11"/>
      <c r="N35" s="12">
        <v>6</v>
      </c>
      <c r="O35" s="13"/>
      <c r="P35" s="14">
        <v>4</v>
      </c>
      <c r="Q35" s="13"/>
      <c r="R35" s="14">
        <f t="shared" ref="R35:R37" si="44">N35*P35</f>
        <v>24</v>
      </c>
      <c r="S35" s="13"/>
      <c r="T35" s="14" t="str">
        <f t="shared" ref="T35:T37" si="45">IF(R35&gt;=24,"Muy Alto",IF(R35&gt;=10,"Alto",IF(R35&gt;=6,"Medio",IF(R35&gt;=0,"Bajo"))))</f>
        <v>Muy Alto</v>
      </c>
      <c r="U35" s="13"/>
      <c r="V35" s="14">
        <v>25</v>
      </c>
      <c r="W35" s="13"/>
      <c r="X35" s="14">
        <f t="shared" ref="X35:X37" si="46">R35*V35</f>
        <v>600</v>
      </c>
      <c r="Y35" s="13"/>
      <c r="Z35" s="14" t="str">
        <f t="shared" ref="Z35:Z37" si="47">IF(X35&gt;=600,"I",IF(X35&gt;=150,"II",IF(X35&gt;=40,"III",IF(X35&gt;=0,"IV"))))</f>
        <v>I</v>
      </c>
      <c r="AA35" s="13"/>
      <c r="AB35" s="14" t="str">
        <f t="shared" ref="AB35:AB37" si="48">IF(X35&gt;=600,"NO Aceptable",IF(X35&gt;=150,"Aceptable con control",IF(X35&gt;=40,"Mejorable",IF(X35&gt;0,"Aceptable",IF(X35=0,"Falta Valorar")))))</f>
        <v>NO Aceptable</v>
      </c>
      <c r="AC35" s="13"/>
      <c r="AD35" s="10">
        <v>6</v>
      </c>
      <c r="AE35" s="11" t="s">
        <v>252</v>
      </c>
      <c r="AF35" s="11"/>
      <c r="AG35" s="11" t="s">
        <v>254</v>
      </c>
      <c r="AH35" s="11"/>
      <c r="AI35" s="11"/>
      <c r="AJ35" s="11"/>
      <c r="AK35" s="11"/>
      <c r="AL35" s="15"/>
      <c r="AM35" s="15"/>
      <c r="AN35" s="15"/>
      <c r="AO35" s="15"/>
      <c r="AP35" s="15"/>
      <c r="AQ35" s="15"/>
      <c r="AR35" s="15"/>
      <c r="AS35" s="15"/>
      <c r="AT35" s="15"/>
      <c r="AU35" s="15"/>
      <c r="AV35" s="15"/>
      <c r="AW35" s="15"/>
      <c r="AX35" s="15"/>
      <c r="AY35" s="11"/>
      <c r="AZ35" s="11"/>
    </row>
    <row r="36" spans="1:52" ht="199.5" x14ac:dyDescent="0.25">
      <c r="A36" s="9" t="s">
        <v>159</v>
      </c>
      <c r="B36" s="10">
        <v>3</v>
      </c>
      <c r="C36" s="11" t="s">
        <v>174</v>
      </c>
      <c r="D36" s="11" t="s">
        <v>169</v>
      </c>
      <c r="E36" s="11" t="s">
        <v>170</v>
      </c>
      <c r="F36" s="10" t="s">
        <v>53</v>
      </c>
      <c r="G36" s="11" t="s">
        <v>175</v>
      </c>
      <c r="H36" s="11" t="s">
        <v>225</v>
      </c>
      <c r="I36" s="11" t="s">
        <v>54</v>
      </c>
      <c r="J36" s="11" t="s">
        <v>255</v>
      </c>
      <c r="K36" s="11"/>
      <c r="L36" s="11"/>
      <c r="M36" s="11"/>
      <c r="N36" s="12">
        <v>6</v>
      </c>
      <c r="O36" s="13"/>
      <c r="P36" s="14">
        <v>4</v>
      </c>
      <c r="Q36" s="13"/>
      <c r="R36" s="14">
        <f t="shared" si="44"/>
        <v>24</v>
      </c>
      <c r="S36" s="13"/>
      <c r="T36" s="14" t="str">
        <f t="shared" si="45"/>
        <v>Muy Alto</v>
      </c>
      <c r="U36" s="13"/>
      <c r="V36" s="14">
        <v>25</v>
      </c>
      <c r="W36" s="13"/>
      <c r="X36" s="14">
        <f t="shared" si="46"/>
        <v>600</v>
      </c>
      <c r="Y36" s="13"/>
      <c r="Z36" s="14" t="str">
        <f t="shared" si="47"/>
        <v>I</v>
      </c>
      <c r="AA36" s="13"/>
      <c r="AB36" s="14" t="str">
        <f t="shared" si="48"/>
        <v>NO Aceptable</v>
      </c>
      <c r="AC36" s="13"/>
      <c r="AD36" s="10">
        <v>4</v>
      </c>
      <c r="AE36" s="11" t="s">
        <v>256</v>
      </c>
      <c r="AF36" s="11"/>
      <c r="AG36" s="11"/>
      <c r="AH36" s="11"/>
      <c r="AI36" s="11"/>
      <c r="AJ36" s="11" t="s">
        <v>257</v>
      </c>
      <c r="AK36" s="11"/>
      <c r="AL36" s="15"/>
      <c r="AM36" s="15"/>
      <c r="AN36" s="15"/>
      <c r="AO36" s="15"/>
      <c r="AP36" s="15"/>
      <c r="AQ36" s="15"/>
      <c r="AR36" s="15"/>
      <c r="AS36" s="15"/>
      <c r="AT36" s="15"/>
      <c r="AU36" s="15"/>
      <c r="AV36" s="15"/>
      <c r="AW36" s="15"/>
      <c r="AX36" s="15"/>
      <c r="AY36" s="11"/>
      <c r="AZ36" s="11"/>
    </row>
    <row r="37" spans="1:52" ht="199.5" x14ac:dyDescent="0.25">
      <c r="A37" s="9" t="s">
        <v>159</v>
      </c>
      <c r="B37" s="10">
        <v>3</v>
      </c>
      <c r="C37" s="11" t="s">
        <v>126</v>
      </c>
      <c r="D37" s="11" t="s">
        <v>169</v>
      </c>
      <c r="E37" s="11" t="s">
        <v>176</v>
      </c>
      <c r="F37" s="10" t="s">
        <v>53</v>
      </c>
      <c r="G37" s="11" t="s">
        <v>177</v>
      </c>
      <c r="H37" s="11" t="s">
        <v>86</v>
      </c>
      <c r="I37" s="11" t="s">
        <v>87</v>
      </c>
      <c r="J37" s="11" t="s">
        <v>258</v>
      </c>
      <c r="K37" s="11"/>
      <c r="L37" s="11" t="s">
        <v>259</v>
      </c>
      <c r="M37" s="11"/>
      <c r="N37" s="12">
        <v>0</v>
      </c>
      <c r="O37" s="13"/>
      <c r="P37" s="14">
        <v>4</v>
      </c>
      <c r="Q37" s="13"/>
      <c r="R37" s="14">
        <f t="shared" si="44"/>
        <v>0</v>
      </c>
      <c r="S37" s="13"/>
      <c r="T37" s="14" t="str">
        <f t="shared" si="45"/>
        <v>Bajo</v>
      </c>
      <c r="U37" s="13"/>
      <c r="V37" s="14">
        <v>10</v>
      </c>
      <c r="W37" s="13"/>
      <c r="X37" s="14">
        <f t="shared" si="46"/>
        <v>0</v>
      </c>
      <c r="Y37" s="13"/>
      <c r="Z37" s="14" t="str">
        <f t="shared" si="47"/>
        <v>IV</v>
      </c>
      <c r="AA37" s="13"/>
      <c r="AB37" s="14" t="str">
        <f t="shared" si="48"/>
        <v>Falta Valorar</v>
      </c>
      <c r="AC37" s="13"/>
      <c r="AD37" s="10">
        <v>15</v>
      </c>
      <c r="AE37" s="11" t="s">
        <v>261</v>
      </c>
      <c r="AF37" s="11"/>
      <c r="AG37" s="11" t="s">
        <v>260</v>
      </c>
      <c r="AH37" s="11"/>
      <c r="AI37" s="11"/>
      <c r="AJ37" s="11"/>
      <c r="AK37" s="11"/>
      <c r="AL37" s="15"/>
      <c r="AM37" s="15"/>
      <c r="AN37" s="15"/>
      <c r="AO37" s="15"/>
      <c r="AP37" s="15"/>
      <c r="AQ37" s="15"/>
      <c r="AR37" s="15"/>
      <c r="AS37" s="15"/>
      <c r="AT37" s="15"/>
      <c r="AU37" s="15"/>
      <c r="AV37" s="15"/>
      <c r="AW37" s="15"/>
      <c r="AX37" s="15"/>
      <c r="AY37" s="11"/>
      <c r="AZ37" s="11"/>
    </row>
    <row r="38" spans="1:52" ht="299.25" x14ac:dyDescent="0.25">
      <c r="A38" s="9" t="s">
        <v>57</v>
      </c>
      <c r="B38" s="10">
        <v>3</v>
      </c>
      <c r="C38" s="11" t="s">
        <v>160</v>
      </c>
      <c r="D38" s="11" t="s">
        <v>161</v>
      </c>
      <c r="E38" s="11" t="s">
        <v>128</v>
      </c>
      <c r="F38" s="10" t="s">
        <v>53</v>
      </c>
      <c r="G38" s="11" t="s">
        <v>332</v>
      </c>
      <c r="H38" s="11" t="s">
        <v>225</v>
      </c>
      <c r="I38" s="11" t="s">
        <v>54</v>
      </c>
      <c r="J38" s="11" t="s">
        <v>162</v>
      </c>
      <c r="K38" s="11"/>
      <c r="L38" s="11"/>
      <c r="M38" s="11"/>
      <c r="N38" s="12">
        <v>2</v>
      </c>
      <c r="O38" s="13"/>
      <c r="P38" s="14">
        <v>3</v>
      </c>
      <c r="Q38" s="13"/>
      <c r="R38" s="14">
        <f t="shared" si="5"/>
        <v>6</v>
      </c>
      <c r="S38" s="13">
        <f t="shared" si="5"/>
        <v>0</v>
      </c>
      <c r="T38" s="14" t="str">
        <f t="shared" si="41"/>
        <v>Medio</v>
      </c>
      <c r="U38" s="13" t="str">
        <f t="shared" si="41"/>
        <v>Bajo</v>
      </c>
      <c r="V38" s="14">
        <v>25</v>
      </c>
      <c r="W38" s="13"/>
      <c r="X38" s="14">
        <f t="shared" si="6"/>
        <v>150</v>
      </c>
      <c r="Y38" s="13">
        <f t="shared" si="6"/>
        <v>0</v>
      </c>
      <c r="Z38" s="14" t="str">
        <f t="shared" si="42"/>
        <v>II</v>
      </c>
      <c r="AA38" s="13" t="str">
        <f t="shared" si="42"/>
        <v>IV</v>
      </c>
      <c r="AB38" s="14" t="str">
        <f t="shared" si="43"/>
        <v>Aceptable con control</v>
      </c>
      <c r="AC38" s="13" t="str">
        <f t="shared" si="43"/>
        <v>Falta Valorar</v>
      </c>
      <c r="AD38" s="10">
        <v>200</v>
      </c>
      <c r="AE38" s="11" t="s">
        <v>163</v>
      </c>
      <c r="AF38" s="11" t="s">
        <v>164</v>
      </c>
      <c r="AG38" s="11"/>
      <c r="AH38" s="11"/>
      <c r="AI38" s="11" t="s">
        <v>165</v>
      </c>
      <c r="AJ38" s="11"/>
      <c r="AK38" s="11"/>
      <c r="AL38" s="15"/>
      <c r="AM38" s="15"/>
      <c r="AN38" s="15"/>
      <c r="AO38" s="15"/>
      <c r="AP38" s="15"/>
      <c r="AQ38" s="15"/>
      <c r="AR38" s="15"/>
      <c r="AS38" s="15"/>
      <c r="AT38" s="15"/>
      <c r="AU38" s="15"/>
      <c r="AV38" s="15"/>
      <c r="AW38" s="15"/>
      <c r="AX38" s="15"/>
      <c r="AY38" s="11"/>
      <c r="AZ38" s="11"/>
    </row>
    <row r="39" spans="1:52" s="28" customFormat="1" ht="114" x14ac:dyDescent="0.25">
      <c r="A39" s="9" t="s">
        <v>63</v>
      </c>
      <c r="B39" s="10">
        <v>3</v>
      </c>
      <c r="C39" s="11" t="s">
        <v>126</v>
      </c>
      <c r="D39" s="11" t="s">
        <v>127</v>
      </c>
      <c r="E39" s="11" t="s">
        <v>128</v>
      </c>
      <c r="F39" s="10" t="s">
        <v>53</v>
      </c>
      <c r="G39" s="11" t="s">
        <v>343</v>
      </c>
      <c r="H39" s="11" t="s">
        <v>344</v>
      </c>
      <c r="I39" s="32" t="s">
        <v>376</v>
      </c>
      <c r="J39" s="11" t="s">
        <v>345</v>
      </c>
      <c r="K39" s="11" t="s">
        <v>348</v>
      </c>
      <c r="L39" s="11"/>
      <c r="M39" s="11"/>
      <c r="N39" s="12">
        <v>1</v>
      </c>
      <c r="O39" s="13"/>
      <c r="P39" s="14">
        <v>4</v>
      </c>
      <c r="Q39" s="13"/>
      <c r="R39" s="14">
        <f t="shared" ref="R39" si="49">N39*P39</f>
        <v>4</v>
      </c>
      <c r="S39" s="13">
        <f t="shared" ref="S39" si="50">O39*Q39</f>
        <v>0</v>
      </c>
      <c r="T39" s="14" t="str">
        <f t="shared" si="41"/>
        <v>Bajo</v>
      </c>
      <c r="U39" s="13" t="str">
        <f t="shared" si="41"/>
        <v>Bajo</v>
      </c>
      <c r="V39" s="14"/>
      <c r="W39" s="13"/>
      <c r="X39" s="14">
        <f t="shared" si="6"/>
        <v>0</v>
      </c>
      <c r="Y39" s="13">
        <f t="shared" ref="Y39" si="51">S39*W39</f>
        <v>0</v>
      </c>
      <c r="Z39" s="14" t="str">
        <f t="shared" si="42"/>
        <v>IV</v>
      </c>
      <c r="AA39" s="13" t="str">
        <f t="shared" si="42"/>
        <v>IV</v>
      </c>
      <c r="AB39" s="14" t="str">
        <f t="shared" si="43"/>
        <v>Falta Valorar</v>
      </c>
      <c r="AC39" s="13" t="str">
        <f t="shared" si="43"/>
        <v>Falta Valorar</v>
      </c>
      <c r="AD39" s="10">
        <v>100</v>
      </c>
      <c r="AE39" s="11" t="s">
        <v>345</v>
      </c>
      <c r="AF39" s="11" t="s">
        <v>346</v>
      </c>
      <c r="AG39" s="11"/>
      <c r="AH39" s="11"/>
      <c r="AI39" s="11"/>
      <c r="AJ39" s="11" t="s">
        <v>347</v>
      </c>
      <c r="AK39" s="11"/>
      <c r="AL39" s="15"/>
      <c r="AM39" s="15"/>
      <c r="AN39" s="15"/>
      <c r="AO39" s="15"/>
      <c r="AP39" s="15"/>
      <c r="AQ39" s="15"/>
      <c r="AR39" s="15"/>
      <c r="AS39" s="15"/>
      <c r="AT39" s="15"/>
      <c r="AU39" s="15"/>
      <c r="AV39" s="15"/>
      <c r="AW39" s="15"/>
      <c r="AX39" s="15"/>
      <c r="AY39" s="11"/>
      <c r="AZ39" s="11"/>
    </row>
    <row r="40" spans="1:52" ht="85.5" x14ac:dyDescent="0.25">
      <c r="A40" s="9" t="s">
        <v>57</v>
      </c>
      <c r="B40" s="10">
        <v>4</v>
      </c>
      <c r="C40" s="11" t="s">
        <v>178</v>
      </c>
      <c r="D40" s="11" t="s">
        <v>150</v>
      </c>
      <c r="E40" s="11" t="s">
        <v>179</v>
      </c>
      <c r="F40" s="10" t="s">
        <v>53</v>
      </c>
      <c r="G40" s="11" t="s">
        <v>180</v>
      </c>
      <c r="H40" s="11" t="s">
        <v>99</v>
      </c>
      <c r="I40" s="11" t="s">
        <v>282</v>
      </c>
      <c r="J40" s="11" t="s">
        <v>181</v>
      </c>
      <c r="K40" s="11"/>
      <c r="L40" s="11"/>
      <c r="M40" s="11"/>
      <c r="N40" s="12">
        <v>6</v>
      </c>
      <c r="O40" s="13"/>
      <c r="P40" s="14">
        <v>4</v>
      </c>
      <c r="Q40" s="13"/>
      <c r="R40" s="14">
        <f t="shared" si="5"/>
        <v>24</v>
      </c>
      <c r="S40" s="13">
        <f t="shared" si="5"/>
        <v>0</v>
      </c>
      <c r="T40" s="14" t="str">
        <f t="shared" si="41"/>
        <v>Muy Alto</v>
      </c>
      <c r="U40" s="13" t="str">
        <f t="shared" si="41"/>
        <v>Bajo</v>
      </c>
      <c r="V40" s="14">
        <v>10</v>
      </c>
      <c r="W40" s="13"/>
      <c r="X40" s="14">
        <f t="shared" si="6"/>
        <v>240</v>
      </c>
      <c r="Y40" s="13">
        <f t="shared" si="6"/>
        <v>0</v>
      </c>
      <c r="Z40" s="14" t="str">
        <f t="shared" ref="Z40:AA51" si="52">IF(X40&gt;=600,"I",IF(X40&gt;=150,"II",IF(X40&gt;=40,"III",IF(X40&gt;=0,"IV"))))</f>
        <v>II</v>
      </c>
      <c r="AA40" s="13" t="str">
        <f t="shared" si="52"/>
        <v>IV</v>
      </c>
      <c r="AB40" s="14" t="str">
        <f t="shared" ref="AB40:AC51" si="53">IF(X40&gt;=600,"NO Aceptable",IF(X40&gt;=150,"Aceptable con control",IF(X40&gt;=40,"Mejorable",IF(X40&gt;0,"Aceptable",IF(X40=0,"Falta Valorar")))))</f>
        <v>Aceptable con control</v>
      </c>
      <c r="AC40" s="13" t="str">
        <f t="shared" si="53"/>
        <v>Falta Valorar</v>
      </c>
      <c r="AD40" s="10">
        <v>50</v>
      </c>
      <c r="AE40" s="11" t="s">
        <v>181</v>
      </c>
      <c r="AF40" s="11" t="s">
        <v>60</v>
      </c>
      <c r="AG40" s="11"/>
      <c r="AH40" s="11" t="s">
        <v>182</v>
      </c>
      <c r="AI40" s="11"/>
      <c r="AJ40" s="11"/>
      <c r="AK40" s="11"/>
      <c r="AL40" s="15"/>
      <c r="AM40" s="15"/>
      <c r="AN40" s="15"/>
      <c r="AO40" s="15"/>
      <c r="AP40" s="15"/>
      <c r="AQ40" s="15"/>
      <c r="AR40" s="15"/>
      <c r="AS40" s="15"/>
      <c r="AT40" s="15"/>
      <c r="AU40" s="15"/>
      <c r="AV40" s="15"/>
      <c r="AW40" s="15"/>
      <c r="AX40" s="15"/>
      <c r="AY40" s="11"/>
      <c r="AZ40" s="11"/>
    </row>
    <row r="41" spans="1:52" ht="142.5" x14ac:dyDescent="0.25">
      <c r="A41" s="9" t="s">
        <v>57</v>
      </c>
      <c r="B41" s="10">
        <v>4</v>
      </c>
      <c r="C41" s="11" t="s">
        <v>178</v>
      </c>
      <c r="D41" s="11" t="s">
        <v>150</v>
      </c>
      <c r="E41" s="11" t="s">
        <v>179</v>
      </c>
      <c r="F41" s="10" t="s">
        <v>53</v>
      </c>
      <c r="G41" s="11" t="s">
        <v>112</v>
      </c>
      <c r="H41" s="11" t="s">
        <v>225</v>
      </c>
      <c r="I41" s="11" t="s">
        <v>82</v>
      </c>
      <c r="J41" s="11" t="s">
        <v>113</v>
      </c>
      <c r="K41" s="11"/>
      <c r="L41" s="11"/>
      <c r="M41" s="11"/>
      <c r="N41" s="12">
        <v>2</v>
      </c>
      <c r="O41" s="13"/>
      <c r="P41" s="14">
        <v>4</v>
      </c>
      <c r="Q41" s="13"/>
      <c r="R41" s="14">
        <f t="shared" si="5"/>
        <v>8</v>
      </c>
      <c r="S41" s="13">
        <f t="shared" si="5"/>
        <v>0</v>
      </c>
      <c r="T41" s="14" t="str">
        <f t="shared" ref="T41:U51" si="54">IF(R41&gt;=24,"Muy Alto",IF(R41&gt;=10,"Alto",IF(R41&gt;=6,"Medio",IF(R41&gt;=0,"Bajo"))))</f>
        <v>Medio</v>
      </c>
      <c r="U41" s="13" t="str">
        <f t="shared" si="54"/>
        <v>Bajo</v>
      </c>
      <c r="V41" s="14">
        <v>25</v>
      </c>
      <c r="W41" s="13"/>
      <c r="X41" s="14">
        <f t="shared" si="6"/>
        <v>200</v>
      </c>
      <c r="Y41" s="13">
        <f t="shared" si="6"/>
        <v>0</v>
      </c>
      <c r="Z41" s="14" t="str">
        <f t="shared" si="52"/>
        <v>II</v>
      </c>
      <c r="AA41" s="13" t="str">
        <f t="shared" si="52"/>
        <v>IV</v>
      </c>
      <c r="AB41" s="14" t="str">
        <f t="shared" si="53"/>
        <v>Aceptable con control</v>
      </c>
      <c r="AC41" s="13" t="str">
        <f t="shared" si="53"/>
        <v>Falta Valorar</v>
      </c>
      <c r="AD41" s="10">
        <v>4</v>
      </c>
      <c r="AE41" s="11" t="s">
        <v>114</v>
      </c>
      <c r="AF41" s="11" t="s">
        <v>60</v>
      </c>
      <c r="AG41" s="11" t="s">
        <v>115</v>
      </c>
      <c r="AH41" s="11"/>
      <c r="AI41" s="11"/>
      <c r="AJ41" s="11"/>
      <c r="AK41" s="11"/>
      <c r="AL41" s="15"/>
      <c r="AM41" s="15"/>
      <c r="AN41" s="15"/>
      <c r="AO41" s="15"/>
      <c r="AP41" s="15"/>
      <c r="AQ41" s="15"/>
      <c r="AR41" s="15"/>
      <c r="AS41" s="15"/>
      <c r="AT41" s="15"/>
      <c r="AU41" s="15"/>
      <c r="AV41" s="15"/>
      <c r="AW41" s="15"/>
      <c r="AX41" s="15"/>
      <c r="AY41" s="11"/>
      <c r="AZ41" s="11"/>
    </row>
    <row r="42" spans="1:52" ht="128.25" x14ac:dyDescent="0.25">
      <c r="A42" s="9" t="s">
        <v>57</v>
      </c>
      <c r="B42" s="10">
        <v>4</v>
      </c>
      <c r="C42" s="11" t="s">
        <v>178</v>
      </c>
      <c r="D42" s="11" t="s">
        <v>150</v>
      </c>
      <c r="E42" s="11" t="s">
        <v>179</v>
      </c>
      <c r="F42" s="10" t="s">
        <v>53</v>
      </c>
      <c r="G42" s="11" t="s">
        <v>71</v>
      </c>
      <c r="H42" s="11" t="s">
        <v>225</v>
      </c>
      <c r="I42" s="11" t="s">
        <v>55</v>
      </c>
      <c r="J42" s="11" t="s">
        <v>72</v>
      </c>
      <c r="K42" s="11"/>
      <c r="L42" s="11" t="s">
        <v>73</v>
      </c>
      <c r="M42" s="11"/>
      <c r="N42" s="12">
        <v>6</v>
      </c>
      <c r="O42" s="13"/>
      <c r="P42" s="14">
        <v>4</v>
      </c>
      <c r="Q42" s="13"/>
      <c r="R42" s="14">
        <f t="shared" si="5"/>
        <v>24</v>
      </c>
      <c r="S42" s="13">
        <f t="shared" si="5"/>
        <v>0</v>
      </c>
      <c r="T42" s="14" t="str">
        <f t="shared" si="54"/>
        <v>Muy Alto</v>
      </c>
      <c r="U42" s="13" t="str">
        <f t="shared" si="54"/>
        <v>Bajo</v>
      </c>
      <c r="V42" s="14">
        <v>10</v>
      </c>
      <c r="W42" s="13"/>
      <c r="X42" s="14">
        <f t="shared" si="6"/>
        <v>240</v>
      </c>
      <c r="Y42" s="13">
        <f t="shared" si="6"/>
        <v>0</v>
      </c>
      <c r="Z42" s="14" t="str">
        <f t="shared" si="52"/>
        <v>II</v>
      </c>
      <c r="AA42" s="13" t="str">
        <f t="shared" si="52"/>
        <v>IV</v>
      </c>
      <c r="AB42" s="14" t="str">
        <f t="shared" si="53"/>
        <v>Aceptable con control</v>
      </c>
      <c r="AC42" s="13" t="str">
        <f t="shared" si="53"/>
        <v>Falta Valorar</v>
      </c>
      <c r="AD42" s="10">
        <v>4</v>
      </c>
      <c r="AE42" s="11" t="s">
        <v>56</v>
      </c>
      <c r="AF42" s="11" t="s">
        <v>61</v>
      </c>
      <c r="AG42" s="11" t="s">
        <v>74</v>
      </c>
      <c r="AH42" s="11"/>
      <c r="AI42" s="11"/>
      <c r="AJ42" s="11"/>
      <c r="AK42" s="11"/>
      <c r="AL42" s="15"/>
      <c r="AM42" s="15"/>
      <c r="AN42" s="15"/>
      <c r="AO42" s="15"/>
      <c r="AP42" s="15"/>
      <c r="AQ42" s="15"/>
      <c r="AR42" s="15"/>
      <c r="AS42" s="15"/>
      <c r="AT42" s="15"/>
      <c r="AU42" s="15"/>
      <c r="AV42" s="15"/>
      <c r="AW42" s="15"/>
      <c r="AX42" s="15"/>
      <c r="AY42" s="11"/>
      <c r="AZ42" s="11"/>
    </row>
    <row r="43" spans="1:52" ht="85.5" x14ac:dyDescent="0.25">
      <c r="A43" s="9" t="s">
        <v>57</v>
      </c>
      <c r="B43" s="10">
        <v>4</v>
      </c>
      <c r="C43" s="11" t="s">
        <v>178</v>
      </c>
      <c r="D43" s="11" t="s">
        <v>150</v>
      </c>
      <c r="E43" s="11" t="s">
        <v>179</v>
      </c>
      <c r="F43" s="10" t="s">
        <v>53</v>
      </c>
      <c r="G43" s="11" t="s">
        <v>307</v>
      </c>
      <c r="H43" s="11" t="s">
        <v>225</v>
      </c>
      <c r="I43" s="11" t="s">
        <v>54</v>
      </c>
      <c r="J43" s="11" t="s">
        <v>184</v>
      </c>
      <c r="K43" s="11"/>
      <c r="L43" s="11"/>
      <c r="M43" s="11"/>
      <c r="N43" s="12">
        <v>6</v>
      </c>
      <c r="O43" s="13"/>
      <c r="P43" s="14">
        <v>3</v>
      </c>
      <c r="Q43" s="13"/>
      <c r="R43" s="14">
        <f t="shared" si="5"/>
        <v>18</v>
      </c>
      <c r="S43" s="13">
        <f t="shared" si="5"/>
        <v>0</v>
      </c>
      <c r="T43" s="14" t="str">
        <f t="shared" si="54"/>
        <v>Alto</v>
      </c>
      <c r="U43" s="13" t="str">
        <f t="shared" si="54"/>
        <v>Bajo</v>
      </c>
      <c r="V43" s="14">
        <v>10</v>
      </c>
      <c r="W43" s="13"/>
      <c r="X43" s="14">
        <f t="shared" si="6"/>
        <v>180</v>
      </c>
      <c r="Y43" s="13">
        <f t="shared" si="6"/>
        <v>0</v>
      </c>
      <c r="Z43" s="14" t="str">
        <f t="shared" si="52"/>
        <v>II</v>
      </c>
      <c r="AA43" s="13" t="str">
        <f t="shared" si="52"/>
        <v>IV</v>
      </c>
      <c r="AB43" s="14" t="str">
        <f t="shared" si="53"/>
        <v>Aceptable con control</v>
      </c>
      <c r="AC43" s="13" t="str">
        <f t="shared" si="53"/>
        <v>Falta Valorar</v>
      </c>
      <c r="AD43" s="10">
        <v>50</v>
      </c>
      <c r="AE43" s="11" t="s">
        <v>125</v>
      </c>
      <c r="AF43" s="11" t="s">
        <v>60</v>
      </c>
      <c r="AG43" s="11"/>
      <c r="AH43" s="11" t="s">
        <v>186</v>
      </c>
      <c r="AI43" s="11"/>
      <c r="AJ43" s="11"/>
      <c r="AK43" s="11"/>
      <c r="AL43" s="15"/>
      <c r="AM43" s="15"/>
      <c r="AN43" s="15"/>
      <c r="AO43" s="15"/>
      <c r="AP43" s="15"/>
      <c r="AQ43" s="15"/>
      <c r="AR43" s="15"/>
      <c r="AS43" s="15"/>
      <c r="AT43" s="15"/>
      <c r="AU43" s="15"/>
      <c r="AV43" s="15"/>
      <c r="AW43" s="15"/>
      <c r="AX43" s="15"/>
      <c r="AY43" s="11"/>
      <c r="AZ43" s="11"/>
    </row>
    <row r="44" spans="1:52" ht="114" x14ac:dyDescent="0.25">
      <c r="A44" s="9" t="s">
        <v>183</v>
      </c>
      <c r="B44" s="10">
        <v>4</v>
      </c>
      <c r="C44" s="11" t="s">
        <v>178</v>
      </c>
      <c r="D44" s="11" t="s">
        <v>150</v>
      </c>
      <c r="E44" s="11" t="s">
        <v>179</v>
      </c>
      <c r="F44" s="10" t="s">
        <v>53</v>
      </c>
      <c r="G44" s="11" t="s">
        <v>187</v>
      </c>
      <c r="H44" s="11" t="s">
        <v>102</v>
      </c>
      <c r="I44" s="11" t="s">
        <v>371</v>
      </c>
      <c r="J44" s="11" t="s">
        <v>111</v>
      </c>
      <c r="K44" s="11"/>
      <c r="L44" s="11"/>
      <c r="M44" s="11" t="s">
        <v>188</v>
      </c>
      <c r="N44" s="12">
        <v>6</v>
      </c>
      <c r="O44" s="13"/>
      <c r="P44" s="14">
        <v>2</v>
      </c>
      <c r="Q44" s="13"/>
      <c r="R44" s="14">
        <f t="shared" si="5"/>
        <v>12</v>
      </c>
      <c r="S44" s="13">
        <f t="shared" si="5"/>
        <v>0</v>
      </c>
      <c r="T44" s="14" t="str">
        <f t="shared" si="54"/>
        <v>Alto</v>
      </c>
      <c r="U44" s="13" t="str">
        <f t="shared" si="54"/>
        <v>Bajo</v>
      </c>
      <c r="V44" s="14">
        <v>25</v>
      </c>
      <c r="W44" s="13"/>
      <c r="X44" s="14">
        <f t="shared" si="6"/>
        <v>300</v>
      </c>
      <c r="Y44" s="13">
        <f t="shared" si="6"/>
        <v>0</v>
      </c>
      <c r="Z44" s="14" t="str">
        <f t="shared" si="52"/>
        <v>II</v>
      </c>
      <c r="AA44" s="13" t="str">
        <f t="shared" si="52"/>
        <v>IV</v>
      </c>
      <c r="AB44" s="14" t="str">
        <f t="shared" si="53"/>
        <v>Aceptable con control</v>
      </c>
      <c r="AC44" s="13" t="str">
        <f t="shared" si="53"/>
        <v>Falta Valorar</v>
      </c>
      <c r="AD44" s="10">
        <v>4</v>
      </c>
      <c r="AE44" s="11" t="s">
        <v>189</v>
      </c>
      <c r="AF44" s="11" t="s">
        <v>60</v>
      </c>
      <c r="AG44" s="11"/>
      <c r="AH44" s="11"/>
      <c r="AI44" s="11"/>
      <c r="AJ44" s="11" t="s">
        <v>190</v>
      </c>
      <c r="AK44" s="11"/>
      <c r="AL44" s="15"/>
      <c r="AM44" s="15"/>
      <c r="AN44" s="15"/>
      <c r="AO44" s="15"/>
      <c r="AP44" s="15"/>
      <c r="AQ44" s="15"/>
      <c r="AR44" s="15"/>
      <c r="AS44" s="15"/>
      <c r="AT44" s="15"/>
      <c r="AU44" s="15"/>
      <c r="AV44" s="15"/>
      <c r="AW44" s="15"/>
      <c r="AX44" s="15"/>
      <c r="AY44" s="11"/>
      <c r="AZ44" s="11"/>
    </row>
    <row r="45" spans="1:52" ht="99.75" x14ac:dyDescent="0.25">
      <c r="A45" s="9" t="s">
        <v>57</v>
      </c>
      <c r="B45" s="10">
        <v>4</v>
      </c>
      <c r="C45" s="11" t="s">
        <v>178</v>
      </c>
      <c r="D45" s="11" t="s">
        <v>150</v>
      </c>
      <c r="E45" s="11" t="s">
        <v>308</v>
      </c>
      <c r="F45" s="10" t="s">
        <v>53</v>
      </c>
      <c r="G45" s="11" t="s">
        <v>309</v>
      </c>
      <c r="H45" s="11" t="s">
        <v>86</v>
      </c>
      <c r="I45" s="11" t="s">
        <v>145</v>
      </c>
      <c r="J45" s="11" t="s">
        <v>310</v>
      </c>
      <c r="K45" s="11"/>
      <c r="L45" s="11"/>
      <c r="M45" s="11"/>
      <c r="N45" s="12">
        <v>6</v>
      </c>
      <c r="O45" s="13"/>
      <c r="P45" s="14">
        <v>4</v>
      </c>
      <c r="Q45" s="13"/>
      <c r="R45" s="14">
        <f t="shared" si="5"/>
        <v>24</v>
      </c>
      <c r="S45" s="13"/>
      <c r="T45" s="14" t="str">
        <f t="shared" si="54"/>
        <v>Muy Alto</v>
      </c>
      <c r="U45" s="13"/>
      <c r="V45" s="14">
        <v>25</v>
      </c>
      <c r="W45" s="13"/>
      <c r="X45" s="14">
        <f t="shared" si="6"/>
        <v>600</v>
      </c>
      <c r="Y45" s="13"/>
      <c r="Z45" s="14" t="str">
        <f t="shared" si="52"/>
        <v>I</v>
      </c>
      <c r="AA45" s="13"/>
      <c r="AB45" s="14" t="str">
        <f t="shared" si="53"/>
        <v>NO Aceptable</v>
      </c>
      <c r="AC45" s="13"/>
      <c r="AD45" s="10">
        <v>6</v>
      </c>
      <c r="AE45" s="11" t="s">
        <v>311</v>
      </c>
      <c r="AF45" s="11"/>
      <c r="AG45" s="11"/>
      <c r="AH45" s="11"/>
      <c r="AI45" s="11"/>
      <c r="AJ45" s="11" t="s">
        <v>312</v>
      </c>
      <c r="AK45" s="11"/>
      <c r="AL45" s="15"/>
      <c r="AM45" s="15"/>
      <c r="AN45" s="15"/>
      <c r="AO45" s="15"/>
      <c r="AP45" s="15"/>
      <c r="AQ45" s="15"/>
      <c r="AR45" s="15"/>
      <c r="AS45" s="15"/>
      <c r="AT45" s="15"/>
      <c r="AU45" s="15"/>
      <c r="AV45" s="15"/>
      <c r="AW45" s="15"/>
      <c r="AX45" s="15"/>
      <c r="AY45" s="11"/>
      <c r="AZ45" s="11"/>
    </row>
    <row r="46" spans="1:52" ht="213.75" x14ac:dyDescent="0.25">
      <c r="A46" s="9" t="s">
        <v>57</v>
      </c>
      <c r="B46" s="10">
        <v>4</v>
      </c>
      <c r="C46" s="11" t="s">
        <v>178</v>
      </c>
      <c r="D46" s="11" t="s">
        <v>150</v>
      </c>
      <c r="E46" s="11" t="s">
        <v>308</v>
      </c>
      <c r="F46" s="10" t="s">
        <v>53</v>
      </c>
      <c r="G46" s="11" t="s">
        <v>121</v>
      </c>
      <c r="H46" s="11" t="s">
        <v>86</v>
      </c>
      <c r="I46" s="11" t="s">
        <v>87</v>
      </c>
      <c r="J46" s="11" t="s">
        <v>122</v>
      </c>
      <c r="K46" s="11"/>
      <c r="L46" s="11"/>
      <c r="M46" s="11"/>
      <c r="N46" s="12">
        <v>6</v>
      </c>
      <c r="O46" s="13"/>
      <c r="P46" s="14">
        <v>4</v>
      </c>
      <c r="Q46" s="13"/>
      <c r="R46" s="14">
        <f t="shared" ref="R46:R49" si="55">N46*P46</f>
        <v>24</v>
      </c>
      <c r="S46" s="13">
        <f t="shared" ref="S46" si="56">O46*Q46</f>
        <v>0</v>
      </c>
      <c r="T46" s="14" t="str">
        <f t="shared" si="54"/>
        <v>Muy Alto</v>
      </c>
      <c r="U46" s="13" t="str">
        <f t="shared" ref="U46" si="57">IF(S46&gt;=24,"Muy Alto",IF(S46&gt;=10,"Alto",IF(S46&gt;=6,"Medio",IF(S46&gt;=0,"Bajo"))))</f>
        <v>Bajo</v>
      </c>
      <c r="V46" s="14">
        <v>60</v>
      </c>
      <c r="W46" s="13"/>
      <c r="X46" s="14">
        <f t="shared" ref="X46:X48" si="58">R46*V46</f>
        <v>1440</v>
      </c>
      <c r="Y46" s="13">
        <f t="shared" ref="Y46" si="59">S46*W46</f>
        <v>0</v>
      </c>
      <c r="Z46" s="14" t="str">
        <f t="shared" si="52"/>
        <v>I</v>
      </c>
      <c r="AA46" s="13" t="str">
        <f t="shared" ref="AA46" si="60">IF(Y46&gt;=600,"I",IF(Y46&gt;=150,"II",IF(Y46&gt;=40,"III",IF(Y46&gt;=0,"IV"))))</f>
        <v>IV</v>
      </c>
      <c r="AB46" s="14" t="str">
        <f t="shared" si="53"/>
        <v>NO Aceptable</v>
      </c>
      <c r="AC46" s="13" t="str">
        <f t="shared" ref="AC46" si="61">IF(Y46&gt;=600,"NO Aceptable",IF(Y46&gt;=150,"Aceptable con control",IF(Y46&gt;=40,"Mejorable",IF(Y46&gt;0,"Aceptable",IF(Y46=0,"Falta Valorar")))))</f>
        <v>Falta Valorar</v>
      </c>
      <c r="AD46" s="10">
        <v>30</v>
      </c>
      <c r="AE46" s="11" t="s">
        <v>123</v>
      </c>
      <c r="AF46" s="11" t="s">
        <v>60</v>
      </c>
      <c r="AG46" s="11" t="s">
        <v>124</v>
      </c>
      <c r="AH46" s="11"/>
      <c r="AI46" s="11"/>
      <c r="AJ46" s="11"/>
      <c r="AK46" s="11"/>
      <c r="AL46" s="15"/>
      <c r="AM46" s="15"/>
      <c r="AN46" s="15"/>
      <c r="AO46" s="15"/>
      <c r="AP46" s="15"/>
      <c r="AQ46" s="15"/>
      <c r="AR46" s="15"/>
      <c r="AS46" s="15"/>
      <c r="AT46" s="15"/>
      <c r="AU46" s="15"/>
      <c r="AV46" s="15"/>
      <c r="AW46" s="15"/>
      <c r="AX46" s="15"/>
      <c r="AY46" s="11"/>
      <c r="AZ46" s="11"/>
    </row>
    <row r="47" spans="1:52" ht="213.75" x14ac:dyDescent="0.25">
      <c r="A47" s="9" t="s">
        <v>57</v>
      </c>
      <c r="B47" s="10">
        <v>4</v>
      </c>
      <c r="C47" s="11" t="s">
        <v>178</v>
      </c>
      <c r="D47" s="11" t="s">
        <v>150</v>
      </c>
      <c r="E47" s="11" t="s">
        <v>308</v>
      </c>
      <c r="F47" s="10" t="s">
        <v>53</v>
      </c>
      <c r="G47" s="11" t="s">
        <v>317</v>
      </c>
      <c r="H47" s="11" t="s">
        <v>225</v>
      </c>
      <c r="I47" s="11" t="s">
        <v>54</v>
      </c>
      <c r="J47" s="11" t="s">
        <v>318</v>
      </c>
      <c r="K47" s="11"/>
      <c r="L47" s="11"/>
      <c r="M47" s="11"/>
      <c r="N47" s="12">
        <v>2</v>
      </c>
      <c r="O47" s="13"/>
      <c r="P47" s="14">
        <v>4</v>
      </c>
      <c r="Q47" s="13"/>
      <c r="R47" s="14">
        <f t="shared" si="55"/>
        <v>8</v>
      </c>
      <c r="S47" s="13"/>
      <c r="T47" s="14" t="str">
        <f t="shared" si="54"/>
        <v>Medio</v>
      </c>
      <c r="U47" s="13"/>
      <c r="V47" s="14">
        <v>10</v>
      </c>
      <c r="W47" s="13"/>
      <c r="X47" s="14">
        <f t="shared" si="58"/>
        <v>80</v>
      </c>
      <c r="Y47" s="13"/>
      <c r="Z47" s="14" t="str">
        <f t="shared" si="52"/>
        <v>III</v>
      </c>
      <c r="AA47" s="13"/>
      <c r="AB47" s="14" t="str">
        <f t="shared" si="53"/>
        <v>Mejorable</v>
      </c>
      <c r="AC47" s="13"/>
      <c r="AD47" s="10">
        <v>6</v>
      </c>
      <c r="AE47" s="11" t="s">
        <v>319</v>
      </c>
      <c r="AF47" s="11"/>
      <c r="AG47" s="11" t="s">
        <v>320</v>
      </c>
      <c r="AH47" s="11"/>
      <c r="AI47" s="11"/>
      <c r="AJ47" s="11"/>
      <c r="AK47" s="11"/>
      <c r="AL47" s="15"/>
      <c r="AM47" s="15"/>
      <c r="AN47" s="15"/>
      <c r="AO47" s="15"/>
      <c r="AP47" s="15"/>
      <c r="AQ47" s="15"/>
      <c r="AR47" s="15"/>
      <c r="AS47" s="15"/>
      <c r="AT47" s="15"/>
      <c r="AU47" s="15"/>
      <c r="AV47" s="15"/>
      <c r="AW47" s="15"/>
      <c r="AX47" s="15"/>
      <c r="AY47" s="11"/>
      <c r="AZ47" s="11"/>
    </row>
    <row r="48" spans="1:52" ht="185.25" x14ac:dyDescent="0.25">
      <c r="A48" s="9" t="s">
        <v>57</v>
      </c>
      <c r="B48" s="10">
        <v>4</v>
      </c>
      <c r="C48" s="11" t="s">
        <v>178</v>
      </c>
      <c r="D48" s="11" t="s">
        <v>150</v>
      </c>
      <c r="E48" s="11" t="s">
        <v>156</v>
      </c>
      <c r="F48" s="10" t="s">
        <v>53</v>
      </c>
      <c r="G48" s="11" t="s">
        <v>333</v>
      </c>
      <c r="H48" s="11" t="s">
        <v>225</v>
      </c>
      <c r="I48" s="11" t="s">
        <v>82</v>
      </c>
      <c r="J48" s="11" t="s">
        <v>313</v>
      </c>
      <c r="K48" s="11"/>
      <c r="L48" s="11" t="s">
        <v>314</v>
      </c>
      <c r="M48" s="11"/>
      <c r="N48" s="12">
        <v>2</v>
      </c>
      <c r="O48" s="13"/>
      <c r="P48" s="14">
        <v>4</v>
      </c>
      <c r="Q48" s="13"/>
      <c r="R48" s="14">
        <f t="shared" si="55"/>
        <v>8</v>
      </c>
      <c r="S48" s="13"/>
      <c r="T48" s="14" t="str">
        <f t="shared" si="54"/>
        <v>Medio</v>
      </c>
      <c r="U48" s="13"/>
      <c r="V48" s="14">
        <v>10</v>
      </c>
      <c r="W48" s="13"/>
      <c r="X48" s="14">
        <f t="shared" si="58"/>
        <v>80</v>
      </c>
      <c r="Y48" s="13"/>
      <c r="Z48" s="14" t="str">
        <f t="shared" si="52"/>
        <v>III</v>
      </c>
      <c r="AA48" s="13"/>
      <c r="AB48" s="14" t="str">
        <f t="shared" si="53"/>
        <v>Mejorable</v>
      </c>
      <c r="AC48" s="13"/>
      <c r="AD48" s="10">
        <v>6</v>
      </c>
      <c r="AE48" s="11" t="s">
        <v>315</v>
      </c>
      <c r="AF48" s="11"/>
      <c r="AG48" s="11" t="s">
        <v>316</v>
      </c>
      <c r="AH48" s="11"/>
      <c r="AI48" s="11"/>
      <c r="AJ48" s="11"/>
      <c r="AK48" s="11"/>
      <c r="AL48" s="15"/>
      <c r="AM48" s="15"/>
      <c r="AN48" s="15"/>
      <c r="AO48" s="15"/>
      <c r="AP48" s="15"/>
      <c r="AQ48" s="15"/>
      <c r="AR48" s="15"/>
      <c r="AS48" s="15"/>
      <c r="AT48" s="15"/>
      <c r="AU48" s="15"/>
      <c r="AV48" s="15"/>
      <c r="AW48" s="15"/>
      <c r="AX48" s="15"/>
      <c r="AY48" s="11"/>
      <c r="AZ48" s="11"/>
    </row>
    <row r="49" spans="1:52" ht="85.5" x14ac:dyDescent="0.25">
      <c r="A49" s="9" t="s">
        <v>57</v>
      </c>
      <c r="B49" s="10">
        <v>4</v>
      </c>
      <c r="C49" s="11" t="s">
        <v>178</v>
      </c>
      <c r="D49" s="11" t="s">
        <v>150</v>
      </c>
      <c r="E49" s="11" t="s">
        <v>156</v>
      </c>
      <c r="F49" s="10" t="s">
        <v>53</v>
      </c>
      <c r="G49" s="11" t="s">
        <v>334</v>
      </c>
      <c r="H49" s="11" t="s">
        <v>102</v>
      </c>
      <c r="I49" s="11" t="s">
        <v>251</v>
      </c>
      <c r="J49" s="11" t="s">
        <v>111</v>
      </c>
      <c r="K49" s="11"/>
      <c r="L49" s="11"/>
      <c r="M49" s="11" t="s">
        <v>103</v>
      </c>
      <c r="N49" s="12">
        <v>6</v>
      </c>
      <c r="O49" s="13"/>
      <c r="P49" s="14">
        <v>4</v>
      </c>
      <c r="Q49" s="13"/>
      <c r="R49" s="14">
        <f t="shared" si="55"/>
        <v>24</v>
      </c>
      <c r="S49" s="13">
        <f t="shared" ref="S49" si="62">O49*Q49</f>
        <v>0</v>
      </c>
      <c r="T49" s="14" t="str">
        <f t="shared" ref="T49" si="63">IF(R49&gt;=24,"Muy Alto",IF(R49&gt;=10,"Alto",IF(R49&gt;=6,"Medio",IF(R49&gt;=0,"Bajo"))))</f>
        <v>Muy Alto</v>
      </c>
      <c r="U49" s="13" t="str">
        <f t="shared" ref="U49" si="64">IF(S49&gt;=24,"Muy Alto",IF(S49&gt;=10,"Alto",IF(S49&gt;=6,"Medio",IF(S49&gt;=0,"Bajo"))))</f>
        <v>Bajo</v>
      </c>
      <c r="V49" s="14"/>
      <c r="W49" s="13"/>
      <c r="X49" s="14">
        <v>25</v>
      </c>
      <c r="Y49" s="13">
        <f t="shared" ref="Y49" si="65">S49*W49</f>
        <v>0</v>
      </c>
      <c r="Z49" s="14" t="str">
        <f t="shared" ref="Z49" si="66">IF(X49&gt;=600,"I",IF(X49&gt;=150,"II",IF(X49&gt;=40,"III",IF(X49&gt;=0,"IV"))))</f>
        <v>IV</v>
      </c>
      <c r="AA49" s="13" t="str">
        <f t="shared" ref="AA49" si="67">IF(Y49&gt;=600,"I",IF(Y49&gt;=150,"II",IF(Y49&gt;=40,"III",IF(Y49&gt;=0,"IV"))))</f>
        <v>IV</v>
      </c>
      <c r="AB49" s="14" t="str">
        <f t="shared" ref="AB49" si="68">IF(X49&gt;=600,"NO Aceptable",IF(X49&gt;=150,"Aceptable con control",IF(X49&gt;=40,"Mejorable",IF(X49&gt;0,"Aceptable",IF(X49=0,"Falta Valorar")))))</f>
        <v>Aceptable</v>
      </c>
      <c r="AC49" s="13" t="str">
        <f t="shared" ref="AC49" si="69">IF(Y49&gt;=600,"NO Aceptable",IF(Y49&gt;=150,"Aceptable con control",IF(Y49&gt;=40,"Mejorable",IF(Y49&gt;0,"Aceptable",IF(Y49=0,"Falta Valorar")))))</f>
        <v>Falta Valorar</v>
      </c>
      <c r="AD49" s="10">
        <v>20</v>
      </c>
      <c r="AE49" s="11" t="s">
        <v>132</v>
      </c>
      <c r="AF49" s="11" t="s">
        <v>60</v>
      </c>
      <c r="AG49" s="11"/>
      <c r="AH49" s="11"/>
      <c r="AI49" s="11"/>
      <c r="AJ49" s="11" t="s">
        <v>337</v>
      </c>
      <c r="AK49" s="11"/>
      <c r="AL49" s="15"/>
      <c r="AM49" s="15"/>
      <c r="AN49" s="15"/>
      <c r="AO49" s="15"/>
      <c r="AP49" s="15"/>
      <c r="AQ49" s="15"/>
      <c r="AR49" s="15"/>
      <c r="AS49" s="15"/>
      <c r="AT49" s="15"/>
      <c r="AU49" s="15"/>
      <c r="AV49" s="15"/>
      <c r="AW49" s="15"/>
      <c r="AX49" s="15"/>
      <c r="AY49" s="11"/>
      <c r="AZ49" s="11"/>
    </row>
    <row r="50" spans="1:52" ht="409.5" x14ac:dyDescent="0.25">
      <c r="A50" s="9" t="s">
        <v>63</v>
      </c>
      <c r="B50" s="10">
        <v>4</v>
      </c>
      <c r="C50" s="11" t="s">
        <v>126</v>
      </c>
      <c r="D50" s="11" t="s">
        <v>129</v>
      </c>
      <c r="E50" s="11" t="s">
        <v>57</v>
      </c>
      <c r="F50" s="10" t="s">
        <v>53</v>
      </c>
      <c r="G50" s="11" t="s">
        <v>130</v>
      </c>
      <c r="H50" s="11" t="s">
        <v>102</v>
      </c>
      <c r="I50" s="11" t="s">
        <v>251</v>
      </c>
      <c r="J50" s="11" t="s">
        <v>111</v>
      </c>
      <c r="K50" s="11"/>
      <c r="L50" s="11"/>
      <c r="M50" s="11" t="s">
        <v>103</v>
      </c>
      <c r="N50" s="12">
        <v>6</v>
      </c>
      <c r="O50" s="13"/>
      <c r="P50" s="14">
        <v>4</v>
      </c>
      <c r="Q50" s="13"/>
      <c r="R50" s="14">
        <f t="shared" si="5"/>
        <v>24</v>
      </c>
      <c r="S50" s="13">
        <f t="shared" si="5"/>
        <v>0</v>
      </c>
      <c r="T50" s="14" t="str">
        <f t="shared" si="54"/>
        <v>Muy Alto</v>
      </c>
      <c r="U50" s="13" t="str">
        <f t="shared" si="54"/>
        <v>Bajo</v>
      </c>
      <c r="V50" s="14"/>
      <c r="W50" s="13"/>
      <c r="X50" s="14">
        <v>25</v>
      </c>
      <c r="Y50" s="13">
        <f t="shared" si="6"/>
        <v>0</v>
      </c>
      <c r="Z50" s="14" t="str">
        <f t="shared" si="52"/>
        <v>IV</v>
      </c>
      <c r="AA50" s="13" t="str">
        <f t="shared" si="52"/>
        <v>IV</v>
      </c>
      <c r="AB50" s="14" t="str">
        <f t="shared" si="53"/>
        <v>Aceptable</v>
      </c>
      <c r="AC50" s="13" t="str">
        <f t="shared" si="53"/>
        <v>Falta Valorar</v>
      </c>
      <c r="AD50" s="10">
        <v>30</v>
      </c>
      <c r="AE50" s="11" t="s">
        <v>132</v>
      </c>
      <c r="AF50" s="11" t="s">
        <v>60</v>
      </c>
      <c r="AG50" s="11"/>
      <c r="AH50" s="11"/>
      <c r="AI50" s="11"/>
      <c r="AJ50" s="11" t="s">
        <v>133</v>
      </c>
      <c r="AK50" s="11"/>
      <c r="AL50" s="15"/>
      <c r="AM50" s="15"/>
      <c r="AN50" s="15"/>
      <c r="AO50" s="15"/>
      <c r="AP50" s="15"/>
      <c r="AQ50" s="15"/>
      <c r="AR50" s="15"/>
      <c r="AS50" s="15"/>
      <c r="AT50" s="15"/>
      <c r="AU50" s="15"/>
      <c r="AV50" s="15"/>
      <c r="AW50" s="15"/>
      <c r="AX50" s="15"/>
      <c r="AY50" s="11"/>
      <c r="AZ50" s="11"/>
    </row>
    <row r="51" spans="1:52" s="28" customFormat="1" ht="114" x14ac:dyDescent="0.25">
      <c r="A51" s="9" t="s">
        <v>63</v>
      </c>
      <c r="B51" s="10">
        <v>4</v>
      </c>
      <c r="C51" s="11" t="s">
        <v>126</v>
      </c>
      <c r="D51" s="11" t="s">
        <v>127</v>
      </c>
      <c r="E51" s="11" t="s">
        <v>128</v>
      </c>
      <c r="F51" s="10" t="s">
        <v>53</v>
      </c>
      <c r="G51" s="11" t="s">
        <v>343</v>
      </c>
      <c r="H51" s="11" t="s">
        <v>344</v>
      </c>
      <c r="I51" s="32" t="s">
        <v>376</v>
      </c>
      <c r="J51" s="11" t="s">
        <v>345</v>
      </c>
      <c r="K51" s="11" t="s">
        <v>348</v>
      </c>
      <c r="L51" s="11"/>
      <c r="M51" s="11"/>
      <c r="N51" s="12">
        <v>6</v>
      </c>
      <c r="O51" s="13"/>
      <c r="P51" s="14">
        <v>4</v>
      </c>
      <c r="Q51" s="13"/>
      <c r="R51" s="14">
        <f t="shared" si="5"/>
        <v>24</v>
      </c>
      <c r="S51" s="13">
        <f t="shared" si="5"/>
        <v>0</v>
      </c>
      <c r="T51" s="14" t="str">
        <f t="shared" si="54"/>
        <v>Muy Alto</v>
      </c>
      <c r="U51" s="13" t="str">
        <f t="shared" si="54"/>
        <v>Bajo</v>
      </c>
      <c r="V51" s="14"/>
      <c r="W51" s="13"/>
      <c r="X51" s="14">
        <f t="shared" ref="X51" si="70">R51*V51</f>
        <v>0</v>
      </c>
      <c r="Y51" s="13">
        <f t="shared" si="6"/>
        <v>0</v>
      </c>
      <c r="Z51" s="14" t="str">
        <f t="shared" si="52"/>
        <v>IV</v>
      </c>
      <c r="AA51" s="13" t="str">
        <f t="shared" si="52"/>
        <v>IV</v>
      </c>
      <c r="AB51" s="14" t="str">
        <f t="shared" si="53"/>
        <v>Falta Valorar</v>
      </c>
      <c r="AC51" s="13" t="str">
        <f t="shared" si="53"/>
        <v>Falta Valorar</v>
      </c>
      <c r="AD51" s="10">
        <v>100</v>
      </c>
      <c r="AE51" s="11" t="s">
        <v>345</v>
      </c>
      <c r="AF51" s="11" t="s">
        <v>346</v>
      </c>
      <c r="AG51" s="11"/>
      <c r="AH51" s="11"/>
      <c r="AI51" s="11"/>
      <c r="AJ51" s="11" t="s">
        <v>347</v>
      </c>
      <c r="AK51" s="11"/>
      <c r="AL51" s="15"/>
      <c r="AM51" s="15"/>
      <c r="AN51" s="15"/>
      <c r="AO51" s="15"/>
      <c r="AP51" s="15"/>
      <c r="AQ51" s="15"/>
      <c r="AR51" s="15"/>
      <c r="AS51" s="15"/>
      <c r="AT51" s="15"/>
      <c r="AU51" s="15"/>
      <c r="AV51" s="15"/>
      <c r="AW51" s="15"/>
      <c r="AX51" s="15"/>
      <c r="AY51" s="11"/>
      <c r="AZ51" s="11"/>
    </row>
    <row r="52" spans="1:52" ht="85.5" x14ac:dyDescent="0.25">
      <c r="A52" s="9" t="s">
        <v>159</v>
      </c>
      <c r="B52" s="10">
        <v>5</v>
      </c>
      <c r="C52" s="11" t="s">
        <v>191</v>
      </c>
      <c r="D52" s="11" t="s">
        <v>192</v>
      </c>
      <c r="E52" s="11" t="s">
        <v>179</v>
      </c>
      <c r="F52" s="10" t="s">
        <v>53</v>
      </c>
      <c r="G52" s="20" t="s">
        <v>185</v>
      </c>
      <c r="H52" s="11" t="s">
        <v>225</v>
      </c>
      <c r="I52" s="11" t="s">
        <v>54</v>
      </c>
      <c r="J52" s="11" t="s">
        <v>184</v>
      </c>
      <c r="K52" s="11"/>
      <c r="L52" s="11"/>
      <c r="M52" s="11"/>
      <c r="N52" s="12">
        <v>2</v>
      </c>
      <c r="O52" s="13"/>
      <c r="P52" s="14">
        <v>3</v>
      </c>
      <c r="Q52" s="13"/>
      <c r="R52" s="14">
        <f t="shared" si="5"/>
        <v>6</v>
      </c>
      <c r="S52" s="13">
        <f t="shared" si="5"/>
        <v>0</v>
      </c>
      <c r="T52" s="14" t="str">
        <f t="shared" ref="T52:U76" si="71">IF(R52&gt;=24,"Muy Alto",IF(R52&gt;=10,"Alto",IF(R52&gt;=6,"Medio",IF(R52&gt;=0,"Bajo"))))</f>
        <v>Medio</v>
      </c>
      <c r="U52" s="13" t="str">
        <f t="shared" si="71"/>
        <v>Bajo</v>
      </c>
      <c r="V52" s="14">
        <v>10</v>
      </c>
      <c r="W52" s="13"/>
      <c r="X52" s="14">
        <f t="shared" si="6"/>
        <v>60</v>
      </c>
      <c r="Y52" s="13">
        <f t="shared" si="6"/>
        <v>0</v>
      </c>
      <c r="Z52" s="14" t="str">
        <f t="shared" ref="Z52:AA76" si="72">IF(X52&gt;=600,"I",IF(X52&gt;=150,"II",IF(X52&gt;=40,"III",IF(X52&gt;=0,"IV"))))</f>
        <v>III</v>
      </c>
      <c r="AA52" s="13" t="str">
        <f t="shared" si="72"/>
        <v>IV</v>
      </c>
      <c r="AB52" s="14" t="str">
        <f t="shared" ref="AB52:AC76" si="73">IF(X52&gt;=600,"NO Aceptable",IF(X52&gt;=150,"Aceptable con control",IF(X52&gt;=40,"Mejorable",IF(X52&gt;0,"Aceptable",IF(X52=0,"Falta Valorar")))))</f>
        <v>Mejorable</v>
      </c>
      <c r="AC52" s="13" t="str">
        <f t="shared" si="73"/>
        <v>Falta Valorar</v>
      </c>
      <c r="AD52" s="10">
        <v>50</v>
      </c>
      <c r="AE52" s="11" t="s">
        <v>125</v>
      </c>
      <c r="AF52" s="11" t="s">
        <v>60</v>
      </c>
      <c r="AG52" s="11"/>
      <c r="AH52" s="11" t="s">
        <v>186</v>
      </c>
      <c r="AI52" s="11"/>
      <c r="AJ52" s="11"/>
      <c r="AK52" s="11"/>
      <c r="AL52" s="15"/>
      <c r="AM52" s="15"/>
      <c r="AN52" s="15"/>
      <c r="AO52" s="15"/>
      <c r="AP52" s="15"/>
      <c r="AQ52" s="15"/>
      <c r="AR52" s="15"/>
      <c r="AS52" s="15"/>
      <c r="AT52" s="15"/>
      <c r="AU52" s="15"/>
      <c r="AV52" s="15"/>
      <c r="AW52" s="15"/>
      <c r="AX52" s="15"/>
      <c r="AY52" s="11"/>
      <c r="AZ52" s="11"/>
    </row>
    <row r="53" spans="1:52" ht="85.5" x14ac:dyDescent="0.25">
      <c r="A53" s="9" t="s">
        <v>159</v>
      </c>
      <c r="B53" s="10">
        <v>5</v>
      </c>
      <c r="C53" s="11" t="s">
        <v>191</v>
      </c>
      <c r="D53" s="11" t="s">
        <v>192</v>
      </c>
      <c r="E53" s="11" t="s">
        <v>179</v>
      </c>
      <c r="F53" s="10" t="s">
        <v>53</v>
      </c>
      <c r="G53" s="20" t="s">
        <v>193</v>
      </c>
      <c r="H53" s="11" t="s">
        <v>99</v>
      </c>
      <c r="I53" s="11" t="s">
        <v>282</v>
      </c>
      <c r="J53" s="11" t="s">
        <v>181</v>
      </c>
      <c r="K53" s="11"/>
      <c r="L53" s="11"/>
      <c r="M53" s="11"/>
      <c r="N53" s="12">
        <v>6</v>
      </c>
      <c r="O53" s="13"/>
      <c r="P53" s="14">
        <v>4</v>
      </c>
      <c r="Q53" s="13"/>
      <c r="R53" s="14">
        <f t="shared" si="5"/>
        <v>24</v>
      </c>
      <c r="S53" s="13">
        <f t="shared" si="5"/>
        <v>0</v>
      </c>
      <c r="T53" s="14" t="str">
        <f t="shared" si="71"/>
        <v>Muy Alto</v>
      </c>
      <c r="U53" s="13" t="str">
        <f t="shared" si="71"/>
        <v>Bajo</v>
      </c>
      <c r="V53" s="14">
        <v>10</v>
      </c>
      <c r="W53" s="13"/>
      <c r="X53" s="14">
        <f t="shared" si="6"/>
        <v>240</v>
      </c>
      <c r="Y53" s="13">
        <f t="shared" si="6"/>
        <v>0</v>
      </c>
      <c r="Z53" s="14" t="str">
        <f t="shared" si="72"/>
        <v>II</v>
      </c>
      <c r="AA53" s="13" t="str">
        <f t="shared" si="72"/>
        <v>IV</v>
      </c>
      <c r="AB53" s="14" t="str">
        <f t="shared" si="73"/>
        <v>Aceptable con control</v>
      </c>
      <c r="AC53" s="13" t="str">
        <f t="shared" si="73"/>
        <v>Falta Valorar</v>
      </c>
      <c r="AD53" s="10">
        <v>50</v>
      </c>
      <c r="AE53" s="11" t="s">
        <v>181</v>
      </c>
      <c r="AF53" s="11" t="s">
        <v>60</v>
      </c>
      <c r="AG53" s="11"/>
      <c r="AH53" s="11" t="s">
        <v>182</v>
      </c>
      <c r="AI53" s="11"/>
      <c r="AJ53" s="11"/>
      <c r="AK53" s="11"/>
      <c r="AL53" s="15"/>
      <c r="AM53" s="15"/>
      <c r="AN53" s="15"/>
      <c r="AO53" s="15"/>
      <c r="AP53" s="15"/>
      <c r="AQ53" s="15"/>
      <c r="AR53" s="15"/>
      <c r="AS53" s="15"/>
      <c r="AT53" s="15"/>
      <c r="AU53" s="15"/>
      <c r="AV53" s="15"/>
      <c r="AW53" s="15"/>
      <c r="AX53" s="15"/>
      <c r="AY53" s="11"/>
      <c r="AZ53" s="11"/>
    </row>
    <row r="54" spans="1:52" ht="142.5" x14ac:dyDescent="0.25">
      <c r="A54" s="9" t="s">
        <v>159</v>
      </c>
      <c r="B54" s="10">
        <v>5</v>
      </c>
      <c r="C54" s="11" t="s">
        <v>191</v>
      </c>
      <c r="D54" s="11" t="s">
        <v>192</v>
      </c>
      <c r="E54" s="11" t="s">
        <v>179</v>
      </c>
      <c r="F54" s="10" t="s">
        <v>53</v>
      </c>
      <c r="G54" s="20" t="s">
        <v>112</v>
      </c>
      <c r="H54" s="11" t="s">
        <v>225</v>
      </c>
      <c r="I54" s="11" t="s">
        <v>82</v>
      </c>
      <c r="J54" s="11" t="s">
        <v>113</v>
      </c>
      <c r="K54" s="11"/>
      <c r="L54" s="11"/>
      <c r="M54" s="11"/>
      <c r="N54" s="12">
        <v>2</v>
      </c>
      <c r="O54" s="13"/>
      <c r="P54" s="14">
        <v>4</v>
      </c>
      <c r="Q54" s="13"/>
      <c r="R54" s="14">
        <f t="shared" si="5"/>
        <v>8</v>
      </c>
      <c r="S54" s="13">
        <f t="shared" si="5"/>
        <v>0</v>
      </c>
      <c r="T54" s="14" t="str">
        <f t="shared" si="71"/>
        <v>Medio</v>
      </c>
      <c r="U54" s="13" t="str">
        <f t="shared" si="71"/>
        <v>Bajo</v>
      </c>
      <c r="V54" s="14">
        <v>25</v>
      </c>
      <c r="W54" s="13"/>
      <c r="X54" s="14">
        <f t="shared" si="6"/>
        <v>200</v>
      </c>
      <c r="Y54" s="13">
        <f t="shared" si="6"/>
        <v>0</v>
      </c>
      <c r="Z54" s="14" t="str">
        <f t="shared" si="72"/>
        <v>II</v>
      </c>
      <c r="AA54" s="13" t="str">
        <f t="shared" si="72"/>
        <v>IV</v>
      </c>
      <c r="AB54" s="14" t="str">
        <f t="shared" si="73"/>
        <v>Aceptable con control</v>
      </c>
      <c r="AC54" s="13" t="str">
        <f t="shared" si="73"/>
        <v>Falta Valorar</v>
      </c>
      <c r="AD54" s="10">
        <v>50</v>
      </c>
      <c r="AE54" s="11" t="s">
        <v>114</v>
      </c>
      <c r="AF54" s="11" t="s">
        <v>60</v>
      </c>
      <c r="AG54" s="11" t="s">
        <v>115</v>
      </c>
      <c r="AH54" s="11"/>
      <c r="AI54" s="11"/>
      <c r="AJ54" s="11"/>
      <c r="AK54" s="11"/>
      <c r="AL54" s="15"/>
      <c r="AM54" s="15"/>
      <c r="AN54" s="15"/>
      <c r="AO54" s="15"/>
      <c r="AP54" s="15"/>
      <c r="AQ54" s="15"/>
      <c r="AR54" s="15"/>
      <c r="AS54" s="15"/>
      <c r="AT54" s="15"/>
      <c r="AU54" s="15"/>
      <c r="AV54" s="15"/>
      <c r="AW54" s="15"/>
      <c r="AX54" s="15"/>
      <c r="AY54" s="11"/>
      <c r="AZ54" s="11"/>
    </row>
    <row r="55" spans="1:52" ht="128.25" x14ac:dyDescent="0.25">
      <c r="A55" s="9" t="s">
        <v>159</v>
      </c>
      <c r="B55" s="10">
        <v>5</v>
      </c>
      <c r="C55" s="11" t="s">
        <v>191</v>
      </c>
      <c r="D55" s="11" t="s">
        <v>192</v>
      </c>
      <c r="E55" s="11" t="s">
        <v>179</v>
      </c>
      <c r="F55" s="10" t="s">
        <v>53</v>
      </c>
      <c r="G55" s="20" t="s">
        <v>71</v>
      </c>
      <c r="H55" s="11" t="s">
        <v>225</v>
      </c>
      <c r="I55" s="11" t="s">
        <v>55</v>
      </c>
      <c r="J55" s="11" t="s">
        <v>72</v>
      </c>
      <c r="K55" s="11"/>
      <c r="L55" s="11" t="s">
        <v>73</v>
      </c>
      <c r="M55" s="11"/>
      <c r="N55" s="12">
        <v>2</v>
      </c>
      <c r="O55" s="13"/>
      <c r="P55" s="14">
        <v>3</v>
      </c>
      <c r="Q55" s="13"/>
      <c r="R55" s="14">
        <f t="shared" si="5"/>
        <v>6</v>
      </c>
      <c r="S55" s="13">
        <f t="shared" si="5"/>
        <v>0</v>
      </c>
      <c r="T55" s="14" t="str">
        <f t="shared" si="71"/>
        <v>Medio</v>
      </c>
      <c r="U55" s="13" t="str">
        <f t="shared" si="71"/>
        <v>Bajo</v>
      </c>
      <c r="V55" s="14">
        <v>10</v>
      </c>
      <c r="W55" s="13"/>
      <c r="X55" s="14">
        <f t="shared" si="6"/>
        <v>60</v>
      </c>
      <c r="Y55" s="13">
        <f t="shared" si="6"/>
        <v>0</v>
      </c>
      <c r="Z55" s="14" t="str">
        <f t="shared" si="72"/>
        <v>III</v>
      </c>
      <c r="AA55" s="13" t="str">
        <f t="shared" si="72"/>
        <v>IV</v>
      </c>
      <c r="AB55" s="14" t="str">
        <f t="shared" si="73"/>
        <v>Mejorable</v>
      </c>
      <c r="AC55" s="13" t="str">
        <f t="shared" si="73"/>
        <v>Falta Valorar</v>
      </c>
      <c r="AD55" s="10">
        <v>4</v>
      </c>
      <c r="AE55" s="11" t="s">
        <v>56</v>
      </c>
      <c r="AF55" s="11" t="s">
        <v>61</v>
      </c>
      <c r="AG55" s="11" t="s">
        <v>74</v>
      </c>
      <c r="AH55" s="11"/>
      <c r="AI55" s="11"/>
      <c r="AJ55" s="11"/>
      <c r="AK55" s="11"/>
      <c r="AL55" s="15"/>
      <c r="AM55" s="15"/>
      <c r="AN55" s="15"/>
      <c r="AO55" s="15"/>
      <c r="AP55" s="15"/>
      <c r="AQ55" s="15"/>
      <c r="AR55" s="15"/>
      <c r="AS55" s="15"/>
      <c r="AT55" s="15"/>
      <c r="AU55" s="15"/>
      <c r="AV55" s="15"/>
      <c r="AW55" s="15"/>
      <c r="AX55" s="15"/>
      <c r="AY55" s="11"/>
      <c r="AZ55" s="11"/>
    </row>
    <row r="56" spans="1:52" ht="114" x14ac:dyDescent="0.25">
      <c r="A56" s="9" t="s">
        <v>194</v>
      </c>
      <c r="B56" s="10">
        <v>5</v>
      </c>
      <c r="C56" s="11" t="s">
        <v>191</v>
      </c>
      <c r="D56" s="11" t="s">
        <v>192</v>
      </c>
      <c r="E56" s="11" t="s">
        <v>179</v>
      </c>
      <c r="F56" s="10" t="s">
        <v>53</v>
      </c>
      <c r="G56" s="20" t="s">
        <v>187</v>
      </c>
      <c r="H56" s="11" t="s">
        <v>102</v>
      </c>
      <c r="I56" s="11" t="s">
        <v>371</v>
      </c>
      <c r="J56" s="11" t="s">
        <v>111</v>
      </c>
      <c r="K56" s="11"/>
      <c r="L56" s="11"/>
      <c r="M56" s="11" t="s">
        <v>188</v>
      </c>
      <c r="N56" s="12">
        <v>6</v>
      </c>
      <c r="O56" s="13"/>
      <c r="P56" s="14">
        <v>2</v>
      </c>
      <c r="Q56" s="13"/>
      <c r="R56" s="14">
        <f t="shared" si="5"/>
        <v>12</v>
      </c>
      <c r="S56" s="13">
        <f t="shared" si="5"/>
        <v>0</v>
      </c>
      <c r="T56" s="14" t="str">
        <f t="shared" si="71"/>
        <v>Alto</v>
      </c>
      <c r="U56" s="13" t="str">
        <f t="shared" si="71"/>
        <v>Bajo</v>
      </c>
      <c r="V56" s="14">
        <v>25</v>
      </c>
      <c r="W56" s="13"/>
      <c r="X56" s="14">
        <f t="shared" si="6"/>
        <v>300</v>
      </c>
      <c r="Y56" s="13">
        <f t="shared" si="6"/>
        <v>0</v>
      </c>
      <c r="Z56" s="14" t="str">
        <f t="shared" si="72"/>
        <v>II</v>
      </c>
      <c r="AA56" s="13" t="str">
        <f t="shared" si="72"/>
        <v>IV</v>
      </c>
      <c r="AB56" s="14" t="str">
        <f t="shared" si="73"/>
        <v>Aceptable con control</v>
      </c>
      <c r="AC56" s="13" t="str">
        <f t="shared" si="73"/>
        <v>Falta Valorar</v>
      </c>
      <c r="AD56" s="10">
        <v>4</v>
      </c>
      <c r="AE56" s="11" t="s">
        <v>189</v>
      </c>
      <c r="AF56" s="11" t="s">
        <v>60</v>
      </c>
      <c r="AG56" s="11"/>
      <c r="AH56" s="11"/>
      <c r="AI56" s="11"/>
      <c r="AJ56" s="11" t="s">
        <v>190</v>
      </c>
      <c r="AK56" s="11"/>
      <c r="AL56" s="15"/>
      <c r="AM56" s="15"/>
      <c r="AN56" s="15"/>
      <c r="AO56" s="15"/>
      <c r="AP56" s="15"/>
      <c r="AQ56" s="15"/>
      <c r="AR56" s="15"/>
      <c r="AS56" s="15"/>
      <c r="AT56" s="15"/>
      <c r="AU56" s="15"/>
      <c r="AV56" s="15"/>
      <c r="AW56" s="15"/>
      <c r="AX56" s="15"/>
      <c r="AY56" s="11"/>
      <c r="AZ56" s="11"/>
    </row>
    <row r="57" spans="1:52" ht="128.25" x14ac:dyDescent="0.25">
      <c r="A57" s="9" t="s">
        <v>159</v>
      </c>
      <c r="B57" s="10">
        <v>5</v>
      </c>
      <c r="C57" s="11" t="s">
        <v>191</v>
      </c>
      <c r="D57" s="11" t="s">
        <v>192</v>
      </c>
      <c r="E57" s="11" t="s">
        <v>179</v>
      </c>
      <c r="F57" s="10" t="s">
        <v>53</v>
      </c>
      <c r="G57" s="20" t="s">
        <v>195</v>
      </c>
      <c r="H57" s="11" t="s">
        <v>86</v>
      </c>
      <c r="I57" s="11" t="s">
        <v>87</v>
      </c>
      <c r="J57" s="11" t="s">
        <v>88</v>
      </c>
      <c r="K57" s="11"/>
      <c r="L57" s="11" t="s">
        <v>89</v>
      </c>
      <c r="M57" s="11"/>
      <c r="N57" s="12">
        <v>2</v>
      </c>
      <c r="O57" s="13"/>
      <c r="P57" s="14">
        <v>4</v>
      </c>
      <c r="Q57" s="13"/>
      <c r="R57" s="14">
        <f t="shared" ref="R57:S66" si="74">N57*P57</f>
        <v>8</v>
      </c>
      <c r="S57" s="13">
        <f t="shared" si="74"/>
        <v>0</v>
      </c>
      <c r="T57" s="14" t="str">
        <f t="shared" si="71"/>
        <v>Medio</v>
      </c>
      <c r="U57" s="13" t="str">
        <f t="shared" si="71"/>
        <v>Bajo</v>
      </c>
      <c r="V57" s="14">
        <v>25</v>
      </c>
      <c r="W57" s="13"/>
      <c r="X57" s="14">
        <f t="shared" ref="X57:Y66" si="75">R57*V57</f>
        <v>200</v>
      </c>
      <c r="Y57" s="13">
        <f t="shared" si="75"/>
        <v>0</v>
      </c>
      <c r="Z57" s="14" t="str">
        <f t="shared" si="72"/>
        <v>II</v>
      </c>
      <c r="AA57" s="13" t="str">
        <f t="shared" si="72"/>
        <v>IV</v>
      </c>
      <c r="AB57" s="14" t="str">
        <f t="shared" si="73"/>
        <v>Aceptable con control</v>
      </c>
      <c r="AC57" s="13" t="str">
        <f t="shared" si="73"/>
        <v>Falta Valorar</v>
      </c>
      <c r="AD57" s="10">
        <v>2</v>
      </c>
      <c r="AE57" s="11" t="s">
        <v>90</v>
      </c>
      <c r="AF57" s="11" t="s">
        <v>60</v>
      </c>
      <c r="AG57" s="11"/>
      <c r="AH57" s="11"/>
      <c r="AI57" s="11"/>
      <c r="AJ57" s="11" t="s">
        <v>91</v>
      </c>
      <c r="AK57" s="11"/>
      <c r="AL57" s="15"/>
      <c r="AM57" s="15"/>
      <c r="AN57" s="15"/>
      <c r="AO57" s="15"/>
      <c r="AP57" s="15"/>
      <c r="AQ57" s="15"/>
      <c r="AR57" s="15"/>
      <c r="AS57" s="15"/>
      <c r="AT57" s="15"/>
      <c r="AU57" s="15"/>
      <c r="AV57" s="15"/>
      <c r="AW57" s="15"/>
      <c r="AX57" s="15"/>
      <c r="AY57" s="11"/>
      <c r="AZ57" s="11"/>
    </row>
    <row r="58" spans="1:52" ht="128.25" x14ac:dyDescent="0.25">
      <c r="A58" s="9" t="s">
        <v>159</v>
      </c>
      <c r="B58" s="10">
        <v>5</v>
      </c>
      <c r="C58" s="11" t="s">
        <v>191</v>
      </c>
      <c r="D58" s="11" t="s">
        <v>192</v>
      </c>
      <c r="E58" s="11" t="s">
        <v>196</v>
      </c>
      <c r="F58" s="10" t="s">
        <v>53</v>
      </c>
      <c r="G58" s="20" t="s">
        <v>197</v>
      </c>
      <c r="H58" s="11" t="s">
        <v>86</v>
      </c>
      <c r="I58" s="11" t="s">
        <v>145</v>
      </c>
      <c r="J58" s="11" t="s">
        <v>262</v>
      </c>
      <c r="K58" s="11"/>
      <c r="L58" s="11"/>
      <c r="M58" s="11"/>
      <c r="N58" s="12">
        <v>2</v>
      </c>
      <c r="O58" s="13"/>
      <c r="P58" s="14">
        <v>4</v>
      </c>
      <c r="Q58" s="13"/>
      <c r="R58" s="14">
        <f t="shared" si="74"/>
        <v>8</v>
      </c>
      <c r="S58" s="13"/>
      <c r="T58" s="14" t="str">
        <f t="shared" si="71"/>
        <v>Medio</v>
      </c>
      <c r="U58" s="13"/>
      <c r="V58" s="14">
        <v>25</v>
      </c>
      <c r="W58" s="13"/>
      <c r="X58" s="14">
        <f t="shared" si="75"/>
        <v>200</v>
      </c>
      <c r="Y58" s="13"/>
      <c r="Z58" s="14" t="str">
        <f t="shared" si="72"/>
        <v>II</v>
      </c>
      <c r="AA58" s="13"/>
      <c r="AB58" s="14" t="str">
        <f t="shared" si="73"/>
        <v>Aceptable con control</v>
      </c>
      <c r="AC58" s="13"/>
      <c r="AD58" s="10">
        <v>8</v>
      </c>
      <c r="AE58" s="11" t="s">
        <v>263</v>
      </c>
      <c r="AF58" s="11" t="s">
        <v>60</v>
      </c>
      <c r="AG58" s="11"/>
      <c r="AH58" s="11"/>
      <c r="AI58" s="11"/>
      <c r="AJ58" s="11" t="s">
        <v>264</v>
      </c>
      <c r="AK58" s="11"/>
      <c r="AL58" s="15"/>
      <c r="AM58" s="15"/>
      <c r="AN58" s="15"/>
      <c r="AO58" s="15"/>
      <c r="AP58" s="15"/>
      <c r="AQ58" s="15"/>
      <c r="AR58" s="15"/>
      <c r="AS58" s="15"/>
      <c r="AT58" s="15"/>
      <c r="AU58" s="15"/>
      <c r="AV58" s="15"/>
      <c r="AW58" s="15"/>
      <c r="AX58" s="15"/>
      <c r="AY58" s="11"/>
      <c r="AZ58" s="11"/>
    </row>
    <row r="59" spans="1:52" ht="185.25" x14ac:dyDescent="0.25">
      <c r="A59" s="9" t="s">
        <v>159</v>
      </c>
      <c r="B59" s="10">
        <v>5</v>
      </c>
      <c r="C59" s="11" t="s">
        <v>191</v>
      </c>
      <c r="D59" s="11" t="s">
        <v>192</v>
      </c>
      <c r="E59" s="11" t="s">
        <v>196</v>
      </c>
      <c r="F59" s="10" t="s">
        <v>53</v>
      </c>
      <c r="G59" s="20" t="s">
        <v>266</v>
      </c>
      <c r="H59" s="11" t="s">
        <v>86</v>
      </c>
      <c r="I59" s="11" t="s">
        <v>100</v>
      </c>
      <c r="J59" s="11" t="s">
        <v>267</v>
      </c>
      <c r="K59" s="11"/>
      <c r="L59" s="11" t="s">
        <v>265</v>
      </c>
      <c r="M59" s="11"/>
      <c r="N59" s="12">
        <v>2</v>
      </c>
      <c r="O59" s="13"/>
      <c r="P59" s="14">
        <v>4</v>
      </c>
      <c r="Q59" s="13"/>
      <c r="R59" s="14">
        <f t="shared" ref="R59:R60" si="76">N59*P59</f>
        <v>8</v>
      </c>
      <c r="S59" s="13"/>
      <c r="T59" s="14" t="str">
        <f t="shared" ref="T59:T60" si="77">IF(R59&gt;=24,"Muy Alto",IF(R59&gt;=10,"Alto",IF(R59&gt;=6,"Medio",IF(R59&gt;=0,"Bajo"))))</f>
        <v>Medio</v>
      </c>
      <c r="U59" s="13"/>
      <c r="V59" s="14">
        <v>10</v>
      </c>
      <c r="W59" s="13"/>
      <c r="X59" s="14">
        <f t="shared" ref="X59:X60" si="78">R59*V59</f>
        <v>80</v>
      </c>
      <c r="Y59" s="13"/>
      <c r="Z59" s="14" t="str">
        <f t="shared" ref="Z59:Z60" si="79">IF(X59&gt;=600,"I",IF(X59&gt;=150,"II",IF(X59&gt;=40,"III",IF(X59&gt;=0,"IV"))))</f>
        <v>III</v>
      </c>
      <c r="AA59" s="13"/>
      <c r="AB59" s="14" t="str">
        <f t="shared" ref="AB59:AB60" si="80">IF(X59&gt;=600,"NO Aceptable",IF(X59&gt;=150,"Aceptable con control",IF(X59&gt;=40,"Mejorable",IF(X59&gt;0,"Aceptable",IF(X59=0,"Falta Valorar")))))</f>
        <v>Mejorable</v>
      </c>
      <c r="AC59" s="13"/>
      <c r="AD59" s="10">
        <v>8</v>
      </c>
      <c r="AE59" s="11" t="s">
        <v>268</v>
      </c>
      <c r="AF59" s="11"/>
      <c r="AG59" s="11"/>
      <c r="AH59" s="11"/>
      <c r="AI59" s="11"/>
      <c r="AJ59" s="11" t="s">
        <v>269</v>
      </c>
      <c r="AK59" s="11"/>
      <c r="AL59" s="15"/>
      <c r="AM59" s="15"/>
      <c r="AN59" s="15"/>
      <c r="AO59" s="15"/>
      <c r="AP59" s="15"/>
      <c r="AQ59" s="15"/>
      <c r="AR59" s="15"/>
      <c r="AS59" s="15"/>
      <c r="AT59" s="15"/>
      <c r="AU59" s="15"/>
      <c r="AV59" s="15"/>
      <c r="AW59" s="15"/>
      <c r="AX59" s="15"/>
      <c r="AY59" s="11"/>
      <c r="AZ59" s="11"/>
    </row>
    <row r="60" spans="1:52" ht="114" x14ac:dyDescent="0.25">
      <c r="A60" s="9" t="s">
        <v>159</v>
      </c>
      <c r="B60" s="10">
        <v>5</v>
      </c>
      <c r="C60" s="11" t="s">
        <v>191</v>
      </c>
      <c r="D60" s="11" t="s">
        <v>192</v>
      </c>
      <c r="E60" s="11" t="s">
        <v>335</v>
      </c>
      <c r="F60" s="10" t="s">
        <v>53</v>
      </c>
      <c r="G60" s="11" t="s">
        <v>336</v>
      </c>
      <c r="H60" s="11" t="s">
        <v>102</v>
      </c>
      <c r="I60" s="11" t="s">
        <v>251</v>
      </c>
      <c r="J60" s="11" t="s">
        <v>111</v>
      </c>
      <c r="K60" s="11"/>
      <c r="L60" s="11"/>
      <c r="M60" s="11" t="s">
        <v>103</v>
      </c>
      <c r="N60" s="12">
        <v>6</v>
      </c>
      <c r="O60" s="13"/>
      <c r="P60" s="14">
        <v>4</v>
      </c>
      <c r="Q60" s="13"/>
      <c r="R60" s="14">
        <f t="shared" si="76"/>
        <v>24</v>
      </c>
      <c r="S60" s="13"/>
      <c r="T60" s="14" t="str">
        <f t="shared" si="77"/>
        <v>Muy Alto</v>
      </c>
      <c r="U60" s="13"/>
      <c r="V60" s="14">
        <v>25</v>
      </c>
      <c r="W60" s="13"/>
      <c r="X60" s="14">
        <f t="shared" si="78"/>
        <v>600</v>
      </c>
      <c r="Y60" s="13"/>
      <c r="Z60" s="14" t="str">
        <f t="shared" si="79"/>
        <v>I</v>
      </c>
      <c r="AA60" s="13"/>
      <c r="AB60" s="14" t="str">
        <f t="shared" si="80"/>
        <v>NO Aceptable</v>
      </c>
      <c r="AC60" s="13"/>
      <c r="AD60" s="10">
        <v>10</v>
      </c>
      <c r="AE60" s="11" t="s">
        <v>132</v>
      </c>
      <c r="AF60" s="11" t="s">
        <v>60</v>
      </c>
      <c r="AG60" s="11"/>
      <c r="AH60" s="11"/>
      <c r="AI60" s="11"/>
      <c r="AJ60" s="11" t="s">
        <v>337</v>
      </c>
      <c r="AL60" s="15"/>
      <c r="AM60" s="15"/>
      <c r="AN60" s="15"/>
      <c r="AO60" s="15"/>
      <c r="AP60" s="15"/>
      <c r="AQ60" s="15"/>
      <c r="AR60" s="15"/>
      <c r="AS60" s="15"/>
      <c r="AT60" s="15"/>
      <c r="AU60" s="15"/>
      <c r="AV60" s="15"/>
      <c r="AW60" s="15"/>
      <c r="AX60" s="15"/>
      <c r="AY60" s="11"/>
      <c r="AZ60" s="11"/>
    </row>
    <row r="61" spans="1:52" ht="409.5" x14ac:dyDescent="0.25">
      <c r="A61" s="9" t="s">
        <v>63</v>
      </c>
      <c r="B61" s="10">
        <v>5</v>
      </c>
      <c r="C61" s="11" t="s">
        <v>126</v>
      </c>
      <c r="D61" s="11" t="s">
        <v>129</v>
      </c>
      <c r="E61" s="11" t="s">
        <v>57</v>
      </c>
      <c r="F61" s="10" t="s">
        <v>53</v>
      </c>
      <c r="G61" s="20" t="s">
        <v>130</v>
      </c>
      <c r="H61" s="11" t="s">
        <v>102</v>
      </c>
      <c r="I61" s="11" t="s">
        <v>251</v>
      </c>
      <c r="J61" s="11" t="s">
        <v>111</v>
      </c>
      <c r="K61" s="11"/>
      <c r="L61" s="11" t="s">
        <v>131</v>
      </c>
      <c r="M61" s="11" t="s">
        <v>103</v>
      </c>
      <c r="N61" s="12">
        <v>6</v>
      </c>
      <c r="O61" s="13"/>
      <c r="P61" s="14">
        <v>4</v>
      </c>
      <c r="Q61" s="13"/>
      <c r="R61" s="14">
        <f t="shared" si="74"/>
        <v>24</v>
      </c>
      <c r="S61" s="13">
        <f t="shared" si="74"/>
        <v>0</v>
      </c>
      <c r="T61" s="14" t="str">
        <f t="shared" si="71"/>
        <v>Muy Alto</v>
      </c>
      <c r="U61" s="13" t="str">
        <f t="shared" si="71"/>
        <v>Bajo</v>
      </c>
      <c r="V61" s="14"/>
      <c r="W61" s="13"/>
      <c r="X61" s="14">
        <f t="shared" si="75"/>
        <v>0</v>
      </c>
      <c r="Y61" s="13">
        <f t="shared" si="75"/>
        <v>0</v>
      </c>
      <c r="Z61" s="14" t="str">
        <f t="shared" si="72"/>
        <v>IV</v>
      </c>
      <c r="AA61" s="13" t="str">
        <f t="shared" si="72"/>
        <v>IV</v>
      </c>
      <c r="AB61" s="14" t="str">
        <f t="shared" si="73"/>
        <v>Falta Valorar</v>
      </c>
      <c r="AC61" s="13" t="str">
        <f t="shared" si="73"/>
        <v>Falta Valorar</v>
      </c>
      <c r="AD61" s="10">
        <v>100</v>
      </c>
      <c r="AE61" s="11" t="s">
        <v>132</v>
      </c>
      <c r="AF61" s="11" t="s">
        <v>60</v>
      </c>
      <c r="AG61" s="11"/>
      <c r="AH61" s="11"/>
      <c r="AI61" s="11"/>
      <c r="AJ61" s="11" t="s">
        <v>133</v>
      </c>
      <c r="AK61" s="11"/>
      <c r="AL61" s="15"/>
      <c r="AM61" s="15"/>
      <c r="AN61" s="15"/>
      <c r="AO61" s="15"/>
      <c r="AP61" s="15"/>
      <c r="AQ61" s="15"/>
      <c r="AR61" s="15"/>
      <c r="AS61" s="15"/>
      <c r="AT61" s="15"/>
      <c r="AU61" s="15"/>
      <c r="AV61" s="15"/>
      <c r="AW61" s="15"/>
      <c r="AX61" s="15"/>
      <c r="AY61" s="11"/>
      <c r="AZ61" s="11"/>
    </row>
    <row r="62" spans="1:52" s="28" customFormat="1" ht="114" x14ac:dyDescent="0.25">
      <c r="A62" s="9" t="s">
        <v>63</v>
      </c>
      <c r="B62" s="10">
        <v>5</v>
      </c>
      <c r="C62" s="11" t="s">
        <v>126</v>
      </c>
      <c r="D62" s="11" t="s">
        <v>127</v>
      </c>
      <c r="E62" s="11" t="s">
        <v>128</v>
      </c>
      <c r="F62" s="10" t="s">
        <v>53</v>
      </c>
      <c r="G62" s="11" t="s">
        <v>343</v>
      </c>
      <c r="H62" s="11" t="s">
        <v>344</v>
      </c>
      <c r="I62" s="32" t="s">
        <v>376</v>
      </c>
      <c r="J62" s="11" t="s">
        <v>345</v>
      </c>
      <c r="K62" s="11" t="s">
        <v>348</v>
      </c>
      <c r="L62" s="11"/>
      <c r="M62" s="11"/>
      <c r="N62" s="12">
        <v>6</v>
      </c>
      <c r="O62" s="13"/>
      <c r="P62" s="14">
        <v>4</v>
      </c>
      <c r="Q62" s="13"/>
      <c r="R62" s="14">
        <f t="shared" si="74"/>
        <v>24</v>
      </c>
      <c r="S62" s="13">
        <f t="shared" si="74"/>
        <v>0</v>
      </c>
      <c r="T62" s="14" t="str">
        <f t="shared" ref="T62" si="81">IF(R62&gt;=24,"Muy Alto",IF(R62&gt;=10,"Alto",IF(R62&gt;=6,"Medio",IF(R62&gt;=0,"Bajo"))))</f>
        <v>Muy Alto</v>
      </c>
      <c r="U62" s="13" t="str">
        <f t="shared" ref="U62" si="82">IF(S62&gt;=24,"Muy Alto",IF(S62&gt;=10,"Alto",IF(S62&gt;=6,"Medio",IF(S62&gt;=0,"Bajo"))))</f>
        <v>Bajo</v>
      </c>
      <c r="V62" s="14"/>
      <c r="W62" s="13"/>
      <c r="X62" s="14">
        <f t="shared" si="75"/>
        <v>0</v>
      </c>
      <c r="Y62" s="13">
        <f t="shared" si="75"/>
        <v>0</v>
      </c>
      <c r="Z62" s="14" t="str">
        <f t="shared" ref="Z62" si="83">IF(X62&gt;=600,"I",IF(X62&gt;=150,"II",IF(X62&gt;=40,"III",IF(X62&gt;=0,"IV"))))</f>
        <v>IV</v>
      </c>
      <c r="AA62" s="13" t="str">
        <f t="shared" ref="AA62" si="84">IF(Y62&gt;=600,"I",IF(Y62&gt;=150,"II",IF(Y62&gt;=40,"III",IF(Y62&gt;=0,"IV"))))</f>
        <v>IV</v>
      </c>
      <c r="AB62" s="14" t="str">
        <f t="shared" ref="AB62" si="85">IF(X62&gt;=600,"NO Aceptable",IF(X62&gt;=150,"Aceptable con control",IF(X62&gt;=40,"Mejorable",IF(X62&gt;0,"Aceptable",IF(X62=0,"Falta Valorar")))))</f>
        <v>Falta Valorar</v>
      </c>
      <c r="AC62" s="13" t="str">
        <f t="shared" ref="AC62" si="86">IF(Y62&gt;=600,"NO Aceptable",IF(Y62&gt;=150,"Aceptable con control",IF(Y62&gt;=40,"Mejorable",IF(Y62&gt;0,"Aceptable",IF(Y62=0,"Falta Valorar")))))</f>
        <v>Falta Valorar</v>
      </c>
      <c r="AD62" s="10">
        <v>100</v>
      </c>
      <c r="AE62" s="11" t="s">
        <v>345</v>
      </c>
      <c r="AF62" s="11" t="s">
        <v>346</v>
      </c>
      <c r="AG62" s="11"/>
      <c r="AH62" s="11"/>
      <c r="AI62" s="11"/>
      <c r="AJ62" s="11" t="s">
        <v>347</v>
      </c>
      <c r="AK62" s="11"/>
      <c r="AL62" s="15"/>
      <c r="AM62" s="15"/>
      <c r="AN62" s="15"/>
      <c r="AO62" s="15"/>
      <c r="AP62" s="15"/>
      <c r="AQ62" s="15"/>
      <c r="AR62" s="15"/>
      <c r="AS62" s="15"/>
      <c r="AT62" s="15"/>
      <c r="AU62" s="15"/>
      <c r="AV62" s="15"/>
      <c r="AW62" s="15"/>
      <c r="AX62" s="15"/>
      <c r="AY62" s="11"/>
      <c r="AZ62" s="11"/>
    </row>
    <row r="63" spans="1:52" ht="142.5" x14ac:dyDescent="0.25">
      <c r="A63" s="9" t="s">
        <v>57</v>
      </c>
      <c r="B63" s="10">
        <v>6</v>
      </c>
      <c r="C63" s="11" t="s">
        <v>198</v>
      </c>
      <c r="D63" s="11" t="s">
        <v>199</v>
      </c>
      <c r="E63" s="11" t="s">
        <v>200</v>
      </c>
      <c r="F63" s="10" t="s">
        <v>53</v>
      </c>
      <c r="G63" s="20" t="s">
        <v>112</v>
      </c>
      <c r="H63" s="11" t="s">
        <v>225</v>
      </c>
      <c r="I63" s="11" t="s">
        <v>82</v>
      </c>
      <c r="J63" s="11" t="s">
        <v>113</v>
      </c>
      <c r="K63" s="11"/>
      <c r="L63" s="11"/>
      <c r="M63" s="11"/>
      <c r="N63" s="12">
        <v>2</v>
      </c>
      <c r="O63" s="13"/>
      <c r="P63" s="14">
        <v>4</v>
      </c>
      <c r="Q63" s="13"/>
      <c r="R63" s="14">
        <f t="shared" si="74"/>
        <v>8</v>
      </c>
      <c r="S63" s="13">
        <f t="shared" si="74"/>
        <v>0</v>
      </c>
      <c r="T63" s="14" t="str">
        <f t="shared" si="71"/>
        <v>Medio</v>
      </c>
      <c r="U63" s="13" t="str">
        <f t="shared" si="71"/>
        <v>Bajo</v>
      </c>
      <c r="V63" s="14">
        <v>25</v>
      </c>
      <c r="W63" s="13"/>
      <c r="X63" s="14">
        <f t="shared" si="75"/>
        <v>200</v>
      </c>
      <c r="Y63" s="13">
        <f t="shared" si="75"/>
        <v>0</v>
      </c>
      <c r="Z63" s="14" t="str">
        <f t="shared" si="72"/>
        <v>II</v>
      </c>
      <c r="AA63" s="13" t="str">
        <f t="shared" si="72"/>
        <v>IV</v>
      </c>
      <c r="AB63" s="14" t="str">
        <f t="shared" si="73"/>
        <v>Aceptable con control</v>
      </c>
      <c r="AC63" s="13" t="str">
        <f t="shared" si="73"/>
        <v>Falta Valorar</v>
      </c>
      <c r="AD63" s="10">
        <v>100</v>
      </c>
      <c r="AE63" s="11" t="s">
        <v>114</v>
      </c>
      <c r="AF63" s="11" t="s">
        <v>60</v>
      </c>
      <c r="AG63" s="11" t="s">
        <v>115</v>
      </c>
      <c r="AH63" s="11"/>
      <c r="AI63" s="11"/>
      <c r="AJ63" s="11"/>
      <c r="AK63" s="11"/>
      <c r="AL63" s="15"/>
      <c r="AM63" s="15"/>
      <c r="AN63" s="15"/>
      <c r="AO63" s="15"/>
      <c r="AP63" s="15"/>
      <c r="AQ63" s="15"/>
      <c r="AR63" s="15"/>
      <c r="AS63" s="15"/>
      <c r="AT63" s="15"/>
      <c r="AU63" s="15"/>
      <c r="AV63" s="15"/>
      <c r="AW63" s="15"/>
      <c r="AX63" s="15"/>
      <c r="AY63" s="11"/>
      <c r="AZ63" s="11"/>
    </row>
    <row r="64" spans="1:52" ht="213.75" x14ac:dyDescent="0.25">
      <c r="A64" s="9" t="s">
        <v>81</v>
      </c>
      <c r="B64" s="10">
        <v>6</v>
      </c>
      <c r="C64" s="11" t="s">
        <v>201</v>
      </c>
      <c r="D64" s="11" t="s">
        <v>202</v>
      </c>
      <c r="E64" s="11" t="s">
        <v>203</v>
      </c>
      <c r="F64" s="10" t="s">
        <v>53</v>
      </c>
      <c r="G64" s="11" t="s">
        <v>121</v>
      </c>
      <c r="H64" s="11" t="s">
        <v>86</v>
      </c>
      <c r="I64" s="11" t="s">
        <v>87</v>
      </c>
      <c r="J64" s="11" t="s">
        <v>122</v>
      </c>
      <c r="K64" s="11"/>
      <c r="L64" s="11"/>
      <c r="M64" s="11"/>
      <c r="N64" s="12">
        <v>2</v>
      </c>
      <c r="O64" s="13"/>
      <c r="P64" s="14">
        <v>3</v>
      </c>
      <c r="Q64" s="13"/>
      <c r="R64" s="14">
        <f t="shared" si="74"/>
        <v>6</v>
      </c>
      <c r="S64" s="13">
        <f t="shared" ref="S64" si="87">O64*Q64</f>
        <v>0</v>
      </c>
      <c r="T64" s="14" t="str">
        <f t="shared" si="71"/>
        <v>Medio</v>
      </c>
      <c r="U64" s="13" t="str">
        <f t="shared" ref="U64" si="88">IF(S64&gt;=24,"Muy Alto",IF(S64&gt;=10,"Alto",IF(S64&gt;=6,"Medio",IF(S64&gt;=0,"Bajo"))))</f>
        <v>Bajo</v>
      </c>
      <c r="V64" s="14">
        <v>60</v>
      </c>
      <c r="W64" s="13"/>
      <c r="X64" s="14">
        <f t="shared" ref="X64" si="89">R64*V64</f>
        <v>360</v>
      </c>
      <c r="Y64" s="13">
        <f t="shared" ref="Y64" si="90">S64*W64</f>
        <v>0</v>
      </c>
      <c r="Z64" s="14" t="str">
        <f t="shared" ref="Z64" si="91">IF(X64&gt;=600,"I",IF(X64&gt;=150,"II",IF(X64&gt;=40,"III",IF(X64&gt;=0,"IV"))))</f>
        <v>II</v>
      </c>
      <c r="AA64" s="13" t="str">
        <f t="shared" ref="AA64" si="92">IF(Y64&gt;=600,"I",IF(Y64&gt;=150,"II",IF(Y64&gt;=40,"III",IF(Y64&gt;=0,"IV"))))</f>
        <v>IV</v>
      </c>
      <c r="AB64" s="14" t="str">
        <f t="shared" ref="AB64" si="93">IF(X64&gt;=600,"NO Aceptable",IF(X64&gt;=150,"Aceptable con control",IF(X64&gt;=40,"Mejorable",IF(X64&gt;0,"Aceptable",IF(X64=0,"Falta Valorar")))))</f>
        <v>Aceptable con control</v>
      </c>
      <c r="AC64" s="13" t="str">
        <f t="shared" ref="AC64" si="94">IF(Y64&gt;=600,"NO Aceptable",IF(Y64&gt;=150,"Aceptable con control",IF(Y64&gt;=40,"Mejorable",IF(Y64&gt;0,"Aceptable",IF(Y64=0,"Falta Valorar")))))</f>
        <v>Falta Valorar</v>
      </c>
      <c r="AD64" s="10">
        <v>30</v>
      </c>
      <c r="AE64" s="11" t="s">
        <v>123</v>
      </c>
      <c r="AF64" s="11" t="s">
        <v>60</v>
      </c>
      <c r="AG64" s="11" t="s">
        <v>124</v>
      </c>
      <c r="AH64" s="11"/>
      <c r="AI64" s="11"/>
      <c r="AJ64" s="11"/>
      <c r="AK64" s="11"/>
      <c r="AL64" s="15"/>
      <c r="AM64" s="15"/>
      <c r="AN64" s="15"/>
      <c r="AO64" s="15"/>
      <c r="AP64" s="15"/>
      <c r="AQ64" s="15"/>
      <c r="AR64" s="15"/>
      <c r="AS64" s="15"/>
      <c r="AT64" s="15"/>
      <c r="AU64" s="15"/>
      <c r="AV64" s="15"/>
      <c r="AW64" s="15"/>
      <c r="AX64" s="15"/>
      <c r="AY64" s="11"/>
      <c r="AZ64" s="11"/>
    </row>
    <row r="65" spans="1:52" ht="185.25" x14ac:dyDescent="0.25">
      <c r="A65" s="9" t="s">
        <v>57</v>
      </c>
      <c r="B65" s="10">
        <v>6</v>
      </c>
      <c r="C65" s="11" t="s">
        <v>204</v>
      </c>
      <c r="D65" s="11" t="s">
        <v>148</v>
      </c>
      <c r="E65" s="11" t="s">
        <v>63</v>
      </c>
      <c r="F65" s="10" t="s">
        <v>53</v>
      </c>
      <c r="G65" s="11" t="s">
        <v>205</v>
      </c>
      <c r="H65" s="11" t="s">
        <v>225</v>
      </c>
      <c r="I65" s="11" t="s">
        <v>54</v>
      </c>
      <c r="J65" s="11" t="s">
        <v>166</v>
      </c>
      <c r="K65" s="11"/>
      <c r="L65" s="11"/>
      <c r="M65" s="11"/>
      <c r="N65" s="12">
        <v>2</v>
      </c>
      <c r="O65" s="13"/>
      <c r="P65" s="14">
        <v>3</v>
      </c>
      <c r="Q65" s="13"/>
      <c r="R65" s="14">
        <f t="shared" si="74"/>
        <v>6</v>
      </c>
      <c r="S65" s="13">
        <f t="shared" si="74"/>
        <v>0</v>
      </c>
      <c r="T65" s="14" t="str">
        <f t="shared" si="71"/>
        <v>Medio</v>
      </c>
      <c r="U65" s="13" t="str">
        <f t="shared" si="71"/>
        <v>Bajo</v>
      </c>
      <c r="V65" s="14">
        <v>25</v>
      </c>
      <c r="W65" s="13"/>
      <c r="X65" s="14">
        <f t="shared" si="75"/>
        <v>150</v>
      </c>
      <c r="Y65" s="13">
        <f t="shared" si="75"/>
        <v>0</v>
      </c>
      <c r="Z65" s="14" t="str">
        <f t="shared" si="72"/>
        <v>II</v>
      </c>
      <c r="AA65" s="13" t="str">
        <f t="shared" si="72"/>
        <v>IV</v>
      </c>
      <c r="AB65" s="14" t="str">
        <f t="shared" si="73"/>
        <v>Aceptable con control</v>
      </c>
      <c r="AC65" s="13" t="str">
        <f t="shared" si="73"/>
        <v>Falta Valorar</v>
      </c>
      <c r="AD65" s="10">
        <v>50</v>
      </c>
      <c r="AE65" s="11" t="s">
        <v>163</v>
      </c>
      <c r="AF65" s="11" t="s">
        <v>164</v>
      </c>
      <c r="AG65" s="11"/>
      <c r="AH65" s="11"/>
      <c r="AI65" s="11" t="s">
        <v>167</v>
      </c>
      <c r="AJ65" s="11"/>
      <c r="AK65" s="11"/>
      <c r="AL65" s="15"/>
      <c r="AM65" s="15"/>
      <c r="AN65" s="15"/>
      <c r="AO65" s="15"/>
      <c r="AP65" s="15"/>
      <c r="AQ65" s="15"/>
      <c r="AR65" s="15"/>
      <c r="AS65" s="15"/>
      <c r="AT65" s="15"/>
      <c r="AU65" s="15"/>
      <c r="AV65" s="15"/>
      <c r="AW65" s="15"/>
      <c r="AX65" s="15"/>
      <c r="AY65" s="11"/>
      <c r="AZ65" s="11"/>
    </row>
    <row r="66" spans="1:52" ht="114" x14ac:dyDescent="0.25">
      <c r="A66" s="9" t="s">
        <v>57</v>
      </c>
      <c r="B66" s="10">
        <v>6</v>
      </c>
      <c r="C66" s="11" t="s">
        <v>204</v>
      </c>
      <c r="D66" s="11" t="s">
        <v>148</v>
      </c>
      <c r="E66" s="11" t="s">
        <v>63</v>
      </c>
      <c r="F66" s="10" t="s">
        <v>53</v>
      </c>
      <c r="G66" s="20" t="s">
        <v>206</v>
      </c>
      <c r="H66" s="11" t="s">
        <v>225</v>
      </c>
      <c r="I66" s="11" t="s">
        <v>54</v>
      </c>
      <c r="J66" s="11" t="s">
        <v>207</v>
      </c>
      <c r="K66" s="11"/>
      <c r="L66" s="11"/>
      <c r="M66" s="11"/>
      <c r="N66" s="12">
        <v>2</v>
      </c>
      <c r="O66" s="13"/>
      <c r="P66" s="14">
        <v>3</v>
      </c>
      <c r="Q66" s="13"/>
      <c r="R66" s="14">
        <f t="shared" si="74"/>
        <v>6</v>
      </c>
      <c r="S66" s="13">
        <f t="shared" si="74"/>
        <v>0</v>
      </c>
      <c r="T66" s="14" t="str">
        <f t="shared" si="71"/>
        <v>Medio</v>
      </c>
      <c r="U66" s="13" t="str">
        <f t="shared" si="71"/>
        <v>Bajo</v>
      </c>
      <c r="V66" s="14">
        <v>60</v>
      </c>
      <c r="W66" s="13"/>
      <c r="X66" s="14">
        <f t="shared" si="75"/>
        <v>360</v>
      </c>
      <c r="Y66" s="13">
        <f t="shared" si="75"/>
        <v>0</v>
      </c>
      <c r="Z66" s="14" t="str">
        <f t="shared" si="72"/>
        <v>II</v>
      </c>
      <c r="AA66" s="13" t="str">
        <f t="shared" si="72"/>
        <v>IV</v>
      </c>
      <c r="AB66" s="14" t="str">
        <f t="shared" si="73"/>
        <v>Aceptable con control</v>
      </c>
      <c r="AC66" s="13" t="str">
        <f t="shared" si="73"/>
        <v>Falta Valorar</v>
      </c>
      <c r="AD66" s="10">
        <v>5</v>
      </c>
      <c r="AE66" s="11" t="s">
        <v>207</v>
      </c>
      <c r="AF66" s="11" t="s">
        <v>60</v>
      </c>
      <c r="AG66" s="11" t="s">
        <v>208</v>
      </c>
      <c r="AH66" s="11"/>
      <c r="AI66" s="11"/>
      <c r="AJ66" s="11"/>
      <c r="AK66" s="11"/>
      <c r="AL66" s="15"/>
      <c r="AM66" s="15"/>
      <c r="AN66" s="15"/>
      <c r="AO66" s="15"/>
      <c r="AP66" s="15"/>
      <c r="AQ66" s="15"/>
      <c r="AR66" s="15"/>
      <c r="AS66" s="15"/>
      <c r="AT66" s="15"/>
      <c r="AU66" s="15"/>
      <c r="AV66" s="15"/>
      <c r="AW66" s="15"/>
      <c r="AX66" s="15"/>
      <c r="AY66" s="11"/>
      <c r="AZ66" s="11"/>
    </row>
    <row r="67" spans="1:52" ht="409.5" x14ac:dyDescent="0.25">
      <c r="A67" s="9" t="s">
        <v>63</v>
      </c>
      <c r="B67" s="10">
        <v>6</v>
      </c>
      <c r="C67" s="11" t="s">
        <v>126</v>
      </c>
      <c r="D67" s="11" t="s">
        <v>129</v>
      </c>
      <c r="E67" s="11" t="s">
        <v>57</v>
      </c>
      <c r="F67" s="10" t="s">
        <v>53</v>
      </c>
      <c r="G67" s="11" t="s">
        <v>130</v>
      </c>
      <c r="H67" s="11" t="s">
        <v>102</v>
      </c>
      <c r="I67" s="11" t="s">
        <v>251</v>
      </c>
      <c r="J67" s="11" t="s">
        <v>111</v>
      </c>
      <c r="K67" s="11"/>
      <c r="L67" s="11" t="s">
        <v>131</v>
      </c>
      <c r="M67" s="11" t="s">
        <v>103</v>
      </c>
      <c r="N67" s="12">
        <v>6</v>
      </c>
      <c r="O67" s="13"/>
      <c r="P67" s="14">
        <v>4</v>
      </c>
      <c r="Q67" s="13"/>
      <c r="R67" s="14">
        <f t="shared" ref="R67:S70" si="95">N67*P67</f>
        <v>24</v>
      </c>
      <c r="S67" s="13">
        <f t="shared" si="95"/>
        <v>0</v>
      </c>
      <c r="T67" s="14" t="str">
        <f t="shared" si="71"/>
        <v>Muy Alto</v>
      </c>
      <c r="U67" s="13" t="str">
        <f t="shared" si="71"/>
        <v>Bajo</v>
      </c>
      <c r="V67" s="14"/>
      <c r="W67" s="13"/>
      <c r="X67" s="14">
        <f t="shared" ref="X67:Y70" si="96">R67*V67</f>
        <v>0</v>
      </c>
      <c r="Y67" s="13">
        <f t="shared" si="96"/>
        <v>0</v>
      </c>
      <c r="Z67" s="14" t="str">
        <f t="shared" si="72"/>
        <v>IV</v>
      </c>
      <c r="AA67" s="13" t="str">
        <f t="shared" si="72"/>
        <v>IV</v>
      </c>
      <c r="AB67" s="14" t="str">
        <f t="shared" si="73"/>
        <v>Falta Valorar</v>
      </c>
      <c r="AC67" s="13" t="str">
        <f t="shared" si="73"/>
        <v>Falta Valorar</v>
      </c>
      <c r="AD67" s="10">
        <v>100</v>
      </c>
      <c r="AE67" s="11" t="s">
        <v>132</v>
      </c>
      <c r="AF67" s="11" t="s">
        <v>60</v>
      </c>
      <c r="AG67" s="11"/>
      <c r="AH67" s="11"/>
      <c r="AI67" s="11"/>
      <c r="AJ67" s="11" t="s">
        <v>133</v>
      </c>
      <c r="AK67" s="11"/>
      <c r="AL67" s="15"/>
      <c r="AM67" s="15"/>
      <c r="AN67" s="15"/>
      <c r="AO67" s="15"/>
      <c r="AP67" s="15"/>
      <c r="AQ67" s="15"/>
      <c r="AR67" s="15"/>
      <c r="AS67" s="15"/>
      <c r="AT67" s="15"/>
      <c r="AU67" s="15"/>
      <c r="AV67" s="15"/>
      <c r="AW67" s="15"/>
      <c r="AX67" s="15"/>
      <c r="AY67" s="11"/>
      <c r="AZ67" s="11"/>
    </row>
    <row r="68" spans="1:52" s="28" customFormat="1" ht="114" x14ac:dyDescent="0.25">
      <c r="A68" s="9" t="s">
        <v>63</v>
      </c>
      <c r="B68" s="10">
        <v>6</v>
      </c>
      <c r="C68" s="11" t="s">
        <v>126</v>
      </c>
      <c r="D68" s="11" t="s">
        <v>127</v>
      </c>
      <c r="E68" s="11" t="s">
        <v>128</v>
      </c>
      <c r="F68" s="10" t="s">
        <v>53</v>
      </c>
      <c r="G68" s="11" t="s">
        <v>343</v>
      </c>
      <c r="H68" s="11" t="s">
        <v>344</v>
      </c>
      <c r="I68" s="32" t="s">
        <v>376</v>
      </c>
      <c r="J68" s="11" t="s">
        <v>345</v>
      </c>
      <c r="K68" s="11" t="s">
        <v>348</v>
      </c>
      <c r="L68" s="11"/>
      <c r="M68" s="11"/>
      <c r="N68" s="12">
        <v>1</v>
      </c>
      <c r="O68" s="13"/>
      <c r="P68" s="14">
        <v>4</v>
      </c>
      <c r="Q68" s="13"/>
      <c r="R68" s="14">
        <f t="shared" si="95"/>
        <v>4</v>
      </c>
      <c r="S68" s="13">
        <f t="shared" si="95"/>
        <v>0</v>
      </c>
      <c r="T68" s="14" t="str">
        <f t="shared" si="71"/>
        <v>Bajo</v>
      </c>
      <c r="U68" s="13" t="str">
        <f t="shared" si="71"/>
        <v>Bajo</v>
      </c>
      <c r="V68" s="14"/>
      <c r="W68" s="13"/>
      <c r="X68" s="14">
        <f t="shared" si="96"/>
        <v>0</v>
      </c>
      <c r="Y68" s="13">
        <f t="shared" si="96"/>
        <v>0</v>
      </c>
      <c r="Z68" s="14" t="str">
        <f t="shared" si="72"/>
        <v>IV</v>
      </c>
      <c r="AA68" s="13" t="str">
        <f t="shared" si="72"/>
        <v>IV</v>
      </c>
      <c r="AB68" s="14" t="str">
        <f t="shared" si="73"/>
        <v>Falta Valorar</v>
      </c>
      <c r="AC68" s="13" t="str">
        <f t="shared" si="73"/>
        <v>Falta Valorar</v>
      </c>
      <c r="AD68" s="10">
        <v>100</v>
      </c>
      <c r="AE68" s="11" t="s">
        <v>345</v>
      </c>
      <c r="AF68" s="11" t="s">
        <v>346</v>
      </c>
      <c r="AG68" s="11"/>
      <c r="AH68" s="11"/>
      <c r="AI68" s="11"/>
      <c r="AJ68" s="11" t="s">
        <v>347</v>
      </c>
      <c r="AK68" s="11"/>
      <c r="AL68" s="15"/>
      <c r="AM68" s="15"/>
      <c r="AN68" s="15"/>
      <c r="AO68" s="15"/>
      <c r="AP68" s="15"/>
      <c r="AQ68" s="15"/>
      <c r="AR68" s="15"/>
      <c r="AS68" s="15"/>
      <c r="AT68" s="15"/>
      <c r="AU68" s="15"/>
      <c r="AV68" s="15"/>
      <c r="AW68" s="15"/>
      <c r="AX68" s="15"/>
      <c r="AY68" s="11"/>
      <c r="AZ68" s="11"/>
    </row>
    <row r="69" spans="1:52" ht="114" x14ac:dyDescent="0.25">
      <c r="A69" s="9" t="s">
        <v>57</v>
      </c>
      <c r="B69" s="10">
        <v>7</v>
      </c>
      <c r="C69" s="11" t="s">
        <v>338</v>
      </c>
      <c r="D69" s="11" t="s">
        <v>192</v>
      </c>
      <c r="E69" s="11" t="s">
        <v>170</v>
      </c>
      <c r="F69" s="10" t="s">
        <v>53</v>
      </c>
      <c r="G69" s="20" t="s">
        <v>322</v>
      </c>
      <c r="H69" s="11" t="s">
        <v>102</v>
      </c>
      <c r="I69" s="11" t="s">
        <v>251</v>
      </c>
      <c r="J69" s="11" t="s">
        <v>111</v>
      </c>
      <c r="K69" s="11"/>
      <c r="L69" s="11"/>
      <c r="M69" s="11" t="s">
        <v>171</v>
      </c>
      <c r="N69" s="12">
        <v>6</v>
      </c>
      <c r="O69" s="13"/>
      <c r="P69" s="14">
        <v>4</v>
      </c>
      <c r="Q69" s="13"/>
      <c r="R69" s="14">
        <f t="shared" si="95"/>
        <v>24</v>
      </c>
      <c r="S69" s="13">
        <f t="shared" si="95"/>
        <v>0</v>
      </c>
      <c r="T69" s="14" t="str">
        <f t="shared" si="71"/>
        <v>Muy Alto</v>
      </c>
      <c r="U69" s="13" t="str">
        <f t="shared" si="71"/>
        <v>Bajo</v>
      </c>
      <c r="V69" s="14">
        <v>25</v>
      </c>
      <c r="W69" s="13"/>
      <c r="X69" s="14">
        <f t="shared" si="96"/>
        <v>600</v>
      </c>
      <c r="Y69" s="13">
        <f t="shared" si="96"/>
        <v>0</v>
      </c>
      <c r="Z69" s="14" t="str">
        <f t="shared" si="72"/>
        <v>I</v>
      </c>
      <c r="AA69" s="13" t="str">
        <f t="shared" si="72"/>
        <v>IV</v>
      </c>
      <c r="AB69" s="14" t="str">
        <f t="shared" si="73"/>
        <v>NO Aceptable</v>
      </c>
      <c r="AC69" s="13" t="str">
        <f t="shared" si="73"/>
        <v>Falta Valorar</v>
      </c>
      <c r="AD69" s="10">
        <v>1</v>
      </c>
      <c r="AE69" s="11" t="s">
        <v>111</v>
      </c>
      <c r="AF69" s="11" t="s">
        <v>60</v>
      </c>
      <c r="AG69" s="11"/>
      <c r="AH69" s="11"/>
      <c r="AI69" s="11"/>
      <c r="AJ69" s="11" t="s">
        <v>210</v>
      </c>
      <c r="AK69" s="11"/>
      <c r="AL69" s="15"/>
      <c r="AM69" s="15"/>
      <c r="AN69" s="15"/>
      <c r="AO69" s="15"/>
      <c r="AP69" s="15"/>
      <c r="AQ69" s="15"/>
      <c r="AR69" s="15"/>
      <c r="AS69" s="15"/>
      <c r="AT69" s="15"/>
      <c r="AU69" s="15"/>
      <c r="AV69" s="15"/>
      <c r="AW69" s="15"/>
      <c r="AX69" s="15"/>
      <c r="AY69" s="11"/>
      <c r="AZ69" s="11"/>
    </row>
    <row r="70" spans="1:52" ht="285" customHeight="1" x14ac:dyDescent="0.25">
      <c r="A70" s="9" t="s">
        <v>57</v>
      </c>
      <c r="B70" s="10">
        <v>7</v>
      </c>
      <c r="C70" s="21" t="s">
        <v>321</v>
      </c>
      <c r="D70" s="11" t="s">
        <v>192</v>
      </c>
      <c r="E70" s="11" t="s">
        <v>170</v>
      </c>
      <c r="F70" s="10" t="s">
        <v>53</v>
      </c>
      <c r="G70" s="20" t="s">
        <v>211</v>
      </c>
      <c r="H70" s="11" t="s">
        <v>102</v>
      </c>
      <c r="I70" s="11" t="s">
        <v>251</v>
      </c>
      <c r="J70" s="11" t="s">
        <v>153</v>
      </c>
      <c r="K70" s="11"/>
      <c r="L70" s="11"/>
      <c r="M70" s="11"/>
      <c r="N70" s="12">
        <v>6</v>
      </c>
      <c r="O70" s="13"/>
      <c r="P70" s="14">
        <v>4</v>
      </c>
      <c r="Q70" s="13"/>
      <c r="R70" s="14">
        <f t="shared" si="95"/>
        <v>24</v>
      </c>
      <c r="S70" s="13">
        <f t="shared" si="95"/>
        <v>0</v>
      </c>
      <c r="T70" s="14" t="str">
        <f t="shared" si="71"/>
        <v>Muy Alto</v>
      </c>
      <c r="U70" s="13" t="str">
        <f t="shared" si="71"/>
        <v>Bajo</v>
      </c>
      <c r="V70" s="14">
        <v>25</v>
      </c>
      <c r="W70" s="13"/>
      <c r="X70" s="14">
        <f t="shared" si="96"/>
        <v>600</v>
      </c>
      <c r="Y70" s="13">
        <f t="shared" si="96"/>
        <v>0</v>
      </c>
      <c r="Z70" s="14" t="str">
        <f t="shared" si="72"/>
        <v>I</v>
      </c>
      <c r="AA70" s="13" t="str">
        <f t="shared" si="72"/>
        <v>IV</v>
      </c>
      <c r="AB70" s="14" t="str">
        <f t="shared" si="73"/>
        <v>NO Aceptable</v>
      </c>
      <c r="AC70" s="13" t="str">
        <f t="shared" si="73"/>
        <v>Falta Valorar</v>
      </c>
      <c r="AD70" s="10">
        <v>4</v>
      </c>
      <c r="AE70" s="11" t="s">
        <v>154</v>
      </c>
      <c r="AF70" s="11" t="s">
        <v>60</v>
      </c>
      <c r="AG70" s="11"/>
      <c r="AH70" s="11"/>
      <c r="AI70" s="11"/>
      <c r="AJ70" s="11" t="s">
        <v>155</v>
      </c>
      <c r="AK70" s="11"/>
      <c r="AL70" s="15"/>
      <c r="AM70" s="15"/>
      <c r="AN70" s="15"/>
      <c r="AO70" s="15"/>
      <c r="AP70" s="15"/>
      <c r="AQ70" s="15"/>
      <c r="AR70" s="15"/>
      <c r="AS70" s="15"/>
      <c r="AT70" s="15"/>
      <c r="AU70" s="15"/>
      <c r="AV70" s="15"/>
      <c r="AW70" s="15"/>
      <c r="AX70" s="15"/>
      <c r="AY70" s="11"/>
      <c r="AZ70" s="11"/>
    </row>
    <row r="71" spans="1:52" ht="156.75" x14ac:dyDescent="0.25">
      <c r="A71" s="9" t="s">
        <v>57</v>
      </c>
      <c r="B71" s="10">
        <v>7</v>
      </c>
      <c r="C71" s="11" t="s">
        <v>209</v>
      </c>
      <c r="D71" s="11" t="s">
        <v>192</v>
      </c>
      <c r="E71" s="11" t="s">
        <v>170</v>
      </c>
      <c r="F71" s="10" t="s">
        <v>53</v>
      </c>
      <c r="G71" s="20" t="s">
        <v>212</v>
      </c>
      <c r="H71" s="11" t="s">
        <v>86</v>
      </c>
      <c r="I71" s="11" t="s">
        <v>145</v>
      </c>
      <c r="J71" s="11" t="s">
        <v>213</v>
      </c>
      <c r="K71" s="11"/>
      <c r="L71" s="11"/>
      <c r="M71" s="11"/>
      <c r="N71" s="12">
        <v>2</v>
      </c>
      <c r="O71" s="13"/>
      <c r="P71" s="14">
        <v>2</v>
      </c>
      <c r="Q71" s="13"/>
      <c r="R71" s="14">
        <f t="shared" ref="R71:S76" si="97">N71*P71</f>
        <v>4</v>
      </c>
      <c r="S71" s="13">
        <f t="shared" si="97"/>
        <v>0</v>
      </c>
      <c r="T71" s="14" t="str">
        <f t="shared" si="71"/>
        <v>Bajo</v>
      </c>
      <c r="U71" s="13" t="str">
        <f t="shared" si="71"/>
        <v>Bajo</v>
      </c>
      <c r="V71" s="14">
        <v>10</v>
      </c>
      <c r="W71" s="13"/>
      <c r="X71" s="14">
        <f t="shared" ref="X71:Y76" si="98">R71*V71</f>
        <v>40</v>
      </c>
      <c r="Y71" s="13">
        <f t="shared" si="98"/>
        <v>0</v>
      </c>
      <c r="Z71" s="14" t="str">
        <f t="shared" si="72"/>
        <v>III</v>
      </c>
      <c r="AA71" s="13" t="str">
        <f t="shared" si="72"/>
        <v>IV</v>
      </c>
      <c r="AB71" s="14" t="str">
        <f t="shared" si="73"/>
        <v>Mejorable</v>
      </c>
      <c r="AC71" s="13" t="str">
        <f t="shared" si="73"/>
        <v>Falta Valorar</v>
      </c>
      <c r="AD71" s="10">
        <v>8</v>
      </c>
      <c r="AE71" s="11" t="s">
        <v>214</v>
      </c>
      <c r="AF71" s="11" t="s">
        <v>60</v>
      </c>
      <c r="AG71" s="11"/>
      <c r="AH71" s="11"/>
      <c r="AI71" s="11"/>
      <c r="AJ71" s="11" t="s">
        <v>215</v>
      </c>
      <c r="AK71" s="11"/>
      <c r="AL71" s="15"/>
      <c r="AM71" s="15"/>
      <c r="AN71" s="15"/>
      <c r="AO71" s="15"/>
      <c r="AP71" s="15"/>
      <c r="AQ71" s="15"/>
      <c r="AR71" s="15"/>
      <c r="AS71" s="15"/>
      <c r="AT71" s="15"/>
      <c r="AU71" s="15"/>
      <c r="AV71" s="15"/>
      <c r="AW71" s="15"/>
      <c r="AX71" s="15"/>
      <c r="AY71" s="11"/>
      <c r="AZ71" s="11"/>
    </row>
    <row r="72" spans="1:52" ht="285" customHeight="1" x14ac:dyDescent="0.25">
      <c r="A72" s="9" t="s">
        <v>57</v>
      </c>
      <c r="B72" s="10">
        <v>7</v>
      </c>
      <c r="C72" s="22" t="s">
        <v>339</v>
      </c>
      <c r="D72" s="11" t="s">
        <v>150</v>
      </c>
      <c r="E72" s="11" t="s">
        <v>170</v>
      </c>
      <c r="F72" s="10" t="s">
        <v>53</v>
      </c>
      <c r="G72" s="20" t="s">
        <v>211</v>
      </c>
      <c r="H72" s="11" t="s">
        <v>102</v>
      </c>
      <c r="I72" s="11" t="s">
        <v>251</v>
      </c>
      <c r="J72" s="11" t="s">
        <v>153</v>
      </c>
      <c r="K72" s="11"/>
      <c r="L72" s="11"/>
      <c r="M72" s="11"/>
      <c r="N72" s="12">
        <v>6</v>
      </c>
      <c r="O72" s="13"/>
      <c r="P72" s="14">
        <v>4</v>
      </c>
      <c r="Q72" s="13"/>
      <c r="R72" s="14">
        <f t="shared" si="97"/>
        <v>24</v>
      </c>
      <c r="S72" s="13">
        <f t="shared" si="97"/>
        <v>0</v>
      </c>
      <c r="T72" s="14" t="str">
        <f t="shared" si="71"/>
        <v>Muy Alto</v>
      </c>
      <c r="U72" s="13" t="str">
        <f t="shared" si="71"/>
        <v>Bajo</v>
      </c>
      <c r="V72" s="14">
        <v>25</v>
      </c>
      <c r="W72" s="13"/>
      <c r="X72" s="14">
        <f t="shared" si="98"/>
        <v>600</v>
      </c>
      <c r="Y72" s="13">
        <f t="shared" si="98"/>
        <v>0</v>
      </c>
      <c r="Z72" s="14" t="str">
        <f t="shared" si="72"/>
        <v>I</v>
      </c>
      <c r="AA72" s="13" t="str">
        <f t="shared" si="72"/>
        <v>IV</v>
      </c>
      <c r="AB72" s="14" t="str">
        <f t="shared" si="73"/>
        <v>NO Aceptable</v>
      </c>
      <c r="AC72" s="13" t="str">
        <f t="shared" si="73"/>
        <v>Falta Valorar</v>
      </c>
      <c r="AD72" s="10">
        <v>4</v>
      </c>
      <c r="AE72" s="11" t="s">
        <v>154</v>
      </c>
      <c r="AF72" s="11" t="s">
        <v>60</v>
      </c>
      <c r="AG72" s="11"/>
      <c r="AH72" s="11"/>
      <c r="AI72" s="11"/>
      <c r="AJ72" s="11" t="s">
        <v>155</v>
      </c>
      <c r="AK72" s="11"/>
      <c r="AL72" s="15"/>
      <c r="AM72" s="15"/>
      <c r="AN72" s="15"/>
      <c r="AO72" s="15"/>
      <c r="AP72" s="15"/>
      <c r="AQ72" s="15"/>
      <c r="AR72" s="15"/>
      <c r="AS72" s="15"/>
      <c r="AT72" s="15"/>
      <c r="AU72" s="15"/>
      <c r="AV72" s="15"/>
      <c r="AW72" s="15"/>
      <c r="AX72" s="15"/>
      <c r="AY72" s="11"/>
      <c r="AZ72" s="11"/>
    </row>
    <row r="73" spans="1:52" ht="156.75" x14ac:dyDescent="0.25">
      <c r="A73" s="9" t="s">
        <v>63</v>
      </c>
      <c r="B73" s="10">
        <v>7</v>
      </c>
      <c r="C73" s="11" t="s">
        <v>126</v>
      </c>
      <c r="D73" s="11" t="s">
        <v>127</v>
      </c>
      <c r="E73" s="11" t="s">
        <v>128</v>
      </c>
      <c r="F73" s="10" t="s">
        <v>53</v>
      </c>
      <c r="G73" s="11" t="s">
        <v>216</v>
      </c>
      <c r="H73" s="11" t="s">
        <v>86</v>
      </c>
      <c r="I73" s="11" t="s">
        <v>87</v>
      </c>
      <c r="J73" s="11" t="s">
        <v>258</v>
      </c>
      <c r="K73" s="11"/>
      <c r="L73" s="11"/>
      <c r="M73" s="11"/>
      <c r="N73" s="12">
        <v>0</v>
      </c>
      <c r="O73" s="13"/>
      <c r="P73" s="14">
        <v>4</v>
      </c>
      <c r="Q73" s="13"/>
      <c r="R73" s="14">
        <f t="shared" si="97"/>
        <v>0</v>
      </c>
      <c r="S73" s="13"/>
      <c r="T73" s="14" t="str">
        <f t="shared" si="71"/>
        <v>Bajo</v>
      </c>
      <c r="U73" s="13"/>
      <c r="V73" s="14">
        <v>10</v>
      </c>
      <c r="W73" s="13"/>
      <c r="X73" s="14">
        <f t="shared" si="98"/>
        <v>0</v>
      </c>
      <c r="Y73" s="13"/>
      <c r="Z73" s="14" t="str">
        <f t="shared" si="72"/>
        <v>IV</v>
      </c>
      <c r="AA73" s="13"/>
      <c r="AB73" s="14" t="str">
        <f t="shared" si="73"/>
        <v>Falta Valorar</v>
      </c>
      <c r="AC73" s="13"/>
      <c r="AD73" s="10">
        <v>6</v>
      </c>
      <c r="AE73" s="11" t="s">
        <v>261</v>
      </c>
      <c r="AF73" s="11"/>
      <c r="AG73" s="11" t="s">
        <v>270</v>
      </c>
      <c r="AH73" s="11"/>
      <c r="AI73" s="11"/>
      <c r="AJ73" s="11"/>
      <c r="AK73" s="11"/>
      <c r="AL73" s="15"/>
      <c r="AM73" s="15"/>
      <c r="AN73" s="15"/>
      <c r="AO73" s="15"/>
      <c r="AP73" s="15"/>
      <c r="AQ73" s="15"/>
      <c r="AR73" s="15"/>
      <c r="AS73" s="15"/>
      <c r="AT73" s="15"/>
      <c r="AU73" s="15"/>
      <c r="AV73" s="15"/>
      <c r="AW73" s="15"/>
      <c r="AX73" s="15"/>
      <c r="AY73" s="11"/>
      <c r="AZ73" s="11"/>
    </row>
    <row r="74" spans="1:52" ht="409.5" x14ac:dyDescent="0.25">
      <c r="A74" s="9" t="s">
        <v>63</v>
      </c>
      <c r="B74" s="10">
        <v>7</v>
      </c>
      <c r="C74" s="11" t="s">
        <v>126</v>
      </c>
      <c r="D74" s="11" t="s">
        <v>129</v>
      </c>
      <c r="E74" s="11" t="s">
        <v>57</v>
      </c>
      <c r="F74" s="10" t="s">
        <v>53</v>
      </c>
      <c r="G74" s="11" t="s">
        <v>130</v>
      </c>
      <c r="H74" s="11" t="s">
        <v>102</v>
      </c>
      <c r="I74" s="11" t="s">
        <v>251</v>
      </c>
      <c r="J74" s="11" t="s">
        <v>111</v>
      </c>
      <c r="K74" s="11"/>
      <c r="L74" s="11" t="s">
        <v>131</v>
      </c>
      <c r="M74" s="11" t="s">
        <v>103</v>
      </c>
      <c r="N74" s="12">
        <v>6</v>
      </c>
      <c r="O74" s="13"/>
      <c r="P74" s="14">
        <v>4</v>
      </c>
      <c r="Q74" s="13"/>
      <c r="R74" s="14">
        <f t="shared" si="97"/>
        <v>24</v>
      </c>
      <c r="S74" s="13">
        <f t="shared" si="97"/>
        <v>0</v>
      </c>
      <c r="T74" s="14" t="str">
        <f t="shared" si="71"/>
        <v>Muy Alto</v>
      </c>
      <c r="U74" s="13" t="str">
        <f t="shared" si="71"/>
        <v>Bajo</v>
      </c>
      <c r="V74" s="14"/>
      <c r="W74" s="13"/>
      <c r="X74" s="14">
        <f t="shared" si="98"/>
        <v>0</v>
      </c>
      <c r="Y74" s="13">
        <f t="shared" si="98"/>
        <v>0</v>
      </c>
      <c r="Z74" s="14" t="str">
        <f t="shared" si="72"/>
        <v>IV</v>
      </c>
      <c r="AA74" s="13" t="str">
        <f t="shared" si="72"/>
        <v>IV</v>
      </c>
      <c r="AB74" s="14" t="str">
        <f t="shared" si="73"/>
        <v>Falta Valorar</v>
      </c>
      <c r="AC74" s="13" t="str">
        <f t="shared" si="73"/>
        <v>Falta Valorar</v>
      </c>
      <c r="AD74" s="10">
        <v>100</v>
      </c>
      <c r="AE74" s="11" t="s">
        <v>132</v>
      </c>
      <c r="AF74" s="11" t="s">
        <v>60</v>
      </c>
      <c r="AG74" s="11"/>
      <c r="AH74" s="11"/>
      <c r="AI74" s="11"/>
      <c r="AJ74" s="11" t="s">
        <v>133</v>
      </c>
      <c r="AK74" s="11"/>
      <c r="AL74" s="15"/>
      <c r="AM74" s="15"/>
      <c r="AN74" s="15"/>
      <c r="AO74" s="15"/>
      <c r="AP74" s="15"/>
      <c r="AQ74" s="15"/>
      <c r="AR74" s="15"/>
      <c r="AS74" s="15"/>
      <c r="AT74" s="15"/>
      <c r="AU74" s="15"/>
      <c r="AV74" s="15"/>
      <c r="AW74" s="15"/>
      <c r="AX74" s="15"/>
      <c r="AY74" s="11"/>
      <c r="AZ74" s="11"/>
    </row>
    <row r="75" spans="1:52" ht="142.5" x14ac:dyDescent="0.25">
      <c r="A75" s="26" t="s">
        <v>63</v>
      </c>
      <c r="B75" s="10">
        <v>7</v>
      </c>
      <c r="C75" s="11" t="s">
        <v>126</v>
      </c>
      <c r="D75" s="11" t="s">
        <v>127</v>
      </c>
      <c r="E75" s="11" t="s">
        <v>57</v>
      </c>
      <c r="F75" s="10" t="s">
        <v>53</v>
      </c>
      <c r="G75" s="11" t="s">
        <v>323</v>
      </c>
      <c r="H75" s="11" t="s">
        <v>99</v>
      </c>
      <c r="I75" s="11" t="s">
        <v>324</v>
      </c>
      <c r="J75" s="11" t="s">
        <v>325</v>
      </c>
      <c r="K75" s="11"/>
      <c r="L75" s="11" t="s">
        <v>328</v>
      </c>
      <c r="M75" s="11"/>
      <c r="N75" s="12">
        <v>6</v>
      </c>
      <c r="O75" s="13"/>
      <c r="P75" s="14">
        <v>4</v>
      </c>
      <c r="Q75" s="13"/>
      <c r="R75" s="14">
        <f t="shared" si="97"/>
        <v>24</v>
      </c>
      <c r="S75" s="13"/>
      <c r="T75" s="14" t="str">
        <f t="shared" si="71"/>
        <v>Muy Alto</v>
      </c>
      <c r="U75" s="13"/>
      <c r="V75" s="14">
        <v>10</v>
      </c>
      <c r="W75" s="13"/>
      <c r="X75" s="14">
        <f t="shared" si="98"/>
        <v>240</v>
      </c>
      <c r="Y75" s="13"/>
      <c r="Z75" s="14" t="str">
        <f t="shared" si="72"/>
        <v>II</v>
      </c>
      <c r="AA75" s="13"/>
      <c r="AB75" s="14" t="str">
        <f t="shared" si="73"/>
        <v>Aceptable con control</v>
      </c>
      <c r="AC75" s="13"/>
      <c r="AD75" s="10">
        <v>20</v>
      </c>
      <c r="AE75" s="11" t="s">
        <v>326</v>
      </c>
      <c r="AF75" s="11"/>
      <c r="AG75" s="11"/>
      <c r="AH75" s="11"/>
      <c r="AI75" s="11"/>
      <c r="AJ75" s="11" t="s">
        <v>327</v>
      </c>
      <c r="AK75" s="11"/>
      <c r="AL75" s="15"/>
      <c r="AM75" s="15"/>
      <c r="AN75" s="15"/>
      <c r="AO75" s="15"/>
      <c r="AP75" s="15"/>
      <c r="AQ75" s="15"/>
      <c r="AR75" s="15"/>
      <c r="AS75" s="15"/>
      <c r="AT75" s="15"/>
      <c r="AU75" s="15"/>
      <c r="AV75" s="15"/>
      <c r="AW75" s="15"/>
      <c r="AX75" s="15"/>
      <c r="AY75" s="11"/>
      <c r="AZ75" s="11"/>
    </row>
    <row r="76" spans="1:52" ht="409.5" x14ac:dyDescent="0.25">
      <c r="A76" s="9" t="s">
        <v>63</v>
      </c>
      <c r="B76" s="10" t="s">
        <v>63</v>
      </c>
      <c r="C76" s="11" t="s">
        <v>126</v>
      </c>
      <c r="D76" s="11" t="s">
        <v>127</v>
      </c>
      <c r="E76" s="11" t="s">
        <v>128</v>
      </c>
      <c r="F76" s="10" t="s">
        <v>134</v>
      </c>
      <c r="G76" s="11" t="s">
        <v>135</v>
      </c>
      <c r="H76" s="11" t="s">
        <v>225</v>
      </c>
      <c r="I76" s="11" t="s">
        <v>54</v>
      </c>
      <c r="J76" s="11" t="s">
        <v>136</v>
      </c>
      <c r="K76" s="11"/>
      <c r="L76" s="11" t="s">
        <v>137</v>
      </c>
      <c r="M76" s="11" t="s">
        <v>138</v>
      </c>
      <c r="N76" s="12">
        <v>2</v>
      </c>
      <c r="O76" s="13"/>
      <c r="P76" s="14">
        <v>4</v>
      </c>
      <c r="Q76" s="13"/>
      <c r="R76" s="14">
        <f t="shared" si="97"/>
        <v>8</v>
      </c>
      <c r="S76" s="13">
        <f t="shared" si="97"/>
        <v>0</v>
      </c>
      <c r="T76" s="14" t="str">
        <f t="shared" si="71"/>
        <v>Medio</v>
      </c>
      <c r="U76" s="13" t="str">
        <f t="shared" si="71"/>
        <v>Bajo</v>
      </c>
      <c r="V76" s="14">
        <v>25</v>
      </c>
      <c r="W76" s="13"/>
      <c r="X76" s="14">
        <f t="shared" si="98"/>
        <v>200</v>
      </c>
      <c r="Y76" s="13">
        <f t="shared" si="98"/>
        <v>0</v>
      </c>
      <c r="Z76" s="14" t="str">
        <f t="shared" si="72"/>
        <v>II</v>
      </c>
      <c r="AA76" s="13" t="str">
        <f t="shared" si="72"/>
        <v>IV</v>
      </c>
      <c r="AB76" s="14" t="str">
        <f t="shared" si="73"/>
        <v>Aceptable con control</v>
      </c>
      <c r="AC76" s="13" t="str">
        <f t="shared" si="73"/>
        <v>Falta Valorar</v>
      </c>
      <c r="AD76" s="10">
        <v>20</v>
      </c>
      <c r="AE76" s="11" t="s">
        <v>139</v>
      </c>
      <c r="AF76" s="11" t="s">
        <v>140</v>
      </c>
      <c r="AG76" s="11"/>
      <c r="AH76" s="11"/>
      <c r="AI76" s="11"/>
      <c r="AJ76" s="11" t="s">
        <v>141</v>
      </c>
      <c r="AK76" s="11"/>
      <c r="AL76" s="15"/>
      <c r="AM76" s="15"/>
      <c r="AN76" s="15"/>
      <c r="AO76" s="15"/>
      <c r="AP76" s="15"/>
      <c r="AQ76" s="15"/>
      <c r="AR76" s="15"/>
      <c r="AS76" s="15"/>
      <c r="AT76" s="15"/>
      <c r="AU76" s="15"/>
      <c r="AV76" s="15"/>
      <c r="AW76" s="15"/>
      <c r="AX76" s="15"/>
      <c r="AY76" s="11"/>
      <c r="AZ76" s="11"/>
    </row>
    <row r="77" spans="1:52" ht="409.5" x14ac:dyDescent="0.25">
      <c r="A77" s="9" t="s">
        <v>63</v>
      </c>
      <c r="B77" s="10" t="s">
        <v>63</v>
      </c>
      <c r="C77" s="11" t="s">
        <v>126</v>
      </c>
      <c r="D77" s="11" t="s">
        <v>127</v>
      </c>
      <c r="E77" s="11" t="s">
        <v>128</v>
      </c>
      <c r="F77" s="10" t="s">
        <v>134</v>
      </c>
      <c r="G77" s="11" t="s">
        <v>135</v>
      </c>
      <c r="H77" s="11" t="s">
        <v>349</v>
      </c>
      <c r="I77" s="11" t="s">
        <v>330</v>
      </c>
      <c r="J77" s="11" t="s">
        <v>350</v>
      </c>
      <c r="K77" s="11"/>
      <c r="L77" s="11" t="s">
        <v>137</v>
      </c>
      <c r="M77" s="11" t="s">
        <v>138</v>
      </c>
      <c r="N77" s="12">
        <v>2</v>
      </c>
      <c r="O77" s="13"/>
      <c r="P77" s="14">
        <v>4</v>
      </c>
      <c r="Q77" s="13"/>
      <c r="R77" s="14">
        <f t="shared" ref="R77:S80" si="99">N77*P77</f>
        <v>8</v>
      </c>
      <c r="S77" s="13">
        <f t="shared" ref="S77:S78" si="100">O77*Q77</f>
        <v>0</v>
      </c>
      <c r="T77" s="14" t="str">
        <f t="shared" ref="T77:U80" si="101">IF(R77&gt;=24,"Muy Alto",IF(R77&gt;=10,"Alto",IF(R77&gt;=6,"Medio",IF(R77&gt;=0,"Bajo"))))</f>
        <v>Medio</v>
      </c>
      <c r="U77" s="13" t="str">
        <f t="shared" ref="U77:U78" si="102">IF(S77&gt;=24,"Muy Alto",IF(S77&gt;=10,"Alto",IF(S77&gt;=6,"Medio",IF(S77&gt;=0,"Bajo"))))</f>
        <v>Bajo</v>
      </c>
      <c r="V77" s="14">
        <v>10</v>
      </c>
      <c r="W77" s="13"/>
      <c r="X77" s="14">
        <f t="shared" ref="X77:Y80" si="103">R77*V77</f>
        <v>80</v>
      </c>
      <c r="Y77" s="13">
        <f t="shared" ref="Y77:Y78" si="104">S77*W77</f>
        <v>0</v>
      </c>
      <c r="Z77" s="14" t="str">
        <f t="shared" ref="Z77:AA80" si="105">IF(X77&gt;=600,"I",IF(X77&gt;=150,"II",IF(X77&gt;=40,"III",IF(X77&gt;=0,"IV"))))</f>
        <v>III</v>
      </c>
      <c r="AA77" s="13" t="str">
        <f t="shared" ref="AA77:AA78" si="106">IF(Y77&gt;=600,"I",IF(Y77&gt;=150,"II",IF(Y77&gt;=40,"III",IF(Y77&gt;=0,"IV"))))</f>
        <v>IV</v>
      </c>
      <c r="AB77" s="14" t="str">
        <f t="shared" ref="AB77:AC80" si="107">IF(X77&gt;=600,"NO Aceptable",IF(X77&gt;=150,"Aceptable con control",IF(X77&gt;=40,"Mejorable",IF(X77&gt;0,"Aceptable",IF(X77=0,"Falta Valorar")))))</f>
        <v>Mejorable</v>
      </c>
      <c r="AC77" s="13" t="str">
        <f t="shared" ref="AC77:AC78" si="108">IF(Y77&gt;=600,"NO Aceptable",IF(Y77&gt;=150,"Aceptable con control",IF(Y77&gt;=40,"Mejorable",IF(Y77&gt;0,"Aceptable",IF(Y77=0,"Falta Valorar")))))</f>
        <v>Falta Valorar</v>
      </c>
      <c r="AD77" s="10">
        <v>21</v>
      </c>
      <c r="AE77" s="11" t="s">
        <v>139</v>
      </c>
      <c r="AF77" s="11" t="s">
        <v>140</v>
      </c>
      <c r="AG77" s="11"/>
      <c r="AH77" s="11"/>
      <c r="AI77" s="11"/>
      <c r="AJ77" s="11" t="s">
        <v>141</v>
      </c>
      <c r="AK77" s="11"/>
      <c r="AL77" s="15"/>
      <c r="AM77" s="15"/>
      <c r="AN77" s="15"/>
      <c r="AO77" s="15"/>
      <c r="AP77" s="15"/>
      <c r="AQ77" s="15"/>
      <c r="AR77" s="15"/>
      <c r="AS77" s="15"/>
      <c r="AT77" s="15"/>
      <c r="AU77" s="15"/>
      <c r="AV77" s="15"/>
      <c r="AW77" s="15"/>
      <c r="AX77" s="15"/>
      <c r="AY77" s="11"/>
      <c r="AZ77" s="11"/>
    </row>
    <row r="78" spans="1:52" ht="409.5" x14ac:dyDescent="0.25">
      <c r="A78" s="9" t="s">
        <v>63</v>
      </c>
      <c r="B78" s="10" t="s">
        <v>63</v>
      </c>
      <c r="C78" s="11" t="s">
        <v>126</v>
      </c>
      <c r="D78" s="11" t="s">
        <v>127</v>
      </c>
      <c r="E78" s="11" t="s">
        <v>128</v>
      </c>
      <c r="F78" s="10" t="s">
        <v>134</v>
      </c>
      <c r="G78" s="11" t="s">
        <v>135</v>
      </c>
      <c r="H78" s="11" t="s">
        <v>349</v>
      </c>
      <c r="I78" s="11" t="s">
        <v>331</v>
      </c>
      <c r="J78" s="11" t="s">
        <v>350</v>
      </c>
      <c r="K78" s="11"/>
      <c r="L78" s="11" t="s">
        <v>137</v>
      </c>
      <c r="M78" s="11" t="s">
        <v>138</v>
      </c>
      <c r="N78" s="12">
        <v>2</v>
      </c>
      <c r="O78" s="13"/>
      <c r="P78" s="14">
        <v>4</v>
      </c>
      <c r="Q78" s="13"/>
      <c r="R78" s="14">
        <f t="shared" si="99"/>
        <v>8</v>
      </c>
      <c r="S78" s="13">
        <f t="shared" si="100"/>
        <v>0</v>
      </c>
      <c r="T78" s="14" t="str">
        <f t="shared" si="101"/>
        <v>Medio</v>
      </c>
      <c r="U78" s="13" t="str">
        <f t="shared" si="102"/>
        <v>Bajo</v>
      </c>
      <c r="V78" s="14">
        <v>10</v>
      </c>
      <c r="W78" s="13"/>
      <c r="X78" s="14">
        <f t="shared" si="103"/>
        <v>80</v>
      </c>
      <c r="Y78" s="13">
        <f t="shared" si="104"/>
        <v>0</v>
      </c>
      <c r="Z78" s="14" t="str">
        <f t="shared" si="105"/>
        <v>III</v>
      </c>
      <c r="AA78" s="13" t="str">
        <f t="shared" si="106"/>
        <v>IV</v>
      </c>
      <c r="AB78" s="14" t="str">
        <f t="shared" si="107"/>
        <v>Mejorable</v>
      </c>
      <c r="AC78" s="13" t="str">
        <f t="shared" si="108"/>
        <v>Falta Valorar</v>
      </c>
      <c r="AD78" s="10">
        <v>22</v>
      </c>
      <c r="AE78" s="11" t="s">
        <v>139</v>
      </c>
      <c r="AF78" s="11" t="s">
        <v>140</v>
      </c>
      <c r="AG78" s="11"/>
      <c r="AH78" s="11"/>
      <c r="AI78" s="11"/>
      <c r="AJ78" s="11" t="s">
        <v>141</v>
      </c>
      <c r="AK78" s="11"/>
      <c r="AL78" s="15"/>
      <c r="AM78" s="15"/>
      <c r="AN78" s="15"/>
      <c r="AO78" s="15"/>
      <c r="AP78" s="15"/>
      <c r="AQ78" s="15"/>
      <c r="AR78" s="15"/>
      <c r="AS78" s="15"/>
      <c r="AT78" s="15"/>
      <c r="AU78" s="15"/>
      <c r="AV78" s="15"/>
      <c r="AW78" s="15"/>
      <c r="AX78" s="15"/>
      <c r="AY78" s="11"/>
      <c r="AZ78" s="11"/>
    </row>
    <row r="79" spans="1:52" ht="409.5" x14ac:dyDescent="0.25">
      <c r="A79" s="9" t="s">
        <v>63</v>
      </c>
      <c r="B79" s="10" t="s">
        <v>63</v>
      </c>
      <c r="C79" s="11" t="s">
        <v>126</v>
      </c>
      <c r="D79" s="11" t="s">
        <v>127</v>
      </c>
      <c r="E79" s="11" t="s">
        <v>128</v>
      </c>
      <c r="F79" s="10" t="s">
        <v>134</v>
      </c>
      <c r="G79" s="23" t="s">
        <v>340</v>
      </c>
      <c r="H79" s="23" t="s">
        <v>225</v>
      </c>
      <c r="I79" s="23" t="s">
        <v>54</v>
      </c>
      <c r="J79" s="23" t="s">
        <v>341</v>
      </c>
      <c r="N79" s="24">
        <v>6</v>
      </c>
      <c r="P79" s="25">
        <v>2</v>
      </c>
      <c r="R79" s="25">
        <f t="shared" si="99"/>
        <v>12</v>
      </c>
      <c r="T79" s="25" t="str">
        <f t="shared" si="101"/>
        <v>Alto</v>
      </c>
      <c r="V79" s="25">
        <v>10</v>
      </c>
      <c r="X79" s="25">
        <f t="shared" si="103"/>
        <v>120</v>
      </c>
      <c r="Z79" s="25" t="str">
        <f t="shared" si="105"/>
        <v>III</v>
      </c>
      <c r="AB79" s="25" t="str">
        <f t="shared" si="107"/>
        <v>Mejorable</v>
      </c>
      <c r="AD79" s="27">
        <v>100</v>
      </c>
      <c r="AE79" s="23" t="s">
        <v>342</v>
      </c>
    </row>
    <row r="80" spans="1:52" s="28" customFormat="1" ht="114" x14ac:dyDescent="0.25">
      <c r="A80" s="9" t="s">
        <v>63</v>
      </c>
      <c r="B80" s="10">
        <v>7</v>
      </c>
      <c r="C80" s="11" t="s">
        <v>126</v>
      </c>
      <c r="D80" s="11" t="s">
        <v>127</v>
      </c>
      <c r="E80" s="11" t="s">
        <v>128</v>
      </c>
      <c r="F80" s="10" t="s">
        <v>53</v>
      </c>
      <c r="G80" s="11" t="s">
        <v>343</v>
      </c>
      <c r="H80" s="11" t="s">
        <v>344</v>
      </c>
      <c r="I80" s="32" t="s">
        <v>376</v>
      </c>
      <c r="J80" s="11" t="s">
        <v>345</v>
      </c>
      <c r="K80" s="11" t="s">
        <v>348</v>
      </c>
      <c r="L80" s="11"/>
      <c r="M80" s="11"/>
      <c r="N80" s="12">
        <v>1</v>
      </c>
      <c r="O80" s="13"/>
      <c r="P80" s="14">
        <v>4</v>
      </c>
      <c r="Q80" s="13"/>
      <c r="R80" s="14">
        <f t="shared" si="99"/>
        <v>4</v>
      </c>
      <c r="S80" s="13">
        <f t="shared" si="99"/>
        <v>0</v>
      </c>
      <c r="T80" s="14" t="str">
        <f t="shared" si="101"/>
        <v>Bajo</v>
      </c>
      <c r="U80" s="13" t="str">
        <f t="shared" si="101"/>
        <v>Bajo</v>
      </c>
      <c r="V80" s="14"/>
      <c r="W80" s="13"/>
      <c r="X80" s="14">
        <f t="shared" si="103"/>
        <v>0</v>
      </c>
      <c r="Y80" s="13">
        <f t="shared" si="103"/>
        <v>0</v>
      </c>
      <c r="Z80" s="14" t="str">
        <f t="shared" si="105"/>
        <v>IV</v>
      </c>
      <c r="AA80" s="13" t="str">
        <f t="shared" si="105"/>
        <v>IV</v>
      </c>
      <c r="AB80" s="14" t="str">
        <f t="shared" si="107"/>
        <v>Falta Valorar</v>
      </c>
      <c r="AC80" s="13" t="str">
        <f t="shared" si="107"/>
        <v>Falta Valorar</v>
      </c>
      <c r="AD80" s="10">
        <v>100</v>
      </c>
      <c r="AE80" s="11" t="s">
        <v>345</v>
      </c>
      <c r="AF80" s="11" t="s">
        <v>346</v>
      </c>
      <c r="AG80" s="11"/>
      <c r="AH80" s="11"/>
      <c r="AI80" s="11"/>
      <c r="AJ80" s="11" t="s">
        <v>347</v>
      </c>
      <c r="AK80" s="11"/>
      <c r="AL80" s="15"/>
      <c r="AM80" s="15"/>
      <c r="AN80" s="15"/>
      <c r="AO80" s="15"/>
      <c r="AP80" s="15"/>
      <c r="AQ80" s="15"/>
      <c r="AR80" s="15"/>
      <c r="AS80" s="15"/>
      <c r="AT80" s="15"/>
      <c r="AU80" s="15"/>
      <c r="AV80" s="15"/>
      <c r="AW80" s="15"/>
      <c r="AX80" s="15"/>
      <c r="AY80" s="11"/>
      <c r="AZ80" s="11"/>
    </row>
  </sheetData>
  <mergeCells count="23">
    <mergeCell ref="AI1:AJ1"/>
    <mergeCell ref="AK1:AX1"/>
    <mergeCell ref="A2:A3"/>
    <mergeCell ref="B2:B3"/>
    <mergeCell ref="C2:C3"/>
    <mergeCell ref="D2:D3"/>
    <mergeCell ref="E2:E3"/>
    <mergeCell ref="F2:F3"/>
    <mergeCell ref="G2:I2"/>
    <mergeCell ref="J2:J3"/>
    <mergeCell ref="A1:F1"/>
    <mergeCell ref="G1:J1"/>
    <mergeCell ref="K1:L1"/>
    <mergeCell ref="M1:W1"/>
    <mergeCell ref="X1:AD1"/>
    <mergeCell ref="AE1:AH1"/>
    <mergeCell ref="AZ2:AZ3"/>
    <mergeCell ref="K2:M2"/>
    <mergeCell ref="N2:AC2"/>
    <mergeCell ref="AD2:AF2"/>
    <mergeCell ref="AG2:AK2"/>
    <mergeCell ref="AL2:AX2"/>
    <mergeCell ref="AY2:AY3"/>
  </mergeCells>
  <dataValidations count="8">
    <dataValidation type="list" allowBlank="1" showInputMessage="1" showErrorMessage="1" sqref="AL80:AX80 AL4:AX78">
      <formula1>programado</formula1>
    </dataValidation>
    <dataValidation type="list" allowBlank="1" showInputMessage="1" showErrorMessage="1" sqref="N80:O80 N4:O78">
      <formula1>deficiencia</formula1>
    </dataValidation>
    <dataValidation type="list" allowBlank="1" showInputMessage="1" showErrorMessage="1" sqref="I80 I4:I78">
      <formula1>factor</formula1>
    </dataValidation>
    <dataValidation type="list" allowBlank="1" showInputMessage="1" showErrorMessage="1" sqref="H80 H4:H78">
      <formula1>clasificacion</formula1>
    </dataValidation>
    <dataValidation type="list" allowBlank="1" showInputMessage="1" showErrorMessage="1" sqref="V80:W80 V4:W78">
      <formula1>consecuencia</formula1>
    </dataValidation>
    <dataValidation type="list" allowBlank="1" showInputMessage="1" showErrorMessage="1" sqref="P80:Q80 P4:Q78">
      <formula1>exposicion</formula1>
    </dataValidation>
    <dataValidation type="list" allowBlank="1" showInputMessage="1" showErrorMessage="1" sqref="A4:A80">
      <formula1>Procesos</formula1>
    </dataValidation>
    <dataValidation type="list" allowBlank="1" showInputMessage="1" showErrorMessage="1" sqref="F4:F80">
      <formula1>rUTINARIO</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70"/>
  <sheetViews>
    <sheetView zoomScale="48" zoomScaleNormal="48" workbookViewId="0">
      <selection activeCell="G85" sqref="G85"/>
    </sheetView>
  </sheetViews>
  <sheetFormatPr baseColWidth="10" defaultRowHeight="15" x14ac:dyDescent="0.25"/>
  <sheetData>
    <row r="1" spans="1:44" ht="54.75" customHeight="1" x14ac:dyDescent="0.25">
      <c r="A1" s="109"/>
      <c r="B1" s="109"/>
      <c r="C1" s="109"/>
      <c r="D1" s="109"/>
      <c r="E1" s="109"/>
      <c r="F1" s="109"/>
      <c r="G1" s="104" t="s">
        <v>0</v>
      </c>
      <c r="H1" s="103"/>
      <c r="I1" s="103"/>
      <c r="J1" s="103"/>
      <c r="K1" s="103"/>
      <c r="L1" s="103"/>
      <c r="M1" s="104" t="s">
        <v>0</v>
      </c>
      <c r="N1" s="104"/>
      <c r="O1" s="104"/>
      <c r="P1" s="104"/>
      <c r="Q1" s="104"/>
      <c r="R1" s="104"/>
      <c r="S1" s="103"/>
      <c r="T1" s="103"/>
      <c r="U1" s="103"/>
      <c r="V1" s="103"/>
      <c r="W1" s="104" t="s">
        <v>0</v>
      </c>
      <c r="X1" s="103"/>
      <c r="Y1" s="103"/>
      <c r="Z1" s="103"/>
      <c r="AA1" s="103"/>
      <c r="AB1" s="103"/>
      <c r="AC1" s="104" t="s">
        <v>0</v>
      </c>
      <c r="AD1" s="103"/>
      <c r="AE1" s="103"/>
      <c r="AF1" s="103"/>
      <c r="AG1" s="103"/>
      <c r="AH1" s="103"/>
      <c r="AI1" s="103"/>
      <c r="AJ1" s="103"/>
      <c r="AK1" s="103"/>
      <c r="AL1" s="103"/>
      <c r="AM1" s="103"/>
      <c r="AN1" s="103"/>
      <c r="AO1" s="103"/>
      <c r="AP1" s="103"/>
      <c r="AQ1" s="1" t="s">
        <v>1</v>
      </c>
      <c r="AR1" s="2" t="s">
        <v>2</v>
      </c>
    </row>
    <row r="2" spans="1:44" x14ac:dyDescent="0.25">
      <c r="A2" s="99" t="s">
        <v>3</v>
      </c>
      <c r="B2" s="105" t="s">
        <v>4</v>
      </c>
      <c r="C2" s="99" t="s">
        <v>5</v>
      </c>
      <c r="D2" s="99" t="s">
        <v>6</v>
      </c>
      <c r="E2" s="99" t="s">
        <v>7</v>
      </c>
      <c r="F2" s="107" t="s">
        <v>8</v>
      </c>
      <c r="G2" s="99" t="s">
        <v>9</v>
      </c>
      <c r="H2" s="99"/>
      <c r="I2" s="99"/>
      <c r="J2" s="99" t="s">
        <v>10</v>
      </c>
      <c r="K2" s="99" t="s">
        <v>11</v>
      </c>
      <c r="L2" s="99"/>
      <c r="M2" s="99"/>
      <c r="N2" s="100" t="s">
        <v>12</v>
      </c>
      <c r="O2" s="101"/>
      <c r="P2" s="101"/>
      <c r="Q2" s="101"/>
      <c r="R2" s="101"/>
      <c r="S2" s="101"/>
      <c r="T2" s="101"/>
      <c r="U2" s="101"/>
      <c r="V2" s="99" t="s">
        <v>13</v>
      </c>
      <c r="W2" s="99"/>
      <c r="X2" s="99"/>
      <c r="Y2" s="100" t="s">
        <v>14</v>
      </c>
      <c r="Z2" s="101"/>
      <c r="AA2" s="101"/>
      <c r="AB2" s="101"/>
      <c r="AC2" s="102"/>
      <c r="AD2" s="99" t="s">
        <v>15</v>
      </c>
      <c r="AE2" s="99"/>
      <c r="AF2" s="99"/>
      <c r="AG2" s="99"/>
      <c r="AH2" s="99"/>
      <c r="AI2" s="99"/>
      <c r="AJ2" s="99"/>
      <c r="AK2" s="99"/>
      <c r="AL2" s="99"/>
      <c r="AM2" s="99"/>
      <c r="AN2" s="99"/>
      <c r="AO2" s="99"/>
      <c r="AP2" s="99"/>
      <c r="AQ2" s="99" t="s">
        <v>16</v>
      </c>
      <c r="AR2" s="99" t="s">
        <v>17</v>
      </c>
    </row>
    <row r="3" spans="1:44" ht="114" x14ac:dyDescent="0.25">
      <c r="A3" s="99"/>
      <c r="B3" s="106"/>
      <c r="C3" s="99"/>
      <c r="D3" s="99"/>
      <c r="E3" s="99"/>
      <c r="F3" s="108"/>
      <c r="G3" s="36" t="s">
        <v>18</v>
      </c>
      <c r="H3" s="36" t="s">
        <v>19</v>
      </c>
      <c r="I3" s="36" t="s">
        <v>20</v>
      </c>
      <c r="J3" s="99"/>
      <c r="K3" s="36" t="s">
        <v>21</v>
      </c>
      <c r="L3" s="36" t="s">
        <v>22</v>
      </c>
      <c r="M3" s="36" t="s">
        <v>23</v>
      </c>
      <c r="N3" s="3" t="s">
        <v>24</v>
      </c>
      <c r="O3" s="5" t="s">
        <v>25</v>
      </c>
      <c r="P3" s="5" t="s">
        <v>26</v>
      </c>
      <c r="Q3" s="5" t="s">
        <v>27</v>
      </c>
      <c r="R3" s="5" t="s">
        <v>366</v>
      </c>
      <c r="S3" s="5" t="s">
        <v>29</v>
      </c>
      <c r="T3" s="5" t="s">
        <v>30</v>
      </c>
      <c r="U3" s="6" t="s">
        <v>31</v>
      </c>
      <c r="V3" s="8" t="s">
        <v>32</v>
      </c>
      <c r="W3" s="36" t="s">
        <v>33</v>
      </c>
      <c r="X3" s="36" t="s">
        <v>34</v>
      </c>
      <c r="Y3" s="36" t="s">
        <v>35</v>
      </c>
      <c r="Z3" s="36" t="s">
        <v>36</v>
      </c>
      <c r="AA3" s="36" t="s">
        <v>37</v>
      </c>
      <c r="AB3" s="36" t="s">
        <v>38</v>
      </c>
      <c r="AC3" s="36" t="s">
        <v>39</v>
      </c>
      <c r="AD3" s="8" t="s">
        <v>40</v>
      </c>
      <c r="AE3" s="8" t="s">
        <v>41</v>
      </c>
      <c r="AF3" s="8" t="s">
        <v>42</v>
      </c>
      <c r="AG3" s="8" t="s">
        <v>43</v>
      </c>
      <c r="AH3" s="8" t="s">
        <v>44</v>
      </c>
      <c r="AI3" s="8" t="s">
        <v>45</v>
      </c>
      <c r="AJ3" s="8" t="s">
        <v>46</v>
      </c>
      <c r="AK3" s="8" t="s">
        <v>47</v>
      </c>
      <c r="AL3" s="8" t="s">
        <v>48</v>
      </c>
      <c r="AM3" s="8" t="s">
        <v>49</v>
      </c>
      <c r="AN3" s="8" t="s">
        <v>50</v>
      </c>
      <c r="AO3" s="8" t="s">
        <v>51</v>
      </c>
      <c r="AP3" s="8" t="s">
        <v>52</v>
      </c>
      <c r="AQ3" s="99"/>
      <c r="AR3" s="99"/>
    </row>
    <row r="4" spans="1:44" ht="270.75" x14ac:dyDescent="0.25">
      <c r="A4" s="9" t="s">
        <v>57</v>
      </c>
      <c r="B4" s="10">
        <v>1</v>
      </c>
      <c r="C4" s="11" t="s">
        <v>366</v>
      </c>
      <c r="D4" s="11" t="s">
        <v>58</v>
      </c>
      <c r="E4" s="11" t="s">
        <v>63</v>
      </c>
      <c r="F4" s="10" t="s">
        <v>53</v>
      </c>
      <c r="G4" s="11" t="s">
        <v>329</v>
      </c>
      <c r="H4" s="11" t="s">
        <v>225</v>
      </c>
      <c r="I4" s="11" t="s">
        <v>54</v>
      </c>
      <c r="J4" s="11" t="s">
        <v>64</v>
      </c>
      <c r="K4" s="11"/>
      <c r="L4" s="11" t="s">
        <v>65</v>
      </c>
      <c r="M4" s="11" t="s">
        <v>59</v>
      </c>
      <c r="N4" s="12">
        <v>6</v>
      </c>
      <c r="O4" s="14">
        <v>1</v>
      </c>
      <c r="P4" s="14">
        <v>6</v>
      </c>
      <c r="Q4" s="14" t="s">
        <v>356</v>
      </c>
      <c r="R4" s="14">
        <v>60</v>
      </c>
      <c r="S4" s="14">
        <v>360</v>
      </c>
      <c r="T4" s="14" t="s">
        <v>357</v>
      </c>
      <c r="U4" s="14" t="s">
        <v>358</v>
      </c>
      <c r="V4" s="10">
        <v>100</v>
      </c>
      <c r="W4" s="11" t="s">
        <v>66</v>
      </c>
      <c r="X4" s="11" t="s">
        <v>67</v>
      </c>
      <c r="Y4" s="11"/>
      <c r="Z4" s="11"/>
      <c r="AA4" s="11"/>
      <c r="AB4" s="11" t="s">
        <v>393</v>
      </c>
      <c r="AC4" s="11"/>
      <c r="AD4" s="15"/>
      <c r="AE4" s="15"/>
      <c r="AF4" s="15"/>
      <c r="AG4" s="15"/>
      <c r="AH4" s="15"/>
      <c r="AI4" s="15"/>
      <c r="AJ4" s="15"/>
      <c r="AK4" s="15"/>
      <c r="AL4" s="15"/>
      <c r="AM4" s="15"/>
      <c r="AN4" s="15"/>
      <c r="AO4" s="15"/>
      <c r="AP4" s="15"/>
      <c r="AQ4" s="11"/>
      <c r="AR4" s="11"/>
    </row>
    <row r="5" spans="1:44" ht="128.25" x14ac:dyDescent="0.25">
      <c r="A5" s="9" t="s">
        <v>57</v>
      </c>
      <c r="B5" s="10">
        <v>1</v>
      </c>
      <c r="C5" s="11" t="s">
        <v>69</v>
      </c>
      <c r="D5" s="11" t="s">
        <v>70</v>
      </c>
      <c r="E5" s="11" t="s">
        <v>63</v>
      </c>
      <c r="F5" s="10" t="s">
        <v>53</v>
      </c>
      <c r="G5" s="11" t="s">
        <v>71</v>
      </c>
      <c r="H5" s="11" t="s">
        <v>225</v>
      </c>
      <c r="I5" s="11" t="s">
        <v>55</v>
      </c>
      <c r="J5" s="11" t="s">
        <v>72</v>
      </c>
      <c r="K5" s="11"/>
      <c r="L5" s="11" t="s">
        <v>73</v>
      </c>
      <c r="M5" s="11"/>
      <c r="N5" s="12">
        <v>2</v>
      </c>
      <c r="O5" s="14">
        <v>3</v>
      </c>
      <c r="P5" s="14">
        <v>6</v>
      </c>
      <c r="Q5" s="14" t="s">
        <v>356</v>
      </c>
      <c r="R5" s="14">
        <v>10</v>
      </c>
      <c r="S5" s="14">
        <v>60</v>
      </c>
      <c r="T5" s="14" t="s">
        <v>359</v>
      </c>
      <c r="U5" s="14" t="s">
        <v>360</v>
      </c>
      <c r="V5" s="10">
        <v>50</v>
      </c>
      <c r="W5" s="11" t="s">
        <v>56</v>
      </c>
      <c r="X5" s="11" t="s">
        <v>61</v>
      </c>
      <c r="Y5" s="11" t="s">
        <v>74</v>
      </c>
      <c r="Z5" s="11"/>
      <c r="AA5" s="11"/>
      <c r="AB5" s="11"/>
      <c r="AC5" s="11"/>
      <c r="AD5" s="15"/>
      <c r="AE5" s="15"/>
      <c r="AF5" s="15"/>
      <c r="AG5" s="15"/>
      <c r="AH5" s="15"/>
      <c r="AI5" s="15"/>
      <c r="AJ5" s="15"/>
      <c r="AK5" s="15"/>
      <c r="AL5" s="15"/>
      <c r="AM5" s="15"/>
      <c r="AN5" s="15"/>
      <c r="AO5" s="15"/>
      <c r="AP5" s="15"/>
      <c r="AQ5" s="11"/>
      <c r="AR5" s="11"/>
    </row>
    <row r="6" spans="1:44" ht="370.5" x14ac:dyDescent="0.25">
      <c r="A6" s="9" t="s">
        <v>57</v>
      </c>
      <c r="B6" s="10">
        <v>1</v>
      </c>
      <c r="C6" s="11" t="s">
        <v>83</v>
      </c>
      <c r="D6" s="11" t="s">
        <v>84</v>
      </c>
      <c r="E6" s="11" t="s">
        <v>85</v>
      </c>
      <c r="F6" s="10" t="s">
        <v>53</v>
      </c>
      <c r="G6" s="11" t="s">
        <v>92</v>
      </c>
      <c r="H6" s="11" t="s">
        <v>93</v>
      </c>
      <c r="I6" s="11" t="s">
        <v>94</v>
      </c>
      <c r="J6" s="11" t="s">
        <v>283</v>
      </c>
      <c r="K6" s="11"/>
      <c r="L6" s="11"/>
      <c r="M6" s="11"/>
      <c r="N6" s="12">
        <v>6</v>
      </c>
      <c r="O6" s="14">
        <v>3</v>
      </c>
      <c r="P6" s="14">
        <v>18</v>
      </c>
      <c r="Q6" s="14" t="s">
        <v>351</v>
      </c>
      <c r="R6" s="14">
        <v>25</v>
      </c>
      <c r="S6" s="14">
        <v>450</v>
      </c>
      <c r="T6" s="14" t="s">
        <v>357</v>
      </c>
      <c r="U6" s="14" t="s">
        <v>358</v>
      </c>
      <c r="V6" s="10">
        <v>2</v>
      </c>
      <c r="W6" s="11" t="s">
        <v>95</v>
      </c>
      <c r="X6" s="11" t="s">
        <v>96</v>
      </c>
      <c r="Y6" s="11"/>
      <c r="Z6" s="11"/>
      <c r="AA6" s="11"/>
      <c r="AB6" s="11" t="s">
        <v>97</v>
      </c>
      <c r="AC6" s="11"/>
      <c r="AD6" s="15"/>
      <c r="AE6" s="15"/>
      <c r="AF6" s="15"/>
      <c r="AG6" s="15"/>
      <c r="AH6" s="15"/>
      <c r="AI6" s="15"/>
      <c r="AJ6" s="15"/>
      <c r="AK6" s="15"/>
      <c r="AL6" s="15"/>
      <c r="AM6" s="15"/>
      <c r="AN6" s="15"/>
      <c r="AO6" s="15"/>
      <c r="AP6" s="15"/>
      <c r="AQ6" s="11"/>
      <c r="AR6" s="11"/>
    </row>
    <row r="7" spans="1:44" ht="171" x14ac:dyDescent="0.25">
      <c r="A7" s="9" t="s">
        <v>57</v>
      </c>
      <c r="B7" s="10">
        <v>1</v>
      </c>
      <c r="C7" s="11" t="s">
        <v>83</v>
      </c>
      <c r="D7" s="11" t="s">
        <v>84</v>
      </c>
      <c r="E7" s="11" t="s">
        <v>85</v>
      </c>
      <c r="F7" s="10" t="s">
        <v>98</v>
      </c>
      <c r="G7" s="11" t="s">
        <v>217</v>
      </c>
      <c r="H7" s="11" t="s">
        <v>86</v>
      </c>
      <c r="I7" s="11" t="s">
        <v>100</v>
      </c>
      <c r="J7" s="11" t="s">
        <v>101</v>
      </c>
      <c r="K7" s="11"/>
      <c r="L7" s="11"/>
      <c r="M7" s="11"/>
      <c r="N7" s="12">
        <v>10</v>
      </c>
      <c r="O7" s="14">
        <v>4</v>
      </c>
      <c r="P7" s="14">
        <v>40</v>
      </c>
      <c r="Q7" s="14" t="s">
        <v>361</v>
      </c>
      <c r="R7" s="14">
        <v>25</v>
      </c>
      <c r="S7" s="14">
        <v>1000</v>
      </c>
      <c r="T7" s="14" t="s">
        <v>352</v>
      </c>
      <c r="U7" s="14" t="s">
        <v>354</v>
      </c>
      <c r="V7" s="10">
        <v>1</v>
      </c>
      <c r="W7" s="11" t="s">
        <v>218</v>
      </c>
      <c r="X7" s="11" t="s">
        <v>60</v>
      </c>
      <c r="Y7" s="11"/>
      <c r="Z7" s="11"/>
      <c r="AA7" s="11"/>
      <c r="AB7" s="11" t="s">
        <v>220</v>
      </c>
      <c r="AC7" s="11"/>
      <c r="AD7" s="15"/>
      <c r="AE7" s="15"/>
      <c r="AF7" s="15"/>
      <c r="AG7" s="15"/>
      <c r="AH7" s="15"/>
      <c r="AI7" s="15"/>
      <c r="AJ7" s="15"/>
      <c r="AK7" s="15"/>
      <c r="AL7" s="15"/>
      <c r="AM7" s="15"/>
      <c r="AN7" s="15"/>
      <c r="AO7" s="15"/>
      <c r="AP7" s="15"/>
      <c r="AQ7" s="11"/>
      <c r="AR7" s="11" t="s">
        <v>219</v>
      </c>
    </row>
    <row r="8" spans="1:44" ht="171" x14ac:dyDescent="0.25">
      <c r="A8" s="9" t="s">
        <v>104</v>
      </c>
      <c r="B8" s="10">
        <v>1</v>
      </c>
      <c r="C8" s="11" t="s">
        <v>83</v>
      </c>
      <c r="D8" s="11" t="s">
        <v>84</v>
      </c>
      <c r="E8" s="11" t="s">
        <v>85</v>
      </c>
      <c r="F8" s="10" t="s">
        <v>98</v>
      </c>
      <c r="G8" s="11" t="s">
        <v>105</v>
      </c>
      <c r="H8" s="11" t="s">
        <v>86</v>
      </c>
      <c r="I8" s="11" t="s">
        <v>87</v>
      </c>
      <c r="J8" s="11" t="s">
        <v>106</v>
      </c>
      <c r="K8" s="11"/>
      <c r="L8" s="11" t="s">
        <v>221</v>
      </c>
      <c r="M8" s="11"/>
      <c r="N8" s="12">
        <v>6</v>
      </c>
      <c r="O8" s="14">
        <v>4</v>
      </c>
      <c r="P8" s="14">
        <v>24</v>
      </c>
      <c r="Q8" s="14" t="s">
        <v>361</v>
      </c>
      <c r="R8" s="14">
        <v>25</v>
      </c>
      <c r="S8" s="14">
        <v>600</v>
      </c>
      <c r="T8" s="14" t="s">
        <v>352</v>
      </c>
      <c r="U8" s="14" t="s">
        <v>354</v>
      </c>
      <c r="V8" s="10">
        <v>1</v>
      </c>
      <c r="W8" s="11" t="s">
        <v>222</v>
      </c>
      <c r="X8" s="11"/>
      <c r="Y8" s="11"/>
      <c r="Z8" s="11"/>
      <c r="AA8" s="11"/>
      <c r="AB8" s="11" t="s">
        <v>220</v>
      </c>
      <c r="AC8" s="11"/>
      <c r="AD8" s="15"/>
      <c r="AE8" s="15"/>
      <c r="AF8" s="15"/>
      <c r="AG8" s="15"/>
      <c r="AH8" s="15"/>
      <c r="AI8" s="15"/>
      <c r="AJ8" s="15"/>
      <c r="AK8" s="15"/>
      <c r="AL8" s="15"/>
      <c r="AM8" s="15"/>
      <c r="AN8" s="15"/>
      <c r="AO8" s="15"/>
      <c r="AP8" s="15"/>
      <c r="AQ8" s="11"/>
      <c r="AR8" s="11" t="s">
        <v>219</v>
      </c>
    </row>
    <row r="9" spans="1:44" ht="156.75" x14ac:dyDescent="0.25">
      <c r="A9" s="9" t="s">
        <v>57</v>
      </c>
      <c r="B9" s="10">
        <v>1</v>
      </c>
      <c r="C9" s="11" t="s">
        <v>83</v>
      </c>
      <c r="D9" s="11" t="s">
        <v>84</v>
      </c>
      <c r="E9" s="11" t="s">
        <v>85</v>
      </c>
      <c r="F9" s="10" t="s">
        <v>53</v>
      </c>
      <c r="G9" s="11" t="s">
        <v>107</v>
      </c>
      <c r="H9" s="11" t="s">
        <v>102</v>
      </c>
      <c r="I9" s="11" t="s">
        <v>251</v>
      </c>
      <c r="J9" s="11" t="s">
        <v>108</v>
      </c>
      <c r="K9" s="11"/>
      <c r="L9" s="11"/>
      <c r="M9" s="11"/>
      <c r="N9" s="12">
        <v>10</v>
      </c>
      <c r="O9" s="14">
        <v>4</v>
      </c>
      <c r="P9" s="14">
        <v>40</v>
      </c>
      <c r="Q9" s="14" t="s">
        <v>361</v>
      </c>
      <c r="R9" s="14">
        <v>25</v>
      </c>
      <c r="S9" s="14">
        <v>1000</v>
      </c>
      <c r="T9" s="14" t="s">
        <v>352</v>
      </c>
      <c r="U9" s="14" t="s">
        <v>354</v>
      </c>
      <c r="V9" s="10">
        <v>1</v>
      </c>
      <c r="W9" s="11" t="s">
        <v>305</v>
      </c>
      <c r="X9" s="11"/>
      <c r="Y9" s="11" t="s">
        <v>223</v>
      </c>
      <c r="Z9" s="11"/>
      <c r="AA9" s="11"/>
      <c r="AB9" s="11"/>
      <c r="AC9" s="11"/>
      <c r="AD9" s="15"/>
      <c r="AE9" s="15"/>
      <c r="AF9" s="15"/>
      <c r="AG9" s="15"/>
      <c r="AH9" s="15"/>
      <c r="AI9" s="15"/>
      <c r="AJ9" s="15"/>
      <c r="AK9" s="15"/>
      <c r="AL9" s="15"/>
      <c r="AM9" s="15"/>
      <c r="AN9" s="15"/>
      <c r="AO9" s="15"/>
      <c r="AP9" s="15"/>
      <c r="AQ9" s="11"/>
      <c r="AR9" s="11"/>
    </row>
    <row r="10" spans="1:44" ht="128.25" x14ac:dyDescent="0.25">
      <c r="A10" s="9" t="s">
        <v>57</v>
      </c>
      <c r="B10" s="10">
        <v>1</v>
      </c>
      <c r="C10" s="11" t="s">
        <v>83</v>
      </c>
      <c r="D10" s="11" t="s">
        <v>84</v>
      </c>
      <c r="E10" s="11" t="s">
        <v>85</v>
      </c>
      <c r="F10" s="10" t="s">
        <v>53</v>
      </c>
      <c r="G10" s="11" t="s">
        <v>394</v>
      </c>
      <c r="H10" s="11" t="s">
        <v>225</v>
      </c>
      <c r="I10" s="11" t="s">
        <v>55</v>
      </c>
      <c r="J10" s="11" t="s">
        <v>273</v>
      </c>
      <c r="K10" s="11"/>
      <c r="L10" s="11"/>
      <c r="M10" s="11"/>
      <c r="N10" s="12">
        <v>10</v>
      </c>
      <c r="O10" s="14">
        <v>4</v>
      </c>
      <c r="P10" s="14">
        <v>40</v>
      </c>
      <c r="Q10" s="14" t="s">
        <v>361</v>
      </c>
      <c r="R10" s="14">
        <v>60</v>
      </c>
      <c r="S10" s="14">
        <v>2400</v>
      </c>
      <c r="T10" s="14" t="s">
        <v>352</v>
      </c>
      <c r="U10" s="14" t="s">
        <v>354</v>
      </c>
      <c r="V10" s="10">
        <v>1</v>
      </c>
      <c r="W10" s="11" t="s">
        <v>233</v>
      </c>
      <c r="X10" s="11"/>
      <c r="Y10" s="11" t="s">
        <v>395</v>
      </c>
      <c r="Z10" s="11"/>
      <c r="AA10" s="11"/>
      <c r="AB10" s="11"/>
      <c r="AC10" s="11"/>
      <c r="AD10" s="15"/>
      <c r="AE10" s="15"/>
      <c r="AF10" s="15"/>
      <c r="AG10" s="15"/>
      <c r="AH10" s="15"/>
      <c r="AI10" s="15"/>
      <c r="AJ10" s="15"/>
      <c r="AK10" s="15"/>
      <c r="AL10" s="15"/>
      <c r="AM10" s="15"/>
      <c r="AN10" s="15"/>
      <c r="AO10" s="15"/>
      <c r="AP10" s="15"/>
      <c r="AQ10" s="11"/>
      <c r="AR10" s="11"/>
    </row>
    <row r="11" spans="1:44" ht="171" x14ac:dyDescent="0.25">
      <c r="A11" s="9" t="s">
        <v>57</v>
      </c>
      <c r="B11" s="10">
        <v>1</v>
      </c>
      <c r="C11" s="11" t="s">
        <v>83</v>
      </c>
      <c r="D11" s="11" t="s">
        <v>84</v>
      </c>
      <c r="E11" s="11" t="s">
        <v>85</v>
      </c>
      <c r="F11" s="10" t="s">
        <v>53</v>
      </c>
      <c r="G11" s="11" t="s">
        <v>274</v>
      </c>
      <c r="H11" s="11" t="s">
        <v>86</v>
      </c>
      <c r="I11" s="11" t="s">
        <v>281</v>
      </c>
      <c r="J11" s="11" t="s">
        <v>284</v>
      </c>
      <c r="K11" s="11"/>
      <c r="L11" s="11"/>
      <c r="M11" s="11"/>
      <c r="N11" s="12">
        <v>2</v>
      </c>
      <c r="O11" s="14">
        <v>4</v>
      </c>
      <c r="P11" s="14">
        <v>8</v>
      </c>
      <c r="Q11" s="14" t="s">
        <v>356</v>
      </c>
      <c r="R11" s="14">
        <v>10</v>
      </c>
      <c r="S11" s="14">
        <v>80</v>
      </c>
      <c r="T11" s="14" t="s">
        <v>359</v>
      </c>
      <c r="U11" s="14" t="s">
        <v>360</v>
      </c>
      <c r="V11" s="10">
        <v>1</v>
      </c>
      <c r="W11" s="11" t="s">
        <v>284</v>
      </c>
      <c r="X11" s="11"/>
      <c r="Y11" s="11"/>
      <c r="Z11" s="11"/>
      <c r="AA11" s="11"/>
      <c r="AB11" s="11" t="s">
        <v>286</v>
      </c>
      <c r="AC11" s="11"/>
      <c r="AD11" s="15"/>
      <c r="AE11" s="15"/>
      <c r="AF11" s="15"/>
      <c r="AG11" s="15"/>
      <c r="AH11" s="15"/>
      <c r="AI11" s="15"/>
      <c r="AJ11" s="15"/>
      <c r="AK11" s="15"/>
      <c r="AL11" s="15"/>
      <c r="AM11" s="15"/>
      <c r="AN11" s="15"/>
      <c r="AO11" s="15"/>
      <c r="AP11" s="15"/>
      <c r="AQ11" s="11"/>
      <c r="AR11" s="11"/>
    </row>
    <row r="12" spans="1:44" ht="142.5" x14ac:dyDescent="0.25">
      <c r="A12" s="9" t="s">
        <v>57</v>
      </c>
      <c r="B12" s="10">
        <v>1</v>
      </c>
      <c r="C12" s="11" t="s">
        <v>389</v>
      </c>
      <c r="D12" s="11" t="s">
        <v>389</v>
      </c>
      <c r="E12" s="11" t="s">
        <v>110</v>
      </c>
      <c r="F12" s="10" t="s">
        <v>53</v>
      </c>
      <c r="G12" s="11" t="s">
        <v>112</v>
      </c>
      <c r="H12" s="11" t="s">
        <v>225</v>
      </c>
      <c r="I12" s="11" t="s">
        <v>54</v>
      </c>
      <c r="J12" s="11" t="s">
        <v>113</v>
      </c>
      <c r="K12" s="11"/>
      <c r="L12" s="11"/>
      <c r="M12" s="11"/>
      <c r="N12" s="12">
        <v>2</v>
      </c>
      <c r="O12" s="14">
        <v>4</v>
      </c>
      <c r="P12" s="14">
        <v>8</v>
      </c>
      <c r="Q12" s="14" t="s">
        <v>356</v>
      </c>
      <c r="R12" s="14">
        <v>25</v>
      </c>
      <c r="S12" s="14">
        <v>200</v>
      </c>
      <c r="T12" s="14" t="s">
        <v>357</v>
      </c>
      <c r="U12" s="14" t="s">
        <v>358</v>
      </c>
      <c r="V12" s="10">
        <v>2</v>
      </c>
      <c r="W12" s="11" t="s">
        <v>114</v>
      </c>
      <c r="X12" s="11" t="s">
        <v>60</v>
      </c>
      <c r="Y12" s="11" t="s">
        <v>396</v>
      </c>
      <c r="Z12" s="11"/>
      <c r="AA12" s="11"/>
      <c r="AB12" s="11"/>
      <c r="AC12" s="11"/>
      <c r="AD12" s="15"/>
      <c r="AE12" s="15"/>
      <c r="AF12" s="15"/>
      <c r="AG12" s="15"/>
      <c r="AH12" s="15"/>
      <c r="AI12" s="15"/>
      <c r="AJ12" s="15"/>
      <c r="AK12" s="15"/>
      <c r="AL12" s="15"/>
      <c r="AM12" s="15"/>
      <c r="AN12" s="15"/>
      <c r="AO12" s="15"/>
      <c r="AP12" s="15"/>
      <c r="AQ12" s="11"/>
      <c r="AR12" s="11"/>
    </row>
    <row r="13" spans="1:44" ht="409.5" x14ac:dyDescent="0.25">
      <c r="A13" s="9" t="s">
        <v>57</v>
      </c>
      <c r="B13" s="10">
        <v>1</v>
      </c>
      <c r="C13" s="11" t="s">
        <v>389</v>
      </c>
      <c r="D13" s="11" t="s">
        <v>389</v>
      </c>
      <c r="E13" s="11" t="s">
        <v>110</v>
      </c>
      <c r="F13" s="10" t="s">
        <v>53</v>
      </c>
      <c r="G13" s="11" t="s">
        <v>275</v>
      </c>
      <c r="H13" s="11" t="s">
        <v>86</v>
      </c>
      <c r="I13" s="11" t="s">
        <v>87</v>
      </c>
      <c r="J13" s="11" t="s">
        <v>116</v>
      </c>
      <c r="K13" s="11"/>
      <c r="L13" s="11"/>
      <c r="M13" s="11"/>
      <c r="N13" s="12">
        <v>6</v>
      </c>
      <c r="O13" s="14">
        <v>4</v>
      </c>
      <c r="P13" s="14">
        <v>24</v>
      </c>
      <c r="Q13" s="14" t="s">
        <v>361</v>
      </c>
      <c r="R13" s="14">
        <v>25</v>
      </c>
      <c r="S13" s="14">
        <v>600</v>
      </c>
      <c r="T13" s="14" t="s">
        <v>352</v>
      </c>
      <c r="U13" s="14" t="s">
        <v>354</v>
      </c>
      <c r="V13" s="10">
        <v>2</v>
      </c>
      <c r="W13" s="11" t="s">
        <v>117</v>
      </c>
      <c r="X13" s="11" t="s">
        <v>60</v>
      </c>
      <c r="Y13" s="11" t="s">
        <v>118</v>
      </c>
      <c r="Z13" s="11"/>
      <c r="AA13" s="11"/>
      <c r="AB13" s="11"/>
      <c r="AC13" s="11"/>
      <c r="AD13" s="15"/>
      <c r="AE13" s="15"/>
      <c r="AF13" s="15"/>
      <c r="AG13" s="15"/>
      <c r="AH13" s="15"/>
      <c r="AI13" s="15"/>
      <c r="AJ13" s="15"/>
      <c r="AK13" s="15"/>
      <c r="AL13" s="15"/>
      <c r="AM13" s="15"/>
      <c r="AN13" s="15"/>
      <c r="AO13" s="15"/>
      <c r="AP13" s="15"/>
      <c r="AQ13" s="11"/>
      <c r="AR13" s="11"/>
    </row>
    <row r="14" spans="1:44" ht="114" x14ac:dyDescent="0.25">
      <c r="A14" s="9" t="s">
        <v>57</v>
      </c>
      <c r="B14" s="10">
        <v>1</v>
      </c>
      <c r="C14" s="11" t="s">
        <v>389</v>
      </c>
      <c r="D14" s="11" t="s">
        <v>389</v>
      </c>
      <c r="E14" s="11" t="s">
        <v>119</v>
      </c>
      <c r="F14" s="10" t="s">
        <v>53</v>
      </c>
      <c r="G14" s="11" t="s">
        <v>224</v>
      </c>
      <c r="H14" s="11" t="s">
        <v>225</v>
      </c>
      <c r="I14" s="11" t="s">
        <v>55</v>
      </c>
      <c r="J14" s="11" t="s">
        <v>287</v>
      </c>
      <c r="K14" s="11"/>
      <c r="L14" s="11"/>
      <c r="M14" s="11"/>
      <c r="N14" s="12">
        <v>10</v>
      </c>
      <c r="O14" s="14">
        <v>4</v>
      </c>
      <c r="P14" s="14">
        <v>40</v>
      </c>
      <c r="Q14" s="14" t="s">
        <v>361</v>
      </c>
      <c r="R14" s="14">
        <v>60</v>
      </c>
      <c r="S14" s="14">
        <v>2400</v>
      </c>
      <c r="T14" s="14" t="s">
        <v>352</v>
      </c>
      <c r="U14" s="14" t="s">
        <v>354</v>
      </c>
      <c r="V14" s="10">
        <v>1</v>
      </c>
      <c r="W14" s="11" t="s">
        <v>233</v>
      </c>
      <c r="X14" s="11"/>
      <c r="Y14" s="11"/>
      <c r="Z14" s="11"/>
      <c r="AA14" s="11"/>
      <c r="AB14" s="11" t="s">
        <v>397</v>
      </c>
      <c r="AC14" s="11"/>
      <c r="AD14" s="15"/>
      <c r="AE14" s="15"/>
      <c r="AF14" s="15"/>
      <c r="AG14" s="15"/>
      <c r="AH14" s="15"/>
      <c r="AI14" s="15"/>
      <c r="AJ14" s="15"/>
      <c r="AK14" s="15"/>
      <c r="AL14" s="15"/>
      <c r="AM14" s="15"/>
      <c r="AN14" s="15"/>
      <c r="AO14" s="15"/>
      <c r="AP14" s="15"/>
      <c r="AQ14" s="11"/>
      <c r="AR14" s="11"/>
    </row>
    <row r="15" spans="1:44" ht="285" x14ac:dyDescent="0.25">
      <c r="A15" s="9" t="s">
        <v>57</v>
      </c>
      <c r="B15" s="10">
        <v>1</v>
      </c>
      <c r="C15" s="11" t="s">
        <v>389</v>
      </c>
      <c r="D15" s="11" t="s">
        <v>109</v>
      </c>
      <c r="E15" s="11" t="s">
        <v>119</v>
      </c>
      <c r="F15" s="10" t="s">
        <v>53</v>
      </c>
      <c r="G15" s="11" t="s">
        <v>398</v>
      </c>
      <c r="H15" s="11" t="s">
        <v>225</v>
      </c>
      <c r="I15" s="11" t="s">
        <v>54</v>
      </c>
      <c r="J15" s="11" t="s">
        <v>226</v>
      </c>
      <c r="K15" s="11"/>
      <c r="L15" s="11"/>
      <c r="M15" s="11"/>
      <c r="N15" s="12">
        <v>10</v>
      </c>
      <c r="O15" s="14">
        <v>4</v>
      </c>
      <c r="P15" s="14">
        <v>40</v>
      </c>
      <c r="Q15" s="14" t="s">
        <v>361</v>
      </c>
      <c r="R15" s="14">
        <v>25</v>
      </c>
      <c r="S15" s="14">
        <v>1000</v>
      </c>
      <c r="T15" s="14" t="s">
        <v>352</v>
      </c>
      <c r="U15" s="14" t="s">
        <v>354</v>
      </c>
      <c r="V15" s="10">
        <v>1</v>
      </c>
      <c r="W15" s="11" t="s">
        <v>303</v>
      </c>
      <c r="X15" s="11"/>
      <c r="Y15" s="11"/>
      <c r="Z15" s="11"/>
      <c r="AA15" s="11"/>
      <c r="AB15" s="11" t="s">
        <v>288</v>
      </c>
      <c r="AC15" s="11"/>
      <c r="AD15" s="15"/>
      <c r="AE15" s="15"/>
      <c r="AF15" s="15"/>
      <c r="AG15" s="15"/>
      <c r="AH15" s="15"/>
      <c r="AI15" s="15"/>
      <c r="AJ15" s="15"/>
      <c r="AK15" s="15"/>
      <c r="AL15" s="15"/>
      <c r="AM15" s="15"/>
      <c r="AN15" s="15"/>
      <c r="AO15" s="15"/>
      <c r="AP15" s="15"/>
      <c r="AQ15" s="11"/>
      <c r="AR15" s="11"/>
    </row>
    <row r="16" spans="1:44" ht="242.25" x14ac:dyDescent="0.25">
      <c r="A16" s="9" t="s">
        <v>57</v>
      </c>
      <c r="B16" s="10">
        <v>1</v>
      </c>
      <c r="C16" s="11" t="s">
        <v>389</v>
      </c>
      <c r="D16" s="11" t="s">
        <v>109</v>
      </c>
      <c r="E16" s="11" t="s">
        <v>119</v>
      </c>
      <c r="F16" s="10" t="s">
        <v>53</v>
      </c>
      <c r="G16" s="11" t="s">
        <v>390</v>
      </c>
      <c r="H16" s="11" t="s">
        <v>86</v>
      </c>
      <c r="I16" s="11" t="s">
        <v>87</v>
      </c>
      <c r="J16" s="11" t="s">
        <v>106</v>
      </c>
      <c r="K16" s="11"/>
      <c r="L16" s="11" t="s">
        <v>289</v>
      </c>
      <c r="M16" s="11"/>
      <c r="N16" s="12">
        <v>6</v>
      </c>
      <c r="O16" s="14">
        <v>4</v>
      </c>
      <c r="P16" s="14">
        <v>24</v>
      </c>
      <c r="Q16" s="14" t="s">
        <v>361</v>
      </c>
      <c r="R16" s="14">
        <v>25</v>
      </c>
      <c r="S16" s="14">
        <v>600</v>
      </c>
      <c r="T16" s="14" t="s">
        <v>352</v>
      </c>
      <c r="U16" s="14" t="s">
        <v>354</v>
      </c>
      <c r="V16" s="10">
        <v>1</v>
      </c>
      <c r="W16" s="11" t="s">
        <v>301</v>
      </c>
      <c r="X16" s="11"/>
      <c r="Y16" s="11"/>
      <c r="Z16" s="11"/>
      <c r="AA16" s="11"/>
      <c r="AB16" s="11" t="s">
        <v>290</v>
      </c>
      <c r="AC16" s="11"/>
      <c r="AD16" s="15"/>
      <c r="AE16" s="15"/>
      <c r="AF16" s="15"/>
      <c r="AG16" s="15"/>
      <c r="AH16" s="15"/>
      <c r="AI16" s="15"/>
      <c r="AJ16" s="15"/>
      <c r="AK16" s="15"/>
      <c r="AL16" s="15"/>
      <c r="AM16" s="15"/>
      <c r="AN16" s="15"/>
      <c r="AO16" s="15"/>
      <c r="AP16" s="15"/>
      <c r="AQ16" s="11"/>
      <c r="AR16" s="11"/>
    </row>
    <row r="17" spans="1:44" ht="156.75" x14ac:dyDescent="0.25">
      <c r="A17" s="9" t="s">
        <v>57</v>
      </c>
      <c r="B17" s="10">
        <v>1</v>
      </c>
      <c r="C17" s="11" t="s">
        <v>389</v>
      </c>
      <c r="D17" s="11" t="s">
        <v>109</v>
      </c>
      <c r="E17" s="11" t="s">
        <v>119</v>
      </c>
      <c r="F17" s="10" t="s">
        <v>53</v>
      </c>
      <c r="G17" s="11" t="s">
        <v>291</v>
      </c>
      <c r="H17" s="11" t="s">
        <v>86</v>
      </c>
      <c r="I17" s="11" t="s">
        <v>100</v>
      </c>
      <c r="J17" s="11" t="s">
        <v>292</v>
      </c>
      <c r="K17" s="11"/>
      <c r="L17" s="11"/>
      <c r="M17" s="11"/>
      <c r="N17" s="12">
        <v>10</v>
      </c>
      <c r="O17" s="14">
        <v>4</v>
      </c>
      <c r="P17" s="14">
        <v>40</v>
      </c>
      <c r="Q17" s="14" t="s">
        <v>361</v>
      </c>
      <c r="R17" s="14">
        <v>26</v>
      </c>
      <c r="S17" s="14">
        <v>1040</v>
      </c>
      <c r="T17" s="14" t="s">
        <v>352</v>
      </c>
      <c r="U17" s="14" t="s">
        <v>354</v>
      </c>
      <c r="V17" s="10">
        <v>1</v>
      </c>
      <c r="W17" s="11" t="s">
        <v>302</v>
      </c>
      <c r="X17" s="11"/>
      <c r="Y17" s="11"/>
      <c r="Z17" s="11"/>
      <c r="AA17" s="11"/>
      <c r="AB17" s="11" t="s">
        <v>293</v>
      </c>
      <c r="AC17" s="11"/>
      <c r="AD17" s="15"/>
      <c r="AE17" s="15"/>
      <c r="AF17" s="15"/>
      <c r="AG17" s="15"/>
      <c r="AH17" s="15"/>
      <c r="AI17" s="15"/>
      <c r="AJ17" s="15"/>
      <c r="AK17" s="15"/>
      <c r="AL17" s="15"/>
      <c r="AM17" s="15"/>
      <c r="AN17" s="15"/>
      <c r="AO17" s="15"/>
      <c r="AP17" s="15"/>
      <c r="AQ17" s="11"/>
      <c r="AR17" s="11"/>
    </row>
    <row r="18" spans="1:44" ht="171" x14ac:dyDescent="0.25">
      <c r="A18" s="9" t="s">
        <v>276</v>
      </c>
      <c r="B18" s="10">
        <v>1</v>
      </c>
      <c r="C18" s="11" t="s">
        <v>277</v>
      </c>
      <c r="D18" s="11" t="s">
        <v>127</v>
      </c>
      <c r="E18" s="11" t="s">
        <v>176</v>
      </c>
      <c r="F18" s="10" t="s">
        <v>278</v>
      </c>
      <c r="G18" s="11" t="s">
        <v>400</v>
      </c>
      <c r="H18" s="11" t="s">
        <v>225</v>
      </c>
      <c r="I18" s="11" t="s">
        <v>54</v>
      </c>
      <c r="J18" s="11" t="s">
        <v>295</v>
      </c>
      <c r="K18" s="11"/>
      <c r="L18" s="11"/>
      <c r="M18" s="11"/>
      <c r="N18" s="12">
        <v>6</v>
      </c>
      <c r="O18" s="14">
        <v>2</v>
      </c>
      <c r="P18" s="14">
        <v>12</v>
      </c>
      <c r="Q18" s="14" t="s">
        <v>351</v>
      </c>
      <c r="R18" s="14">
        <v>25</v>
      </c>
      <c r="S18" s="14">
        <v>300</v>
      </c>
      <c r="T18" s="14" t="s">
        <v>357</v>
      </c>
      <c r="U18" s="14" t="s">
        <v>358</v>
      </c>
      <c r="V18" s="10"/>
      <c r="W18" s="11" t="s">
        <v>300</v>
      </c>
      <c r="X18" s="11"/>
      <c r="Y18" s="11" t="s">
        <v>399</v>
      </c>
      <c r="Z18" s="11"/>
      <c r="AA18" s="11"/>
      <c r="AB18" s="11"/>
      <c r="AC18" s="11"/>
      <c r="AD18" s="15"/>
      <c r="AE18" s="15"/>
      <c r="AF18" s="15"/>
      <c r="AG18" s="15"/>
      <c r="AH18" s="15"/>
      <c r="AI18" s="15"/>
      <c r="AJ18" s="15"/>
      <c r="AK18" s="15"/>
      <c r="AL18" s="15"/>
      <c r="AM18" s="15"/>
      <c r="AN18" s="15"/>
      <c r="AO18" s="15"/>
      <c r="AP18" s="15"/>
      <c r="AQ18" s="11"/>
      <c r="AR18" s="11"/>
    </row>
    <row r="19" spans="1:44" ht="409.5" x14ac:dyDescent="0.25">
      <c r="A19" s="9" t="s">
        <v>63</v>
      </c>
      <c r="B19" s="10">
        <v>1</v>
      </c>
      <c r="C19" s="11" t="s">
        <v>126</v>
      </c>
      <c r="D19" s="11" t="s">
        <v>129</v>
      </c>
      <c r="E19" s="11" t="s">
        <v>57</v>
      </c>
      <c r="F19" s="10" t="s">
        <v>53</v>
      </c>
      <c r="G19" s="11" t="s">
        <v>130</v>
      </c>
      <c r="H19" s="11" t="s">
        <v>102</v>
      </c>
      <c r="I19" s="11" t="s">
        <v>251</v>
      </c>
      <c r="J19" s="11" t="s">
        <v>111</v>
      </c>
      <c r="K19" s="11"/>
      <c r="L19" s="11" t="s">
        <v>131</v>
      </c>
      <c r="M19" s="11" t="s">
        <v>103</v>
      </c>
      <c r="N19" s="12">
        <v>6</v>
      </c>
      <c r="O19" s="14">
        <v>4</v>
      </c>
      <c r="P19" s="14">
        <v>24</v>
      </c>
      <c r="Q19" s="14" t="s">
        <v>361</v>
      </c>
      <c r="R19" s="14">
        <v>60</v>
      </c>
      <c r="S19" s="14">
        <v>1440</v>
      </c>
      <c r="T19" s="14" t="s">
        <v>352</v>
      </c>
      <c r="U19" s="14" t="s">
        <v>354</v>
      </c>
      <c r="V19" s="10">
        <v>100</v>
      </c>
      <c r="W19" s="11" t="s">
        <v>132</v>
      </c>
      <c r="X19" s="11" t="s">
        <v>60</v>
      </c>
      <c r="Y19" s="11"/>
      <c r="Z19" s="11"/>
      <c r="AA19" s="11"/>
      <c r="AB19" s="11" t="s">
        <v>133</v>
      </c>
      <c r="AC19" s="11"/>
      <c r="AD19" s="15"/>
      <c r="AE19" s="15"/>
      <c r="AF19" s="15"/>
      <c r="AG19" s="15"/>
      <c r="AH19" s="15"/>
      <c r="AI19" s="15"/>
      <c r="AJ19" s="15"/>
      <c r="AK19" s="15"/>
      <c r="AL19" s="15"/>
      <c r="AM19" s="15"/>
      <c r="AN19" s="15"/>
      <c r="AO19" s="15"/>
      <c r="AP19" s="15"/>
      <c r="AQ19" s="11"/>
      <c r="AR19" s="11"/>
    </row>
    <row r="20" spans="1:44" ht="242.25" x14ac:dyDescent="0.25">
      <c r="A20" s="9" t="s">
        <v>63</v>
      </c>
      <c r="B20" s="10">
        <v>1</v>
      </c>
      <c r="C20" s="11" t="s">
        <v>279</v>
      </c>
      <c r="D20" s="11" t="s">
        <v>127</v>
      </c>
      <c r="E20" s="11" t="s">
        <v>128</v>
      </c>
      <c r="F20" s="10" t="s">
        <v>53</v>
      </c>
      <c r="G20" s="11" t="s">
        <v>280</v>
      </c>
      <c r="H20" s="11" t="s">
        <v>99</v>
      </c>
      <c r="I20" s="11" t="s">
        <v>282</v>
      </c>
      <c r="J20" s="11" t="s">
        <v>296</v>
      </c>
      <c r="K20" s="11"/>
      <c r="L20" s="11"/>
      <c r="M20" s="11"/>
      <c r="N20" s="12">
        <v>6</v>
      </c>
      <c r="O20" s="14">
        <v>4</v>
      </c>
      <c r="P20" s="14">
        <v>24</v>
      </c>
      <c r="Q20" s="14" t="s">
        <v>361</v>
      </c>
      <c r="R20" s="14">
        <v>25</v>
      </c>
      <c r="S20" s="14">
        <v>600</v>
      </c>
      <c r="T20" s="14" t="s">
        <v>352</v>
      </c>
      <c r="U20" s="14" t="s">
        <v>354</v>
      </c>
      <c r="V20" s="10"/>
      <c r="W20" s="11" t="s">
        <v>299</v>
      </c>
      <c r="X20" s="11"/>
      <c r="Y20" s="11" t="s">
        <v>298</v>
      </c>
      <c r="Z20" s="11"/>
      <c r="AA20" s="11" t="s">
        <v>297</v>
      </c>
      <c r="AB20" s="11"/>
      <c r="AC20" s="11"/>
      <c r="AD20" s="15"/>
      <c r="AE20" s="15"/>
      <c r="AF20" s="15"/>
      <c r="AG20" s="15"/>
      <c r="AH20" s="15"/>
      <c r="AI20" s="15"/>
      <c r="AJ20" s="15"/>
      <c r="AK20" s="15"/>
      <c r="AL20" s="15"/>
      <c r="AM20" s="15"/>
      <c r="AN20" s="15"/>
      <c r="AO20" s="15"/>
      <c r="AP20" s="15"/>
      <c r="AQ20" s="11"/>
      <c r="AR20" s="11"/>
    </row>
    <row r="21" spans="1:44" ht="299.25" x14ac:dyDescent="0.25">
      <c r="A21" s="9" t="s">
        <v>63</v>
      </c>
      <c r="B21" s="10">
        <v>1</v>
      </c>
      <c r="C21" s="11" t="s">
        <v>391</v>
      </c>
      <c r="D21" s="11" t="s">
        <v>127</v>
      </c>
      <c r="E21" s="11" t="s">
        <v>128</v>
      </c>
      <c r="F21" s="10" t="s">
        <v>134</v>
      </c>
      <c r="G21" s="11" t="s">
        <v>392</v>
      </c>
      <c r="H21" s="11" t="s">
        <v>99</v>
      </c>
      <c r="I21" s="11" t="s">
        <v>282</v>
      </c>
      <c r="J21" s="11" t="s">
        <v>296</v>
      </c>
      <c r="K21" s="11"/>
      <c r="L21" s="11"/>
      <c r="M21" s="11"/>
      <c r="N21" s="12">
        <v>6</v>
      </c>
      <c r="O21" s="14">
        <v>4</v>
      </c>
      <c r="P21" s="14">
        <v>24</v>
      </c>
      <c r="Q21" s="14" t="s">
        <v>361</v>
      </c>
      <c r="R21" s="14"/>
      <c r="S21" s="14"/>
      <c r="T21" s="14"/>
      <c r="U21" s="14"/>
      <c r="V21" s="10"/>
      <c r="W21" s="11"/>
      <c r="X21" s="11"/>
      <c r="Y21" s="11"/>
      <c r="Z21" s="11"/>
      <c r="AA21" s="11"/>
      <c r="AB21" s="11"/>
      <c r="AC21" s="11"/>
      <c r="AD21" s="15"/>
      <c r="AE21" s="15"/>
      <c r="AF21" s="15"/>
      <c r="AG21" s="15"/>
      <c r="AH21" s="15"/>
      <c r="AI21" s="15"/>
      <c r="AJ21" s="15"/>
      <c r="AK21" s="15"/>
      <c r="AL21" s="15"/>
      <c r="AM21" s="15"/>
      <c r="AN21" s="15"/>
      <c r="AO21" s="15"/>
      <c r="AP21" s="15"/>
      <c r="AQ21" s="11"/>
      <c r="AR21" s="11"/>
    </row>
    <row r="22" spans="1:44" ht="199.5" x14ac:dyDescent="0.25">
      <c r="A22" s="9" t="s">
        <v>57</v>
      </c>
      <c r="B22" s="10">
        <v>2</v>
      </c>
      <c r="C22" s="11" t="s">
        <v>142</v>
      </c>
      <c r="D22" s="11" t="s">
        <v>143</v>
      </c>
      <c r="E22" s="11" t="s">
        <v>144</v>
      </c>
      <c r="F22" s="10" t="s">
        <v>53</v>
      </c>
      <c r="G22" s="11" t="s">
        <v>146</v>
      </c>
      <c r="H22" s="11" t="s">
        <v>86</v>
      </c>
      <c r="I22" s="11" t="s">
        <v>100</v>
      </c>
      <c r="J22" s="11" t="s">
        <v>101</v>
      </c>
      <c r="K22" s="11"/>
      <c r="L22" s="11"/>
      <c r="M22" s="11"/>
      <c r="N22" s="12">
        <v>10</v>
      </c>
      <c r="O22" s="14">
        <v>4</v>
      </c>
      <c r="P22" s="14">
        <v>40</v>
      </c>
      <c r="Q22" s="14" t="s">
        <v>361</v>
      </c>
      <c r="R22" s="14">
        <v>25</v>
      </c>
      <c r="S22" s="14">
        <v>1000</v>
      </c>
      <c r="T22" s="14" t="s">
        <v>352</v>
      </c>
      <c r="U22" s="14" t="s">
        <v>354</v>
      </c>
      <c r="V22" s="10">
        <v>8</v>
      </c>
      <c r="W22" s="11" t="s">
        <v>227</v>
      </c>
      <c r="X22" s="11"/>
      <c r="Y22" s="11" t="s">
        <v>228</v>
      </c>
      <c r="Z22" s="11"/>
      <c r="AA22" s="11"/>
      <c r="AB22" s="11"/>
      <c r="AC22" s="11"/>
      <c r="AD22" s="15"/>
      <c r="AE22" s="15"/>
      <c r="AF22" s="15"/>
      <c r="AG22" s="15"/>
      <c r="AH22" s="15"/>
      <c r="AI22" s="15"/>
      <c r="AJ22" s="15"/>
      <c r="AK22" s="15"/>
      <c r="AL22" s="15"/>
      <c r="AM22" s="15"/>
      <c r="AN22" s="15"/>
      <c r="AO22" s="15"/>
      <c r="AP22" s="15"/>
      <c r="AQ22" s="11"/>
      <c r="AR22" s="11"/>
    </row>
    <row r="23" spans="1:44" ht="114" x14ac:dyDescent="0.25">
      <c r="A23" s="9" t="s">
        <v>57</v>
      </c>
      <c r="B23" s="10">
        <v>2</v>
      </c>
      <c r="C23" s="11" t="s">
        <v>142</v>
      </c>
      <c r="D23" s="11" t="s">
        <v>143</v>
      </c>
      <c r="E23" s="11" t="s">
        <v>144</v>
      </c>
      <c r="F23" s="10" t="s">
        <v>53</v>
      </c>
      <c r="G23" s="11" t="s">
        <v>401</v>
      </c>
      <c r="H23" s="11" t="s">
        <v>225</v>
      </c>
      <c r="I23" s="11" t="s">
        <v>54</v>
      </c>
      <c r="J23" s="11" t="s">
        <v>229</v>
      </c>
      <c r="K23" s="11"/>
      <c r="L23" s="11"/>
      <c r="M23" s="11"/>
      <c r="N23" s="12">
        <v>2</v>
      </c>
      <c r="O23" s="14">
        <v>4</v>
      </c>
      <c r="P23" s="14">
        <v>8</v>
      </c>
      <c r="Q23" s="14" t="s">
        <v>356</v>
      </c>
      <c r="R23" s="14">
        <v>10</v>
      </c>
      <c r="S23" s="14">
        <v>80</v>
      </c>
      <c r="T23" s="14" t="s">
        <v>359</v>
      </c>
      <c r="U23" s="14" t="s">
        <v>360</v>
      </c>
      <c r="V23" s="10">
        <v>8</v>
      </c>
      <c r="W23" s="11" t="s">
        <v>230</v>
      </c>
      <c r="X23" s="11"/>
      <c r="Y23" s="11" t="s">
        <v>402</v>
      </c>
      <c r="Z23" s="11"/>
      <c r="AA23" s="11"/>
      <c r="AB23" s="11"/>
      <c r="AC23" s="11"/>
      <c r="AD23" s="15"/>
      <c r="AE23" s="15"/>
      <c r="AF23" s="15"/>
      <c r="AG23" s="15"/>
      <c r="AH23" s="15"/>
      <c r="AI23" s="15"/>
      <c r="AJ23" s="15"/>
      <c r="AK23" s="15"/>
      <c r="AL23" s="15"/>
      <c r="AM23" s="15"/>
      <c r="AN23" s="15"/>
      <c r="AO23" s="15"/>
      <c r="AP23" s="15"/>
      <c r="AQ23" s="11"/>
      <c r="AR23" s="11"/>
    </row>
    <row r="24" spans="1:44" ht="285" x14ac:dyDescent="0.25">
      <c r="A24" s="9" t="s">
        <v>57</v>
      </c>
      <c r="B24" s="10">
        <v>2</v>
      </c>
      <c r="C24" s="11" t="s">
        <v>149</v>
      </c>
      <c r="D24" s="11" t="s">
        <v>150</v>
      </c>
      <c r="E24" s="11" t="s">
        <v>151</v>
      </c>
      <c r="F24" s="10" t="s">
        <v>53</v>
      </c>
      <c r="G24" s="11" t="s">
        <v>152</v>
      </c>
      <c r="H24" s="11" t="s">
        <v>102</v>
      </c>
      <c r="I24" s="11" t="s">
        <v>251</v>
      </c>
      <c r="J24" s="11" t="s">
        <v>153</v>
      </c>
      <c r="K24" s="11"/>
      <c r="L24" s="11"/>
      <c r="M24" s="11"/>
      <c r="N24" s="12">
        <v>6</v>
      </c>
      <c r="O24" s="14">
        <v>4</v>
      </c>
      <c r="P24" s="14">
        <v>24</v>
      </c>
      <c r="Q24" s="14" t="s">
        <v>361</v>
      </c>
      <c r="R24" s="14">
        <v>25</v>
      </c>
      <c r="S24" s="14">
        <v>600</v>
      </c>
      <c r="T24" s="14" t="s">
        <v>352</v>
      </c>
      <c r="U24" s="14" t="s">
        <v>354</v>
      </c>
      <c r="V24" s="10">
        <v>20</v>
      </c>
      <c r="W24" s="11" t="s">
        <v>154</v>
      </c>
      <c r="X24" s="11" t="s">
        <v>60</v>
      </c>
      <c r="Y24" s="11"/>
      <c r="Z24" s="11"/>
      <c r="AA24" s="11"/>
      <c r="AB24" s="11" t="s">
        <v>155</v>
      </c>
      <c r="AC24" s="11"/>
      <c r="AD24" s="15"/>
      <c r="AE24" s="15"/>
      <c r="AF24" s="15"/>
      <c r="AG24" s="15"/>
      <c r="AH24" s="15"/>
      <c r="AI24" s="15"/>
      <c r="AJ24" s="15"/>
      <c r="AK24" s="15"/>
      <c r="AL24" s="15"/>
      <c r="AM24" s="15"/>
      <c r="AN24" s="15"/>
      <c r="AO24" s="15"/>
      <c r="AP24" s="15"/>
      <c r="AQ24" s="11"/>
      <c r="AR24" s="11"/>
    </row>
    <row r="25" spans="1:44" ht="213.75" x14ac:dyDescent="0.25">
      <c r="A25" s="9" t="s">
        <v>57</v>
      </c>
      <c r="B25" s="10">
        <v>2</v>
      </c>
      <c r="C25" s="11" t="s">
        <v>149</v>
      </c>
      <c r="D25" s="11" t="s">
        <v>150</v>
      </c>
      <c r="E25" s="11" t="s">
        <v>156</v>
      </c>
      <c r="F25" s="10" t="s">
        <v>53</v>
      </c>
      <c r="G25" s="11" t="s">
        <v>157</v>
      </c>
      <c r="H25" s="11" t="s">
        <v>86</v>
      </c>
      <c r="I25" s="11" t="s">
        <v>87</v>
      </c>
      <c r="J25" s="11" t="s">
        <v>232</v>
      </c>
      <c r="K25" s="11"/>
      <c r="L25" s="11"/>
      <c r="M25" s="11"/>
      <c r="N25" s="12">
        <v>10</v>
      </c>
      <c r="O25" s="14">
        <v>4</v>
      </c>
      <c r="P25" s="14">
        <v>40</v>
      </c>
      <c r="Q25" s="14" t="s">
        <v>361</v>
      </c>
      <c r="R25" s="14">
        <v>60</v>
      </c>
      <c r="S25" s="14">
        <v>2400</v>
      </c>
      <c r="T25" s="14" t="s">
        <v>352</v>
      </c>
      <c r="U25" s="14" t="s">
        <v>354</v>
      </c>
      <c r="V25" s="10">
        <v>30</v>
      </c>
      <c r="W25" s="11" t="s">
        <v>233</v>
      </c>
      <c r="X25" s="11"/>
      <c r="Y25" s="11" t="s">
        <v>234</v>
      </c>
      <c r="Z25" s="11"/>
      <c r="AA25" s="11"/>
      <c r="AB25" s="11"/>
      <c r="AC25" s="11"/>
      <c r="AD25" s="15"/>
      <c r="AE25" s="15"/>
      <c r="AF25" s="15"/>
      <c r="AG25" s="15"/>
      <c r="AH25" s="15"/>
      <c r="AI25" s="15"/>
      <c r="AJ25" s="15"/>
      <c r="AK25" s="15"/>
      <c r="AL25" s="15"/>
      <c r="AM25" s="15"/>
      <c r="AN25" s="15"/>
      <c r="AO25" s="15"/>
      <c r="AP25" s="15"/>
      <c r="AQ25" s="11"/>
      <c r="AR25" s="11"/>
    </row>
    <row r="26" spans="1:44" ht="156.75" x14ac:dyDescent="0.25">
      <c r="A26" s="9" t="s">
        <v>57</v>
      </c>
      <c r="B26" s="10">
        <v>2</v>
      </c>
      <c r="C26" s="11" t="s">
        <v>149</v>
      </c>
      <c r="D26" s="11" t="s">
        <v>150</v>
      </c>
      <c r="E26" s="11" t="s">
        <v>156</v>
      </c>
      <c r="F26" s="10" t="s">
        <v>53</v>
      </c>
      <c r="G26" s="11" t="s">
        <v>306</v>
      </c>
      <c r="H26" s="11" t="s">
        <v>86</v>
      </c>
      <c r="I26" s="11" t="s">
        <v>100</v>
      </c>
      <c r="J26" s="11" t="s">
        <v>240</v>
      </c>
      <c r="K26" s="11"/>
      <c r="L26" s="11" t="s">
        <v>241</v>
      </c>
      <c r="M26" s="11"/>
      <c r="N26" s="12">
        <v>6</v>
      </c>
      <c r="O26" s="14">
        <v>4</v>
      </c>
      <c r="P26" s="14">
        <v>24</v>
      </c>
      <c r="Q26" s="14" t="s">
        <v>361</v>
      </c>
      <c r="R26" s="14">
        <v>11</v>
      </c>
      <c r="S26" s="14">
        <v>264</v>
      </c>
      <c r="T26" s="14" t="s">
        <v>357</v>
      </c>
      <c r="U26" s="14" t="s">
        <v>358</v>
      </c>
      <c r="V26" s="10">
        <v>20</v>
      </c>
      <c r="W26" s="11" t="s">
        <v>242</v>
      </c>
      <c r="X26" s="11"/>
      <c r="Y26" s="11"/>
      <c r="Z26" s="11"/>
      <c r="AA26" s="11"/>
      <c r="AB26" s="11" t="s">
        <v>243</v>
      </c>
      <c r="AC26" s="11"/>
      <c r="AD26" s="15"/>
      <c r="AE26" s="15"/>
      <c r="AF26" s="15"/>
      <c r="AG26" s="15"/>
      <c r="AH26" s="15"/>
      <c r="AI26" s="15"/>
      <c r="AJ26" s="15"/>
      <c r="AK26" s="15"/>
      <c r="AL26" s="15"/>
      <c r="AM26" s="15"/>
      <c r="AN26" s="15"/>
      <c r="AO26" s="15"/>
      <c r="AP26" s="15"/>
      <c r="AQ26" s="11"/>
      <c r="AR26" s="11"/>
    </row>
    <row r="27" spans="1:44" ht="409.5" x14ac:dyDescent="0.25">
      <c r="A27" s="9" t="s">
        <v>63</v>
      </c>
      <c r="B27" s="10">
        <v>2</v>
      </c>
      <c r="C27" s="11" t="s">
        <v>126</v>
      </c>
      <c r="D27" s="11" t="s">
        <v>129</v>
      </c>
      <c r="E27" s="11" t="s">
        <v>57</v>
      </c>
      <c r="F27" s="10" t="s">
        <v>53</v>
      </c>
      <c r="G27" s="11" t="s">
        <v>130</v>
      </c>
      <c r="H27" s="11" t="s">
        <v>102</v>
      </c>
      <c r="I27" s="11" t="s">
        <v>251</v>
      </c>
      <c r="J27" s="11" t="s">
        <v>111</v>
      </c>
      <c r="K27" s="11"/>
      <c r="L27" s="11" t="s">
        <v>131</v>
      </c>
      <c r="M27" s="11" t="s">
        <v>103</v>
      </c>
      <c r="N27" s="12">
        <v>6</v>
      </c>
      <c r="O27" s="14">
        <v>4</v>
      </c>
      <c r="P27" s="14">
        <v>24</v>
      </c>
      <c r="Q27" s="14" t="s">
        <v>361</v>
      </c>
      <c r="R27" s="14"/>
      <c r="S27" s="14">
        <v>0</v>
      </c>
      <c r="T27" s="14" t="s">
        <v>353</v>
      </c>
      <c r="U27" s="14" t="s">
        <v>355</v>
      </c>
      <c r="V27" s="10">
        <v>100</v>
      </c>
      <c r="W27" s="11" t="s">
        <v>132</v>
      </c>
      <c r="X27" s="11" t="s">
        <v>60</v>
      </c>
      <c r="Y27" s="11"/>
      <c r="Z27" s="11"/>
      <c r="AA27" s="11"/>
      <c r="AB27" s="11" t="s">
        <v>133</v>
      </c>
      <c r="AC27" s="11"/>
      <c r="AD27" s="15"/>
      <c r="AE27" s="15"/>
      <c r="AF27" s="15"/>
      <c r="AG27" s="15"/>
      <c r="AH27" s="15"/>
      <c r="AI27" s="15"/>
      <c r="AJ27" s="15"/>
      <c r="AK27" s="15"/>
      <c r="AL27" s="15"/>
      <c r="AM27" s="15"/>
      <c r="AN27" s="15"/>
      <c r="AO27" s="15"/>
      <c r="AP27" s="15"/>
      <c r="AQ27" s="11"/>
      <c r="AR27" s="11"/>
    </row>
    <row r="28" spans="1:44" ht="213.75" x14ac:dyDescent="0.25">
      <c r="A28" s="9" t="s">
        <v>159</v>
      </c>
      <c r="B28" s="10">
        <v>3</v>
      </c>
      <c r="C28" s="11" t="s">
        <v>168</v>
      </c>
      <c r="D28" s="11" t="s">
        <v>169</v>
      </c>
      <c r="E28" s="11" t="s">
        <v>170</v>
      </c>
      <c r="F28" s="10" t="s">
        <v>53</v>
      </c>
      <c r="G28" s="11" t="s">
        <v>121</v>
      </c>
      <c r="H28" s="11" t="s">
        <v>86</v>
      </c>
      <c r="I28" s="11" t="s">
        <v>87</v>
      </c>
      <c r="J28" s="11" t="s">
        <v>122</v>
      </c>
      <c r="K28" s="11"/>
      <c r="L28" s="11"/>
      <c r="M28" s="11"/>
      <c r="N28" s="12">
        <v>2</v>
      </c>
      <c r="O28" s="14">
        <v>3</v>
      </c>
      <c r="P28" s="14">
        <v>6</v>
      </c>
      <c r="Q28" s="14" t="s">
        <v>356</v>
      </c>
      <c r="R28" s="14">
        <v>60</v>
      </c>
      <c r="S28" s="14">
        <v>360</v>
      </c>
      <c r="T28" s="14" t="s">
        <v>357</v>
      </c>
      <c r="U28" s="14" t="s">
        <v>358</v>
      </c>
      <c r="V28" s="10">
        <v>30</v>
      </c>
      <c r="W28" s="11" t="s">
        <v>123</v>
      </c>
      <c r="X28" s="11" t="s">
        <v>60</v>
      </c>
      <c r="Y28" s="11" t="s">
        <v>124</v>
      </c>
      <c r="Z28" s="11"/>
      <c r="AA28" s="11"/>
      <c r="AB28" s="11"/>
      <c r="AC28" s="11"/>
      <c r="AD28" s="15"/>
      <c r="AE28" s="15"/>
      <c r="AF28" s="15"/>
      <c r="AG28" s="15"/>
      <c r="AH28" s="15"/>
      <c r="AI28" s="15"/>
      <c r="AJ28" s="15"/>
      <c r="AK28" s="15"/>
      <c r="AL28" s="15"/>
      <c r="AM28" s="15"/>
      <c r="AN28" s="15"/>
      <c r="AO28" s="15"/>
      <c r="AP28" s="15"/>
      <c r="AQ28" s="11"/>
      <c r="AR28" s="11"/>
    </row>
    <row r="29" spans="1:44" ht="156.75" x14ac:dyDescent="0.25">
      <c r="A29" s="9" t="s">
        <v>159</v>
      </c>
      <c r="B29" s="10">
        <v>3</v>
      </c>
      <c r="C29" s="11" t="s">
        <v>168</v>
      </c>
      <c r="D29" s="11" t="s">
        <v>169</v>
      </c>
      <c r="E29" s="11" t="s">
        <v>170</v>
      </c>
      <c r="F29" s="10" t="s">
        <v>53</v>
      </c>
      <c r="G29" s="11" t="s">
        <v>172</v>
      </c>
      <c r="H29" s="11" t="s">
        <v>86</v>
      </c>
      <c r="I29" s="11" t="s">
        <v>100</v>
      </c>
      <c r="J29" s="11" t="s">
        <v>244</v>
      </c>
      <c r="K29" s="11"/>
      <c r="L29" s="11"/>
      <c r="M29" s="11"/>
      <c r="N29" s="12">
        <v>6</v>
      </c>
      <c r="O29" s="14">
        <v>4</v>
      </c>
      <c r="P29" s="14">
        <v>24</v>
      </c>
      <c r="Q29" s="14" t="s">
        <v>361</v>
      </c>
      <c r="R29" s="14">
        <v>10</v>
      </c>
      <c r="S29" s="14">
        <v>240</v>
      </c>
      <c r="T29" s="14" t="s">
        <v>357</v>
      </c>
      <c r="U29" s="14" t="s">
        <v>358</v>
      </c>
      <c r="V29" s="10">
        <v>6</v>
      </c>
      <c r="W29" s="11" t="s">
        <v>245</v>
      </c>
      <c r="X29" s="11"/>
      <c r="Y29" s="11"/>
      <c r="Z29" s="11"/>
      <c r="AA29" s="11"/>
      <c r="AB29" s="11" t="s">
        <v>246</v>
      </c>
      <c r="AC29" s="11"/>
      <c r="AD29" s="15"/>
      <c r="AE29" s="15"/>
      <c r="AF29" s="15"/>
      <c r="AG29" s="15"/>
      <c r="AH29" s="15"/>
      <c r="AI29" s="15"/>
      <c r="AJ29" s="15"/>
      <c r="AK29" s="15"/>
      <c r="AL29" s="15"/>
      <c r="AM29" s="15"/>
      <c r="AN29" s="15"/>
      <c r="AO29" s="15"/>
      <c r="AP29" s="15"/>
      <c r="AQ29" s="11"/>
      <c r="AR29" s="11"/>
    </row>
    <row r="30" spans="1:44" ht="171" x14ac:dyDescent="0.25">
      <c r="A30" s="9" t="s">
        <v>159</v>
      </c>
      <c r="B30" s="10">
        <v>3</v>
      </c>
      <c r="C30" s="11" t="s">
        <v>168</v>
      </c>
      <c r="D30" s="11" t="s">
        <v>169</v>
      </c>
      <c r="E30" s="11" t="s">
        <v>170</v>
      </c>
      <c r="F30" s="10" t="s">
        <v>53</v>
      </c>
      <c r="G30" s="11" t="s">
        <v>173</v>
      </c>
      <c r="H30" s="11" t="s">
        <v>86</v>
      </c>
      <c r="I30" s="11" t="s">
        <v>145</v>
      </c>
      <c r="J30" s="11" t="s">
        <v>247</v>
      </c>
      <c r="K30" s="11"/>
      <c r="L30" s="11"/>
      <c r="M30" s="11"/>
      <c r="N30" s="12">
        <v>2</v>
      </c>
      <c r="O30" s="14">
        <v>4</v>
      </c>
      <c r="P30" s="14">
        <v>8</v>
      </c>
      <c r="Q30" s="14" t="s">
        <v>356</v>
      </c>
      <c r="R30" s="14">
        <v>10</v>
      </c>
      <c r="S30" s="14">
        <v>80</v>
      </c>
      <c r="T30" s="14" t="s">
        <v>359</v>
      </c>
      <c r="U30" s="14" t="s">
        <v>360</v>
      </c>
      <c r="V30" s="10">
        <v>6</v>
      </c>
      <c r="W30" s="11" t="s">
        <v>248</v>
      </c>
      <c r="X30" s="11"/>
      <c r="Y30" s="11" t="s">
        <v>249</v>
      </c>
      <c r="Z30" s="11"/>
      <c r="AA30" s="11"/>
      <c r="AB30" s="11"/>
      <c r="AC30" s="11"/>
      <c r="AD30" s="15"/>
      <c r="AE30" s="15"/>
      <c r="AF30" s="15"/>
      <c r="AG30" s="15"/>
      <c r="AH30" s="15"/>
      <c r="AI30" s="15"/>
      <c r="AJ30" s="15"/>
      <c r="AK30" s="15"/>
      <c r="AL30" s="15"/>
      <c r="AM30" s="15"/>
      <c r="AN30" s="15"/>
      <c r="AO30" s="15"/>
      <c r="AP30" s="15"/>
      <c r="AQ30" s="11"/>
      <c r="AR30" s="11"/>
    </row>
    <row r="31" spans="1:44" ht="356.25" x14ac:dyDescent="0.25">
      <c r="A31" s="9" t="s">
        <v>159</v>
      </c>
      <c r="B31" s="10">
        <v>3</v>
      </c>
      <c r="C31" s="11" t="s">
        <v>168</v>
      </c>
      <c r="D31" s="11" t="s">
        <v>169</v>
      </c>
      <c r="E31" s="11" t="s">
        <v>170</v>
      </c>
      <c r="F31" s="10" t="s">
        <v>53</v>
      </c>
      <c r="G31" s="11" t="s">
        <v>250</v>
      </c>
      <c r="H31" s="11" t="s">
        <v>102</v>
      </c>
      <c r="I31" s="11" t="s">
        <v>251</v>
      </c>
      <c r="J31" s="11" t="s">
        <v>252</v>
      </c>
      <c r="K31" s="11" t="s">
        <v>253</v>
      </c>
      <c r="L31" s="11"/>
      <c r="M31" s="11"/>
      <c r="N31" s="12">
        <v>6</v>
      </c>
      <c r="O31" s="14">
        <v>4</v>
      </c>
      <c r="P31" s="14">
        <v>24</v>
      </c>
      <c r="Q31" s="14" t="s">
        <v>361</v>
      </c>
      <c r="R31" s="14">
        <v>25</v>
      </c>
      <c r="S31" s="14">
        <v>600</v>
      </c>
      <c r="T31" s="14" t="s">
        <v>352</v>
      </c>
      <c r="U31" s="14" t="s">
        <v>354</v>
      </c>
      <c r="V31" s="10">
        <v>6</v>
      </c>
      <c r="W31" s="11" t="s">
        <v>252</v>
      </c>
      <c r="X31" s="11"/>
      <c r="Y31" s="11" t="s">
        <v>254</v>
      </c>
      <c r="Z31" s="11"/>
      <c r="AA31" s="11"/>
      <c r="AB31" s="11"/>
      <c r="AC31" s="11"/>
      <c r="AD31" s="15"/>
      <c r="AE31" s="15"/>
      <c r="AF31" s="15"/>
      <c r="AG31" s="15"/>
      <c r="AH31" s="15"/>
      <c r="AI31" s="15"/>
      <c r="AJ31" s="15"/>
      <c r="AK31" s="15"/>
      <c r="AL31" s="15"/>
      <c r="AM31" s="15"/>
      <c r="AN31" s="15"/>
      <c r="AO31" s="15"/>
      <c r="AP31" s="15"/>
      <c r="AQ31" s="11"/>
      <c r="AR31" s="11"/>
    </row>
    <row r="32" spans="1:44" ht="213.75" x14ac:dyDescent="0.25">
      <c r="A32" s="9" t="s">
        <v>159</v>
      </c>
      <c r="B32" s="10">
        <v>3</v>
      </c>
      <c r="C32" s="11" t="s">
        <v>174</v>
      </c>
      <c r="D32" s="11" t="s">
        <v>169</v>
      </c>
      <c r="E32" s="11" t="s">
        <v>170</v>
      </c>
      <c r="F32" s="10" t="s">
        <v>53</v>
      </c>
      <c r="G32" s="11" t="s">
        <v>175</v>
      </c>
      <c r="H32" s="11" t="s">
        <v>225</v>
      </c>
      <c r="I32" s="11" t="s">
        <v>54</v>
      </c>
      <c r="J32" s="11" t="s">
        <v>255</v>
      </c>
      <c r="K32" s="11"/>
      <c r="L32" s="11"/>
      <c r="M32" s="11"/>
      <c r="N32" s="12">
        <v>6</v>
      </c>
      <c r="O32" s="14">
        <v>4</v>
      </c>
      <c r="P32" s="14">
        <v>24</v>
      </c>
      <c r="Q32" s="14" t="s">
        <v>361</v>
      </c>
      <c r="R32" s="14">
        <v>25</v>
      </c>
      <c r="S32" s="14">
        <v>600</v>
      </c>
      <c r="T32" s="14" t="s">
        <v>352</v>
      </c>
      <c r="U32" s="14" t="s">
        <v>354</v>
      </c>
      <c r="V32" s="10">
        <v>4</v>
      </c>
      <c r="W32" s="11" t="s">
        <v>256</v>
      </c>
      <c r="X32" s="11"/>
      <c r="Y32" s="11"/>
      <c r="Z32" s="11"/>
      <c r="AA32" s="11"/>
      <c r="AB32" s="11" t="s">
        <v>257</v>
      </c>
      <c r="AC32" s="11"/>
      <c r="AD32" s="15"/>
      <c r="AE32" s="15"/>
      <c r="AF32" s="15"/>
      <c r="AG32" s="15"/>
      <c r="AH32" s="15"/>
      <c r="AI32" s="15"/>
      <c r="AJ32" s="15"/>
      <c r="AK32" s="15"/>
      <c r="AL32" s="15"/>
      <c r="AM32" s="15"/>
      <c r="AN32" s="15"/>
      <c r="AO32" s="15"/>
      <c r="AP32" s="15"/>
      <c r="AQ32" s="11"/>
      <c r="AR32" s="11"/>
    </row>
    <row r="33" spans="1:44" ht="299.25" x14ac:dyDescent="0.25">
      <c r="A33" s="9" t="s">
        <v>57</v>
      </c>
      <c r="B33" s="10">
        <v>3</v>
      </c>
      <c r="C33" s="11" t="s">
        <v>160</v>
      </c>
      <c r="D33" s="11" t="s">
        <v>161</v>
      </c>
      <c r="E33" s="11" t="s">
        <v>128</v>
      </c>
      <c r="F33" s="10" t="s">
        <v>53</v>
      </c>
      <c r="G33" s="11" t="s">
        <v>332</v>
      </c>
      <c r="H33" s="11" t="s">
        <v>225</v>
      </c>
      <c r="I33" s="11" t="s">
        <v>54</v>
      </c>
      <c r="J33" s="11" t="s">
        <v>162</v>
      </c>
      <c r="K33" s="11"/>
      <c r="L33" s="11"/>
      <c r="M33" s="11"/>
      <c r="N33" s="12">
        <v>2</v>
      </c>
      <c r="O33" s="14">
        <v>3</v>
      </c>
      <c r="P33" s="14">
        <v>6</v>
      </c>
      <c r="Q33" s="14" t="s">
        <v>356</v>
      </c>
      <c r="R33" s="14">
        <v>25</v>
      </c>
      <c r="S33" s="14">
        <v>150</v>
      </c>
      <c r="T33" s="14" t="s">
        <v>357</v>
      </c>
      <c r="U33" s="14" t="s">
        <v>358</v>
      </c>
      <c r="V33" s="10">
        <v>200</v>
      </c>
      <c r="W33" s="11" t="s">
        <v>163</v>
      </c>
      <c r="X33" s="11" t="s">
        <v>164</v>
      </c>
      <c r="Y33" s="11"/>
      <c r="Z33" s="11"/>
      <c r="AA33" s="11" t="s">
        <v>165</v>
      </c>
      <c r="AB33" s="11"/>
      <c r="AC33" s="11"/>
      <c r="AD33" s="15"/>
      <c r="AE33" s="15"/>
      <c r="AF33" s="15"/>
      <c r="AG33" s="15"/>
      <c r="AH33" s="15"/>
      <c r="AI33" s="15"/>
      <c r="AJ33" s="15"/>
      <c r="AK33" s="15"/>
      <c r="AL33" s="15"/>
      <c r="AM33" s="15"/>
      <c r="AN33" s="15"/>
      <c r="AO33" s="15"/>
      <c r="AP33" s="15"/>
      <c r="AQ33" s="11"/>
      <c r="AR33" s="11"/>
    </row>
    <row r="34" spans="1:44" ht="85.5" x14ac:dyDescent="0.25">
      <c r="A34" s="9" t="s">
        <v>57</v>
      </c>
      <c r="B34" s="10">
        <v>4</v>
      </c>
      <c r="C34" s="11" t="s">
        <v>178</v>
      </c>
      <c r="D34" s="11" t="s">
        <v>150</v>
      </c>
      <c r="E34" s="11" t="s">
        <v>179</v>
      </c>
      <c r="F34" s="10" t="s">
        <v>53</v>
      </c>
      <c r="G34" s="11" t="s">
        <v>180</v>
      </c>
      <c r="H34" s="11" t="s">
        <v>99</v>
      </c>
      <c r="I34" s="11" t="s">
        <v>282</v>
      </c>
      <c r="J34" s="11" t="s">
        <v>181</v>
      </c>
      <c r="K34" s="11"/>
      <c r="L34" s="11"/>
      <c r="M34" s="11"/>
      <c r="N34" s="12">
        <v>6</v>
      </c>
      <c r="O34" s="14">
        <v>4</v>
      </c>
      <c r="P34" s="14">
        <v>24</v>
      </c>
      <c r="Q34" s="14" t="s">
        <v>361</v>
      </c>
      <c r="R34" s="14">
        <v>10</v>
      </c>
      <c r="S34" s="14">
        <v>240</v>
      </c>
      <c r="T34" s="14" t="s">
        <v>357</v>
      </c>
      <c r="U34" s="14" t="s">
        <v>358</v>
      </c>
      <c r="V34" s="10">
        <v>50</v>
      </c>
      <c r="W34" s="11" t="s">
        <v>181</v>
      </c>
      <c r="X34" s="11" t="s">
        <v>60</v>
      </c>
      <c r="Y34" s="11"/>
      <c r="Z34" s="11" t="s">
        <v>182</v>
      </c>
      <c r="AA34" s="11"/>
      <c r="AB34" s="11"/>
      <c r="AC34" s="11"/>
      <c r="AD34" s="15"/>
      <c r="AE34" s="15"/>
      <c r="AF34" s="15"/>
      <c r="AG34" s="15"/>
      <c r="AH34" s="15"/>
      <c r="AI34" s="15"/>
      <c r="AJ34" s="15"/>
      <c r="AK34" s="15"/>
      <c r="AL34" s="15"/>
      <c r="AM34" s="15"/>
      <c r="AN34" s="15"/>
      <c r="AO34" s="15"/>
      <c r="AP34" s="15"/>
      <c r="AQ34" s="11"/>
      <c r="AR34" s="11"/>
    </row>
    <row r="35" spans="1:44" ht="142.5" x14ac:dyDescent="0.25">
      <c r="A35" s="9" t="s">
        <v>57</v>
      </c>
      <c r="B35" s="10">
        <v>4</v>
      </c>
      <c r="C35" s="11" t="s">
        <v>178</v>
      </c>
      <c r="D35" s="11" t="s">
        <v>150</v>
      </c>
      <c r="E35" s="11" t="s">
        <v>179</v>
      </c>
      <c r="F35" s="10" t="s">
        <v>53</v>
      </c>
      <c r="G35" s="11" t="s">
        <v>112</v>
      </c>
      <c r="H35" s="11" t="s">
        <v>225</v>
      </c>
      <c r="I35" s="11" t="s">
        <v>82</v>
      </c>
      <c r="J35" s="11" t="s">
        <v>113</v>
      </c>
      <c r="K35" s="11"/>
      <c r="L35" s="11"/>
      <c r="M35" s="11"/>
      <c r="N35" s="12">
        <v>2</v>
      </c>
      <c r="O35" s="14">
        <v>4</v>
      </c>
      <c r="P35" s="14">
        <v>8</v>
      </c>
      <c r="Q35" s="14" t="s">
        <v>356</v>
      </c>
      <c r="R35" s="14">
        <v>25</v>
      </c>
      <c r="S35" s="14">
        <v>200</v>
      </c>
      <c r="T35" s="14" t="s">
        <v>357</v>
      </c>
      <c r="U35" s="14" t="s">
        <v>358</v>
      </c>
      <c r="V35" s="10">
        <v>4</v>
      </c>
      <c r="W35" s="11" t="s">
        <v>114</v>
      </c>
      <c r="X35" s="11" t="s">
        <v>60</v>
      </c>
      <c r="Y35" s="11" t="s">
        <v>115</v>
      </c>
      <c r="Z35" s="11"/>
      <c r="AA35" s="11"/>
      <c r="AB35" s="11"/>
      <c r="AC35" s="11"/>
      <c r="AD35" s="15"/>
      <c r="AE35" s="15"/>
      <c r="AF35" s="15"/>
      <c r="AG35" s="15"/>
      <c r="AH35" s="15"/>
      <c r="AI35" s="15"/>
      <c r="AJ35" s="15"/>
      <c r="AK35" s="15"/>
      <c r="AL35" s="15"/>
      <c r="AM35" s="15"/>
      <c r="AN35" s="15"/>
      <c r="AO35" s="15"/>
      <c r="AP35" s="15"/>
      <c r="AQ35" s="11"/>
      <c r="AR35" s="11"/>
    </row>
    <row r="36" spans="1:44" ht="128.25" x14ac:dyDescent="0.25">
      <c r="A36" s="9" t="s">
        <v>57</v>
      </c>
      <c r="B36" s="10">
        <v>4</v>
      </c>
      <c r="C36" s="11" t="s">
        <v>178</v>
      </c>
      <c r="D36" s="11" t="s">
        <v>150</v>
      </c>
      <c r="E36" s="11" t="s">
        <v>179</v>
      </c>
      <c r="F36" s="10" t="s">
        <v>53</v>
      </c>
      <c r="G36" s="11" t="s">
        <v>71</v>
      </c>
      <c r="H36" s="11" t="s">
        <v>225</v>
      </c>
      <c r="I36" s="11" t="s">
        <v>55</v>
      </c>
      <c r="J36" s="11" t="s">
        <v>72</v>
      </c>
      <c r="K36" s="11"/>
      <c r="L36" s="11" t="s">
        <v>73</v>
      </c>
      <c r="M36" s="11"/>
      <c r="N36" s="12">
        <v>6</v>
      </c>
      <c r="O36" s="14">
        <v>4</v>
      </c>
      <c r="P36" s="14">
        <v>24</v>
      </c>
      <c r="Q36" s="14" t="s">
        <v>361</v>
      </c>
      <c r="R36" s="14">
        <v>10</v>
      </c>
      <c r="S36" s="14">
        <v>240</v>
      </c>
      <c r="T36" s="14" t="s">
        <v>357</v>
      </c>
      <c r="U36" s="14" t="s">
        <v>358</v>
      </c>
      <c r="V36" s="10">
        <v>4</v>
      </c>
      <c r="W36" s="11" t="s">
        <v>56</v>
      </c>
      <c r="X36" s="11" t="s">
        <v>61</v>
      </c>
      <c r="Y36" s="11" t="s">
        <v>74</v>
      </c>
      <c r="Z36" s="11"/>
      <c r="AA36" s="11"/>
      <c r="AB36" s="11"/>
      <c r="AC36" s="11"/>
      <c r="AD36" s="15"/>
      <c r="AE36" s="15"/>
      <c r="AF36" s="15"/>
      <c r="AG36" s="15"/>
      <c r="AH36" s="15"/>
      <c r="AI36" s="15"/>
      <c r="AJ36" s="15"/>
      <c r="AK36" s="15"/>
      <c r="AL36" s="15"/>
      <c r="AM36" s="15"/>
      <c r="AN36" s="15"/>
      <c r="AO36" s="15"/>
      <c r="AP36" s="15"/>
      <c r="AQ36" s="11"/>
      <c r="AR36" s="11"/>
    </row>
    <row r="37" spans="1:44" ht="85.5" x14ac:dyDescent="0.25">
      <c r="A37" s="9" t="s">
        <v>57</v>
      </c>
      <c r="B37" s="10">
        <v>4</v>
      </c>
      <c r="C37" s="11" t="s">
        <v>178</v>
      </c>
      <c r="D37" s="11" t="s">
        <v>150</v>
      </c>
      <c r="E37" s="11" t="s">
        <v>179</v>
      </c>
      <c r="F37" s="10" t="s">
        <v>53</v>
      </c>
      <c r="G37" s="11" t="s">
        <v>307</v>
      </c>
      <c r="H37" s="11" t="s">
        <v>225</v>
      </c>
      <c r="I37" s="11" t="s">
        <v>54</v>
      </c>
      <c r="J37" s="11" t="s">
        <v>184</v>
      </c>
      <c r="K37" s="11"/>
      <c r="L37" s="11"/>
      <c r="M37" s="11"/>
      <c r="N37" s="12">
        <v>6</v>
      </c>
      <c r="O37" s="14">
        <v>3</v>
      </c>
      <c r="P37" s="14">
        <v>18</v>
      </c>
      <c r="Q37" s="14" t="s">
        <v>351</v>
      </c>
      <c r="R37" s="14">
        <v>10</v>
      </c>
      <c r="S37" s="14">
        <v>180</v>
      </c>
      <c r="T37" s="14" t="s">
        <v>357</v>
      </c>
      <c r="U37" s="14" t="s">
        <v>358</v>
      </c>
      <c r="V37" s="10">
        <v>50</v>
      </c>
      <c r="W37" s="11" t="s">
        <v>125</v>
      </c>
      <c r="X37" s="11" t="s">
        <v>60</v>
      </c>
      <c r="Y37" s="11"/>
      <c r="Z37" s="11" t="s">
        <v>186</v>
      </c>
      <c r="AA37" s="11"/>
      <c r="AB37" s="11"/>
      <c r="AC37" s="11"/>
      <c r="AD37" s="15"/>
      <c r="AE37" s="15"/>
      <c r="AF37" s="15"/>
      <c r="AG37" s="15"/>
      <c r="AH37" s="15"/>
      <c r="AI37" s="15"/>
      <c r="AJ37" s="15"/>
      <c r="AK37" s="15"/>
      <c r="AL37" s="15"/>
      <c r="AM37" s="15"/>
      <c r="AN37" s="15"/>
      <c r="AO37" s="15"/>
      <c r="AP37" s="15"/>
      <c r="AQ37" s="11"/>
      <c r="AR37" s="11"/>
    </row>
    <row r="38" spans="1:44" ht="185.25" x14ac:dyDescent="0.25">
      <c r="A38" s="9" t="s">
        <v>183</v>
      </c>
      <c r="B38" s="10">
        <v>4</v>
      </c>
      <c r="C38" s="11" t="s">
        <v>178</v>
      </c>
      <c r="D38" s="11" t="s">
        <v>150</v>
      </c>
      <c r="E38" s="11" t="s">
        <v>179</v>
      </c>
      <c r="F38" s="10" t="s">
        <v>53</v>
      </c>
      <c r="G38" s="11" t="s">
        <v>187</v>
      </c>
      <c r="H38" s="11" t="s">
        <v>102</v>
      </c>
      <c r="I38" s="11" t="s">
        <v>371</v>
      </c>
      <c r="J38" s="11" t="s">
        <v>111</v>
      </c>
      <c r="K38" s="11"/>
      <c r="L38" s="11"/>
      <c r="M38" s="11" t="s">
        <v>188</v>
      </c>
      <c r="N38" s="12">
        <v>6</v>
      </c>
      <c r="O38" s="14">
        <v>2</v>
      </c>
      <c r="P38" s="14">
        <v>12</v>
      </c>
      <c r="Q38" s="14" t="s">
        <v>351</v>
      </c>
      <c r="R38" s="14">
        <v>25</v>
      </c>
      <c r="S38" s="14">
        <v>300</v>
      </c>
      <c r="T38" s="14" t="s">
        <v>357</v>
      </c>
      <c r="U38" s="14" t="s">
        <v>358</v>
      </c>
      <c r="V38" s="10">
        <v>4</v>
      </c>
      <c r="W38" s="11" t="s">
        <v>189</v>
      </c>
      <c r="X38" s="11" t="s">
        <v>60</v>
      </c>
      <c r="Y38" s="11"/>
      <c r="Z38" s="11"/>
      <c r="AA38" s="11"/>
      <c r="AB38" s="11" t="s">
        <v>190</v>
      </c>
      <c r="AC38" s="11"/>
      <c r="AD38" s="15"/>
      <c r="AE38" s="15"/>
      <c r="AF38" s="15"/>
      <c r="AG38" s="15"/>
      <c r="AH38" s="15"/>
      <c r="AI38" s="15"/>
      <c r="AJ38" s="15"/>
      <c r="AK38" s="15"/>
      <c r="AL38" s="15"/>
      <c r="AM38" s="15"/>
      <c r="AN38" s="15"/>
      <c r="AO38" s="15"/>
      <c r="AP38" s="15"/>
      <c r="AQ38" s="11"/>
      <c r="AR38" s="11"/>
    </row>
    <row r="39" spans="1:44" ht="99.75" x14ac:dyDescent="0.25">
      <c r="A39" s="9" t="s">
        <v>57</v>
      </c>
      <c r="B39" s="10">
        <v>4</v>
      </c>
      <c r="C39" s="11" t="s">
        <v>178</v>
      </c>
      <c r="D39" s="11" t="s">
        <v>150</v>
      </c>
      <c r="E39" s="11" t="s">
        <v>308</v>
      </c>
      <c r="F39" s="10" t="s">
        <v>53</v>
      </c>
      <c r="G39" s="11" t="s">
        <v>309</v>
      </c>
      <c r="H39" s="11" t="s">
        <v>86</v>
      </c>
      <c r="I39" s="11" t="s">
        <v>145</v>
      </c>
      <c r="J39" s="11" t="s">
        <v>310</v>
      </c>
      <c r="K39" s="11"/>
      <c r="L39" s="11"/>
      <c r="M39" s="11"/>
      <c r="N39" s="12">
        <v>6</v>
      </c>
      <c r="O39" s="14">
        <v>4</v>
      </c>
      <c r="P39" s="14">
        <v>24</v>
      </c>
      <c r="Q39" s="14" t="s">
        <v>361</v>
      </c>
      <c r="R39" s="14">
        <v>25</v>
      </c>
      <c r="S39" s="14">
        <v>600</v>
      </c>
      <c r="T39" s="14" t="s">
        <v>352</v>
      </c>
      <c r="U39" s="14" t="s">
        <v>354</v>
      </c>
      <c r="V39" s="10">
        <v>6</v>
      </c>
      <c r="W39" s="11" t="s">
        <v>311</v>
      </c>
      <c r="X39" s="11"/>
      <c r="Y39" s="11"/>
      <c r="Z39" s="11"/>
      <c r="AA39" s="11"/>
      <c r="AB39" s="11" t="s">
        <v>312</v>
      </c>
      <c r="AC39" s="11"/>
      <c r="AD39" s="15"/>
      <c r="AE39" s="15"/>
      <c r="AF39" s="15"/>
      <c r="AG39" s="15"/>
      <c r="AH39" s="15"/>
      <c r="AI39" s="15"/>
      <c r="AJ39" s="15"/>
      <c r="AK39" s="15"/>
      <c r="AL39" s="15"/>
      <c r="AM39" s="15"/>
      <c r="AN39" s="15"/>
      <c r="AO39" s="15"/>
      <c r="AP39" s="15"/>
      <c r="AQ39" s="11"/>
      <c r="AR39" s="11"/>
    </row>
    <row r="40" spans="1:44" ht="213.75" x14ac:dyDescent="0.25">
      <c r="A40" s="9" t="s">
        <v>57</v>
      </c>
      <c r="B40" s="10">
        <v>4</v>
      </c>
      <c r="C40" s="11" t="s">
        <v>178</v>
      </c>
      <c r="D40" s="11" t="s">
        <v>150</v>
      </c>
      <c r="E40" s="11" t="s">
        <v>308</v>
      </c>
      <c r="F40" s="10" t="s">
        <v>53</v>
      </c>
      <c r="G40" s="11" t="s">
        <v>121</v>
      </c>
      <c r="H40" s="11" t="s">
        <v>86</v>
      </c>
      <c r="I40" s="11" t="s">
        <v>87</v>
      </c>
      <c r="J40" s="11" t="s">
        <v>122</v>
      </c>
      <c r="K40" s="11"/>
      <c r="L40" s="11"/>
      <c r="M40" s="11"/>
      <c r="N40" s="12">
        <v>6</v>
      </c>
      <c r="O40" s="14">
        <v>4</v>
      </c>
      <c r="P40" s="14">
        <v>24</v>
      </c>
      <c r="Q40" s="14" t="s">
        <v>361</v>
      </c>
      <c r="R40" s="14">
        <v>60</v>
      </c>
      <c r="S40" s="14">
        <v>1440</v>
      </c>
      <c r="T40" s="14" t="s">
        <v>352</v>
      </c>
      <c r="U40" s="14" t="s">
        <v>354</v>
      </c>
      <c r="V40" s="10">
        <v>30</v>
      </c>
      <c r="W40" s="11" t="s">
        <v>123</v>
      </c>
      <c r="X40" s="11" t="s">
        <v>60</v>
      </c>
      <c r="Y40" s="11" t="s">
        <v>124</v>
      </c>
      <c r="Z40" s="11"/>
      <c r="AA40" s="11"/>
      <c r="AB40" s="11"/>
      <c r="AC40" s="11"/>
      <c r="AD40" s="15"/>
      <c r="AE40" s="15"/>
      <c r="AF40" s="15"/>
      <c r="AG40" s="15"/>
      <c r="AH40" s="15"/>
      <c r="AI40" s="15"/>
      <c r="AJ40" s="15"/>
      <c r="AK40" s="15"/>
      <c r="AL40" s="15"/>
      <c r="AM40" s="15"/>
      <c r="AN40" s="15"/>
      <c r="AO40" s="15"/>
      <c r="AP40" s="15"/>
      <c r="AQ40" s="11"/>
      <c r="AR40" s="11"/>
    </row>
    <row r="41" spans="1:44" ht="285" x14ac:dyDescent="0.25">
      <c r="A41" s="9" t="s">
        <v>57</v>
      </c>
      <c r="B41" s="10">
        <v>4</v>
      </c>
      <c r="C41" s="11" t="s">
        <v>178</v>
      </c>
      <c r="D41" s="11" t="s">
        <v>150</v>
      </c>
      <c r="E41" s="11" t="s">
        <v>308</v>
      </c>
      <c r="F41" s="10" t="s">
        <v>53</v>
      </c>
      <c r="G41" s="11" t="s">
        <v>317</v>
      </c>
      <c r="H41" s="11" t="s">
        <v>225</v>
      </c>
      <c r="I41" s="11" t="s">
        <v>54</v>
      </c>
      <c r="J41" s="11" t="s">
        <v>318</v>
      </c>
      <c r="K41" s="11"/>
      <c r="L41" s="11"/>
      <c r="M41" s="11"/>
      <c r="N41" s="12">
        <v>2</v>
      </c>
      <c r="O41" s="14">
        <v>4</v>
      </c>
      <c r="P41" s="14">
        <v>8</v>
      </c>
      <c r="Q41" s="14" t="s">
        <v>356</v>
      </c>
      <c r="R41" s="14">
        <v>10</v>
      </c>
      <c r="S41" s="14">
        <v>80</v>
      </c>
      <c r="T41" s="14" t="s">
        <v>359</v>
      </c>
      <c r="U41" s="14" t="s">
        <v>360</v>
      </c>
      <c r="V41" s="10">
        <v>6</v>
      </c>
      <c r="W41" s="11" t="s">
        <v>319</v>
      </c>
      <c r="X41" s="11"/>
      <c r="Y41" s="11" t="s">
        <v>320</v>
      </c>
      <c r="Z41" s="11"/>
      <c r="AA41" s="11"/>
      <c r="AB41" s="11"/>
      <c r="AC41" s="11"/>
      <c r="AD41" s="15"/>
      <c r="AE41" s="15"/>
      <c r="AF41" s="15"/>
      <c r="AG41" s="15"/>
      <c r="AH41" s="15"/>
      <c r="AI41" s="15"/>
      <c r="AJ41" s="15"/>
      <c r="AK41" s="15"/>
      <c r="AL41" s="15"/>
      <c r="AM41" s="15"/>
      <c r="AN41" s="15"/>
      <c r="AO41" s="15"/>
      <c r="AP41" s="15"/>
      <c r="AQ41" s="11"/>
      <c r="AR41" s="11"/>
    </row>
    <row r="42" spans="1:44" ht="242.25" x14ac:dyDescent="0.25">
      <c r="A42" s="9" t="s">
        <v>57</v>
      </c>
      <c r="B42" s="10">
        <v>4</v>
      </c>
      <c r="C42" s="11" t="s">
        <v>178</v>
      </c>
      <c r="D42" s="11" t="s">
        <v>150</v>
      </c>
      <c r="E42" s="11" t="s">
        <v>156</v>
      </c>
      <c r="F42" s="10" t="s">
        <v>53</v>
      </c>
      <c r="G42" s="11" t="s">
        <v>333</v>
      </c>
      <c r="H42" s="11" t="s">
        <v>225</v>
      </c>
      <c r="I42" s="11" t="s">
        <v>82</v>
      </c>
      <c r="J42" s="11" t="s">
        <v>313</v>
      </c>
      <c r="K42" s="11"/>
      <c r="L42" s="11" t="s">
        <v>314</v>
      </c>
      <c r="M42" s="11"/>
      <c r="N42" s="12">
        <v>2</v>
      </c>
      <c r="O42" s="14">
        <v>4</v>
      </c>
      <c r="P42" s="14">
        <v>8</v>
      </c>
      <c r="Q42" s="14" t="s">
        <v>356</v>
      </c>
      <c r="R42" s="14">
        <v>10</v>
      </c>
      <c r="S42" s="14">
        <v>80</v>
      </c>
      <c r="T42" s="14" t="s">
        <v>359</v>
      </c>
      <c r="U42" s="14" t="s">
        <v>360</v>
      </c>
      <c r="V42" s="10">
        <v>6</v>
      </c>
      <c r="W42" s="11" t="s">
        <v>315</v>
      </c>
      <c r="X42" s="11"/>
      <c r="Y42" s="11" t="s">
        <v>316</v>
      </c>
      <c r="Z42" s="11"/>
      <c r="AA42" s="11"/>
      <c r="AB42" s="11"/>
      <c r="AC42" s="11"/>
      <c r="AD42" s="15"/>
      <c r="AE42" s="15"/>
      <c r="AF42" s="15"/>
      <c r="AG42" s="15"/>
      <c r="AH42" s="15"/>
      <c r="AI42" s="15"/>
      <c r="AJ42" s="15"/>
      <c r="AK42" s="15"/>
      <c r="AL42" s="15"/>
      <c r="AM42" s="15"/>
      <c r="AN42" s="15"/>
      <c r="AO42" s="15"/>
      <c r="AP42" s="15"/>
      <c r="AQ42" s="11"/>
      <c r="AR42" s="11"/>
    </row>
    <row r="43" spans="1:44" ht="99.75" x14ac:dyDescent="0.25">
      <c r="A43" s="9" t="s">
        <v>57</v>
      </c>
      <c r="B43" s="10">
        <v>4</v>
      </c>
      <c r="C43" s="11" t="s">
        <v>178</v>
      </c>
      <c r="D43" s="11" t="s">
        <v>150</v>
      </c>
      <c r="E43" s="11" t="s">
        <v>156</v>
      </c>
      <c r="F43" s="10" t="s">
        <v>53</v>
      </c>
      <c r="G43" s="11" t="s">
        <v>334</v>
      </c>
      <c r="H43" s="11" t="s">
        <v>102</v>
      </c>
      <c r="I43" s="11" t="s">
        <v>251</v>
      </c>
      <c r="J43" s="11" t="s">
        <v>111</v>
      </c>
      <c r="K43" s="11"/>
      <c r="L43" s="11"/>
      <c r="M43" s="11" t="s">
        <v>103</v>
      </c>
      <c r="N43" s="12">
        <v>6</v>
      </c>
      <c r="O43" s="14">
        <v>4</v>
      </c>
      <c r="P43" s="14">
        <v>24</v>
      </c>
      <c r="Q43" s="14" t="s">
        <v>361</v>
      </c>
      <c r="R43" s="14"/>
      <c r="S43" s="14">
        <v>25</v>
      </c>
      <c r="T43" s="14" t="s">
        <v>353</v>
      </c>
      <c r="U43" s="14" t="s">
        <v>362</v>
      </c>
      <c r="V43" s="10">
        <v>20</v>
      </c>
      <c r="W43" s="11" t="s">
        <v>132</v>
      </c>
      <c r="X43" s="11" t="s">
        <v>60</v>
      </c>
      <c r="Y43" s="11"/>
      <c r="Z43" s="11"/>
      <c r="AA43" s="11"/>
      <c r="AB43" s="11" t="s">
        <v>337</v>
      </c>
      <c r="AC43" s="11"/>
      <c r="AD43" s="15"/>
      <c r="AE43" s="15"/>
      <c r="AF43" s="15"/>
      <c r="AG43" s="15"/>
      <c r="AH43" s="15"/>
      <c r="AI43" s="15"/>
      <c r="AJ43" s="15"/>
      <c r="AK43" s="15"/>
      <c r="AL43" s="15"/>
      <c r="AM43" s="15"/>
      <c r="AN43" s="15"/>
      <c r="AO43" s="15"/>
      <c r="AP43" s="15"/>
      <c r="AQ43" s="11"/>
      <c r="AR43" s="11"/>
    </row>
    <row r="44" spans="1:44" ht="409.5" x14ac:dyDescent="0.25">
      <c r="A44" s="9" t="s">
        <v>63</v>
      </c>
      <c r="B44" s="10">
        <v>4</v>
      </c>
      <c r="C44" s="11" t="s">
        <v>126</v>
      </c>
      <c r="D44" s="11" t="s">
        <v>129</v>
      </c>
      <c r="E44" s="11" t="s">
        <v>57</v>
      </c>
      <c r="F44" s="10" t="s">
        <v>53</v>
      </c>
      <c r="G44" s="11" t="s">
        <v>130</v>
      </c>
      <c r="H44" s="11" t="s">
        <v>102</v>
      </c>
      <c r="I44" s="11" t="s">
        <v>251</v>
      </c>
      <c r="J44" s="11" t="s">
        <v>111</v>
      </c>
      <c r="K44" s="11"/>
      <c r="L44" s="11"/>
      <c r="M44" s="11" t="s">
        <v>103</v>
      </c>
      <c r="N44" s="12">
        <v>6</v>
      </c>
      <c r="O44" s="14">
        <v>4</v>
      </c>
      <c r="P44" s="14">
        <v>24</v>
      </c>
      <c r="Q44" s="14" t="s">
        <v>361</v>
      </c>
      <c r="R44" s="14"/>
      <c r="S44" s="14">
        <v>25</v>
      </c>
      <c r="T44" s="14" t="s">
        <v>353</v>
      </c>
      <c r="U44" s="14" t="s">
        <v>362</v>
      </c>
      <c r="V44" s="10">
        <v>30</v>
      </c>
      <c r="W44" s="11" t="s">
        <v>132</v>
      </c>
      <c r="X44" s="11" t="s">
        <v>60</v>
      </c>
      <c r="Y44" s="11"/>
      <c r="Z44" s="11"/>
      <c r="AA44" s="11"/>
      <c r="AB44" s="11" t="s">
        <v>133</v>
      </c>
      <c r="AC44" s="11"/>
      <c r="AD44" s="15"/>
      <c r="AE44" s="15"/>
      <c r="AF44" s="15"/>
      <c r="AG44" s="15"/>
      <c r="AH44" s="15"/>
      <c r="AI44" s="15"/>
      <c r="AJ44" s="15"/>
      <c r="AK44" s="15"/>
      <c r="AL44" s="15"/>
      <c r="AM44" s="15"/>
      <c r="AN44" s="15"/>
      <c r="AO44" s="15"/>
      <c r="AP44" s="15"/>
      <c r="AQ44" s="11"/>
      <c r="AR44" s="11"/>
    </row>
    <row r="45" spans="1:44" ht="114" x14ac:dyDescent="0.25">
      <c r="A45" s="9" t="s">
        <v>63</v>
      </c>
      <c r="B45" s="10">
        <v>4</v>
      </c>
      <c r="C45" s="11" t="s">
        <v>126</v>
      </c>
      <c r="D45" s="11" t="s">
        <v>127</v>
      </c>
      <c r="E45" s="11" t="s">
        <v>128</v>
      </c>
      <c r="F45" s="10" t="s">
        <v>53</v>
      </c>
      <c r="G45" s="11" t="s">
        <v>343</v>
      </c>
      <c r="H45" s="11" t="s">
        <v>344</v>
      </c>
      <c r="I45" s="32" t="s">
        <v>376</v>
      </c>
      <c r="J45" s="11" t="s">
        <v>345</v>
      </c>
      <c r="K45" s="11" t="s">
        <v>348</v>
      </c>
      <c r="L45" s="11"/>
      <c r="M45" s="11"/>
      <c r="N45" s="12">
        <v>6</v>
      </c>
      <c r="O45" s="14">
        <v>4</v>
      </c>
      <c r="P45" s="14">
        <v>24</v>
      </c>
      <c r="Q45" s="14" t="s">
        <v>361</v>
      </c>
      <c r="R45" s="14"/>
      <c r="S45" s="14">
        <v>0</v>
      </c>
      <c r="T45" s="14" t="s">
        <v>353</v>
      </c>
      <c r="U45" s="14" t="s">
        <v>355</v>
      </c>
      <c r="V45" s="10">
        <v>100</v>
      </c>
      <c r="W45" s="11" t="s">
        <v>345</v>
      </c>
      <c r="X45" s="11" t="s">
        <v>346</v>
      </c>
      <c r="Y45" s="11"/>
      <c r="Z45" s="11"/>
      <c r="AA45" s="11"/>
      <c r="AB45" s="11" t="s">
        <v>347</v>
      </c>
      <c r="AC45" s="11"/>
      <c r="AD45" s="15"/>
      <c r="AE45" s="15"/>
      <c r="AF45" s="15"/>
      <c r="AG45" s="15"/>
      <c r="AH45" s="15"/>
      <c r="AI45" s="15"/>
      <c r="AJ45" s="15"/>
      <c r="AK45" s="15"/>
      <c r="AL45" s="15"/>
      <c r="AM45" s="15"/>
      <c r="AN45" s="15"/>
      <c r="AO45" s="15"/>
      <c r="AP45" s="15"/>
      <c r="AQ45" s="11"/>
      <c r="AR45" s="11"/>
    </row>
    <row r="46" spans="1:44" ht="85.5" x14ac:dyDescent="0.25">
      <c r="A46" s="9" t="s">
        <v>159</v>
      </c>
      <c r="B46" s="10">
        <v>5</v>
      </c>
      <c r="C46" s="11" t="s">
        <v>191</v>
      </c>
      <c r="D46" s="11" t="s">
        <v>192</v>
      </c>
      <c r="E46" s="11" t="s">
        <v>179</v>
      </c>
      <c r="F46" s="10" t="s">
        <v>53</v>
      </c>
      <c r="G46" s="20" t="s">
        <v>185</v>
      </c>
      <c r="H46" s="11" t="s">
        <v>225</v>
      </c>
      <c r="I46" s="11" t="s">
        <v>54</v>
      </c>
      <c r="J46" s="11" t="s">
        <v>184</v>
      </c>
      <c r="K46" s="11"/>
      <c r="L46" s="11"/>
      <c r="M46" s="11"/>
      <c r="N46" s="12">
        <v>2</v>
      </c>
      <c r="O46" s="14">
        <v>3</v>
      </c>
      <c r="P46" s="14">
        <v>6</v>
      </c>
      <c r="Q46" s="14" t="s">
        <v>356</v>
      </c>
      <c r="R46" s="14">
        <v>10</v>
      </c>
      <c r="S46" s="14">
        <v>60</v>
      </c>
      <c r="T46" s="14" t="s">
        <v>359</v>
      </c>
      <c r="U46" s="14" t="s">
        <v>360</v>
      </c>
      <c r="V46" s="10">
        <v>50</v>
      </c>
      <c r="W46" s="11" t="s">
        <v>125</v>
      </c>
      <c r="X46" s="11" t="s">
        <v>60</v>
      </c>
      <c r="Y46" s="11"/>
      <c r="Z46" s="11" t="s">
        <v>186</v>
      </c>
      <c r="AA46" s="11"/>
      <c r="AB46" s="11"/>
      <c r="AC46" s="11"/>
      <c r="AD46" s="15"/>
      <c r="AE46" s="15"/>
      <c r="AF46" s="15"/>
      <c r="AG46" s="15"/>
      <c r="AH46" s="15"/>
      <c r="AI46" s="15"/>
      <c r="AJ46" s="15"/>
      <c r="AK46" s="15"/>
      <c r="AL46" s="15"/>
      <c r="AM46" s="15"/>
      <c r="AN46" s="15"/>
      <c r="AO46" s="15"/>
      <c r="AP46" s="15"/>
      <c r="AQ46" s="11"/>
      <c r="AR46" s="11"/>
    </row>
    <row r="47" spans="1:44" ht="85.5" x14ac:dyDescent="0.25">
      <c r="A47" s="9" t="s">
        <v>159</v>
      </c>
      <c r="B47" s="10">
        <v>5</v>
      </c>
      <c r="C47" s="11" t="s">
        <v>191</v>
      </c>
      <c r="D47" s="11" t="s">
        <v>192</v>
      </c>
      <c r="E47" s="11" t="s">
        <v>179</v>
      </c>
      <c r="F47" s="10" t="s">
        <v>53</v>
      </c>
      <c r="G47" s="20" t="s">
        <v>193</v>
      </c>
      <c r="H47" s="11" t="s">
        <v>99</v>
      </c>
      <c r="I47" s="11" t="s">
        <v>282</v>
      </c>
      <c r="J47" s="11" t="s">
        <v>181</v>
      </c>
      <c r="K47" s="11"/>
      <c r="L47" s="11"/>
      <c r="M47" s="11"/>
      <c r="N47" s="12">
        <v>6</v>
      </c>
      <c r="O47" s="14">
        <v>4</v>
      </c>
      <c r="P47" s="14">
        <v>24</v>
      </c>
      <c r="Q47" s="14" t="s">
        <v>361</v>
      </c>
      <c r="R47" s="14">
        <v>10</v>
      </c>
      <c r="S47" s="14">
        <v>240</v>
      </c>
      <c r="T47" s="14" t="s">
        <v>357</v>
      </c>
      <c r="U47" s="14" t="s">
        <v>358</v>
      </c>
      <c r="V47" s="10">
        <v>50</v>
      </c>
      <c r="W47" s="11" t="s">
        <v>181</v>
      </c>
      <c r="X47" s="11" t="s">
        <v>60</v>
      </c>
      <c r="Y47" s="11"/>
      <c r="Z47" s="11" t="s">
        <v>182</v>
      </c>
      <c r="AA47" s="11"/>
      <c r="AB47" s="11"/>
      <c r="AC47" s="11"/>
      <c r="AD47" s="15"/>
      <c r="AE47" s="15"/>
      <c r="AF47" s="15"/>
      <c r="AG47" s="15"/>
      <c r="AH47" s="15"/>
      <c r="AI47" s="15"/>
      <c r="AJ47" s="15"/>
      <c r="AK47" s="15"/>
      <c r="AL47" s="15"/>
      <c r="AM47" s="15"/>
      <c r="AN47" s="15"/>
      <c r="AO47" s="15"/>
      <c r="AP47" s="15"/>
      <c r="AQ47" s="11"/>
      <c r="AR47" s="11"/>
    </row>
    <row r="48" spans="1:44" ht="142.5" x14ac:dyDescent="0.25">
      <c r="A48" s="9" t="s">
        <v>159</v>
      </c>
      <c r="B48" s="10">
        <v>5</v>
      </c>
      <c r="C48" s="11" t="s">
        <v>191</v>
      </c>
      <c r="D48" s="11" t="s">
        <v>192</v>
      </c>
      <c r="E48" s="11" t="s">
        <v>179</v>
      </c>
      <c r="F48" s="10" t="s">
        <v>53</v>
      </c>
      <c r="G48" s="20" t="s">
        <v>112</v>
      </c>
      <c r="H48" s="11" t="s">
        <v>225</v>
      </c>
      <c r="I48" s="11" t="s">
        <v>82</v>
      </c>
      <c r="J48" s="11" t="s">
        <v>113</v>
      </c>
      <c r="K48" s="11"/>
      <c r="L48" s="11"/>
      <c r="M48" s="11"/>
      <c r="N48" s="12">
        <v>2</v>
      </c>
      <c r="O48" s="14">
        <v>4</v>
      </c>
      <c r="P48" s="14">
        <v>8</v>
      </c>
      <c r="Q48" s="14" t="s">
        <v>356</v>
      </c>
      <c r="R48" s="14">
        <v>25</v>
      </c>
      <c r="S48" s="14">
        <v>200</v>
      </c>
      <c r="T48" s="14" t="s">
        <v>357</v>
      </c>
      <c r="U48" s="14" t="s">
        <v>358</v>
      </c>
      <c r="V48" s="10">
        <v>50</v>
      </c>
      <c r="W48" s="11" t="s">
        <v>114</v>
      </c>
      <c r="X48" s="11" t="s">
        <v>60</v>
      </c>
      <c r="Y48" s="11" t="s">
        <v>115</v>
      </c>
      <c r="Z48" s="11"/>
      <c r="AA48" s="11"/>
      <c r="AB48" s="11"/>
      <c r="AC48" s="11"/>
      <c r="AD48" s="15"/>
      <c r="AE48" s="15"/>
      <c r="AF48" s="15"/>
      <c r="AG48" s="15"/>
      <c r="AH48" s="15"/>
      <c r="AI48" s="15"/>
      <c r="AJ48" s="15"/>
      <c r="AK48" s="15"/>
      <c r="AL48" s="15"/>
      <c r="AM48" s="15"/>
      <c r="AN48" s="15"/>
      <c r="AO48" s="15"/>
      <c r="AP48" s="15"/>
      <c r="AQ48" s="11"/>
      <c r="AR48" s="11"/>
    </row>
    <row r="49" spans="1:44" ht="128.25" x14ac:dyDescent="0.25">
      <c r="A49" s="9" t="s">
        <v>159</v>
      </c>
      <c r="B49" s="10">
        <v>5</v>
      </c>
      <c r="C49" s="11" t="s">
        <v>191</v>
      </c>
      <c r="D49" s="11" t="s">
        <v>192</v>
      </c>
      <c r="E49" s="11" t="s">
        <v>179</v>
      </c>
      <c r="F49" s="10" t="s">
        <v>53</v>
      </c>
      <c r="G49" s="20" t="s">
        <v>71</v>
      </c>
      <c r="H49" s="11" t="s">
        <v>225</v>
      </c>
      <c r="I49" s="11" t="s">
        <v>55</v>
      </c>
      <c r="J49" s="11" t="s">
        <v>72</v>
      </c>
      <c r="K49" s="11"/>
      <c r="L49" s="11" t="s">
        <v>73</v>
      </c>
      <c r="M49" s="11"/>
      <c r="N49" s="12">
        <v>2</v>
      </c>
      <c r="O49" s="14">
        <v>3</v>
      </c>
      <c r="P49" s="14">
        <v>6</v>
      </c>
      <c r="Q49" s="14" t="s">
        <v>356</v>
      </c>
      <c r="R49" s="14">
        <v>10</v>
      </c>
      <c r="S49" s="14">
        <v>60</v>
      </c>
      <c r="T49" s="14" t="s">
        <v>359</v>
      </c>
      <c r="U49" s="14" t="s">
        <v>360</v>
      </c>
      <c r="V49" s="10">
        <v>4</v>
      </c>
      <c r="W49" s="11" t="s">
        <v>56</v>
      </c>
      <c r="X49" s="11" t="s">
        <v>61</v>
      </c>
      <c r="Y49" s="11" t="s">
        <v>74</v>
      </c>
      <c r="Z49" s="11"/>
      <c r="AA49" s="11"/>
      <c r="AB49" s="11"/>
      <c r="AC49" s="11"/>
      <c r="AD49" s="15"/>
      <c r="AE49" s="15"/>
      <c r="AF49" s="15"/>
      <c r="AG49" s="15"/>
      <c r="AH49" s="15"/>
      <c r="AI49" s="15"/>
      <c r="AJ49" s="15"/>
      <c r="AK49" s="15"/>
      <c r="AL49" s="15"/>
      <c r="AM49" s="15"/>
      <c r="AN49" s="15"/>
      <c r="AO49" s="15"/>
      <c r="AP49" s="15"/>
      <c r="AQ49" s="11"/>
      <c r="AR49" s="11"/>
    </row>
    <row r="50" spans="1:44" ht="185.25" x14ac:dyDescent="0.25">
      <c r="A50" s="9" t="s">
        <v>194</v>
      </c>
      <c r="B50" s="10">
        <v>5</v>
      </c>
      <c r="C50" s="11" t="s">
        <v>191</v>
      </c>
      <c r="D50" s="11" t="s">
        <v>192</v>
      </c>
      <c r="E50" s="11" t="s">
        <v>179</v>
      </c>
      <c r="F50" s="10" t="s">
        <v>53</v>
      </c>
      <c r="G50" s="20" t="s">
        <v>187</v>
      </c>
      <c r="H50" s="11" t="s">
        <v>102</v>
      </c>
      <c r="I50" s="11" t="s">
        <v>371</v>
      </c>
      <c r="J50" s="11" t="s">
        <v>111</v>
      </c>
      <c r="K50" s="11"/>
      <c r="L50" s="11"/>
      <c r="M50" s="11" t="s">
        <v>188</v>
      </c>
      <c r="N50" s="12">
        <v>6</v>
      </c>
      <c r="O50" s="14">
        <v>2</v>
      </c>
      <c r="P50" s="14">
        <v>12</v>
      </c>
      <c r="Q50" s="14" t="s">
        <v>351</v>
      </c>
      <c r="R50" s="14">
        <v>25</v>
      </c>
      <c r="S50" s="14">
        <v>300</v>
      </c>
      <c r="T50" s="14" t="s">
        <v>357</v>
      </c>
      <c r="U50" s="14" t="s">
        <v>358</v>
      </c>
      <c r="V50" s="10">
        <v>4</v>
      </c>
      <c r="W50" s="11" t="s">
        <v>189</v>
      </c>
      <c r="X50" s="11" t="s">
        <v>60</v>
      </c>
      <c r="Y50" s="11"/>
      <c r="Z50" s="11"/>
      <c r="AA50" s="11"/>
      <c r="AB50" s="11" t="s">
        <v>190</v>
      </c>
      <c r="AC50" s="11"/>
      <c r="AD50" s="15"/>
      <c r="AE50" s="15"/>
      <c r="AF50" s="15"/>
      <c r="AG50" s="15"/>
      <c r="AH50" s="15"/>
      <c r="AI50" s="15"/>
      <c r="AJ50" s="15"/>
      <c r="AK50" s="15"/>
      <c r="AL50" s="15"/>
      <c r="AM50" s="15"/>
      <c r="AN50" s="15"/>
      <c r="AO50" s="15"/>
      <c r="AP50" s="15"/>
      <c r="AQ50" s="11"/>
      <c r="AR50" s="11"/>
    </row>
    <row r="51" spans="1:44" ht="128.25" x14ac:dyDescent="0.25">
      <c r="A51" s="9" t="s">
        <v>159</v>
      </c>
      <c r="B51" s="10">
        <v>5</v>
      </c>
      <c r="C51" s="11" t="s">
        <v>191</v>
      </c>
      <c r="D51" s="11" t="s">
        <v>192</v>
      </c>
      <c r="E51" s="11" t="s">
        <v>179</v>
      </c>
      <c r="F51" s="10" t="s">
        <v>53</v>
      </c>
      <c r="G51" s="20" t="s">
        <v>195</v>
      </c>
      <c r="H51" s="11" t="s">
        <v>86</v>
      </c>
      <c r="I51" s="11" t="s">
        <v>87</v>
      </c>
      <c r="J51" s="11" t="s">
        <v>88</v>
      </c>
      <c r="K51" s="11"/>
      <c r="L51" s="11" t="s">
        <v>89</v>
      </c>
      <c r="M51" s="11"/>
      <c r="N51" s="12">
        <v>2</v>
      </c>
      <c r="O51" s="14">
        <v>4</v>
      </c>
      <c r="P51" s="14">
        <v>8</v>
      </c>
      <c r="Q51" s="14" t="s">
        <v>356</v>
      </c>
      <c r="R51" s="14">
        <v>25</v>
      </c>
      <c r="S51" s="14">
        <v>200</v>
      </c>
      <c r="T51" s="14" t="s">
        <v>357</v>
      </c>
      <c r="U51" s="14" t="s">
        <v>358</v>
      </c>
      <c r="V51" s="10">
        <v>2</v>
      </c>
      <c r="W51" s="11" t="s">
        <v>90</v>
      </c>
      <c r="X51" s="11" t="s">
        <v>60</v>
      </c>
      <c r="Y51" s="11"/>
      <c r="Z51" s="11"/>
      <c r="AA51" s="11"/>
      <c r="AB51" s="11" t="s">
        <v>91</v>
      </c>
      <c r="AC51" s="11"/>
      <c r="AD51" s="15"/>
      <c r="AE51" s="15"/>
      <c r="AF51" s="15"/>
      <c r="AG51" s="15"/>
      <c r="AH51" s="15"/>
      <c r="AI51" s="15"/>
      <c r="AJ51" s="15"/>
      <c r="AK51" s="15"/>
      <c r="AL51" s="15"/>
      <c r="AM51" s="15"/>
      <c r="AN51" s="15"/>
      <c r="AO51" s="15"/>
      <c r="AP51" s="15"/>
      <c r="AQ51" s="11"/>
      <c r="AR51" s="11"/>
    </row>
    <row r="52" spans="1:44" ht="156.75" x14ac:dyDescent="0.25">
      <c r="A52" s="9" t="s">
        <v>159</v>
      </c>
      <c r="B52" s="10">
        <v>5</v>
      </c>
      <c r="C52" s="11" t="s">
        <v>191</v>
      </c>
      <c r="D52" s="11" t="s">
        <v>192</v>
      </c>
      <c r="E52" s="11" t="s">
        <v>196</v>
      </c>
      <c r="F52" s="10" t="s">
        <v>53</v>
      </c>
      <c r="G52" s="20" t="s">
        <v>197</v>
      </c>
      <c r="H52" s="11" t="s">
        <v>86</v>
      </c>
      <c r="I52" s="11" t="s">
        <v>145</v>
      </c>
      <c r="J52" s="11" t="s">
        <v>262</v>
      </c>
      <c r="K52" s="11"/>
      <c r="L52" s="11"/>
      <c r="M52" s="11"/>
      <c r="N52" s="12">
        <v>2</v>
      </c>
      <c r="O52" s="14">
        <v>4</v>
      </c>
      <c r="P52" s="14">
        <v>8</v>
      </c>
      <c r="Q52" s="14" t="s">
        <v>356</v>
      </c>
      <c r="R52" s="14">
        <v>25</v>
      </c>
      <c r="S52" s="14">
        <v>200</v>
      </c>
      <c r="T52" s="14" t="s">
        <v>357</v>
      </c>
      <c r="U52" s="14" t="s">
        <v>358</v>
      </c>
      <c r="V52" s="10">
        <v>8</v>
      </c>
      <c r="W52" s="11" t="s">
        <v>263</v>
      </c>
      <c r="X52" s="11" t="s">
        <v>60</v>
      </c>
      <c r="Y52" s="11"/>
      <c r="Z52" s="11"/>
      <c r="AA52" s="11"/>
      <c r="AB52" s="11" t="s">
        <v>264</v>
      </c>
      <c r="AC52" s="11"/>
      <c r="AD52" s="15"/>
      <c r="AE52" s="15"/>
      <c r="AF52" s="15"/>
      <c r="AG52" s="15"/>
      <c r="AH52" s="15"/>
      <c r="AI52" s="15"/>
      <c r="AJ52" s="15"/>
      <c r="AK52" s="15"/>
      <c r="AL52" s="15"/>
      <c r="AM52" s="15"/>
      <c r="AN52" s="15"/>
      <c r="AO52" s="15"/>
      <c r="AP52" s="15"/>
      <c r="AQ52" s="11"/>
      <c r="AR52" s="11"/>
    </row>
    <row r="53" spans="1:44" ht="285" x14ac:dyDescent="0.25">
      <c r="A53" s="9" t="s">
        <v>159</v>
      </c>
      <c r="B53" s="10">
        <v>5</v>
      </c>
      <c r="C53" s="11" t="s">
        <v>191</v>
      </c>
      <c r="D53" s="11" t="s">
        <v>192</v>
      </c>
      <c r="E53" s="11" t="s">
        <v>196</v>
      </c>
      <c r="F53" s="10" t="s">
        <v>53</v>
      </c>
      <c r="G53" s="20" t="s">
        <v>266</v>
      </c>
      <c r="H53" s="11" t="s">
        <v>86</v>
      </c>
      <c r="I53" s="11" t="s">
        <v>100</v>
      </c>
      <c r="J53" s="11" t="s">
        <v>267</v>
      </c>
      <c r="K53" s="11"/>
      <c r="L53" s="11" t="s">
        <v>265</v>
      </c>
      <c r="M53" s="11"/>
      <c r="N53" s="12">
        <v>2</v>
      </c>
      <c r="O53" s="14">
        <v>4</v>
      </c>
      <c r="P53" s="14">
        <v>8</v>
      </c>
      <c r="Q53" s="14" t="s">
        <v>356</v>
      </c>
      <c r="R53" s="14">
        <v>10</v>
      </c>
      <c r="S53" s="14">
        <v>80</v>
      </c>
      <c r="T53" s="14" t="s">
        <v>359</v>
      </c>
      <c r="U53" s="14" t="s">
        <v>360</v>
      </c>
      <c r="V53" s="10">
        <v>8</v>
      </c>
      <c r="W53" s="11" t="s">
        <v>268</v>
      </c>
      <c r="X53" s="11"/>
      <c r="Y53" s="11"/>
      <c r="Z53" s="11"/>
      <c r="AA53" s="11"/>
      <c r="AB53" s="11" t="s">
        <v>269</v>
      </c>
      <c r="AC53" s="11"/>
      <c r="AD53" s="15"/>
      <c r="AE53" s="15"/>
      <c r="AF53" s="15"/>
      <c r="AG53" s="15"/>
      <c r="AH53" s="15"/>
      <c r="AI53" s="15"/>
      <c r="AJ53" s="15"/>
      <c r="AK53" s="15"/>
      <c r="AL53" s="15"/>
      <c r="AM53" s="15"/>
      <c r="AN53" s="15"/>
      <c r="AO53" s="15"/>
      <c r="AP53" s="15"/>
      <c r="AQ53" s="11"/>
      <c r="AR53" s="11"/>
    </row>
    <row r="54" spans="1:44" ht="142.5" x14ac:dyDescent="0.25">
      <c r="A54" s="9" t="s">
        <v>159</v>
      </c>
      <c r="B54" s="10">
        <v>5</v>
      </c>
      <c r="C54" s="11" t="s">
        <v>191</v>
      </c>
      <c r="D54" s="11" t="s">
        <v>192</v>
      </c>
      <c r="E54" s="11" t="s">
        <v>335</v>
      </c>
      <c r="F54" s="10" t="s">
        <v>53</v>
      </c>
      <c r="G54" s="11" t="s">
        <v>336</v>
      </c>
      <c r="H54" s="11" t="s">
        <v>102</v>
      </c>
      <c r="I54" s="11" t="s">
        <v>251</v>
      </c>
      <c r="J54" s="11" t="s">
        <v>111</v>
      </c>
      <c r="K54" s="11"/>
      <c r="L54" s="11"/>
      <c r="M54" s="11" t="s">
        <v>103</v>
      </c>
      <c r="N54" s="12">
        <v>6</v>
      </c>
      <c r="O54" s="14">
        <v>4</v>
      </c>
      <c r="P54" s="14">
        <v>24</v>
      </c>
      <c r="Q54" s="14" t="s">
        <v>361</v>
      </c>
      <c r="R54" s="14">
        <v>25</v>
      </c>
      <c r="S54" s="14">
        <v>600</v>
      </c>
      <c r="T54" s="14" t="s">
        <v>352</v>
      </c>
      <c r="U54" s="14" t="s">
        <v>354</v>
      </c>
      <c r="V54" s="10">
        <v>10</v>
      </c>
      <c r="W54" s="11" t="s">
        <v>132</v>
      </c>
      <c r="X54" s="11" t="s">
        <v>60</v>
      </c>
      <c r="Y54" s="11"/>
      <c r="Z54" s="11"/>
      <c r="AA54" s="11"/>
      <c r="AB54" s="11" t="s">
        <v>337</v>
      </c>
      <c r="AD54" s="15"/>
      <c r="AE54" s="15"/>
      <c r="AF54" s="15"/>
      <c r="AG54" s="15"/>
      <c r="AH54" s="15"/>
      <c r="AI54" s="15"/>
      <c r="AJ54" s="15"/>
      <c r="AK54" s="15"/>
      <c r="AL54" s="15"/>
      <c r="AM54" s="15"/>
      <c r="AN54" s="15"/>
      <c r="AO54" s="15"/>
      <c r="AP54" s="15"/>
      <c r="AQ54" s="11"/>
      <c r="AR54" s="11"/>
    </row>
    <row r="55" spans="1:44" ht="409.5" x14ac:dyDescent="0.25">
      <c r="A55" s="9" t="s">
        <v>63</v>
      </c>
      <c r="B55" s="10">
        <v>5</v>
      </c>
      <c r="C55" s="11" t="s">
        <v>126</v>
      </c>
      <c r="D55" s="11" t="s">
        <v>129</v>
      </c>
      <c r="E55" s="11" t="s">
        <v>57</v>
      </c>
      <c r="F55" s="10" t="s">
        <v>53</v>
      </c>
      <c r="G55" s="20" t="s">
        <v>130</v>
      </c>
      <c r="H55" s="11" t="s">
        <v>102</v>
      </c>
      <c r="I55" s="11" t="s">
        <v>251</v>
      </c>
      <c r="J55" s="11" t="s">
        <v>111</v>
      </c>
      <c r="K55" s="11"/>
      <c r="L55" s="11" t="s">
        <v>131</v>
      </c>
      <c r="M55" s="11" t="s">
        <v>103</v>
      </c>
      <c r="N55" s="12">
        <v>6</v>
      </c>
      <c r="O55" s="14">
        <v>4</v>
      </c>
      <c r="P55" s="14">
        <v>24</v>
      </c>
      <c r="Q55" s="14" t="s">
        <v>361</v>
      </c>
      <c r="R55" s="14"/>
      <c r="S55" s="14">
        <v>0</v>
      </c>
      <c r="T55" s="14" t="s">
        <v>353</v>
      </c>
      <c r="U55" s="14" t="s">
        <v>355</v>
      </c>
      <c r="V55" s="10">
        <v>100</v>
      </c>
      <c r="W55" s="11" t="s">
        <v>132</v>
      </c>
      <c r="X55" s="11" t="s">
        <v>60</v>
      </c>
      <c r="Y55" s="11"/>
      <c r="Z55" s="11"/>
      <c r="AA55" s="11"/>
      <c r="AB55" s="11" t="s">
        <v>133</v>
      </c>
      <c r="AC55" s="11"/>
      <c r="AD55" s="15"/>
      <c r="AE55" s="15"/>
      <c r="AF55" s="15"/>
      <c r="AG55" s="15"/>
      <c r="AH55" s="15"/>
      <c r="AI55" s="15"/>
      <c r="AJ55" s="15"/>
      <c r="AK55" s="15"/>
      <c r="AL55" s="15"/>
      <c r="AM55" s="15"/>
      <c r="AN55" s="15"/>
      <c r="AO55" s="15"/>
      <c r="AP55" s="15"/>
      <c r="AQ55" s="11"/>
      <c r="AR55" s="11"/>
    </row>
    <row r="56" spans="1:44" ht="114" x14ac:dyDescent="0.25">
      <c r="A56" s="9" t="s">
        <v>63</v>
      </c>
      <c r="B56" s="10">
        <v>5</v>
      </c>
      <c r="C56" s="11" t="s">
        <v>126</v>
      </c>
      <c r="D56" s="11" t="s">
        <v>127</v>
      </c>
      <c r="E56" s="11" t="s">
        <v>128</v>
      </c>
      <c r="F56" s="10" t="s">
        <v>53</v>
      </c>
      <c r="G56" s="11" t="s">
        <v>343</v>
      </c>
      <c r="H56" s="11" t="s">
        <v>344</v>
      </c>
      <c r="I56" s="32" t="s">
        <v>376</v>
      </c>
      <c r="J56" s="11" t="s">
        <v>345</v>
      </c>
      <c r="K56" s="11" t="s">
        <v>348</v>
      </c>
      <c r="L56" s="11"/>
      <c r="M56" s="11"/>
      <c r="N56" s="12">
        <v>6</v>
      </c>
      <c r="O56" s="14">
        <v>4</v>
      </c>
      <c r="P56" s="14">
        <v>24</v>
      </c>
      <c r="Q56" s="14" t="s">
        <v>361</v>
      </c>
      <c r="R56" s="14"/>
      <c r="S56" s="14">
        <v>0</v>
      </c>
      <c r="T56" s="14" t="s">
        <v>353</v>
      </c>
      <c r="U56" s="14" t="s">
        <v>355</v>
      </c>
      <c r="V56" s="10">
        <v>100</v>
      </c>
      <c r="W56" s="11" t="s">
        <v>345</v>
      </c>
      <c r="X56" s="11" t="s">
        <v>346</v>
      </c>
      <c r="Y56" s="11"/>
      <c r="Z56" s="11"/>
      <c r="AA56" s="11"/>
      <c r="AB56" s="11" t="s">
        <v>347</v>
      </c>
      <c r="AC56" s="11"/>
      <c r="AD56" s="15"/>
      <c r="AE56" s="15"/>
      <c r="AF56" s="15"/>
      <c r="AG56" s="15"/>
      <c r="AH56" s="15"/>
      <c r="AI56" s="15"/>
      <c r="AJ56" s="15"/>
      <c r="AK56" s="15"/>
      <c r="AL56" s="15"/>
      <c r="AM56" s="15"/>
      <c r="AN56" s="15"/>
      <c r="AO56" s="15"/>
      <c r="AP56" s="15"/>
      <c r="AQ56" s="11"/>
      <c r="AR56" s="11"/>
    </row>
    <row r="57" spans="1:44" ht="142.5" x14ac:dyDescent="0.25">
      <c r="A57" s="9" t="s">
        <v>57</v>
      </c>
      <c r="B57" s="10">
        <v>6</v>
      </c>
      <c r="C57" s="11" t="s">
        <v>198</v>
      </c>
      <c r="D57" s="11" t="s">
        <v>199</v>
      </c>
      <c r="E57" s="11" t="s">
        <v>200</v>
      </c>
      <c r="F57" s="10" t="s">
        <v>53</v>
      </c>
      <c r="G57" s="20" t="s">
        <v>112</v>
      </c>
      <c r="H57" s="11" t="s">
        <v>225</v>
      </c>
      <c r="I57" s="11" t="s">
        <v>82</v>
      </c>
      <c r="J57" s="11" t="s">
        <v>113</v>
      </c>
      <c r="K57" s="11"/>
      <c r="L57" s="11"/>
      <c r="M57" s="11"/>
      <c r="N57" s="12">
        <v>2</v>
      </c>
      <c r="O57" s="14">
        <v>4</v>
      </c>
      <c r="P57" s="14">
        <v>8</v>
      </c>
      <c r="Q57" s="14" t="s">
        <v>356</v>
      </c>
      <c r="R57" s="14">
        <v>25</v>
      </c>
      <c r="S57" s="14">
        <v>200</v>
      </c>
      <c r="T57" s="14" t="s">
        <v>357</v>
      </c>
      <c r="U57" s="14" t="s">
        <v>358</v>
      </c>
      <c r="V57" s="10">
        <v>100</v>
      </c>
      <c r="W57" s="11" t="s">
        <v>114</v>
      </c>
      <c r="X57" s="11" t="s">
        <v>60</v>
      </c>
      <c r="Y57" s="11" t="s">
        <v>115</v>
      </c>
      <c r="Z57" s="11"/>
      <c r="AA57" s="11"/>
      <c r="AB57" s="11"/>
      <c r="AC57" s="11"/>
      <c r="AD57" s="15"/>
      <c r="AE57" s="15"/>
      <c r="AF57" s="15"/>
      <c r="AG57" s="15"/>
      <c r="AH57" s="15"/>
      <c r="AI57" s="15"/>
      <c r="AJ57" s="15"/>
      <c r="AK57" s="15"/>
      <c r="AL57" s="15"/>
      <c r="AM57" s="15"/>
      <c r="AN57" s="15"/>
      <c r="AO57" s="15"/>
      <c r="AP57" s="15"/>
      <c r="AQ57" s="11"/>
      <c r="AR57" s="11"/>
    </row>
    <row r="58" spans="1:44" ht="213.75" x14ac:dyDescent="0.25">
      <c r="A58" s="9" t="s">
        <v>81</v>
      </c>
      <c r="B58" s="10">
        <v>6</v>
      </c>
      <c r="C58" s="11" t="s">
        <v>201</v>
      </c>
      <c r="D58" s="11" t="s">
        <v>202</v>
      </c>
      <c r="E58" s="11" t="s">
        <v>203</v>
      </c>
      <c r="F58" s="10" t="s">
        <v>53</v>
      </c>
      <c r="G58" s="11" t="s">
        <v>121</v>
      </c>
      <c r="H58" s="11" t="s">
        <v>86</v>
      </c>
      <c r="I58" s="11" t="s">
        <v>87</v>
      </c>
      <c r="J58" s="11" t="s">
        <v>122</v>
      </c>
      <c r="K58" s="11"/>
      <c r="L58" s="11"/>
      <c r="M58" s="11"/>
      <c r="N58" s="12">
        <v>2</v>
      </c>
      <c r="O58" s="14">
        <v>3</v>
      </c>
      <c r="P58" s="14">
        <v>6</v>
      </c>
      <c r="Q58" s="14" t="s">
        <v>356</v>
      </c>
      <c r="R58" s="14">
        <v>60</v>
      </c>
      <c r="S58" s="14">
        <v>360</v>
      </c>
      <c r="T58" s="14" t="s">
        <v>357</v>
      </c>
      <c r="U58" s="14" t="s">
        <v>358</v>
      </c>
      <c r="V58" s="10">
        <v>30</v>
      </c>
      <c r="W58" s="11" t="s">
        <v>123</v>
      </c>
      <c r="X58" s="11" t="s">
        <v>60</v>
      </c>
      <c r="Y58" s="11" t="s">
        <v>124</v>
      </c>
      <c r="Z58" s="11"/>
      <c r="AA58" s="11"/>
      <c r="AB58" s="11"/>
      <c r="AC58" s="11"/>
      <c r="AD58" s="15"/>
      <c r="AE58" s="15"/>
      <c r="AF58" s="15"/>
      <c r="AG58" s="15"/>
      <c r="AH58" s="15"/>
      <c r="AI58" s="15"/>
      <c r="AJ58" s="15"/>
      <c r="AK58" s="15"/>
      <c r="AL58" s="15"/>
      <c r="AM58" s="15"/>
      <c r="AN58" s="15"/>
      <c r="AO58" s="15"/>
      <c r="AP58" s="15"/>
      <c r="AQ58" s="11"/>
      <c r="AR58" s="11"/>
    </row>
    <row r="59" spans="1:44" ht="185.25" x14ac:dyDescent="0.25">
      <c r="A59" s="9" t="s">
        <v>57</v>
      </c>
      <c r="B59" s="10">
        <v>6</v>
      </c>
      <c r="C59" s="11" t="s">
        <v>204</v>
      </c>
      <c r="D59" s="11" t="s">
        <v>148</v>
      </c>
      <c r="E59" s="11" t="s">
        <v>63</v>
      </c>
      <c r="F59" s="10" t="s">
        <v>53</v>
      </c>
      <c r="G59" s="11" t="s">
        <v>205</v>
      </c>
      <c r="H59" s="11" t="s">
        <v>225</v>
      </c>
      <c r="I59" s="11" t="s">
        <v>54</v>
      </c>
      <c r="J59" s="11" t="s">
        <v>166</v>
      </c>
      <c r="K59" s="11"/>
      <c r="L59" s="11"/>
      <c r="M59" s="11"/>
      <c r="N59" s="12">
        <v>2</v>
      </c>
      <c r="O59" s="14">
        <v>3</v>
      </c>
      <c r="P59" s="14">
        <v>6</v>
      </c>
      <c r="Q59" s="14" t="s">
        <v>356</v>
      </c>
      <c r="R59" s="14">
        <v>25</v>
      </c>
      <c r="S59" s="14">
        <v>150</v>
      </c>
      <c r="T59" s="14" t="s">
        <v>357</v>
      </c>
      <c r="U59" s="14" t="s">
        <v>358</v>
      </c>
      <c r="V59" s="10">
        <v>50</v>
      </c>
      <c r="W59" s="11" t="s">
        <v>163</v>
      </c>
      <c r="X59" s="11" t="s">
        <v>164</v>
      </c>
      <c r="Y59" s="11"/>
      <c r="Z59" s="11"/>
      <c r="AA59" s="11" t="s">
        <v>167</v>
      </c>
      <c r="AB59" s="11"/>
      <c r="AC59" s="11"/>
      <c r="AD59" s="15"/>
      <c r="AE59" s="15"/>
      <c r="AF59" s="15"/>
      <c r="AG59" s="15"/>
      <c r="AH59" s="15"/>
      <c r="AI59" s="15"/>
      <c r="AJ59" s="15"/>
      <c r="AK59" s="15"/>
      <c r="AL59" s="15"/>
      <c r="AM59" s="15"/>
      <c r="AN59" s="15"/>
      <c r="AO59" s="15"/>
      <c r="AP59" s="15"/>
      <c r="AQ59" s="11"/>
      <c r="AR59" s="11"/>
    </row>
    <row r="60" spans="1:44" ht="114" x14ac:dyDescent="0.25">
      <c r="A60" s="9" t="s">
        <v>57</v>
      </c>
      <c r="B60" s="10">
        <v>6</v>
      </c>
      <c r="C60" s="11" t="s">
        <v>204</v>
      </c>
      <c r="D60" s="11" t="s">
        <v>148</v>
      </c>
      <c r="E60" s="11" t="s">
        <v>63</v>
      </c>
      <c r="F60" s="10" t="s">
        <v>53</v>
      </c>
      <c r="G60" s="20" t="s">
        <v>206</v>
      </c>
      <c r="H60" s="11" t="s">
        <v>225</v>
      </c>
      <c r="I60" s="11" t="s">
        <v>54</v>
      </c>
      <c r="J60" s="11" t="s">
        <v>207</v>
      </c>
      <c r="K60" s="11"/>
      <c r="L60" s="11"/>
      <c r="M60" s="11"/>
      <c r="N60" s="12">
        <v>2</v>
      </c>
      <c r="O60" s="14">
        <v>3</v>
      </c>
      <c r="P60" s="14">
        <v>6</v>
      </c>
      <c r="Q60" s="14" t="s">
        <v>356</v>
      </c>
      <c r="R60" s="14">
        <v>60</v>
      </c>
      <c r="S60" s="14">
        <v>360</v>
      </c>
      <c r="T60" s="14" t="s">
        <v>357</v>
      </c>
      <c r="U60" s="14" t="s">
        <v>358</v>
      </c>
      <c r="V60" s="10">
        <v>5</v>
      </c>
      <c r="W60" s="11" t="s">
        <v>207</v>
      </c>
      <c r="X60" s="11" t="s">
        <v>60</v>
      </c>
      <c r="Y60" s="11" t="s">
        <v>208</v>
      </c>
      <c r="Z60" s="11"/>
      <c r="AA60" s="11"/>
      <c r="AB60" s="11"/>
      <c r="AC60" s="11"/>
      <c r="AD60" s="15"/>
      <c r="AE60" s="15"/>
      <c r="AF60" s="15"/>
      <c r="AG60" s="15"/>
      <c r="AH60" s="15"/>
      <c r="AI60" s="15"/>
      <c r="AJ60" s="15"/>
      <c r="AK60" s="15"/>
      <c r="AL60" s="15"/>
      <c r="AM60" s="15"/>
      <c r="AN60" s="15"/>
      <c r="AO60" s="15"/>
      <c r="AP60" s="15"/>
      <c r="AQ60" s="11"/>
      <c r="AR60" s="11"/>
    </row>
    <row r="61" spans="1:44" ht="409.5" x14ac:dyDescent="0.25">
      <c r="A61" s="9" t="s">
        <v>63</v>
      </c>
      <c r="B61" s="10">
        <v>6</v>
      </c>
      <c r="C61" s="11" t="s">
        <v>126</v>
      </c>
      <c r="D61" s="11" t="s">
        <v>129</v>
      </c>
      <c r="E61" s="11" t="s">
        <v>57</v>
      </c>
      <c r="F61" s="10" t="s">
        <v>53</v>
      </c>
      <c r="G61" s="11" t="s">
        <v>130</v>
      </c>
      <c r="H61" s="11" t="s">
        <v>102</v>
      </c>
      <c r="I61" s="11" t="s">
        <v>251</v>
      </c>
      <c r="J61" s="11" t="s">
        <v>111</v>
      </c>
      <c r="K61" s="11"/>
      <c r="L61" s="11" t="s">
        <v>131</v>
      </c>
      <c r="M61" s="11" t="s">
        <v>103</v>
      </c>
      <c r="N61" s="12">
        <v>6</v>
      </c>
      <c r="O61" s="14">
        <v>4</v>
      </c>
      <c r="P61" s="14">
        <v>24</v>
      </c>
      <c r="Q61" s="14" t="s">
        <v>361</v>
      </c>
      <c r="R61" s="14"/>
      <c r="S61" s="14">
        <v>0</v>
      </c>
      <c r="T61" s="14" t="s">
        <v>353</v>
      </c>
      <c r="U61" s="14" t="s">
        <v>355</v>
      </c>
      <c r="V61" s="10">
        <v>100</v>
      </c>
      <c r="W61" s="11" t="s">
        <v>132</v>
      </c>
      <c r="X61" s="11" t="s">
        <v>60</v>
      </c>
      <c r="Y61" s="11"/>
      <c r="Z61" s="11"/>
      <c r="AA61" s="11"/>
      <c r="AB61" s="11" t="s">
        <v>133</v>
      </c>
      <c r="AC61" s="11"/>
      <c r="AD61" s="15"/>
      <c r="AE61" s="15"/>
      <c r="AF61" s="15"/>
      <c r="AG61" s="15"/>
      <c r="AH61" s="15"/>
      <c r="AI61" s="15"/>
      <c r="AJ61" s="15"/>
      <c r="AK61" s="15"/>
      <c r="AL61" s="15"/>
      <c r="AM61" s="15"/>
      <c r="AN61" s="15"/>
      <c r="AO61" s="15"/>
      <c r="AP61" s="15"/>
      <c r="AQ61" s="11"/>
      <c r="AR61" s="11"/>
    </row>
    <row r="62" spans="1:44" ht="171" x14ac:dyDescent="0.25">
      <c r="A62" s="9" t="s">
        <v>57</v>
      </c>
      <c r="B62" s="10">
        <v>7</v>
      </c>
      <c r="C62" s="11" t="s">
        <v>338</v>
      </c>
      <c r="D62" s="11" t="s">
        <v>192</v>
      </c>
      <c r="E62" s="11" t="s">
        <v>170</v>
      </c>
      <c r="F62" s="10" t="s">
        <v>53</v>
      </c>
      <c r="G62" s="20" t="s">
        <v>322</v>
      </c>
      <c r="H62" s="11" t="s">
        <v>102</v>
      </c>
      <c r="I62" s="11" t="s">
        <v>251</v>
      </c>
      <c r="J62" s="11" t="s">
        <v>111</v>
      </c>
      <c r="K62" s="11"/>
      <c r="L62" s="11"/>
      <c r="M62" s="11" t="s">
        <v>171</v>
      </c>
      <c r="N62" s="12">
        <v>6</v>
      </c>
      <c r="O62" s="14">
        <v>4</v>
      </c>
      <c r="P62" s="14">
        <v>24</v>
      </c>
      <c r="Q62" s="14" t="s">
        <v>361</v>
      </c>
      <c r="R62" s="14">
        <v>25</v>
      </c>
      <c r="S62" s="14">
        <v>600</v>
      </c>
      <c r="T62" s="14" t="s">
        <v>352</v>
      </c>
      <c r="U62" s="14" t="s">
        <v>354</v>
      </c>
      <c r="V62" s="10">
        <v>1</v>
      </c>
      <c r="W62" s="11" t="s">
        <v>111</v>
      </c>
      <c r="X62" s="11" t="s">
        <v>60</v>
      </c>
      <c r="Y62" s="11"/>
      <c r="Z62" s="11"/>
      <c r="AA62" s="11"/>
      <c r="AB62" s="11" t="s">
        <v>210</v>
      </c>
      <c r="AC62" s="11"/>
      <c r="AD62" s="15"/>
      <c r="AE62" s="15"/>
      <c r="AF62" s="15"/>
      <c r="AG62" s="15"/>
      <c r="AH62" s="15"/>
      <c r="AI62" s="15"/>
      <c r="AJ62" s="15"/>
      <c r="AK62" s="15"/>
      <c r="AL62" s="15"/>
      <c r="AM62" s="15"/>
      <c r="AN62" s="15"/>
      <c r="AO62" s="15"/>
      <c r="AP62" s="15"/>
      <c r="AQ62" s="11"/>
      <c r="AR62" s="11"/>
    </row>
    <row r="63" spans="1:44" ht="285" x14ac:dyDescent="0.25">
      <c r="A63" s="9" t="s">
        <v>57</v>
      </c>
      <c r="B63" s="10">
        <v>7</v>
      </c>
      <c r="C63" s="21" t="s">
        <v>321</v>
      </c>
      <c r="D63" s="11" t="s">
        <v>192</v>
      </c>
      <c r="E63" s="11" t="s">
        <v>170</v>
      </c>
      <c r="F63" s="10" t="s">
        <v>53</v>
      </c>
      <c r="G63" s="20" t="s">
        <v>211</v>
      </c>
      <c r="H63" s="11" t="s">
        <v>102</v>
      </c>
      <c r="I63" s="11" t="s">
        <v>251</v>
      </c>
      <c r="J63" s="11" t="s">
        <v>153</v>
      </c>
      <c r="K63" s="11"/>
      <c r="L63" s="11"/>
      <c r="M63" s="11"/>
      <c r="N63" s="12">
        <v>6</v>
      </c>
      <c r="O63" s="14">
        <v>4</v>
      </c>
      <c r="P63" s="14">
        <v>24</v>
      </c>
      <c r="Q63" s="14" t="s">
        <v>361</v>
      </c>
      <c r="R63" s="14">
        <v>25</v>
      </c>
      <c r="S63" s="14">
        <v>600</v>
      </c>
      <c r="T63" s="14" t="s">
        <v>352</v>
      </c>
      <c r="U63" s="14" t="s">
        <v>354</v>
      </c>
      <c r="V63" s="10">
        <v>4</v>
      </c>
      <c r="W63" s="11" t="s">
        <v>154</v>
      </c>
      <c r="X63" s="11" t="s">
        <v>60</v>
      </c>
      <c r="Y63" s="11"/>
      <c r="Z63" s="11"/>
      <c r="AA63" s="11"/>
      <c r="AB63" s="11" t="s">
        <v>155</v>
      </c>
      <c r="AC63" s="11"/>
      <c r="AD63" s="15"/>
      <c r="AE63" s="15"/>
      <c r="AF63" s="15"/>
      <c r="AG63" s="15"/>
      <c r="AH63" s="15"/>
      <c r="AI63" s="15"/>
      <c r="AJ63" s="15"/>
      <c r="AK63" s="15"/>
      <c r="AL63" s="15"/>
      <c r="AM63" s="15"/>
      <c r="AN63" s="15"/>
      <c r="AO63" s="15"/>
      <c r="AP63" s="15"/>
      <c r="AQ63" s="11"/>
      <c r="AR63" s="11"/>
    </row>
    <row r="64" spans="1:44" ht="285" x14ac:dyDescent="0.25">
      <c r="A64" s="9" t="s">
        <v>57</v>
      </c>
      <c r="B64" s="10">
        <v>7</v>
      </c>
      <c r="C64" s="22" t="s">
        <v>339</v>
      </c>
      <c r="D64" s="11" t="s">
        <v>150</v>
      </c>
      <c r="E64" s="11" t="s">
        <v>170</v>
      </c>
      <c r="F64" s="10" t="s">
        <v>53</v>
      </c>
      <c r="G64" s="20" t="s">
        <v>211</v>
      </c>
      <c r="H64" s="11" t="s">
        <v>102</v>
      </c>
      <c r="I64" s="11" t="s">
        <v>251</v>
      </c>
      <c r="J64" s="11" t="s">
        <v>153</v>
      </c>
      <c r="K64" s="11"/>
      <c r="L64" s="11"/>
      <c r="M64" s="11"/>
      <c r="N64" s="12">
        <v>6</v>
      </c>
      <c r="O64" s="14">
        <v>4</v>
      </c>
      <c r="P64" s="14">
        <v>24</v>
      </c>
      <c r="Q64" s="14" t="s">
        <v>361</v>
      </c>
      <c r="R64" s="14">
        <v>25</v>
      </c>
      <c r="S64" s="14">
        <v>600</v>
      </c>
      <c r="T64" s="14" t="s">
        <v>352</v>
      </c>
      <c r="U64" s="14" t="s">
        <v>354</v>
      </c>
      <c r="V64" s="10">
        <v>4</v>
      </c>
      <c r="W64" s="11" t="s">
        <v>154</v>
      </c>
      <c r="X64" s="11" t="s">
        <v>60</v>
      </c>
      <c r="Y64" s="11"/>
      <c r="Z64" s="11"/>
      <c r="AA64" s="11"/>
      <c r="AB64" s="11" t="s">
        <v>155</v>
      </c>
      <c r="AC64" s="11"/>
      <c r="AD64" s="15"/>
      <c r="AE64" s="15"/>
      <c r="AF64" s="15"/>
      <c r="AG64" s="15"/>
      <c r="AH64" s="15"/>
      <c r="AI64" s="15"/>
      <c r="AJ64" s="15"/>
      <c r="AK64" s="15"/>
      <c r="AL64" s="15"/>
      <c r="AM64" s="15"/>
      <c r="AN64" s="15"/>
      <c r="AO64" s="15"/>
      <c r="AP64" s="15"/>
      <c r="AQ64" s="11"/>
      <c r="AR64" s="11"/>
    </row>
    <row r="65" spans="1:44" ht="409.5" x14ac:dyDescent="0.25">
      <c r="A65" s="9" t="s">
        <v>63</v>
      </c>
      <c r="B65" s="10">
        <v>7</v>
      </c>
      <c r="C65" s="11" t="s">
        <v>126</v>
      </c>
      <c r="D65" s="11" t="s">
        <v>129</v>
      </c>
      <c r="E65" s="11" t="s">
        <v>57</v>
      </c>
      <c r="F65" s="10" t="s">
        <v>53</v>
      </c>
      <c r="G65" s="11" t="s">
        <v>130</v>
      </c>
      <c r="H65" s="11" t="s">
        <v>102</v>
      </c>
      <c r="I65" s="11" t="s">
        <v>251</v>
      </c>
      <c r="J65" s="11" t="s">
        <v>111</v>
      </c>
      <c r="K65" s="11"/>
      <c r="L65" s="11" t="s">
        <v>131</v>
      </c>
      <c r="M65" s="11" t="s">
        <v>103</v>
      </c>
      <c r="N65" s="12">
        <v>6</v>
      </c>
      <c r="O65" s="14">
        <v>4</v>
      </c>
      <c r="P65" s="14">
        <v>24</v>
      </c>
      <c r="Q65" s="14" t="s">
        <v>361</v>
      </c>
      <c r="R65" s="14"/>
      <c r="S65" s="14">
        <v>0</v>
      </c>
      <c r="T65" s="14" t="s">
        <v>353</v>
      </c>
      <c r="U65" s="14" t="s">
        <v>355</v>
      </c>
      <c r="V65" s="10">
        <v>100</v>
      </c>
      <c r="W65" s="11" t="s">
        <v>132</v>
      </c>
      <c r="X65" s="11" t="s">
        <v>60</v>
      </c>
      <c r="Y65" s="11"/>
      <c r="Z65" s="11"/>
      <c r="AA65" s="11"/>
      <c r="AB65" s="11" t="s">
        <v>133</v>
      </c>
      <c r="AC65" s="11"/>
      <c r="AD65" s="15"/>
      <c r="AE65" s="15"/>
      <c r="AF65" s="15"/>
      <c r="AG65" s="15"/>
      <c r="AH65" s="15"/>
      <c r="AI65" s="15"/>
      <c r="AJ65" s="15"/>
      <c r="AK65" s="15"/>
      <c r="AL65" s="15"/>
      <c r="AM65" s="15"/>
      <c r="AN65" s="15"/>
      <c r="AO65" s="15"/>
      <c r="AP65" s="15"/>
      <c r="AQ65" s="11"/>
      <c r="AR65" s="11"/>
    </row>
    <row r="66" spans="1:44" ht="185.25" x14ac:dyDescent="0.25">
      <c r="A66" s="26" t="s">
        <v>63</v>
      </c>
      <c r="B66" s="10">
        <v>7</v>
      </c>
      <c r="C66" s="11" t="s">
        <v>126</v>
      </c>
      <c r="D66" s="11" t="s">
        <v>127</v>
      </c>
      <c r="E66" s="11" t="s">
        <v>57</v>
      </c>
      <c r="F66" s="10" t="s">
        <v>53</v>
      </c>
      <c r="G66" s="11" t="s">
        <v>323</v>
      </c>
      <c r="H66" s="11" t="s">
        <v>99</v>
      </c>
      <c r="I66" s="11" t="s">
        <v>324</v>
      </c>
      <c r="J66" s="11" t="s">
        <v>325</v>
      </c>
      <c r="K66" s="11"/>
      <c r="L66" s="11" t="s">
        <v>328</v>
      </c>
      <c r="M66" s="11"/>
      <c r="N66" s="12">
        <v>6</v>
      </c>
      <c r="O66" s="14">
        <v>4</v>
      </c>
      <c r="P66" s="14">
        <v>24</v>
      </c>
      <c r="Q66" s="14" t="s">
        <v>361</v>
      </c>
      <c r="R66" s="14">
        <v>10</v>
      </c>
      <c r="S66" s="14">
        <v>240</v>
      </c>
      <c r="T66" s="14" t="s">
        <v>357</v>
      </c>
      <c r="U66" s="14" t="s">
        <v>358</v>
      </c>
      <c r="V66" s="10">
        <v>20</v>
      </c>
      <c r="W66" s="11" t="s">
        <v>326</v>
      </c>
      <c r="X66" s="11"/>
      <c r="Y66" s="11"/>
      <c r="Z66" s="11"/>
      <c r="AA66" s="11"/>
      <c r="AB66" s="11" t="s">
        <v>327</v>
      </c>
      <c r="AC66" s="11"/>
      <c r="AD66" s="15"/>
      <c r="AE66" s="15"/>
      <c r="AF66" s="15"/>
      <c r="AG66" s="15"/>
      <c r="AH66" s="15"/>
      <c r="AI66" s="15"/>
      <c r="AJ66" s="15"/>
      <c r="AK66" s="15"/>
      <c r="AL66" s="15"/>
      <c r="AM66" s="15"/>
      <c r="AN66" s="15"/>
      <c r="AO66" s="15"/>
      <c r="AP66" s="15"/>
      <c r="AQ66" s="11"/>
      <c r="AR66" s="11"/>
    </row>
    <row r="67" spans="1:44" ht="409.5" x14ac:dyDescent="0.25">
      <c r="A67" s="9" t="s">
        <v>63</v>
      </c>
      <c r="B67" s="10" t="s">
        <v>63</v>
      </c>
      <c r="C67" s="11" t="s">
        <v>126</v>
      </c>
      <c r="D67" s="11" t="s">
        <v>127</v>
      </c>
      <c r="E67" s="11" t="s">
        <v>128</v>
      </c>
      <c r="F67" s="10" t="s">
        <v>134</v>
      </c>
      <c r="G67" s="11" t="s">
        <v>135</v>
      </c>
      <c r="H67" s="11" t="s">
        <v>225</v>
      </c>
      <c r="I67" s="11" t="s">
        <v>54</v>
      </c>
      <c r="J67" s="11" t="s">
        <v>136</v>
      </c>
      <c r="K67" s="11"/>
      <c r="L67" s="11" t="s">
        <v>137</v>
      </c>
      <c r="M67" s="11" t="s">
        <v>138</v>
      </c>
      <c r="N67" s="12">
        <v>2</v>
      </c>
      <c r="O67" s="14">
        <v>4</v>
      </c>
      <c r="P67" s="14">
        <v>8</v>
      </c>
      <c r="Q67" s="14" t="s">
        <v>356</v>
      </c>
      <c r="R67" s="14">
        <v>25</v>
      </c>
      <c r="S67" s="14">
        <v>200</v>
      </c>
      <c r="T67" s="14" t="s">
        <v>357</v>
      </c>
      <c r="U67" s="14" t="s">
        <v>358</v>
      </c>
      <c r="V67" s="10">
        <v>20</v>
      </c>
      <c r="W67" s="11" t="s">
        <v>139</v>
      </c>
      <c r="X67" s="11" t="s">
        <v>140</v>
      </c>
      <c r="Y67" s="11"/>
      <c r="Z67" s="11"/>
      <c r="AA67" s="11"/>
      <c r="AB67" s="11" t="s">
        <v>403</v>
      </c>
      <c r="AC67" s="11"/>
      <c r="AD67" s="15"/>
      <c r="AE67" s="15"/>
      <c r="AF67" s="15"/>
      <c r="AG67" s="15"/>
      <c r="AH67" s="15"/>
      <c r="AI67" s="15"/>
      <c r="AJ67" s="15"/>
      <c r="AK67" s="15"/>
      <c r="AL67" s="15"/>
      <c r="AM67" s="15"/>
      <c r="AN67" s="15"/>
      <c r="AO67" s="15"/>
      <c r="AP67" s="15"/>
      <c r="AQ67" s="11"/>
      <c r="AR67" s="11"/>
    </row>
    <row r="68" spans="1:44" ht="409.5" x14ac:dyDescent="0.25">
      <c r="A68" s="9" t="s">
        <v>63</v>
      </c>
      <c r="B68" s="10" t="s">
        <v>63</v>
      </c>
      <c r="C68" s="11" t="s">
        <v>126</v>
      </c>
      <c r="D68" s="11" t="s">
        <v>127</v>
      </c>
      <c r="E68" s="11" t="s">
        <v>128</v>
      </c>
      <c r="F68" s="10" t="s">
        <v>134</v>
      </c>
      <c r="G68" s="11" t="s">
        <v>135</v>
      </c>
      <c r="H68" s="11" t="s">
        <v>349</v>
      </c>
      <c r="I68" s="11" t="s">
        <v>330</v>
      </c>
      <c r="J68" s="11" t="s">
        <v>350</v>
      </c>
      <c r="K68" s="11"/>
      <c r="L68" s="11" t="s">
        <v>137</v>
      </c>
      <c r="M68" s="11" t="s">
        <v>138</v>
      </c>
      <c r="N68" s="12">
        <v>2</v>
      </c>
      <c r="O68" s="14">
        <v>4</v>
      </c>
      <c r="P68" s="14">
        <v>8</v>
      </c>
      <c r="Q68" s="14" t="s">
        <v>356</v>
      </c>
      <c r="R68" s="14">
        <v>10</v>
      </c>
      <c r="S68" s="14">
        <v>80</v>
      </c>
      <c r="T68" s="14" t="s">
        <v>359</v>
      </c>
      <c r="U68" s="14" t="s">
        <v>360</v>
      </c>
      <c r="V68" s="10">
        <v>21</v>
      </c>
      <c r="W68" s="11" t="s">
        <v>139</v>
      </c>
      <c r="X68" s="11" t="s">
        <v>140</v>
      </c>
      <c r="Y68" s="11"/>
      <c r="Z68" s="11"/>
      <c r="AA68" s="11"/>
      <c r="AB68" s="11" t="s">
        <v>141</v>
      </c>
      <c r="AC68" s="11"/>
      <c r="AD68" s="15"/>
      <c r="AE68" s="15"/>
      <c r="AF68" s="15"/>
      <c r="AG68" s="15"/>
      <c r="AH68" s="15"/>
      <c r="AI68" s="15"/>
      <c r="AJ68" s="15"/>
      <c r="AK68" s="15"/>
      <c r="AL68" s="15"/>
      <c r="AM68" s="15"/>
      <c r="AN68" s="15"/>
      <c r="AO68" s="15"/>
      <c r="AP68" s="15"/>
      <c r="AQ68" s="11"/>
      <c r="AR68" s="11"/>
    </row>
    <row r="69" spans="1:44" ht="409.5" x14ac:dyDescent="0.25">
      <c r="A69" s="9" t="s">
        <v>63</v>
      </c>
      <c r="B69" s="10" t="s">
        <v>63</v>
      </c>
      <c r="C69" s="11" t="s">
        <v>126</v>
      </c>
      <c r="D69" s="11" t="s">
        <v>127</v>
      </c>
      <c r="E69" s="11" t="s">
        <v>128</v>
      </c>
      <c r="F69" s="10" t="s">
        <v>134</v>
      </c>
      <c r="G69" s="11" t="s">
        <v>135</v>
      </c>
      <c r="H69" s="11" t="s">
        <v>349</v>
      </c>
      <c r="I69" s="11" t="s">
        <v>331</v>
      </c>
      <c r="J69" s="11" t="s">
        <v>350</v>
      </c>
      <c r="K69" s="11"/>
      <c r="L69" s="11" t="s">
        <v>137</v>
      </c>
      <c r="M69" s="11" t="s">
        <v>138</v>
      </c>
      <c r="N69" s="12">
        <v>2</v>
      </c>
      <c r="O69" s="14">
        <v>4</v>
      </c>
      <c r="P69" s="14">
        <v>8</v>
      </c>
      <c r="Q69" s="14" t="s">
        <v>356</v>
      </c>
      <c r="R69" s="14">
        <v>10</v>
      </c>
      <c r="S69" s="14">
        <v>80</v>
      </c>
      <c r="T69" s="14" t="s">
        <v>359</v>
      </c>
      <c r="U69" s="14" t="s">
        <v>360</v>
      </c>
      <c r="V69" s="10">
        <v>22</v>
      </c>
      <c r="W69" s="11" t="s">
        <v>139</v>
      </c>
      <c r="X69" s="11" t="s">
        <v>140</v>
      </c>
      <c r="Y69" s="11"/>
      <c r="Z69" s="11"/>
      <c r="AA69" s="11"/>
      <c r="AB69" s="11" t="s">
        <v>141</v>
      </c>
      <c r="AC69" s="11"/>
      <c r="AD69" s="15"/>
      <c r="AE69" s="15"/>
      <c r="AF69" s="15"/>
      <c r="AG69" s="15"/>
      <c r="AH69" s="15"/>
      <c r="AI69" s="15"/>
      <c r="AJ69" s="15"/>
      <c r="AK69" s="15"/>
      <c r="AL69" s="15"/>
      <c r="AM69" s="15"/>
      <c r="AN69" s="15"/>
      <c r="AO69" s="15"/>
      <c r="AP69" s="15"/>
      <c r="AQ69" s="11"/>
      <c r="AR69" s="11"/>
    </row>
    <row r="70" spans="1:44" ht="409.5" x14ac:dyDescent="0.25">
      <c r="A70" s="9" t="s">
        <v>63</v>
      </c>
      <c r="B70" s="10" t="s">
        <v>63</v>
      </c>
      <c r="C70" s="11" t="s">
        <v>126</v>
      </c>
      <c r="D70" s="11" t="s">
        <v>127</v>
      </c>
      <c r="E70" s="11" t="s">
        <v>128</v>
      </c>
      <c r="F70" s="10" t="s">
        <v>134</v>
      </c>
      <c r="G70" s="23" t="s">
        <v>340</v>
      </c>
      <c r="H70" s="23" t="s">
        <v>225</v>
      </c>
      <c r="I70" s="23" t="s">
        <v>54</v>
      </c>
      <c r="J70" s="23" t="s">
        <v>341</v>
      </c>
      <c r="N70" s="24">
        <v>6</v>
      </c>
      <c r="O70" s="25">
        <v>2</v>
      </c>
      <c r="P70" s="25">
        <v>12</v>
      </c>
      <c r="Q70" s="25" t="s">
        <v>351</v>
      </c>
      <c r="R70" s="25">
        <v>10</v>
      </c>
      <c r="S70" s="25">
        <v>120</v>
      </c>
      <c r="T70" s="25" t="s">
        <v>359</v>
      </c>
      <c r="U70" s="25" t="s">
        <v>360</v>
      </c>
      <c r="V70" s="27">
        <v>100</v>
      </c>
      <c r="W70" s="23" t="s">
        <v>342</v>
      </c>
      <c r="Z70" s="37" t="s">
        <v>404</v>
      </c>
      <c r="AA70" s="16"/>
      <c r="AB70" s="16"/>
      <c r="AC70" s="16"/>
      <c r="AD70" s="16"/>
      <c r="AE70" s="16"/>
      <c r="AF70" s="16"/>
      <c r="AG70" s="16"/>
      <c r="AH70" s="16"/>
    </row>
  </sheetData>
  <autoFilter ref="G3:I70"/>
  <mergeCells count="23">
    <mergeCell ref="AR2:AR3"/>
    <mergeCell ref="K2:M2"/>
    <mergeCell ref="N2:U2"/>
    <mergeCell ref="V2:X2"/>
    <mergeCell ref="Y2:AC2"/>
    <mergeCell ref="AD2:AP2"/>
    <mergeCell ref="AQ2:AQ3"/>
    <mergeCell ref="AA1:AB1"/>
    <mergeCell ref="AC1:AP1"/>
    <mergeCell ref="A2:A3"/>
    <mergeCell ref="B2:B3"/>
    <mergeCell ref="C2:C3"/>
    <mergeCell ref="D2:D3"/>
    <mergeCell ref="E2:E3"/>
    <mergeCell ref="F2:F3"/>
    <mergeCell ref="G2:I2"/>
    <mergeCell ref="J2:J3"/>
    <mergeCell ref="A1:F1"/>
    <mergeCell ref="G1:J1"/>
    <mergeCell ref="K1:L1"/>
    <mergeCell ref="M1:R1"/>
    <mergeCell ref="S1:V1"/>
    <mergeCell ref="W1:Z1"/>
  </mergeCells>
  <dataValidations count="8">
    <dataValidation type="list" allowBlank="1" showInputMessage="1" showErrorMessage="1" sqref="F4:F70">
      <formula1>rUTINARIO</formula1>
    </dataValidation>
    <dataValidation type="list" allowBlank="1" showInputMessage="1" showErrorMessage="1" sqref="A4:A70">
      <formula1>Procesos</formula1>
    </dataValidation>
    <dataValidation type="list" allowBlank="1" showInputMessage="1" showErrorMessage="1" sqref="O4:O69">
      <formula1>exposicion</formula1>
    </dataValidation>
    <dataValidation type="list" allowBlank="1" showInputMessage="1" showErrorMessage="1" sqref="R4:R69">
      <formula1>consecuencia</formula1>
    </dataValidation>
    <dataValidation type="list" allowBlank="1" showInputMessage="1" showErrorMessage="1" sqref="H4:H69">
      <formula1>clasificacion</formula1>
    </dataValidation>
    <dataValidation type="list" allowBlank="1" showInputMessage="1" showErrorMessage="1" sqref="I4:I69">
      <formula1>factor</formula1>
    </dataValidation>
    <dataValidation type="list" allowBlank="1" showInputMessage="1" showErrorMessage="1" sqref="N4:N69">
      <formula1>deficiencia</formula1>
    </dataValidation>
    <dataValidation type="list" allowBlank="1" showInputMessage="1" showErrorMessage="1" sqref="AD4:AP69">
      <formula1>programado</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113"/>
  <sheetViews>
    <sheetView showGridLines="0" zoomScale="70" zoomScaleNormal="70" workbookViewId="0">
      <selection activeCell="D15" sqref="D15"/>
    </sheetView>
  </sheetViews>
  <sheetFormatPr baseColWidth="10" defaultRowHeight="15" x14ac:dyDescent="0.25"/>
  <cols>
    <col min="2" max="2" width="16.42578125" customWidth="1"/>
    <col min="3" max="3" width="22.85546875" customWidth="1"/>
    <col min="4" max="4" width="18.140625" customWidth="1"/>
    <col min="5" max="5" width="21.85546875" customWidth="1"/>
    <col min="6" max="6" width="20.7109375" customWidth="1"/>
  </cols>
  <sheetData>
    <row r="2" spans="2:10" ht="21" x14ac:dyDescent="0.35">
      <c r="B2" s="112" t="s">
        <v>368</v>
      </c>
      <c r="C2" s="112"/>
      <c r="D2" s="113"/>
      <c r="E2" s="113"/>
      <c r="F2" s="113"/>
      <c r="G2" s="113"/>
      <c r="H2" s="113"/>
      <c r="I2" s="113"/>
    </row>
    <row r="5" spans="2:10" ht="23.25" customHeight="1" x14ac:dyDescent="0.25">
      <c r="B5" s="42" t="s">
        <v>19</v>
      </c>
      <c r="C5" s="29" t="s">
        <v>405</v>
      </c>
      <c r="D5" s="42" t="s">
        <v>406</v>
      </c>
      <c r="E5" s="86" t="s">
        <v>445</v>
      </c>
    </row>
    <row r="6" spans="2:10" x14ac:dyDescent="0.25">
      <c r="B6" s="39" t="s">
        <v>271</v>
      </c>
      <c r="C6" s="43">
        <v>23</v>
      </c>
      <c r="D6" s="40">
        <f t="shared" ref="D6:D12" si="0">C6/$C$13</f>
        <v>0.34328358208955223</v>
      </c>
      <c r="E6" s="89" t="s">
        <v>446</v>
      </c>
    </row>
    <row r="7" spans="2:10" x14ac:dyDescent="0.25">
      <c r="B7" s="39" t="s">
        <v>86</v>
      </c>
      <c r="C7" s="43">
        <v>18</v>
      </c>
      <c r="D7" s="40">
        <f t="shared" si="0"/>
        <v>0.26865671641791045</v>
      </c>
      <c r="E7" s="89" t="s">
        <v>447</v>
      </c>
    </row>
    <row r="8" spans="2:10" x14ac:dyDescent="0.25">
      <c r="B8" s="39" t="s">
        <v>364</v>
      </c>
      <c r="C8" s="43">
        <v>16</v>
      </c>
      <c r="D8" s="40">
        <f t="shared" si="0"/>
        <v>0.23880597014925373</v>
      </c>
      <c r="E8" s="89" t="s">
        <v>449</v>
      </c>
    </row>
    <row r="9" spans="2:10" x14ac:dyDescent="0.25">
      <c r="B9" s="39" t="s">
        <v>99</v>
      </c>
      <c r="C9" s="43">
        <v>5</v>
      </c>
      <c r="D9" s="40">
        <f t="shared" si="0"/>
        <v>7.4626865671641784E-2</v>
      </c>
      <c r="E9" s="89" t="s">
        <v>450</v>
      </c>
    </row>
    <row r="10" spans="2:10" x14ac:dyDescent="0.25">
      <c r="B10" s="39" t="s">
        <v>363</v>
      </c>
      <c r="C10" s="43">
        <v>2</v>
      </c>
      <c r="D10" s="40">
        <f t="shared" si="0"/>
        <v>2.9850746268656716E-2</v>
      </c>
      <c r="E10" s="89" t="s">
        <v>450</v>
      </c>
    </row>
    <row r="11" spans="2:10" x14ac:dyDescent="0.25">
      <c r="B11" s="39" t="s">
        <v>365</v>
      </c>
      <c r="C11" s="43">
        <v>2</v>
      </c>
      <c r="D11" s="40">
        <f t="shared" si="0"/>
        <v>2.9850746268656716E-2</v>
      </c>
      <c r="E11" s="89" t="s">
        <v>356</v>
      </c>
    </row>
    <row r="12" spans="2:10" x14ac:dyDescent="0.25">
      <c r="B12" s="39" t="s">
        <v>93</v>
      </c>
      <c r="C12" s="43">
        <v>1</v>
      </c>
      <c r="D12" s="40">
        <f t="shared" si="0"/>
        <v>1.4925373134328358E-2</v>
      </c>
      <c r="E12" s="89" t="s">
        <v>451</v>
      </c>
      <c r="J12" t="s">
        <v>366</v>
      </c>
    </row>
    <row r="13" spans="2:10" x14ac:dyDescent="0.25">
      <c r="B13" s="45" t="s">
        <v>367</v>
      </c>
      <c r="C13" s="30">
        <f>SUM(C6:C12)</f>
        <v>67</v>
      </c>
      <c r="D13" s="46">
        <f>SUM(D6:D12)</f>
        <v>1</v>
      </c>
      <c r="E13" s="88"/>
    </row>
    <row r="14" spans="2:10" x14ac:dyDescent="0.25">
      <c r="C14">
        <f>SUM(C9:C12)</f>
        <v>10</v>
      </c>
      <c r="D14" s="98">
        <f>C14/C13</f>
        <v>0.14925373134328357</v>
      </c>
    </row>
    <row r="15" spans="2:10" x14ac:dyDescent="0.25">
      <c r="C15">
        <f>SUM(C6:C8)</f>
        <v>57</v>
      </c>
      <c r="D15" s="143">
        <f>C15/C13</f>
        <v>0.85074626865671643</v>
      </c>
    </row>
    <row r="19" spans="2:6" ht="21" x14ac:dyDescent="0.35">
      <c r="B19" s="112" t="s">
        <v>369</v>
      </c>
      <c r="C19" s="112"/>
      <c r="D19" s="112"/>
    </row>
    <row r="21" spans="2:6" ht="30" customHeight="1" x14ac:dyDescent="0.25">
      <c r="B21" s="92" t="s">
        <v>225</v>
      </c>
      <c r="C21" s="31" t="s">
        <v>407</v>
      </c>
      <c r="D21" s="53" t="s">
        <v>408</v>
      </c>
      <c r="E21" s="92" t="s">
        <v>406</v>
      </c>
      <c r="F21" s="95" t="s">
        <v>445</v>
      </c>
    </row>
    <row r="22" spans="2:6" x14ac:dyDescent="0.25">
      <c r="B22" s="114">
        <v>23</v>
      </c>
      <c r="C22" s="52" t="s">
        <v>54</v>
      </c>
      <c r="D22" s="50">
        <v>13</v>
      </c>
      <c r="E22" s="47">
        <f>D22/$B$22</f>
        <v>0.56521739130434778</v>
      </c>
      <c r="F22" s="85" t="s">
        <v>446</v>
      </c>
    </row>
    <row r="23" spans="2:6" x14ac:dyDescent="0.25">
      <c r="B23" s="114"/>
      <c r="C23" s="52" t="s">
        <v>55</v>
      </c>
      <c r="D23" s="50">
        <v>5</v>
      </c>
      <c r="E23" s="47">
        <f>D23/$B$22</f>
        <v>0.21739130434782608</v>
      </c>
      <c r="F23" s="85" t="s">
        <v>446</v>
      </c>
    </row>
    <row r="24" spans="2:6" x14ac:dyDescent="0.25">
      <c r="B24" s="115"/>
      <c r="C24" s="38" t="s">
        <v>370</v>
      </c>
      <c r="D24" s="51">
        <v>5</v>
      </c>
      <c r="E24" s="49">
        <f>D24/$B$22</f>
        <v>0.21739130434782608</v>
      </c>
      <c r="F24" s="90" t="s">
        <v>356</v>
      </c>
    </row>
    <row r="34" spans="2:6" ht="40.5" customHeight="1" x14ac:dyDescent="0.25">
      <c r="B34" s="60" t="s">
        <v>86</v>
      </c>
      <c r="C34" s="31" t="s">
        <v>407</v>
      </c>
      <c r="D34" s="53" t="s">
        <v>408</v>
      </c>
      <c r="E34" s="96" t="s">
        <v>406</v>
      </c>
      <c r="F34" s="97" t="s">
        <v>445</v>
      </c>
    </row>
    <row r="35" spans="2:6" ht="15" customHeight="1" x14ac:dyDescent="0.25">
      <c r="B35" s="114">
        <v>18</v>
      </c>
      <c r="C35" s="56" t="s">
        <v>87</v>
      </c>
      <c r="D35" s="54">
        <v>8</v>
      </c>
      <c r="E35" s="47">
        <f>D35/$B$35</f>
        <v>0.44444444444444442</v>
      </c>
      <c r="F35" s="85" t="s">
        <v>448</v>
      </c>
    </row>
    <row r="36" spans="2:6" ht="15" customHeight="1" x14ac:dyDescent="0.25">
      <c r="B36" s="114"/>
      <c r="C36" s="56" t="s">
        <v>100</v>
      </c>
      <c r="D36" s="54">
        <v>6</v>
      </c>
      <c r="E36" s="47">
        <f>D36/$B$35</f>
        <v>0.33333333333333331</v>
      </c>
      <c r="F36" s="85" t="s">
        <v>448</v>
      </c>
    </row>
    <row r="37" spans="2:6" ht="15" customHeight="1" x14ac:dyDescent="0.25">
      <c r="B37" s="114"/>
      <c r="C37" s="56" t="s">
        <v>145</v>
      </c>
      <c r="D37" s="54">
        <v>3</v>
      </c>
      <c r="E37" s="47">
        <f>D37/$B$35</f>
        <v>0.16666666666666666</v>
      </c>
      <c r="F37" s="85" t="s">
        <v>448</v>
      </c>
    </row>
    <row r="38" spans="2:6" ht="15" customHeight="1" x14ac:dyDescent="0.25">
      <c r="B38" s="115"/>
      <c r="C38" s="57" t="s">
        <v>281</v>
      </c>
      <c r="D38" s="55">
        <v>1</v>
      </c>
      <c r="E38" s="49">
        <f>D38/$B$35</f>
        <v>5.5555555555555552E-2</v>
      </c>
      <c r="F38" s="87" t="s">
        <v>22</v>
      </c>
    </row>
    <row r="49" spans="2:6" ht="36.75" customHeight="1" x14ac:dyDescent="0.25">
      <c r="B49" s="60" t="s">
        <v>364</v>
      </c>
      <c r="C49" s="31" t="s">
        <v>407</v>
      </c>
      <c r="D49" s="53" t="s">
        <v>408</v>
      </c>
      <c r="E49" s="92" t="s">
        <v>406</v>
      </c>
      <c r="F49" s="95" t="s">
        <v>445</v>
      </c>
    </row>
    <row r="50" spans="2:6" x14ac:dyDescent="0.25">
      <c r="B50" s="110">
        <v>16</v>
      </c>
      <c r="C50" s="52" t="s">
        <v>251</v>
      </c>
      <c r="D50" s="50">
        <v>14</v>
      </c>
      <c r="E50" s="47">
        <f>D50/$B$50</f>
        <v>0.875</v>
      </c>
      <c r="F50" s="89" t="s">
        <v>379</v>
      </c>
    </row>
    <row r="51" spans="2:6" x14ac:dyDescent="0.25">
      <c r="B51" s="111"/>
      <c r="C51" s="38" t="s">
        <v>371</v>
      </c>
      <c r="D51" s="51">
        <v>2</v>
      </c>
      <c r="E51" s="49">
        <f>D51/B50</f>
        <v>0.125</v>
      </c>
      <c r="F51" s="89" t="s">
        <v>351</v>
      </c>
    </row>
    <row r="52" spans="2:6" x14ac:dyDescent="0.25">
      <c r="F52" s="91"/>
    </row>
    <row r="63" spans="2:6" ht="33.75" customHeight="1" x14ac:dyDescent="0.25">
      <c r="B63" s="60" t="s">
        <v>99</v>
      </c>
      <c r="C63" s="31" t="s">
        <v>407</v>
      </c>
      <c r="D63" s="31" t="s">
        <v>408</v>
      </c>
      <c r="E63" s="92" t="s">
        <v>406</v>
      </c>
      <c r="F63" s="95" t="s">
        <v>445</v>
      </c>
    </row>
    <row r="64" spans="2:6" x14ac:dyDescent="0.25">
      <c r="B64" s="110">
        <v>5</v>
      </c>
      <c r="C64" s="52" t="s">
        <v>282</v>
      </c>
      <c r="D64" s="52">
        <v>4</v>
      </c>
      <c r="E64" s="47">
        <f>D64/$B$64</f>
        <v>0.8</v>
      </c>
      <c r="F64" s="85" t="s">
        <v>379</v>
      </c>
    </row>
    <row r="65" spans="2:6" x14ac:dyDescent="0.25">
      <c r="B65" s="111"/>
      <c r="C65" s="38" t="s">
        <v>372</v>
      </c>
      <c r="D65" s="38">
        <v>1</v>
      </c>
      <c r="E65" s="49">
        <f>D65/$B$64</f>
        <v>0.2</v>
      </c>
      <c r="F65" s="85" t="s">
        <v>379</v>
      </c>
    </row>
    <row r="66" spans="2:6" x14ac:dyDescent="0.25">
      <c r="F66" s="91"/>
    </row>
    <row r="79" spans="2:6" ht="30" customHeight="1" x14ac:dyDescent="0.25">
      <c r="B79" s="60" t="s">
        <v>363</v>
      </c>
      <c r="C79" s="31" t="s">
        <v>407</v>
      </c>
      <c r="D79" s="31" t="s">
        <v>408</v>
      </c>
      <c r="E79" s="92" t="s">
        <v>406</v>
      </c>
      <c r="F79" s="95" t="s">
        <v>445</v>
      </c>
    </row>
    <row r="80" spans="2:6" x14ac:dyDescent="0.25">
      <c r="B80" s="48">
        <v>2</v>
      </c>
      <c r="C80" s="38" t="s">
        <v>373</v>
      </c>
      <c r="D80" s="38">
        <v>2</v>
      </c>
      <c r="E80" s="61">
        <f>D80/B80</f>
        <v>1</v>
      </c>
      <c r="F80" s="89" t="s">
        <v>379</v>
      </c>
    </row>
    <row r="81" spans="2:6" x14ac:dyDescent="0.25">
      <c r="F81" s="91"/>
    </row>
    <row r="82" spans="2:6" x14ac:dyDescent="0.25">
      <c r="F82" s="67"/>
    </row>
    <row r="94" spans="2:6" ht="34.5" customHeight="1" x14ac:dyDescent="0.25">
      <c r="B94" s="93" t="s">
        <v>409</v>
      </c>
      <c r="C94" s="31" t="s">
        <v>407</v>
      </c>
      <c r="D94" s="53" t="s">
        <v>408</v>
      </c>
      <c r="E94" s="84" t="s">
        <v>406</v>
      </c>
      <c r="F94" s="94" t="s">
        <v>445</v>
      </c>
    </row>
    <row r="95" spans="2:6" x14ac:dyDescent="0.25">
      <c r="B95" s="110">
        <v>2</v>
      </c>
      <c r="C95" s="64" t="s">
        <v>374</v>
      </c>
      <c r="D95" s="54">
        <v>1</v>
      </c>
      <c r="E95" s="62">
        <f>D95/$B$95</f>
        <v>0.5</v>
      </c>
      <c r="F95" s="89" t="s">
        <v>356</v>
      </c>
    </row>
    <row r="96" spans="2:6" x14ac:dyDescent="0.25">
      <c r="B96" s="111"/>
      <c r="C96" s="65" t="s">
        <v>375</v>
      </c>
      <c r="D96" s="55">
        <v>1</v>
      </c>
      <c r="E96" s="63">
        <f>D96/$B$95</f>
        <v>0.5</v>
      </c>
      <c r="F96" s="89" t="s">
        <v>356</v>
      </c>
    </row>
    <row r="97" spans="2:6" x14ac:dyDescent="0.25">
      <c r="F97" s="91"/>
    </row>
    <row r="110" spans="2:6" ht="29.25" customHeight="1" x14ac:dyDescent="0.25">
      <c r="B110" s="60" t="s">
        <v>93</v>
      </c>
      <c r="C110" s="31" t="s">
        <v>407</v>
      </c>
      <c r="D110" s="53" t="s">
        <v>408</v>
      </c>
      <c r="E110" s="92" t="s">
        <v>406</v>
      </c>
      <c r="F110" s="95" t="s">
        <v>445</v>
      </c>
    </row>
    <row r="111" spans="2:6" x14ac:dyDescent="0.25">
      <c r="B111" s="41">
        <v>1</v>
      </c>
      <c r="C111" s="44" t="s">
        <v>94</v>
      </c>
      <c r="D111" s="55">
        <v>1</v>
      </c>
      <c r="E111" s="66">
        <f>D111/B111</f>
        <v>1</v>
      </c>
      <c r="F111" s="89" t="s">
        <v>351</v>
      </c>
    </row>
    <row r="112" spans="2:6" x14ac:dyDescent="0.25">
      <c r="F112" s="91"/>
    </row>
    <row r="113" spans="6:6" x14ac:dyDescent="0.25">
      <c r="F113" s="67"/>
    </row>
  </sheetData>
  <sortState ref="C22:E25">
    <sortCondition descending="1" ref="E22:E25"/>
  </sortState>
  <mergeCells count="7">
    <mergeCell ref="B64:B65"/>
    <mergeCell ref="B95:B96"/>
    <mergeCell ref="B2:I2"/>
    <mergeCell ref="B19:D19"/>
    <mergeCell ref="B22:B24"/>
    <mergeCell ref="B35:B38"/>
    <mergeCell ref="B50:B51"/>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21"/>
  <sheetViews>
    <sheetView showGridLines="0" workbookViewId="0">
      <selection activeCell="F6" sqref="F6:G14"/>
    </sheetView>
  </sheetViews>
  <sheetFormatPr baseColWidth="10" defaultRowHeight="15" x14ac:dyDescent="0.25"/>
  <cols>
    <col min="2" max="2" width="12.7109375" customWidth="1"/>
    <col min="3" max="3" width="33.85546875" bestFit="1" customWidth="1"/>
    <col min="4" max="4" width="22" customWidth="1"/>
    <col min="5" max="5" width="10.5703125" customWidth="1"/>
    <col min="6" max="6" width="16.85546875" customWidth="1"/>
    <col min="7" max="7" width="25.42578125" customWidth="1"/>
  </cols>
  <sheetData>
    <row r="2" spans="2:7" ht="18.75" x14ac:dyDescent="0.3">
      <c r="B2" s="116" t="s">
        <v>377</v>
      </c>
      <c r="C2" s="116"/>
      <c r="D2" s="116"/>
      <c r="E2" s="33"/>
      <c r="F2" s="33"/>
      <c r="G2" s="33"/>
    </row>
    <row r="3" spans="2:7" x14ac:dyDescent="0.25">
      <c r="C3" s="19"/>
    </row>
    <row r="4" spans="2:7" ht="15.75" x14ac:dyDescent="0.25">
      <c r="B4" s="35" t="s">
        <v>378</v>
      </c>
    </row>
    <row r="5" spans="2:7" x14ac:dyDescent="0.25">
      <c r="B5" s="34"/>
    </row>
    <row r="6" spans="2:7" ht="36.75" customHeight="1" x14ac:dyDescent="0.25">
      <c r="B6" s="60" t="s">
        <v>410</v>
      </c>
      <c r="C6" s="31" t="s">
        <v>411</v>
      </c>
      <c r="D6" s="60" t="s">
        <v>412</v>
      </c>
      <c r="F6" s="117" t="s">
        <v>444</v>
      </c>
      <c r="G6" s="117"/>
    </row>
    <row r="7" spans="2:7" ht="67.5" customHeight="1" x14ac:dyDescent="0.25">
      <c r="B7" s="58">
        <v>3</v>
      </c>
      <c r="C7" s="52" t="s">
        <v>381</v>
      </c>
      <c r="D7" s="58" t="s">
        <v>356</v>
      </c>
      <c r="F7" s="81" t="s">
        <v>428</v>
      </c>
      <c r="G7" s="74" t="s">
        <v>429</v>
      </c>
    </row>
    <row r="8" spans="2:7" ht="67.5" customHeight="1" x14ac:dyDescent="0.25">
      <c r="B8" s="58">
        <v>4</v>
      </c>
      <c r="C8" s="52" t="s">
        <v>382</v>
      </c>
      <c r="D8" s="58" t="s">
        <v>379</v>
      </c>
      <c r="F8" s="82" t="s">
        <v>430</v>
      </c>
      <c r="G8" s="74" t="s">
        <v>431</v>
      </c>
    </row>
    <row r="9" spans="2:7" ht="67.5" customHeight="1" x14ac:dyDescent="0.25">
      <c r="B9" s="59">
        <v>5</v>
      </c>
      <c r="C9" s="38" t="s">
        <v>382</v>
      </c>
      <c r="D9" s="59" t="s">
        <v>356</v>
      </c>
      <c r="F9" s="82" t="s">
        <v>432</v>
      </c>
      <c r="G9" s="74" t="s">
        <v>433</v>
      </c>
    </row>
    <row r="10" spans="2:7" ht="67.5" customHeight="1" x14ac:dyDescent="0.25">
      <c r="F10" s="82" t="s">
        <v>434</v>
      </c>
      <c r="G10" s="79" t="s">
        <v>435</v>
      </c>
    </row>
    <row r="11" spans="2:7" ht="67.5" customHeight="1" x14ac:dyDescent="0.25">
      <c r="F11" s="82" t="s">
        <v>436</v>
      </c>
      <c r="G11" s="79" t="s">
        <v>437</v>
      </c>
    </row>
    <row r="12" spans="2:7" ht="67.5" customHeight="1" x14ac:dyDescent="0.25">
      <c r="B12" s="35" t="s">
        <v>383</v>
      </c>
      <c r="F12" s="82" t="s">
        <v>438</v>
      </c>
      <c r="G12" s="74" t="s">
        <v>439</v>
      </c>
    </row>
    <row r="13" spans="2:7" ht="67.5" customHeight="1" x14ac:dyDescent="0.25">
      <c r="B13" s="34"/>
      <c r="F13" s="82" t="s">
        <v>440</v>
      </c>
      <c r="G13" s="79" t="s">
        <v>441</v>
      </c>
    </row>
    <row r="14" spans="2:7" ht="67.5" customHeight="1" x14ac:dyDescent="0.25">
      <c r="B14" s="60" t="s">
        <v>410</v>
      </c>
      <c r="C14" s="31" t="s">
        <v>411</v>
      </c>
      <c r="D14" s="60" t="s">
        <v>412</v>
      </c>
      <c r="F14" s="83" t="s">
        <v>442</v>
      </c>
      <c r="G14" s="80" t="s">
        <v>443</v>
      </c>
    </row>
    <row r="15" spans="2:7" x14ac:dyDescent="0.25">
      <c r="B15" s="58">
        <v>1</v>
      </c>
      <c r="C15" s="52" t="s">
        <v>384</v>
      </c>
      <c r="D15" s="58" t="s">
        <v>379</v>
      </c>
    </row>
    <row r="16" spans="2:7" x14ac:dyDescent="0.25">
      <c r="B16" s="58"/>
      <c r="C16" s="52" t="s">
        <v>385</v>
      </c>
      <c r="D16" s="58" t="s">
        <v>379</v>
      </c>
    </row>
    <row r="17" spans="2:4" x14ac:dyDescent="0.25">
      <c r="B17" s="58">
        <v>2</v>
      </c>
      <c r="C17" s="52" t="s">
        <v>380</v>
      </c>
      <c r="D17" s="58" t="s">
        <v>356</v>
      </c>
    </row>
    <row r="18" spans="2:4" x14ac:dyDescent="0.25">
      <c r="B18" s="58">
        <v>3</v>
      </c>
      <c r="C18" s="52" t="s">
        <v>386</v>
      </c>
      <c r="D18" s="58" t="s">
        <v>356</v>
      </c>
    </row>
    <row r="19" spans="2:4" x14ac:dyDescent="0.25">
      <c r="B19" s="58">
        <v>4</v>
      </c>
      <c r="C19" s="52" t="s">
        <v>382</v>
      </c>
      <c r="D19" s="58" t="s">
        <v>379</v>
      </c>
    </row>
    <row r="20" spans="2:4" x14ac:dyDescent="0.25">
      <c r="B20" s="58">
        <v>5</v>
      </c>
      <c r="C20" s="52" t="s">
        <v>387</v>
      </c>
      <c r="D20" s="58" t="s">
        <v>356</v>
      </c>
    </row>
    <row r="21" spans="2:4" x14ac:dyDescent="0.25">
      <c r="B21" s="59">
        <v>6</v>
      </c>
      <c r="C21" s="38" t="s">
        <v>388</v>
      </c>
      <c r="D21" s="59" t="s">
        <v>356</v>
      </c>
    </row>
  </sheetData>
  <mergeCells count="2">
    <mergeCell ref="B2:D2"/>
    <mergeCell ref="F6:G6"/>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E17"/>
  <sheetViews>
    <sheetView showGridLines="0" workbookViewId="0">
      <selection activeCell="C12" sqref="C12:D17"/>
    </sheetView>
  </sheetViews>
  <sheetFormatPr baseColWidth="10" defaultRowHeight="15" x14ac:dyDescent="0.25"/>
  <cols>
    <col min="3" max="3" width="14.5703125" customWidth="1"/>
    <col min="4" max="4" width="16.42578125" customWidth="1"/>
  </cols>
  <sheetData>
    <row r="4" spans="3:5" ht="19.5" customHeight="1" x14ac:dyDescent="0.25">
      <c r="C4" s="118" t="s">
        <v>421</v>
      </c>
      <c r="D4" s="118"/>
    </row>
    <row r="5" spans="3:5" ht="17.25" customHeight="1" x14ac:dyDescent="0.25">
      <c r="C5" s="67" t="s">
        <v>413</v>
      </c>
      <c r="D5" s="70" t="s">
        <v>414</v>
      </c>
    </row>
    <row r="6" spans="3:5" ht="32.25" customHeight="1" x14ac:dyDescent="0.25">
      <c r="C6" s="68" t="s">
        <v>415</v>
      </c>
      <c r="D6" s="71" t="s">
        <v>416</v>
      </c>
    </row>
    <row r="7" spans="3:5" ht="17.25" customHeight="1" x14ac:dyDescent="0.25">
      <c r="C7" s="67" t="s">
        <v>417</v>
      </c>
      <c r="D7" s="71">
        <v>407026</v>
      </c>
    </row>
    <row r="8" spans="3:5" ht="17.25" customHeight="1" x14ac:dyDescent="0.25">
      <c r="C8" s="67" t="s">
        <v>418</v>
      </c>
      <c r="D8" s="71" t="s">
        <v>419</v>
      </c>
    </row>
    <row r="9" spans="3:5" ht="17.25" customHeight="1" x14ac:dyDescent="0.25">
      <c r="C9" s="69" t="s">
        <v>420</v>
      </c>
      <c r="D9" s="72">
        <v>190158</v>
      </c>
    </row>
    <row r="12" spans="3:5" ht="29.25" customHeight="1" x14ac:dyDescent="0.25">
      <c r="C12" s="119" t="s">
        <v>422</v>
      </c>
      <c r="D12" s="121" t="s">
        <v>423</v>
      </c>
      <c r="E12" s="73"/>
    </row>
    <row r="13" spans="3:5" x14ac:dyDescent="0.25">
      <c r="C13" s="120"/>
      <c r="D13" s="122"/>
      <c r="E13" s="73"/>
    </row>
    <row r="14" spans="3:5" ht="15.75" x14ac:dyDescent="0.25">
      <c r="C14" s="75" t="s">
        <v>424</v>
      </c>
      <c r="D14" s="76">
        <v>4</v>
      </c>
      <c r="E14" s="73"/>
    </row>
    <row r="15" spans="3:5" ht="15.75" x14ac:dyDescent="0.25">
      <c r="C15" s="75" t="s">
        <v>425</v>
      </c>
      <c r="D15" s="76">
        <v>9</v>
      </c>
      <c r="E15" s="73"/>
    </row>
    <row r="16" spans="3:5" ht="15.75" x14ac:dyDescent="0.25">
      <c r="C16" s="75" t="s">
        <v>426</v>
      </c>
      <c r="D16" s="76">
        <v>16</v>
      </c>
      <c r="E16" s="73"/>
    </row>
    <row r="17" spans="3:5" ht="15.75" x14ac:dyDescent="0.25">
      <c r="C17" s="77" t="s">
        <v>427</v>
      </c>
      <c r="D17" s="78">
        <v>25</v>
      </c>
      <c r="E17" s="73"/>
    </row>
  </sheetData>
  <mergeCells count="3">
    <mergeCell ref="C4:D4"/>
    <mergeCell ref="C12:C13"/>
    <mergeCell ref="D12:D1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K71"/>
  <sheetViews>
    <sheetView zoomScaleNormal="100" workbookViewId="0">
      <selection activeCell="R82" sqref="R82"/>
    </sheetView>
  </sheetViews>
  <sheetFormatPr baseColWidth="10" defaultRowHeight="15" x14ac:dyDescent="0.25"/>
  <cols>
    <col min="2" max="2" width="13.7109375" style="124" customWidth="1"/>
    <col min="3" max="3" width="11.42578125" style="124"/>
    <col min="4" max="4" width="7.7109375" style="124" customWidth="1"/>
    <col min="5" max="5" width="8.28515625" style="124" customWidth="1"/>
    <col min="6" max="6" width="7.85546875" style="124" customWidth="1"/>
    <col min="7" max="7" width="11.42578125" style="124"/>
    <col min="8" max="8" width="5" style="124" customWidth="1"/>
    <col min="9" max="9" width="10.42578125" style="124" customWidth="1"/>
    <col min="10" max="10" width="9.85546875" style="124" customWidth="1"/>
    <col min="11" max="11" width="11.42578125" style="124"/>
  </cols>
  <sheetData>
    <row r="3" spans="2:11" ht="15" customHeight="1" x14ac:dyDescent="0.25">
      <c r="B3" s="130" t="s">
        <v>9</v>
      </c>
      <c r="C3" s="129"/>
      <c r="D3" s="128" t="s">
        <v>12</v>
      </c>
      <c r="E3" s="130"/>
      <c r="F3" s="130"/>
      <c r="G3" s="130"/>
      <c r="H3" s="130"/>
      <c r="I3" s="130"/>
      <c r="J3" s="130"/>
      <c r="K3" s="130"/>
    </row>
    <row r="4" spans="2:11" ht="72.75" customHeight="1" x14ac:dyDescent="0.25">
      <c r="B4" s="132" t="s">
        <v>19</v>
      </c>
      <c r="C4" s="131" t="s">
        <v>20</v>
      </c>
      <c r="D4" s="137" t="s">
        <v>24</v>
      </c>
      <c r="E4" s="137" t="s">
        <v>25</v>
      </c>
      <c r="F4" s="137" t="s">
        <v>26</v>
      </c>
      <c r="G4" s="137" t="s">
        <v>27</v>
      </c>
      <c r="H4" s="137" t="s">
        <v>366</v>
      </c>
      <c r="I4" s="137" t="s">
        <v>29</v>
      </c>
      <c r="J4" s="137" t="s">
        <v>30</v>
      </c>
      <c r="K4" s="138" t="s">
        <v>31</v>
      </c>
    </row>
    <row r="5" spans="2:11" ht="42.75" x14ac:dyDescent="0.25">
      <c r="B5" s="133" t="s">
        <v>225</v>
      </c>
      <c r="C5" s="20" t="s">
        <v>54</v>
      </c>
      <c r="D5" s="125">
        <v>10</v>
      </c>
      <c r="E5" s="125">
        <v>4</v>
      </c>
      <c r="F5" s="125">
        <v>40</v>
      </c>
      <c r="G5" s="125" t="s">
        <v>361</v>
      </c>
      <c r="H5" s="125">
        <v>25</v>
      </c>
      <c r="I5" s="125">
        <v>1000</v>
      </c>
      <c r="J5" s="139" t="s">
        <v>352</v>
      </c>
      <c r="K5" s="135" t="s">
        <v>354</v>
      </c>
    </row>
    <row r="6" spans="2:11" ht="42.75" x14ac:dyDescent="0.25">
      <c r="B6" s="133" t="s">
        <v>225</v>
      </c>
      <c r="C6" s="20" t="s">
        <v>55</v>
      </c>
      <c r="D6" s="125">
        <v>6</v>
      </c>
      <c r="E6" s="125">
        <v>4</v>
      </c>
      <c r="F6" s="125">
        <v>24</v>
      </c>
      <c r="G6" s="125" t="s">
        <v>361</v>
      </c>
      <c r="H6" s="125">
        <v>25</v>
      </c>
      <c r="I6" s="125">
        <v>600</v>
      </c>
      <c r="J6" s="139" t="s">
        <v>352</v>
      </c>
      <c r="K6" s="135" t="s">
        <v>354</v>
      </c>
    </row>
    <row r="7" spans="2:11" ht="28.5" x14ac:dyDescent="0.25">
      <c r="B7" s="133" t="s">
        <v>93</v>
      </c>
      <c r="C7" s="20" t="s">
        <v>94</v>
      </c>
      <c r="D7" s="125">
        <v>10</v>
      </c>
      <c r="E7" s="125">
        <v>4</v>
      </c>
      <c r="F7" s="125">
        <v>40</v>
      </c>
      <c r="G7" s="125" t="s">
        <v>361</v>
      </c>
      <c r="H7" s="125">
        <v>25</v>
      </c>
      <c r="I7" s="125">
        <v>1000</v>
      </c>
      <c r="J7" s="139" t="s">
        <v>352</v>
      </c>
      <c r="K7" s="135" t="s">
        <v>354</v>
      </c>
    </row>
    <row r="8" spans="2:11" ht="28.5" x14ac:dyDescent="0.25">
      <c r="B8" s="133" t="s">
        <v>86</v>
      </c>
      <c r="C8" s="20" t="s">
        <v>100</v>
      </c>
      <c r="D8" s="125">
        <v>10</v>
      </c>
      <c r="E8" s="125">
        <v>4</v>
      </c>
      <c r="F8" s="125">
        <v>40</v>
      </c>
      <c r="G8" s="125" t="s">
        <v>361</v>
      </c>
      <c r="H8" s="125">
        <v>60</v>
      </c>
      <c r="I8" s="125">
        <v>2400</v>
      </c>
      <c r="J8" s="139" t="s">
        <v>352</v>
      </c>
      <c r="K8" s="135" t="s">
        <v>354</v>
      </c>
    </row>
    <row r="9" spans="2:11" ht="28.5" x14ac:dyDescent="0.25">
      <c r="B9" s="133" t="s">
        <v>86</v>
      </c>
      <c r="C9" s="20" t="s">
        <v>87</v>
      </c>
      <c r="D9" s="125">
        <v>6</v>
      </c>
      <c r="E9" s="125">
        <v>4</v>
      </c>
      <c r="F9" s="125">
        <v>24</v>
      </c>
      <c r="G9" s="125" t="s">
        <v>361</v>
      </c>
      <c r="H9" s="125">
        <v>25</v>
      </c>
      <c r="I9" s="125">
        <v>600</v>
      </c>
      <c r="J9" s="139" t="s">
        <v>352</v>
      </c>
      <c r="K9" s="135" t="s">
        <v>354</v>
      </c>
    </row>
    <row r="10" spans="2:11" ht="28.5" x14ac:dyDescent="0.25">
      <c r="B10" s="133" t="s">
        <v>102</v>
      </c>
      <c r="C10" s="20" t="s">
        <v>251</v>
      </c>
      <c r="D10" s="125">
        <v>10</v>
      </c>
      <c r="E10" s="125">
        <v>4</v>
      </c>
      <c r="F10" s="125">
        <v>40</v>
      </c>
      <c r="G10" s="125" t="s">
        <v>361</v>
      </c>
      <c r="H10" s="125">
        <v>60</v>
      </c>
      <c r="I10" s="125">
        <v>2400</v>
      </c>
      <c r="J10" s="139" t="s">
        <v>352</v>
      </c>
      <c r="K10" s="135" t="s">
        <v>354</v>
      </c>
    </row>
    <row r="11" spans="2:11" ht="42.75" x14ac:dyDescent="0.25">
      <c r="B11" s="133" t="s">
        <v>225</v>
      </c>
      <c r="C11" s="20" t="s">
        <v>55</v>
      </c>
      <c r="D11" s="125">
        <v>10</v>
      </c>
      <c r="E11" s="125">
        <v>4</v>
      </c>
      <c r="F11" s="125">
        <v>40</v>
      </c>
      <c r="G11" s="125" t="s">
        <v>361</v>
      </c>
      <c r="H11" s="125">
        <v>25</v>
      </c>
      <c r="I11" s="125">
        <v>1000</v>
      </c>
      <c r="J11" s="139" t="s">
        <v>352</v>
      </c>
      <c r="K11" s="135" t="s">
        <v>354</v>
      </c>
    </row>
    <row r="12" spans="2:11" ht="28.5" x14ac:dyDescent="0.25">
      <c r="B12" s="133" t="s">
        <v>86</v>
      </c>
      <c r="C12" s="20" t="s">
        <v>281</v>
      </c>
      <c r="D12" s="125">
        <v>6</v>
      </c>
      <c r="E12" s="125">
        <v>4</v>
      </c>
      <c r="F12" s="125">
        <v>24</v>
      </c>
      <c r="G12" s="125" t="s">
        <v>361</v>
      </c>
      <c r="H12" s="125">
        <v>25</v>
      </c>
      <c r="I12" s="125">
        <v>600</v>
      </c>
      <c r="J12" s="139" t="s">
        <v>352</v>
      </c>
      <c r="K12" s="135" t="s">
        <v>354</v>
      </c>
    </row>
    <row r="13" spans="2:11" ht="42.75" x14ac:dyDescent="0.25">
      <c r="B13" s="133" t="s">
        <v>225</v>
      </c>
      <c r="C13" s="20" t="s">
        <v>54</v>
      </c>
      <c r="D13" s="125">
        <v>10</v>
      </c>
      <c r="E13" s="125">
        <v>4</v>
      </c>
      <c r="F13" s="125">
        <v>40</v>
      </c>
      <c r="G13" s="125" t="s">
        <v>361</v>
      </c>
      <c r="H13" s="125">
        <v>26</v>
      </c>
      <c r="I13" s="125">
        <v>1040</v>
      </c>
      <c r="J13" s="139" t="s">
        <v>352</v>
      </c>
      <c r="K13" s="135" t="s">
        <v>354</v>
      </c>
    </row>
    <row r="14" spans="2:11" ht="28.5" x14ac:dyDescent="0.25">
      <c r="B14" s="133" t="s">
        <v>86</v>
      </c>
      <c r="C14" s="20" t="s">
        <v>87</v>
      </c>
      <c r="D14" s="125">
        <v>6</v>
      </c>
      <c r="E14" s="125">
        <v>4</v>
      </c>
      <c r="F14" s="125">
        <v>24</v>
      </c>
      <c r="G14" s="125" t="s">
        <v>361</v>
      </c>
      <c r="H14" s="125">
        <v>60</v>
      </c>
      <c r="I14" s="125">
        <v>1440</v>
      </c>
      <c r="J14" s="139" t="s">
        <v>352</v>
      </c>
      <c r="K14" s="135" t="s">
        <v>354</v>
      </c>
    </row>
    <row r="15" spans="2:11" ht="42.75" x14ac:dyDescent="0.25">
      <c r="B15" s="133" t="s">
        <v>225</v>
      </c>
      <c r="C15" s="20" t="s">
        <v>55</v>
      </c>
      <c r="D15" s="125">
        <v>6</v>
      </c>
      <c r="E15" s="125">
        <v>4</v>
      </c>
      <c r="F15" s="125">
        <v>24</v>
      </c>
      <c r="G15" s="125" t="s">
        <v>361</v>
      </c>
      <c r="H15" s="125">
        <v>25</v>
      </c>
      <c r="I15" s="125">
        <v>600</v>
      </c>
      <c r="J15" s="139" t="s">
        <v>352</v>
      </c>
      <c r="K15" s="135" t="s">
        <v>354</v>
      </c>
    </row>
    <row r="16" spans="2:11" ht="42.75" x14ac:dyDescent="0.25">
      <c r="B16" s="133" t="s">
        <v>225</v>
      </c>
      <c r="C16" s="20" t="s">
        <v>54</v>
      </c>
      <c r="D16" s="125">
        <v>6</v>
      </c>
      <c r="E16" s="125">
        <v>4</v>
      </c>
      <c r="F16" s="125">
        <v>24</v>
      </c>
      <c r="G16" s="125" t="s">
        <v>361</v>
      </c>
      <c r="H16" s="125"/>
      <c r="I16" s="125"/>
      <c r="J16" s="139" t="s">
        <v>352</v>
      </c>
      <c r="K16" s="135"/>
    </row>
    <row r="17" spans="2:11" ht="28.5" x14ac:dyDescent="0.25">
      <c r="B17" s="133" t="s">
        <v>86</v>
      </c>
      <c r="C17" s="20" t="s">
        <v>87</v>
      </c>
      <c r="D17" s="125">
        <v>10</v>
      </c>
      <c r="E17" s="125">
        <v>4</v>
      </c>
      <c r="F17" s="125">
        <v>40</v>
      </c>
      <c r="G17" s="125" t="s">
        <v>361</v>
      </c>
      <c r="H17" s="125">
        <v>25</v>
      </c>
      <c r="I17" s="125">
        <v>1000</v>
      </c>
      <c r="J17" s="139" t="s">
        <v>352</v>
      </c>
      <c r="K17" s="135" t="s">
        <v>354</v>
      </c>
    </row>
    <row r="18" spans="2:11" ht="28.5" x14ac:dyDescent="0.25">
      <c r="B18" s="133" t="s">
        <v>86</v>
      </c>
      <c r="C18" s="20" t="s">
        <v>100</v>
      </c>
      <c r="D18" s="125">
        <v>6</v>
      </c>
      <c r="E18" s="125">
        <v>4</v>
      </c>
      <c r="F18" s="125">
        <v>24</v>
      </c>
      <c r="G18" s="125" t="s">
        <v>361</v>
      </c>
      <c r="H18" s="125">
        <v>25</v>
      </c>
      <c r="I18" s="125">
        <v>600</v>
      </c>
      <c r="J18" s="139" t="s">
        <v>352</v>
      </c>
      <c r="K18" s="135" t="s">
        <v>354</v>
      </c>
    </row>
    <row r="19" spans="2:11" ht="42.75" x14ac:dyDescent="0.25">
      <c r="B19" s="133" t="s">
        <v>225</v>
      </c>
      <c r="C19" s="20" t="s">
        <v>54</v>
      </c>
      <c r="D19" s="125">
        <v>10</v>
      </c>
      <c r="E19" s="125">
        <v>4</v>
      </c>
      <c r="F19" s="125">
        <v>40</v>
      </c>
      <c r="G19" s="125" t="s">
        <v>361</v>
      </c>
      <c r="H19" s="125">
        <v>60</v>
      </c>
      <c r="I19" s="125">
        <v>2400</v>
      </c>
      <c r="J19" s="139" t="s">
        <v>352</v>
      </c>
      <c r="K19" s="135" t="s">
        <v>354</v>
      </c>
    </row>
    <row r="20" spans="2:11" ht="28.5" x14ac:dyDescent="0.25">
      <c r="B20" s="133" t="s">
        <v>102</v>
      </c>
      <c r="C20" s="20" t="s">
        <v>251</v>
      </c>
      <c r="D20" s="125">
        <v>6</v>
      </c>
      <c r="E20" s="125">
        <v>4</v>
      </c>
      <c r="F20" s="125">
        <v>24</v>
      </c>
      <c r="G20" s="125" t="s">
        <v>361</v>
      </c>
      <c r="H20" s="125">
        <v>11</v>
      </c>
      <c r="I20" s="125">
        <v>264</v>
      </c>
      <c r="J20" s="140" t="s">
        <v>357</v>
      </c>
      <c r="K20" s="135" t="s">
        <v>358</v>
      </c>
    </row>
    <row r="21" spans="2:11" ht="28.5" x14ac:dyDescent="0.25">
      <c r="B21" s="133" t="s">
        <v>99</v>
      </c>
      <c r="C21" s="20" t="s">
        <v>282</v>
      </c>
      <c r="D21" s="125">
        <v>6</v>
      </c>
      <c r="E21" s="125">
        <v>4</v>
      </c>
      <c r="F21" s="125">
        <v>24</v>
      </c>
      <c r="G21" s="125" t="s">
        <v>361</v>
      </c>
      <c r="H21" s="125">
        <v>10</v>
      </c>
      <c r="I21" s="125">
        <v>239</v>
      </c>
      <c r="J21" s="140" t="s">
        <v>357</v>
      </c>
      <c r="K21" s="135" t="s">
        <v>358</v>
      </c>
    </row>
    <row r="22" spans="2:11" ht="28.5" x14ac:dyDescent="0.25">
      <c r="B22" s="133" t="s">
        <v>99</v>
      </c>
      <c r="C22" s="20" t="s">
        <v>282</v>
      </c>
      <c r="D22" s="125">
        <v>6</v>
      </c>
      <c r="E22" s="125">
        <v>4</v>
      </c>
      <c r="F22" s="125">
        <v>24</v>
      </c>
      <c r="G22" s="125" t="s">
        <v>361</v>
      </c>
      <c r="H22" s="125">
        <v>10</v>
      </c>
      <c r="I22" s="125">
        <v>240</v>
      </c>
      <c r="J22" s="140" t="s">
        <v>357</v>
      </c>
      <c r="K22" s="135" t="s">
        <v>358</v>
      </c>
    </row>
    <row r="23" spans="2:11" ht="28.5" x14ac:dyDescent="0.25">
      <c r="B23" s="133" t="s">
        <v>86</v>
      </c>
      <c r="C23" s="20" t="s">
        <v>100</v>
      </c>
      <c r="D23" s="125">
        <v>6</v>
      </c>
      <c r="E23" s="125">
        <v>4</v>
      </c>
      <c r="F23" s="125">
        <v>24</v>
      </c>
      <c r="G23" s="125" t="s">
        <v>361</v>
      </c>
      <c r="H23" s="125">
        <v>25</v>
      </c>
      <c r="I23" s="125">
        <v>600</v>
      </c>
      <c r="J23" s="139" t="s">
        <v>352</v>
      </c>
      <c r="K23" s="135" t="s">
        <v>354</v>
      </c>
    </row>
    <row r="24" spans="2:11" ht="42.75" x14ac:dyDescent="0.25">
      <c r="B24" s="133" t="s">
        <v>225</v>
      </c>
      <c r="C24" s="20" t="s">
        <v>54</v>
      </c>
      <c r="D24" s="125">
        <v>6</v>
      </c>
      <c r="E24" s="125">
        <v>4</v>
      </c>
      <c r="F24" s="125">
        <v>24</v>
      </c>
      <c r="G24" s="125" t="s">
        <v>361</v>
      </c>
      <c r="H24" s="125">
        <v>25</v>
      </c>
      <c r="I24" s="125">
        <v>600</v>
      </c>
      <c r="J24" s="139" t="s">
        <v>352</v>
      </c>
      <c r="K24" s="135" t="s">
        <v>354</v>
      </c>
    </row>
    <row r="25" spans="2:11" ht="28.5" x14ac:dyDescent="0.25">
      <c r="B25" s="133" t="s">
        <v>102</v>
      </c>
      <c r="C25" s="20" t="s">
        <v>251</v>
      </c>
      <c r="D25" s="125">
        <v>6</v>
      </c>
      <c r="E25" s="125">
        <v>4</v>
      </c>
      <c r="F25" s="125">
        <v>24</v>
      </c>
      <c r="G25" s="125" t="s">
        <v>361</v>
      </c>
      <c r="H25" s="125">
        <v>10</v>
      </c>
      <c r="I25" s="125">
        <v>240</v>
      </c>
      <c r="J25" s="140" t="s">
        <v>357</v>
      </c>
      <c r="K25" s="135" t="s">
        <v>358</v>
      </c>
    </row>
    <row r="26" spans="2:11" ht="28.5" x14ac:dyDescent="0.25">
      <c r="B26" s="133" t="s">
        <v>86</v>
      </c>
      <c r="C26" s="20" t="s">
        <v>87</v>
      </c>
      <c r="D26" s="125">
        <v>6</v>
      </c>
      <c r="E26" s="125">
        <v>4</v>
      </c>
      <c r="F26" s="125">
        <v>24</v>
      </c>
      <c r="G26" s="125" t="s">
        <v>361</v>
      </c>
      <c r="H26" s="125">
        <v>10</v>
      </c>
      <c r="I26" s="125">
        <v>240</v>
      </c>
      <c r="J26" s="140" t="s">
        <v>357</v>
      </c>
      <c r="K26" s="135" t="s">
        <v>358</v>
      </c>
    </row>
    <row r="27" spans="2:11" ht="28.5" x14ac:dyDescent="0.25">
      <c r="B27" s="133" t="s">
        <v>86</v>
      </c>
      <c r="C27" s="20" t="s">
        <v>100</v>
      </c>
      <c r="D27" s="125">
        <v>6</v>
      </c>
      <c r="E27" s="125">
        <v>4</v>
      </c>
      <c r="F27" s="125">
        <v>24</v>
      </c>
      <c r="G27" s="125" t="s">
        <v>361</v>
      </c>
      <c r="H27" s="125">
        <v>25</v>
      </c>
      <c r="I27" s="125">
        <v>600</v>
      </c>
      <c r="J27" s="139" t="s">
        <v>352</v>
      </c>
      <c r="K27" s="135" t="s">
        <v>354</v>
      </c>
    </row>
    <row r="28" spans="2:11" ht="28.5" x14ac:dyDescent="0.25">
      <c r="B28" s="133" t="s">
        <v>102</v>
      </c>
      <c r="C28" s="20" t="s">
        <v>251</v>
      </c>
      <c r="D28" s="125">
        <v>6</v>
      </c>
      <c r="E28" s="125">
        <v>4</v>
      </c>
      <c r="F28" s="125">
        <v>24</v>
      </c>
      <c r="G28" s="125" t="s">
        <v>361</v>
      </c>
      <c r="H28" s="125">
        <v>60</v>
      </c>
      <c r="I28" s="125">
        <v>1440</v>
      </c>
      <c r="J28" s="139" t="s">
        <v>352</v>
      </c>
      <c r="K28" s="135" t="s">
        <v>354</v>
      </c>
    </row>
    <row r="29" spans="2:11" x14ac:dyDescent="0.25">
      <c r="B29" s="133" t="s">
        <v>86</v>
      </c>
      <c r="C29" s="20" t="s">
        <v>87</v>
      </c>
      <c r="D29" s="125">
        <v>6</v>
      </c>
      <c r="E29" s="125">
        <v>4</v>
      </c>
      <c r="F29" s="125">
        <v>24</v>
      </c>
      <c r="G29" s="125" t="s">
        <v>361</v>
      </c>
      <c r="H29" s="125">
        <v>10</v>
      </c>
      <c r="I29" s="125">
        <v>25</v>
      </c>
      <c r="J29" s="141" t="s">
        <v>353</v>
      </c>
      <c r="K29" s="135" t="s">
        <v>362</v>
      </c>
    </row>
    <row r="30" spans="2:11" x14ac:dyDescent="0.25">
      <c r="B30" s="133" t="s">
        <v>86</v>
      </c>
      <c r="C30" s="20" t="s">
        <v>100</v>
      </c>
      <c r="D30" s="125">
        <v>6</v>
      </c>
      <c r="E30" s="125">
        <v>4</v>
      </c>
      <c r="F30" s="125">
        <v>24</v>
      </c>
      <c r="G30" s="125" t="s">
        <v>361</v>
      </c>
      <c r="H30" s="125">
        <v>10</v>
      </c>
      <c r="I30" s="125">
        <v>25</v>
      </c>
      <c r="J30" s="141" t="s">
        <v>353</v>
      </c>
      <c r="K30" s="135" t="s">
        <v>362</v>
      </c>
    </row>
    <row r="31" spans="2:11" x14ac:dyDescent="0.25">
      <c r="B31" s="133" t="s">
        <v>86</v>
      </c>
      <c r="C31" s="20" t="s">
        <v>145</v>
      </c>
      <c r="D31" s="125">
        <v>6</v>
      </c>
      <c r="E31" s="125">
        <v>4</v>
      </c>
      <c r="F31" s="125">
        <v>24</v>
      </c>
      <c r="G31" s="125" t="s">
        <v>361</v>
      </c>
      <c r="H31" s="125">
        <v>10</v>
      </c>
      <c r="I31" s="125">
        <v>25</v>
      </c>
      <c r="J31" s="141" t="s">
        <v>353</v>
      </c>
      <c r="K31" s="135" t="s">
        <v>362</v>
      </c>
    </row>
    <row r="32" spans="2:11" ht="28.5" x14ac:dyDescent="0.25">
      <c r="B32" s="133" t="s">
        <v>102</v>
      </c>
      <c r="C32" s="20" t="s">
        <v>251</v>
      </c>
      <c r="D32" s="125">
        <v>6</v>
      </c>
      <c r="E32" s="125">
        <v>4</v>
      </c>
      <c r="F32" s="125">
        <v>24</v>
      </c>
      <c r="G32" s="125" t="s">
        <v>361</v>
      </c>
      <c r="H32" s="125">
        <v>10</v>
      </c>
      <c r="I32" s="125">
        <v>240</v>
      </c>
      <c r="J32" s="140" t="s">
        <v>357</v>
      </c>
      <c r="K32" s="135" t="s">
        <v>358</v>
      </c>
    </row>
    <row r="33" spans="2:11" ht="42.75" x14ac:dyDescent="0.25">
      <c r="B33" s="133" t="s">
        <v>225</v>
      </c>
      <c r="C33" s="20" t="s">
        <v>54</v>
      </c>
      <c r="D33" s="125">
        <v>6</v>
      </c>
      <c r="E33" s="125">
        <v>4</v>
      </c>
      <c r="F33" s="125">
        <v>24</v>
      </c>
      <c r="G33" s="125" t="s">
        <v>361</v>
      </c>
      <c r="H33" s="125">
        <v>25</v>
      </c>
      <c r="I33" s="125">
        <v>600</v>
      </c>
      <c r="J33" s="139" t="s">
        <v>352</v>
      </c>
      <c r="K33" s="135" t="s">
        <v>354</v>
      </c>
    </row>
    <row r="34" spans="2:11" ht="28.5" x14ac:dyDescent="0.25">
      <c r="B34" s="133" t="s">
        <v>225</v>
      </c>
      <c r="C34" s="20" t="s">
        <v>54</v>
      </c>
      <c r="D34" s="125">
        <v>6</v>
      </c>
      <c r="E34" s="125">
        <v>4</v>
      </c>
      <c r="F34" s="125">
        <v>24</v>
      </c>
      <c r="G34" s="125" t="s">
        <v>361</v>
      </c>
      <c r="H34" s="125">
        <v>10</v>
      </c>
      <c r="I34" s="125">
        <v>25</v>
      </c>
      <c r="J34" s="141" t="s">
        <v>353</v>
      </c>
      <c r="K34" s="135" t="s">
        <v>362</v>
      </c>
    </row>
    <row r="35" spans="2:11" x14ac:dyDescent="0.25">
      <c r="B35" s="133" t="s">
        <v>99</v>
      </c>
      <c r="C35" s="20" t="s">
        <v>282</v>
      </c>
      <c r="D35" s="125">
        <v>6</v>
      </c>
      <c r="E35" s="125">
        <v>4</v>
      </c>
      <c r="F35" s="125">
        <v>24</v>
      </c>
      <c r="G35" s="125" t="s">
        <v>361</v>
      </c>
      <c r="H35" s="125">
        <v>10</v>
      </c>
      <c r="I35" s="125">
        <v>25</v>
      </c>
      <c r="J35" s="141" t="s">
        <v>353</v>
      </c>
      <c r="K35" s="135" t="s">
        <v>362</v>
      </c>
    </row>
    <row r="36" spans="2:11" ht="28.5" x14ac:dyDescent="0.25">
      <c r="B36" s="133" t="s">
        <v>225</v>
      </c>
      <c r="C36" s="20" t="s">
        <v>82</v>
      </c>
      <c r="D36" s="125">
        <v>6</v>
      </c>
      <c r="E36" s="125">
        <v>4</v>
      </c>
      <c r="F36" s="125">
        <v>24</v>
      </c>
      <c r="G36" s="125" t="s">
        <v>361</v>
      </c>
      <c r="H36" s="125">
        <v>10</v>
      </c>
      <c r="I36" s="125">
        <v>25</v>
      </c>
      <c r="J36" s="141" t="s">
        <v>353</v>
      </c>
      <c r="K36" s="135" t="s">
        <v>362</v>
      </c>
    </row>
    <row r="37" spans="2:11" ht="42.75" x14ac:dyDescent="0.25">
      <c r="B37" s="133" t="s">
        <v>225</v>
      </c>
      <c r="C37" s="20" t="s">
        <v>55</v>
      </c>
      <c r="D37" s="125">
        <v>6</v>
      </c>
      <c r="E37" s="125">
        <v>4</v>
      </c>
      <c r="F37" s="125">
        <v>24</v>
      </c>
      <c r="G37" s="125" t="s">
        <v>361</v>
      </c>
      <c r="H37" s="125">
        <v>25</v>
      </c>
      <c r="I37" s="125">
        <v>600</v>
      </c>
      <c r="J37" s="139" t="s">
        <v>352</v>
      </c>
      <c r="K37" s="135" t="s">
        <v>354</v>
      </c>
    </row>
    <row r="38" spans="2:11" ht="42.75" x14ac:dyDescent="0.25">
      <c r="B38" s="133" t="s">
        <v>225</v>
      </c>
      <c r="C38" s="20" t="s">
        <v>54</v>
      </c>
      <c r="D38" s="125">
        <v>6</v>
      </c>
      <c r="E38" s="125">
        <v>4</v>
      </c>
      <c r="F38" s="125">
        <v>24</v>
      </c>
      <c r="G38" s="125" t="s">
        <v>361</v>
      </c>
      <c r="H38" s="125">
        <v>25</v>
      </c>
      <c r="I38" s="125">
        <v>600</v>
      </c>
      <c r="J38" s="139" t="s">
        <v>352</v>
      </c>
      <c r="K38" s="135" t="s">
        <v>354</v>
      </c>
    </row>
    <row r="39" spans="2:11" ht="28.5" x14ac:dyDescent="0.25">
      <c r="B39" s="133" t="s">
        <v>102</v>
      </c>
      <c r="C39" s="20" t="s">
        <v>371</v>
      </c>
      <c r="D39" s="125">
        <v>6</v>
      </c>
      <c r="E39" s="125">
        <v>4</v>
      </c>
      <c r="F39" s="125">
        <v>24</v>
      </c>
      <c r="G39" s="125" t="s">
        <v>361</v>
      </c>
      <c r="H39" s="125">
        <v>25</v>
      </c>
      <c r="I39" s="125">
        <v>600</v>
      </c>
      <c r="J39" s="139" t="s">
        <v>352</v>
      </c>
      <c r="K39" s="135" t="s">
        <v>354</v>
      </c>
    </row>
    <row r="40" spans="2:11" ht="28.5" x14ac:dyDescent="0.25">
      <c r="B40" s="133" t="s">
        <v>86</v>
      </c>
      <c r="C40" s="20" t="s">
        <v>145</v>
      </c>
      <c r="D40" s="125">
        <v>6</v>
      </c>
      <c r="E40" s="125">
        <v>4</v>
      </c>
      <c r="F40" s="125">
        <v>24</v>
      </c>
      <c r="G40" s="125" t="s">
        <v>361</v>
      </c>
      <c r="H40" s="125"/>
      <c r="I40" s="125">
        <v>0</v>
      </c>
      <c r="J40" s="141" t="s">
        <v>353</v>
      </c>
      <c r="K40" s="135" t="s">
        <v>355</v>
      </c>
    </row>
    <row r="41" spans="2:11" ht="28.5" x14ac:dyDescent="0.25">
      <c r="B41" s="133" t="s">
        <v>86</v>
      </c>
      <c r="C41" s="20" t="s">
        <v>87</v>
      </c>
      <c r="D41" s="125">
        <v>6</v>
      </c>
      <c r="E41" s="125">
        <v>4</v>
      </c>
      <c r="F41" s="125">
        <v>24</v>
      </c>
      <c r="G41" s="125" t="s">
        <v>361</v>
      </c>
      <c r="H41" s="125">
        <v>10</v>
      </c>
      <c r="I41" s="125">
        <v>240</v>
      </c>
      <c r="J41" s="140" t="s">
        <v>357</v>
      </c>
      <c r="K41" s="135" t="s">
        <v>358</v>
      </c>
    </row>
    <row r="42" spans="2:11" ht="42.75" x14ac:dyDescent="0.25">
      <c r="B42" s="133" t="s">
        <v>225</v>
      </c>
      <c r="C42" s="20" t="s">
        <v>54</v>
      </c>
      <c r="D42" s="125">
        <v>6</v>
      </c>
      <c r="E42" s="125">
        <v>3</v>
      </c>
      <c r="F42" s="125">
        <v>18</v>
      </c>
      <c r="G42" s="125" t="s">
        <v>351</v>
      </c>
      <c r="H42" s="125">
        <v>25</v>
      </c>
      <c r="I42" s="125">
        <v>450</v>
      </c>
      <c r="J42" s="140" t="s">
        <v>357</v>
      </c>
      <c r="K42" s="135" t="s">
        <v>358</v>
      </c>
    </row>
    <row r="43" spans="2:11" ht="42.75" x14ac:dyDescent="0.25">
      <c r="B43" s="133" t="s">
        <v>225</v>
      </c>
      <c r="C43" s="20" t="s">
        <v>82</v>
      </c>
      <c r="D43" s="125">
        <v>6</v>
      </c>
      <c r="E43" s="125">
        <v>2</v>
      </c>
      <c r="F43" s="125">
        <v>12</v>
      </c>
      <c r="G43" s="125" t="s">
        <v>351</v>
      </c>
      <c r="H43" s="125">
        <v>25</v>
      </c>
      <c r="I43" s="125">
        <v>300</v>
      </c>
      <c r="J43" s="140" t="s">
        <v>357</v>
      </c>
      <c r="K43" s="135" t="s">
        <v>358</v>
      </c>
    </row>
    <row r="44" spans="2:11" ht="28.5" x14ac:dyDescent="0.25">
      <c r="B44" s="133" t="s">
        <v>102</v>
      </c>
      <c r="C44" s="20" t="s">
        <v>251</v>
      </c>
      <c r="D44" s="125">
        <v>6</v>
      </c>
      <c r="E44" s="125">
        <v>3</v>
      </c>
      <c r="F44" s="125">
        <v>18</v>
      </c>
      <c r="G44" s="125" t="s">
        <v>351</v>
      </c>
      <c r="H44" s="125">
        <v>10</v>
      </c>
      <c r="I44" s="125">
        <v>180</v>
      </c>
      <c r="J44" s="140" t="s">
        <v>357</v>
      </c>
      <c r="K44" s="135" t="s">
        <v>358</v>
      </c>
    </row>
    <row r="45" spans="2:11" ht="28.5" x14ac:dyDescent="0.25">
      <c r="B45" s="133" t="s">
        <v>102</v>
      </c>
      <c r="C45" s="20" t="s">
        <v>251</v>
      </c>
      <c r="D45" s="125">
        <v>6</v>
      </c>
      <c r="E45" s="125">
        <v>2</v>
      </c>
      <c r="F45" s="125">
        <v>12</v>
      </c>
      <c r="G45" s="125" t="s">
        <v>351</v>
      </c>
      <c r="H45" s="125">
        <v>25</v>
      </c>
      <c r="I45" s="125">
        <v>300</v>
      </c>
      <c r="J45" s="140" t="s">
        <v>357</v>
      </c>
      <c r="K45" s="135" t="s">
        <v>358</v>
      </c>
    </row>
    <row r="46" spans="2:11" ht="42.75" x14ac:dyDescent="0.25">
      <c r="B46" s="133" t="s">
        <v>344</v>
      </c>
      <c r="C46" s="126" t="s">
        <v>376</v>
      </c>
      <c r="D46" s="125">
        <v>6</v>
      </c>
      <c r="E46" s="125">
        <v>2</v>
      </c>
      <c r="F46" s="125">
        <v>12</v>
      </c>
      <c r="G46" s="125" t="s">
        <v>351</v>
      </c>
      <c r="H46" s="125">
        <v>25</v>
      </c>
      <c r="I46" s="125">
        <v>300</v>
      </c>
      <c r="J46" s="140" t="s">
        <v>357</v>
      </c>
      <c r="K46" s="135" t="s">
        <v>358</v>
      </c>
    </row>
    <row r="47" spans="2:11" ht="42.75" x14ac:dyDescent="0.25">
      <c r="B47" s="133" t="s">
        <v>225</v>
      </c>
      <c r="C47" s="20" t="s">
        <v>54</v>
      </c>
      <c r="D47" s="125">
        <v>6</v>
      </c>
      <c r="E47" s="125">
        <v>2</v>
      </c>
      <c r="F47" s="125">
        <v>12</v>
      </c>
      <c r="G47" s="125" t="s">
        <v>351</v>
      </c>
      <c r="H47" s="125">
        <v>10</v>
      </c>
      <c r="I47" s="125">
        <v>120</v>
      </c>
      <c r="J47" s="141" t="s">
        <v>359</v>
      </c>
      <c r="K47" s="135" t="s">
        <v>360</v>
      </c>
    </row>
    <row r="48" spans="2:11" ht="28.5" x14ac:dyDescent="0.25">
      <c r="B48" s="133" t="s">
        <v>99</v>
      </c>
      <c r="C48" s="20" t="s">
        <v>282</v>
      </c>
      <c r="D48" s="125">
        <v>6</v>
      </c>
      <c r="E48" s="125">
        <v>1</v>
      </c>
      <c r="F48" s="125">
        <v>6</v>
      </c>
      <c r="G48" s="125" t="s">
        <v>356</v>
      </c>
      <c r="H48" s="125">
        <v>60</v>
      </c>
      <c r="I48" s="125">
        <v>360</v>
      </c>
      <c r="J48" s="140" t="s">
        <v>357</v>
      </c>
      <c r="K48" s="135" t="s">
        <v>358</v>
      </c>
    </row>
    <row r="49" spans="2:11" ht="42.75" x14ac:dyDescent="0.25">
      <c r="B49" s="133" t="s">
        <v>225</v>
      </c>
      <c r="C49" s="20" t="s">
        <v>82</v>
      </c>
      <c r="D49" s="125">
        <v>2</v>
      </c>
      <c r="E49" s="125">
        <v>3</v>
      </c>
      <c r="F49" s="125">
        <v>6</v>
      </c>
      <c r="G49" s="125" t="s">
        <v>356</v>
      </c>
      <c r="H49" s="125">
        <v>10</v>
      </c>
      <c r="I49" s="125">
        <v>60</v>
      </c>
      <c r="J49" s="141" t="s">
        <v>359</v>
      </c>
      <c r="K49" s="135" t="s">
        <v>360</v>
      </c>
    </row>
    <row r="50" spans="2:11" ht="42.75" x14ac:dyDescent="0.25">
      <c r="B50" s="133" t="s">
        <v>225</v>
      </c>
      <c r="C50" s="20" t="s">
        <v>55</v>
      </c>
      <c r="D50" s="125">
        <v>2</v>
      </c>
      <c r="E50" s="125">
        <v>4</v>
      </c>
      <c r="F50" s="125">
        <v>8</v>
      </c>
      <c r="G50" s="125" t="s">
        <v>356</v>
      </c>
      <c r="H50" s="125">
        <v>10</v>
      </c>
      <c r="I50" s="125">
        <v>80</v>
      </c>
      <c r="J50" s="141" t="s">
        <v>359</v>
      </c>
      <c r="K50" s="135" t="s">
        <v>360</v>
      </c>
    </row>
    <row r="51" spans="2:11" ht="28.5" x14ac:dyDescent="0.25">
      <c r="B51" s="133" t="s">
        <v>102</v>
      </c>
      <c r="C51" s="20" t="s">
        <v>371</v>
      </c>
      <c r="D51" s="125">
        <v>2</v>
      </c>
      <c r="E51" s="125">
        <v>4</v>
      </c>
      <c r="F51" s="125">
        <v>8</v>
      </c>
      <c r="G51" s="125" t="s">
        <v>356</v>
      </c>
      <c r="H51" s="125">
        <v>25</v>
      </c>
      <c r="I51" s="125">
        <v>200</v>
      </c>
      <c r="J51" s="140" t="s">
        <v>357</v>
      </c>
      <c r="K51" s="135" t="s">
        <v>358</v>
      </c>
    </row>
    <row r="52" spans="2:11" x14ac:dyDescent="0.25">
      <c r="B52" s="133" t="s">
        <v>86</v>
      </c>
      <c r="C52" s="20" t="s">
        <v>87</v>
      </c>
      <c r="D52" s="125">
        <v>2</v>
      </c>
      <c r="E52" s="125">
        <v>4</v>
      </c>
      <c r="F52" s="125">
        <v>8</v>
      </c>
      <c r="G52" s="125" t="s">
        <v>356</v>
      </c>
      <c r="H52" s="125">
        <v>10</v>
      </c>
      <c r="I52" s="125">
        <v>80</v>
      </c>
      <c r="J52" s="141" t="s">
        <v>359</v>
      </c>
      <c r="K52" s="135" t="s">
        <v>360</v>
      </c>
    </row>
    <row r="53" spans="2:11" ht="28.5" x14ac:dyDescent="0.25">
      <c r="B53" s="133" t="s">
        <v>86</v>
      </c>
      <c r="C53" s="20" t="s">
        <v>145</v>
      </c>
      <c r="D53" s="125">
        <v>2</v>
      </c>
      <c r="E53" s="125">
        <v>3</v>
      </c>
      <c r="F53" s="125">
        <v>6</v>
      </c>
      <c r="G53" s="125" t="s">
        <v>356</v>
      </c>
      <c r="H53" s="125">
        <v>60</v>
      </c>
      <c r="I53" s="125">
        <v>360</v>
      </c>
      <c r="J53" s="140" t="s">
        <v>357</v>
      </c>
      <c r="K53" s="135" t="s">
        <v>358</v>
      </c>
    </row>
    <row r="54" spans="2:11" x14ac:dyDescent="0.25">
      <c r="B54" s="133" t="s">
        <v>86</v>
      </c>
      <c r="C54" s="20" t="s">
        <v>100</v>
      </c>
      <c r="D54" s="125">
        <v>2</v>
      </c>
      <c r="E54" s="125">
        <v>4</v>
      </c>
      <c r="F54" s="125">
        <v>8</v>
      </c>
      <c r="G54" s="125" t="s">
        <v>356</v>
      </c>
      <c r="H54" s="125">
        <v>10</v>
      </c>
      <c r="I54" s="125">
        <v>80</v>
      </c>
      <c r="J54" s="141" t="s">
        <v>359</v>
      </c>
      <c r="K54" s="135" t="s">
        <v>360</v>
      </c>
    </row>
    <row r="55" spans="2:11" ht="28.5" x14ac:dyDescent="0.25">
      <c r="B55" s="133" t="s">
        <v>102</v>
      </c>
      <c r="C55" s="20" t="s">
        <v>251</v>
      </c>
      <c r="D55" s="125">
        <v>2</v>
      </c>
      <c r="E55" s="125">
        <v>3</v>
      </c>
      <c r="F55" s="125">
        <v>6</v>
      </c>
      <c r="G55" s="125" t="s">
        <v>356</v>
      </c>
      <c r="H55" s="125">
        <v>25</v>
      </c>
      <c r="I55" s="125">
        <v>150</v>
      </c>
      <c r="J55" s="140" t="s">
        <v>357</v>
      </c>
      <c r="K55" s="135" t="s">
        <v>358</v>
      </c>
    </row>
    <row r="56" spans="2:11" ht="28.5" x14ac:dyDescent="0.25">
      <c r="B56" s="133" t="s">
        <v>102</v>
      </c>
      <c r="C56" s="20" t="s">
        <v>251</v>
      </c>
      <c r="D56" s="125">
        <v>2</v>
      </c>
      <c r="E56" s="125">
        <v>4</v>
      </c>
      <c r="F56" s="125">
        <v>8</v>
      </c>
      <c r="G56" s="125" t="s">
        <v>356</v>
      </c>
      <c r="H56" s="125">
        <v>25</v>
      </c>
      <c r="I56" s="125">
        <v>200</v>
      </c>
      <c r="J56" s="140" t="s">
        <v>357</v>
      </c>
      <c r="K56" s="135" t="s">
        <v>358</v>
      </c>
    </row>
    <row r="57" spans="2:11" ht="42.75" x14ac:dyDescent="0.25">
      <c r="B57" s="133" t="s">
        <v>344</v>
      </c>
      <c r="C57" s="126" t="s">
        <v>376</v>
      </c>
      <c r="D57" s="125">
        <v>2</v>
      </c>
      <c r="E57" s="125">
        <v>4</v>
      </c>
      <c r="F57" s="125">
        <v>8</v>
      </c>
      <c r="G57" s="125" t="s">
        <v>356</v>
      </c>
      <c r="H57" s="125">
        <v>10</v>
      </c>
      <c r="I57" s="125">
        <v>80</v>
      </c>
      <c r="J57" s="141" t="s">
        <v>359</v>
      </c>
      <c r="K57" s="135" t="s">
        <v>360</v>
      </c>
    </row>
    <row r="58" spans="2:11" ht="42.75" x14ac:dyDescent="0.25">
      <c r="B58" s="133" t="s">
        <v>225</v>
      </c>
      <c r="C58" s="20" t="s">
        <v>82</v>
      </c>
      <c r="D58" s="125">
        <v>2</v>
      </c>
      <c r="E58" s="125">
        <v>4</v>
      </c>
      <c r="F58" s="125">
        <v>8</v>
      </c>
      <c r="G58" s="125" t="s">
        <v>356</v>
      </c>
      <c r="H58" s="125">
        <v>10</v>
      </c>
      <c r="I58" s="125">
        <v>80</v>
      </c>
      <c r="J58" s="141" t="s">
        <v>359</v>
      </c>
      <c r="K58" s="135" t="s">
        <v>360</v>
      </c>
    </row>
    <row r="59" spans="2:11" x14ac:dyDescent="0.25">
      <c r="B59" s="133" t="s">
        <v>86</v>
      </c>
      <c r="C59" s="20" t="s">
        <v>87</v>
      </c>
      <c r="D59" s="125">
        <v>2</v>
      </c>
      <c r="E59" s="125">
        <v>3</v>
      </c>
      <c r="F59" s="125">
        <v>6</v>
      </c>
      <c r="G59" s="125" t="s">
        <v>356</v>
      </c>
      <c r="H59" s="125">
        <v>10</v>
      </c>
      <c r="I59" s="125">
        <v>60</v>
      </c>
      <c r="J59" s="141" t="s">
        <v>359</v>
      </c>
      <c r="K59" s="135" t="s">
        <v>360</v>
      </c>
    </row>
    <row r="60" spans="2:11" ht="42.75" x14ac:dyDescent="0.25">
      <c r="B60" s="133" t="s">
        <v>225</v>
      </c>
      <c r="C60" s="20" t="s">
        <v>54</v>
      </c>
      <c r="D60" s="125">
        <v>2</v>
      </c>
      <c r="E60" s="125">
        <v>4</v>
      </c>
      <c r="F60" s="125">
        <v>8</v>
      </c>
      <c r="G60" s="125" t="s">
        <v>356</v>
      </c>
      <c r="H60" s="125">
        <v>25</v>
      </c>
      <c r="I60" s="125">
        <v>200</v>
      </c>
      <c r="J60" s="140" t="s">
        <v>357</v>
      </c>
      <c r="K60" s="135" t="s">
        <v>358</v>
      </c>
    </row>
    <row r="61" spans="2:11" ht="42.75" x14ac:dyDescent="0.25">
      <c r="B61" s="133" t="s">
        <v>225</v>
      </c>
      <c r="C61" s="20" t="s">
        <v>54</v>
      </c>
      <c r="D61" s="125">
        <v>2</v>
      </c>
      <c r="E61" s="125">
        <v>3</v>
      </c>
      <c r="F61" s="125">
        <v>6</v>
      </c>
      <c r="G61" s="125" t="s">
        <v>356</v>
      </c>
      <c r="H61" s="125">
        <v>10</v>
      </c>
      <c r="I61" s="125">
        <v>60</v>
      </c>
      <c r="J61" s="141" t="s">
        <v>359</v>
      </c>
      <c r="K61" s="135" t="s">
        <v>360</v>
      </c>
    </row>
    <row r="62" spans="2:11" ht="28.5" x14ac:dyDescent="0.25">
      <c r="B62" s="133" t="s">
        <v>102</v>
      </c>
      <c r="C62" s="20" t="s">
        <v>251</v>
      </c>
      <c r="D62" s="125">
        <v>2</v>
      </c>
      <c r="E62" s="125">
        <v>4</v>
      </c>
      <c r="F62" s="125">
        <v>8</v>
      </c>
      <c r="G62" s="125" t="s">
        <v>356</v>
      </c>
      <c r="H62" s="125">
        <v>25</v>
      </c>
      <c r="I62" s="125">
        <v>200</v>
      </c>
      <c r="J62" s="140" t="s">
        <v>357</v>
      </c>
      <c r="K62" s="135" t="s">
        <v>358</v>
      </c>
    </row>
    <row r="63" spans="2:11" ht="28.5" x14ac:dyDescent="0.25">
      <c r="B63" s="133" t="s">
        <v>102</v>
      </c>
      <c r="C63" s="20" t="s">
        <v>251</v>
      </c>
      <c r="D63" s="125">
        <v>2</v>
      </c>
      <c r="E63" s="125">
        <v>4</v>
      </c>
      <c r="F63" s="125">
        <v>8</v>
      </c>
      <c r="G63" s="125" t="s">
        <v>356</v>
      </c>
      <c r="H63" s="125">
        <v>25</v>
      </c>
      <c r="I63" s="125">
        <v>200</v>
      </c>
      <c r="J63" s="140" t="s">
        <v>357</v>
      </c>
      <c r="K63" s="135" t="s">
        <v>358</v>
      </c>
    </row>
    <row r="64" spans="2:11" ht="28.5" x14ac:dyDescent="0.25">
      <c r="B64" s="133" t="s">
        <v>102</v>
      </c>
      <c r="C64" s="20" t="s">
        <v>251</v>
      </c>
      <c r="D64" s="125">
        <v>2</v>
      </c>
      <c r="E64" s="125">
        <v>4</v>
      </c>
      <c r="F64" s="125">
        <v>8</v>
      </c>
      <c r="G64" s="125" t="s">
        <v>356</v>
      </c>
      <c r="H64" s="125">
        <v>10</v>
      </c>
      <c r="I64" s="125">
        <v>80</v>
      </c>
      <c r="J64" s="141" t="s">
        <v>359</v>
      </c>
      <c r="K64" s="135" t="s">
        <v>360</v>
      </c>
    </row>
    <row r="65" spans="2:11" ht="28.5" x14ac:dyDescent="0.25">
      <c r="B65" s="133" t="s">
        <v>102</v>
      </c>
      <c r="C65" s="20" t="s">
        <v>251</v>
      </c>
      <c r="D65" s="125">
        <v>2</v>
      </c>
      <c r="E65" s="125">
        <v>4</v>
      </c>
      <c r="F65" s="125">
        <v>8</v>
      </c>
      <c r="G65" s="125" t="s">
        <v>356</v>
      </c>
      <c r="H65" s="125">
        <v>25</v>
      </c>
      <c r="I65" s="125">
        <v>200</v>
      </c>
      <c r="J65" s="140" t="s">
        <v>357</v>
      </c>
      <c r="K65" s="135" t="s">
        <v>358</v>
      </c>
    </row>
    <row r="66" spans="2:11" ht="28.5" x14ac:dyDescent="0.25">
      <c r="B66" s="133" t="s">
        <v>102</v>
      </c>
      <c r="C66" s="20" t="s">
        <v>251</v>
      </c>
      <c r="D66" s="125">
        <v>2</v>
      </c>
      <c r="E66" s="125">
        <v>3</v>
      </c>
      <c r="F66" s="125">
        <v>6</v>
      </c>
      <c r="G66" s="125" t="s">
        <v>356</v>
      </c>
      <c r="H66" s="125">
        <v>60</v>
      </c>
      <c r="I66" s="125">
        <v>360</v>
      </c>
      <c r="J66" s="140" t="s">
        <v>357</v>
      </c>
      <c r="K66" s="135" t="s">
        <v>358</v>
      </c>
    </row>
    <row r="67" spans="2:11" ht="42.75" x14ac:dyDescent="0.25">
      <c r="B67" s="133" t="s">
        <v>99</v>
      </c>
      <c r="C67" s="20" t="s">
        <v>324</v>
      </c>
      <c r="D67" s="125">
        <v>2</v>
      </c>
      <c r="E67" s="125">
        <v>3</v>
      </c>
      <c r="F67" s="125">
        <v>6</v>
      </c>
      <c r="G67" s="125" t="s">
        <v>356</v>
      </c>
      <c r="H67" s="125">
        <v>25</v>
      </c>
      <c r="I67" s="125">
        <v>150</v>
      </c>
      <c r="J67" s="140" t="s">
        <v>357</v>
      </c>
      <c r="K67" s="135" t="s">
        <v>358</v>
      </c>
    </row>
    <row r="68" spans="2:11" ht="42.75" x14ac:dyDescent="0.25">
      <c r="B68" s="133" t="s">
        <v>225</v>
      </c>
      <c r="C68" s="20" t="s">
        <v>54</v>
      </c>
      <c r="D68" s="125">
        <v>2</v>
      </c>
      <c r="E68" s="125">
        <v>3</v>
      </c>
      <c r="F68" s="125">
        <v>6</v>
      </c>
      <c r="G68" s="125" t="s">
        <v>356</v>
      </c>
      <c r="H68" s="125">
        <v>60</v>
      </c>
      <c r="I68" s="125">
        <v>360</v>
      </c>
      <c r="J68" s="140" t="s">
        <v>357</v>
      </c>
      <c r="K68" s="135" t="s">
        <v>358</v>
      </c>
    </row>
    <row r="69" spans="2:11" ht="28.5" x14ac:dyDescent="0.25">
      <c r="B69" s="133" t="s">
        <v>349</v>
      </c>
      <c r="C69" s="20" t="s">
        <v>330</v>
      </c>
      <c r="D69" s="125">
        <v>2</v>
      </c>
      <c r="E69" s="125">
        <v>4</v>
      </c>
      <c r="F69" s="125">
        <v>8</v>
      </c>
      <c r="G69" s="125" t="s">
        <v>356</v>
      </c>
      <c r="H69" s="125">
        <v>25</v>
      </c>
      <c r="I69" s="125">
        <v>200</v>
      </c>
      <c r="J69" s="140" t="s">
        <v>357</v>
      </c>
      <c r="K69" s="135" t="s">
        <v>358</v>
      </c>
    </row>
    <row r="70" spans="2:11" ht="28.5" x14ac:dyDescent="0.25">
      <c r="B70" s="133" t="s">
        <v>349</v>
      </c>
      <c r="C70" s="20" t="s">
        <v>331</v>
      </c>
      <c r="D70" s="125">
        <v>2</v>
      </c>
      <c r="E70" s="125">
        <v>4</v>
      </c>
      <c r="F70" s="125">
        <v>8</v>
      </c>
      <c r="G70" s="125" t="s">
        <v>356</v>
      </c>
      <c r="H70" s="125">
        <v>10</v>
      </c>
      <c r="I70" s="125">
        <v>80</v>
      </c>
      <c r="J70" s="141" t="s">
        <v>359</v>
      </c>
      <c r="K70" s="135" t="s">
        <v>360</v>
      </c>
    </row>
    <row r="71" spans="2:11" ht="42.75" x14ac:dyDescent="0.25">
      <c r="B71" s="134" t="s">
        <v>225</v>
      </c>
      <c r="C71" s="123" t="s">
        <v>54</v>
      </c>
      <c r="D71" s="127">
        <v>2</v>
      </c>
      <c r="E71" s="127">
        <v>4</v>
      </c>
      <c r="F71" s="127">
        <v>8</v>
      </c>
      <c r="G71" s="127" t="s">
        <v>356</v>
      </c>
      <c r="H71" s="127">
        <v>10</v>
      </c>
      <c r="I71" s="127">
        <v>80</v>
      </c>
      <c r="J71" s="142" t="s">
        <v>359</v>
      </c>
      <c r="K71" s="136" t="s">
        <v>360</v>
      </c>
    </row>
  </sheetData>
  <sortState ref="D5:K71">
    <sortCondition ref="G5:G71" customList="Muy alto,Alto,Medio"/>
  </sortState>
  <mergeCells count="2">
    <mergeCell ref="D3:K3"/>
    <mergeCell ref="B3:C3"/>
  </mergeCells>
  <dataValidations count="5">
    <dataValidation type="list" allowBlank="1" showInputMessage="1" showErrorMessage="1" sqref="D5:D70">
      <formula1>deficiencia</formula1>
    </dataValidation>
    <dataValidation type="list" allowBlank="1" showInputMessage="1" showErrorMessage="1" sqref="C5:C70">
      <formula1>factor</formula1>
    </dataValidation>
    <dataValidation type="list" allowBlank="1" showInputMessage="1" showErrorMessage="1" sqref="B5:B70">
      <formula1>clasificacion</formula1>
    </dataValidation>
    <dataValidation type="list" allowBlank="1" showInputMessage="1" showErrorMessage="1" sqref="H5:H70">
      <formula1>consecuencia</formula1>
    </dataValidation>
    <dataValidation type="list" allowBlank="1" showInputMessage="1" showErrorMessage="1" sqref="E5:E70">
      <formula1>exposicion</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Matriz actualizada</vt:lpstr>
      <vt:lpstr>Clasificación</vt:lpstr>
      <vt:lpstr>Porcentajes</vt:lpstr>
      <vt:lpstr>Mediciones</vt:lpstr>
      <vt:lpstr>Hoja1</vt:lpstr>
      <vt:lpstr>Hoja2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Milena</dc:creator>
  <cp:lastModifiedBy>Usuario de Windows</cp:lastModifiedBy>
  <dcterms:created xsi:type="dcterms:W3CDTF">2018-04-06T01:09:25Z</dcterms:created>
  <dcterms:modified xsi:type="dcterms:W3CDTF">2018-10-01T11:33:44Z</dcterms:modified>
</cp:coreProperties>
</file>