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iso\Desktop\TESIS\"/>
    </mc:Choice>
  </mc:AlternateContent>
  <bookViews>
    <workbookView xWindow="0" yWindow="0" windowWidth="28800" windowHeight="12135" activeTab="2"/>
  </bookViews>
  <sheets>
    <sheet name="EXCEL ESTACIONES IDEAM TESIS" sheetId="1" r:id="rId1"/>
    <sheet name="PERIODOS DE RETORNO" sheetId="3" r:id="rId2"/>
    <sheet name="Hoja1" sheetId="2" r:id="rId3"/>
  </sheets>
  <calcPr calcId="152511"/>
</workbook>
</file>

<file path=xl/calcChain.xml><?xml version="1.0" encoding="utf-8"?>
<calcChain xmlns="http://schemas.openxmlformats.org/spreadsheetml/2006/main">
  <c r="P13" i="2" l="1"/>
  <c r="O13" i="2"/>
  <c r="I7" i="3" l="1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" i="3"/>
  <c r="C74" i="3"/>
  <c r="C72" i="3"/>
  <c r="C71" i="3"/>
  <c r="C69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" i="3"/>
  <c r="F8" i="3"/>
  <c r="F9" i="3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  <c r="F46" i="3" s="1"/>
  <c r="F47" i="3" s="1"/>
  <c r="F48" i="3" s="1"/>
  <c r="F49" i="3" s="1"/>
  <c r="F50" i="3" s="1"/>
  <c r="F51" i="3" s="1"/>
  <c r="F52" i="3" s="1"/>
  <c r="F53" i="3" s="1"/>
  <c r="F54" i="3" s="1"/>
  <c r="F55" i="3" s="1"/>
  <c r="F56" i="3" s="1"/>
  <c r="F57" i="3" s="1"/>
  <c r="F58" i="3" s="1"/>
  <c r="F59" i="3" s="1"/>
  <c r="F60" i="3" s="1"/>
  <c r="F61" i="3" s="1"/>
  <c r="F62" i="3" s="1"/>
  <c r="F63" i="3" s="1"/>
  <c r="F64" i="3" s="1"/>
  <c r="F65" i="3" s="1"/>
  <c r="F66" i="3" s="1"/>
  <c r="F67" i="3" s="1"/>
  <c r="F7" i="3"/>
  <c r="B6" i="3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B51" i="3" s="1"/>
  <c r="B52" i="3" s="1"/>
  <c r="B53" i="3" s="1"/>
  <c r="B54" i="3" s="1"/>
  <c r="B55" i="3" s="1"/>
  <c r="B56" i="3" s="1"/>
  <c r="B57" i="3" s="1"/>
  <c r="B58" i="3" s="1"/>
  <c r="B59" i="3" s="1"/>
  <c r="B60" i="3" s="1"/>
  <c r="B61" i="3" s="1"/>
  <c r="B62" i="3" s="1"/>
  <c r="B63" i="3" s="1"/>
  <c r="B64" i="3" s="1"/>
  <c r="B65" i="3" s="1"/>
  <c r="B66" i="3" s="1"/>
  <c r="B67" i="3" s="1"/>
  <c r="B5" i="3"/>
  <c r="AD92" i="1"/>
  <c r="AD85" i="1"/>
  <c r="AD86" i="1"/>
  <c r="AD87" i="1"/>
  <c r="AD88" i="1"/>
  <c r="AD89" i="1"/>
  <c r="AD90" i="1"/>
  <c r="AD91" i="1"/>
  <c r="AD84" i="1"/>
  <c r="AD82" i="1"/>
  <c r="AD81" i="1"/>
  <c r="AC80" i="1"/>
  <c r="AC79" i="1"/>
  <c r="AD78" i="1"/>
  <c r="AD76" i="1"/>
  <c r="AD75" i="1"/>
  <c r="AC74" i="1"/>
  <c r="AD57" i="1"/>
  <c r="AD58" i="1"/>
  <c r="AD56" i="1"/>
  <c r="AD54" i="1"/>
  <c r="AD5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33" i="1"/>
  <c r="AD30" i="1"/>
  <c r="AD31" i="1"/>
  <c r="AC28" i="1"/>
  <c r="AC21" i="1"/>
  <c r="AC19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17" i="1"/>
</calcChain>
</file>

<file path=xl/sharedStrings.xml><?xml version="1.0" encoding="utf-8"?>
<sst xmlns="http://schemas.openxmlformats.org/spreadsheetml/2006/main" count="1561" uniqueCount="448">
  <si>
    <t>_x000C_</t>
  </si>
  <si>
    <t>I</t>
  </si>
  <si>
    <t>D</t>
  </si>
  <si>
    <t>E</t>
  </si>
  <si>
    <t>A</t>
  </si>
  <si>
    <t>M</t>
  </si>
  <si>
    <t>-</t>
  </si>
  <si>
    <t>INSTITUTO</t>
  </si>
  <si>
    <t>DE</t>
  </si>
  <si>
    <t>HIDROLOGIA,</t>
  </si>
  <si>
    <t>METEOROLOGIA</t>
  </si>
  <si>
    <t>Y</t>
  </si>
  <si>
    <t>ESTUDIOS</t>
  </si>
  <si>
    <t>AMBIENTALES</t>
  </si>
  <si>
    <t>SISTEMA</t>
  </si>
  <si>
    <t>INFORMACION</t>
  </si>
  <si>
    <t>VALORES</t>
  </si>
  <si>
    <t>TOTALES</t>
  </si>
  <si>
    <t>MENSUALES</t>
  </si>
  <si>
    <t>PRECIPITACION</t>
  </si>
  <si>
    <t>(mms)</t>
  </si>
  <si>
    <t>NACIONAL</t>
  </si>
  <si>
    <t>AMBIENTAL</t>
  </si>
  <si>
    <t>FECHA</t>
  </si>
  <si>
    <t>PROCESO</t>
  </si>
  <si>
    <t>:</t>
  </si>
  <si>
    <t>ESTACION</t>
  </si>
  <si>
    <t>PANTANO</t>
  </si>
  <si>
    <t>REDONDO</t>
  </si>
  <si>
    <t>LATITUD</t>
  </si>
  <si>
    <t>N</t>
  </si>
  <si>
    <t>TIPO</t>
  </si>
  <si>
    <t>EST</t>
  </si>
  <si>
    <t>PG</t>
  </si>
  <si>
    <t>DEPTO</t>
  </si>
  <si>
    <t>CUNDINAMARCA</t>
  </si>
  <si>
    <t>FECHA-INSTALACION</t>
  </si>
  <si>
    <t>1951-ENE</t>
  </si>
  <si>
    <t>LONGITUD</t>
  </si>
  <si>
    <t>W</t>
  </si>
  <si>
    <t>ENTIDAD</t>
  </si>
  <si>
    <t>IDEAM</t>
  </si>
  <si>
    <t>MUNICIPIO</t>
  </si>
  <si>
    <t>ZIPAQUIRA</t>
  </si>
  <si>
    <t>FECHA-SUSPENSION</t>
  </si>
  <si>
    <t>ELEVACION</t>
  </si>
  <si>
    <t>m.s.n.m</t>
  </si>
  <si>
    <t>REGIONAL</t>
  </si>
  <si>
    <t>BOGOTA</t>
  </si>
  <si>
    <t>CORRIENTE</t>
  </si>
  <si>
    <t>FRIO</t>
  </si>
  <si>
    <t>************************************************************************************************************************************</t>
  </si>
  <si>
    <t>A#O</t>
  </si>
  <si>
    <t>ENT</t>
  </si>
  <si>
    <t>ENERO</t>
  </si>
  <si>
    <t>*</t>
  </si>
  <si>
    <t>FEBRE</t>
  </si>
  <si>
    <t>MARZO</t>
  </si>
  <si>
    <t>ABRIL</t>
  </si>
  <si>
    <t>MAYO</t>
  </si>
  <si>
    <t>JUNIO</t>
  </si>
  <si>
    <t>JULIO</t>
  </si>
  <si>
    <t>AGOST</t>
  </si>
  <si>
    <t>SEPTI</t>
  </si>
  <si>
    <t>OCTUB</t>
  </si>
  <si>
    <t>NOVIE</t>
  </si>
  <si>
    <t>DICIE</t>
  </si>
  <si>
    <t>VR</t>
  </si>
  <si>
    <t>ANUAL</t>
  </si>
  <si>
    <t>32.0</t>
  </si>
  <si>
    <t>35.2</t>
  </si>
  <si>
    <t>45.1</t>
  </si>
  <si>
    <t>32.1</t>
  </si>
  <si>
    <t>18.8</t>
  </si>
  <si>
    <t>34.0</t>
  </si>
  <si>
    <t>8.6</t>
  </si>
  <si>
    <t>21.1</t>
  </si>
  <si>
    <t>24.8</t>
  </si>
  <si>
    <t>41.8</t>
  </si>
  <si>
    <t>37.0</t>
  </si>
  <si>
    <t>26.3</t>
  </si>
  <si>
    <t>48.5</t>
  </si>
  <si>
    <t>30.0</t>
  </si>
  <si>
    <t>40.5</t>
  </si>
  <si>
    <t>16.4</t>
  </si>
  <si>
    <t>22.7</t>
  </si>
  <si>
    <t>27.2</t>
  </si>
  <si>
    <t>28.9</t>
  </si>
  <si>
    <t>3.2</t>
  </si>
  <si>
    <t>26.2</t>
  </si>
  <si>
    <t>14.1</t>
  </si>
  <si>
    <t>6.5</t>
  </si>
  <si>
    <t>10.5</t>
  </si>
  <si>
    <t>14.9</t>
  </si>
  <si>
    <t>25.0</t>
  </si>
  <si>
    <t>13.5</t>
  </si>
  <si>
    <t>12.0</t>
  </si>
  <si>
    <t>37.9</t>
  </si>
  <si>
    <t>39.0</t>
  </si>
  <si>
    <t>7.0</t>
  </si>
  <si>
    <t>20.5</t>
  </si>
  <si>
    <t>29.0</t>
  </si>
  <si>
    <t>3.5</t>
  </si>
  <si>
    <t>22.0</t>
  </si>
  <si>
    <t>21.0</t>
  </si>
  <si>
    <t>22.6</t>
  </si>
  <si>
    <t>52.0</t>
  </si>
  <si>
    <t>101.6</t>
  </si>
  <si>
    <t>54.0</t>
  </si>
  <si>
    <t>13.0</t>
  </si>
  <si>
    <t>64.0</t>
  </si>
  <si>
    <t>53.0</t>
  </si>
  <si>
    <t>31.0</t>
  </si>
  <si>
    <t>20.0</t>
  </si>
  <si>
    <t>27.0</t>
  </si>
  <si>
    <t>10.0</t>
  </si>
  <si>
    <t>14.0</t>
  </si>
  <si>
    <t>15.9</t>
  </si>
  <si>
    <t>23.9</t>
  </si>
  <si>
    <t>22.1</t>
  </si>
  <si>
    <t>24.3</t>
  </si>
  <si>
    <t>25.5</t>
  </si>
  <si>
    <t>12.3</t>
  </si>
  <si>
    <t>38.6</t>
  </si>
  <si>
    <t>89.6</t>
  </si>
  <si>
    <t>49.4</t>
  </si>
  <si>
    <t>908.8</t>
  </si>
  <si>
    <t>8.0</t>
  </si>
  <si>
    <t>36.3</t>
  </si>
  <si>
    <t>1113.5</t>
  </si>
  <si>
    <t>31.2</t>
  </si>
  <si>
    <t>17.1</t>
  </si>
  <si>
    <t>21.9</t>
  </si>
  <si>
    <t>25.7</t>
  </si>
  <si>
    <t>32.8</t>
  </si>
  <si>
    <t>46.2</t>
  </si>
  <si>
    <t>21.3</t>
  </si>
  <si>
    <t>30.5</t>
  </si>
  <si>
    <t>46.0</t>
  </si>
  <si>
    <t>17.4</t>
  </si>
  <si>
    <t>29.5</t>
  </si>
  <si>
    <t>35.0</t>
  </si>
  <si>
    <t>40.0</t>
  </si>
  <si>
    <t>33.0</t>
  </si>
  <si>
    <t>.0</t>
  </si>
  <si>
    <t>2.3</t>
  </si>
  <si>
    <t>28.0</t>
  </si>
  <si>
    <t>32.6</t>
  </si>
  <si>
    <t>42.5</t>
  </si>
  <si>
    <t>17.3</t>
  </si>
  <si>
    <t>26.6</t>
  </si>
  <si>
    <t>MEDIOS</t>
  </si>
  <si>
    <t>MAXIMOS</t>
  </si>
  <si>
    <t>MINIMOS</t>
  </si>
  <si>
    <t>0.0</t>
  </si>
  <si>
    <t>No</t>
  </si>
  <si>
    <t>DIAS</t>
  </si>
  <si>
    <t>EN</t>
  </si>
  <si>
    <t>HORAS</t>
  </si>
  <si>
    <t>12.1</t>
  </si>
  <si>
    <t>15.7</t>
  </si>
  <si>
    <t>6.0</t>
  </si>
  <si>
    <t>16.1</t>
  </si>
  <si>
    <t>17.6</t>
  </si>
  <si>
    <t>21.4</t>
  </si>
  <si>
    <t>22.3</t>
  </si>
  <si>
    <t>9.2</t>
  </si>
  <si>
    <t>6.2</t>
  </si>
  <si>
    <t>11.4</t>
  </si>
  <si>
    <t>11.2</t>
  </si>
  <si>
    <t>4.3</t>
  </si>
  <si>
    <t>3.6</t>
  </si>
  <si>
    <t>6.9</t>
  </si>
  <si>
    <t>7.7</t>
  </si>
  <si>
    <t>6.4</t>
  </si>
  <si>
    <t>4.5</t>
  </si>
  <si>
    <t>9.7</t>
  </si>
  <si>
    <t>6.8</t>
  </si>
  <si>
    <t>16.2</t>
  </si>
  <si>
    <t>4.7</t>
  </si>
  <si>
    <t>9.4</t>
  </si>
  <si>
    <t>4.2</t>
  </si>
  <si>
    <t>10.8</t>
  </si>
  <si>
    <t>4.8</t>
  </si>
  <si>
    <t>8.9</t>
  </si>
  <si>
    <t>16.5</t>
  </si>
  <si>
    <t>15.6</t>
  </si>
  <si>
    <t>3.9</t>
  </si>
  <si>
    <t>10.9</t>
  </si>
  <si>
    <t>7.1</t>
  </si>
  <si>
    <t>23.5</t>
  </si>
  <si>
    <t>38.2</t>
  </si>
  <si>
    <t>20.6</t>
  </si>
  <si>
    <t>22.9</t>
  </si>
  <si>
    <t>16.0</t>
  </si>
  <si>
    <t>33.8</t>
  </si>
  <si>
    <t>28.1</t>
  </si>
  <si>
    <t>9.9</t>
  </si>
  <si>
    <t>22.5</t>
  </si>
  <si>
    <t>20.8</t>
  </si>
  <si>
    <t>9.0</t>
  </si>
  <si>
    <t>11.6</t>
  </si>
  <si>
    <t>34.6</t>
  </si>
  <si>
    <t>14.5</t>
  </si>
  <si>
    <t>29.9</t>
  </si>
  <si>
    <t>7.2</t>
  </si>
  <si>
    <t>17.2</t>
  </si>
  <si>
    <t>20.2</t>
  </si>
  <si>
    <t>12.7</t>
  </si>
  <si>
    <t>3.7</t>
  </si>
  <si>
    <t>27.5</t>
  </si>
  <si>
    <t>12.8</t>
  </si>
  <si>
    <t>19.9</t>
  </si>
  <si>
    <t>21.8</t>
  </si>
  <si>
    <t>9.3</t>
  </si>
  <si>
    <t>17.9</t>
  </si>
  <si>
    <t>13.3</t>
  </si>
  <si>
    <t>17.5</t>
  </si>
  <si>
    <t>18.3</t>
  </si>
  <si>
    <t>2.1</t>
  </si>
  <si>
    <t>9.6</t>
  </si>
  <si>
    <t>48.4</t>
  </si>
  <si>
    <t>35.5</t>
  </si>
  <si>
    <t>15.5</t>
  </si>
  <si>
    <t>38.4</t>
  </si>
  <si>
    <t>7.6</t>
  </si>
  <si>
    <t>31.4</t>
  </si>
  <si>
    <t>31.3</t>
  </si>
  <si>
    <t>42.2</t>
  </si>
  <si>
    <t>18.0</t>
  </si>
  <si>
    <t>4.4</t>
  </si>
  <si>
    <t>8.4</t>
  </si>
  <si>
    <t>45.5</t>
  </si>
  <si>
    <t>46.3</t>
  </si>
  <si>
    <t>13.4</t>
  </si>
  <si>
    <t>30.7</t>
  </si>
  <si>
    <t>47.7</t>
  </si>
  <si>
    <t>46.7</t>
  </si>
  <si>
    <t>36.2</t>
  </si>
  <si>
    <t>52.2</t>
  </si>
  <si>
    <t>14.2</t>
  </si>
  <si>
    <t>18.7</t>
  </si>
  <si>
    <t>7.5</t>
  </si>
  <si>
    <t>44.2</t>
  </si>
  <si>
    <t>37.2</t>
  </si>
  <si>
    <t>26.5</t>
  </si>
  <si>
    <t>8.5</t>
  </si>
  <si>
    <t>6.3</t>
  </si>
  <si>
    <t>33.5</t>
  </si>
  <si>
    <t>19.8</t>
  </si>
  <si>
    <t>70.5</t>
  </si>
  <si>
    <t>26.0</t>
  </si>
  <si>
    <t>11.3</t>
  </si>
  <si>
    <t>17.0</t>
  </si>
  <si>
    <t>17.8</t>
  </si>
  <si>
    <t>3.8</t>
  </si>
  <si>
    <t>4.0</t>
  </si>
  <si>
    <t>5.0</t>
  </si>
  <si>
    <t>15.0</t>
  </si>
  <si>
    <t>3.0</t>
  </si>
  <si>
    <t>1.5</t>
  </si>
  <si>
    <t>20.3</t>
  </si>
  <si>
    <t>50.8</t>
  </si>
  <si>
    <t>25.4</t>
  </si>
  <si>
    <t>55.9</t>
  </si>
  <si>
    <t>26.7</t>
  </si>
  <si>
    <t>35.6</t>
  </si>
  <si>
    <t>45.7</t>
  </si>
  <si>
    <t>19.0</t>
  </si>
  <si>
    <t>11.0</t>
  </si>
  <si>
    <t>36.0</t>
  </si>
  <si>
    <t>1.0</t>
  </si>
  <si>
    <t>21.2</t>
  </si>
  <si>
    <t>27.3</t>
  </si>
  <si>
    <t>28.7</t>
  </si>
  <si>
    <t>14.6</t>
  </si>
  <si>
    <t>25.9</t>
  </si>
  <si>
    <t>11.1</t>
  </si>
  <si>
    <t>20.1</t>
  </si>
  <si>
    <t>23.0</t>
  </si>
  <si>
    <t>10.1</t>
  </si>
  <si>
    <t>6.1</t>
  </si>
  <si>
    <t>30.9</t>
  </si>
  <si>
    <t>26.9</t>
  </si>
  <si>
    <t>12.2</t>
  </si>
  <si>
    <t>13.1</t>
  </si>
  <si>
    <t>5.3</t>
  </si>
  <si>
    <t>12.6</t>
  </si>
  <si>
    <t>9.5</t>
  </si>
  <si>
    <t>37.1</t>
  </si>
  <si>
    <t>21.6</t>
  </si>
  <si>
    <t>51.8</t>
  </si>
  <si>
    <t>15.2</t>
  </si>
  <si>
    <t>48.0</t>
  </si>
  <si>
    <t>19.7</t>
  </si>
  <si>
    <t>25.2</t>
  </si>
  <si>
    <t>45.0</t>
  </si>
  <si>
    <t>24.5</t>
  </si>
  <si>
    <t>23.7</t>
  </si>
  <si>
    <t>3.4</t>
  </si>
  <si>
    <t>19.4</t>
  </si>
  <si>
    <t>13.6</t>
  </si>
  <si>
    <t>27.4</t>
  </si>
  <si>
    <t>15.3</t>
  </si>
  <si>
    <t>24.6</t>
  </si>
  <si>
    <t>24.1</t>
  </si>
  <si>
    <t>24.2</t>
  </si>
  <si>
    <t>27.8</t>
  </si>
  <si>
    <t>52.7</t>
  </si>
  <si>
    <t>7.9</t>
  </si>
  <si>
    <t>5.8</t>
  </si>
  <si>
    <t>7.3</t>
  </si>
  <si>
    <t>8.3</t>
  </si>
  <si>
    <t>18.9</t>
  </si>
  <si>
    <t>19.3</t>
  </si>
  <si>
    <t>6.6</t>
  </si>
  <si>
    <t>15.4</t>
  </si>
  <si>
    <t>10.2</t>
  </si>
  <si>
    <t>39.5</t>
  </si>
  <si>
    <t>23.1</t>
  </si>
  <si>
    <t>17.7</t>
  </si>
  <si>
    <t>18.6</t>
  </si>
  <si>
    <t>23.6</t>
  </si>
  <si>
    <t>19.6</t>
  </si>
  <si>
    <t>12.5</t>
  </si>
  <si>
    <t>11.7</t>
  </si>
  <si>
    <t>41.0</t>
  </si>
  <si>
    <t>9.8</t>
  </si>
  <si>
    <t>24.0</t>
  </si>
  <si>
    <t>19.1</t>
  </si>
  <si>
    <t>10.6</t>
  </si>
  <si>
    <t>8.7</t>
  </si>
  <si>
    <t>38.5</t>
  </si>
  <si>
    <t>36.8</t>
  </si>
  <si>
    <t>28.6</t>
  </si>
  <si>
    <t>42.0</t>
  </si>
  <si>
    <t>11.5</t>
  </si>
  <si>
    <t>24.7</t>
  </si>
  <si>
    <t>20.4</t>
  </si>
  <si>
    <t>13.8</t>
  </si>
  <si>
    <t>18.2</t>
  </si>
  <si>
    <t>49.3</t>
  </si>
  <si>
    <t>5.1</t>
  </si>
  <si>
    <t>50.0</t>
  </si>
  <si>
    <t>16.3</t>
  </si>
  <si>
    <t>8.1</t>
  </si>
  <si>
    <t>55.0</t>
  </si>
  <si>
    <t>16.6</t>
  </si>
  <si>
    <t>10.3</t>
  </si>
  <si>
    <t>27.7</t>
  </si>
  <si>
    <t>26.1</t>
  </si>
  <si>
    <t>80.0</t>
  </si>
  <si>
    <t>21.5</t>
  </si>
  <si>
    <t>30.4</t>
  </si>
  <si>
    <t>52.3</t>
  </si>
  <si>
    <t>22.8</t>
  </si>
  <si>
    <t>41.3</t>
  </si>
  <si>
    <t>32.7</t>
  </si>
  <si>
    <t>38.0</t>
  </si>
  <si>
    <t>45.2</t>
  </si>
  <si>
    <t>27.1</t>
  </si>
  <si>
    <t>16.9</t>
  </si>
  <si>
    <t>24.9</t>
  </si>
  <si>
    <t>34.2</t>
  </si>
  <si>
    <t>43.3</t>
  </si>
  <si>
    <t>30.8</t>
  </si>
  <si>
    <t>13.2</t>
  </si>
  <si>
    <t>8.8</t>
  </si>
  <si>
    <t>19.2</t>
  </si>
  <si>
    <t>18.5</t>
  </si>
  <si>
    <t>31.5</t>
  </si>
  <si>
    <t>20.9</t>
  </si>
  <si>
    <t>24.4</t>
  </si>
  <si>
    <t>_x000C_************************************************************************************************************************************</t>
  </si>
  <si>
    <t>**</t>
  </si>
  <si>
    <t>C</t>
  </si>
  <si>
    <t>O</t>
  </si>
  <si>
    <t>V</t>
  </si>
  <si>
    <t>S</t>
  </si>
  <si>
    <t>=</t>
  </si>
  <si>
    <t>ESTADO</t>
  </si>
  <si>
    <t>LA</t>
  </si>
  <si>
    <t>AUSENCIAS</t>
  </si>
  <si>
    <t>DATO</t>
  </si>
  <si>
    <t>ORIGENES</t>
  </si>
  <si>
    <t>Preliminares</t>
  </si>
  <si>
    <t>Ideam</t>
  </si>
  <si>
    <t>Ausencia</t>
  </si>
  <si>
    <t>del</t>
  </si>
  <si>
    <t>observ</t>
  </si>
  <si>
    <t>Registrados</t>
  </si>
  <si>
    <t>Definitivos</t>
  </si>
  <si>
    <t>Desperfecto</t>
  </si>
  <si>
    <t>instru.</t>
  </si>
  <si>
    <t>Incompletos</t>
  </si>
  <si>
    <t>Otra</t>
  </si>
  <si>
    <t>Entidad</t>
  </si>
  <si>
    <t>instrument</t>
  </si>
  <si>
    <t>Dudosos</t>
  </si>
  <si>
    <t>Dato</t>
  </si>
  <si>
    <t>rechazado</t>
  </si>
  <si>
    <t>Est.</t>
  </si>
  <si>
    <t>Regresion</t>
  </si>
  <si>
    <t>Nivel</t>
  </si>
  <si>
    <t>superior</t>
  </si>
  <si>
    <t>Interpolacion</t>
  </si>
  <si>
    <t>inferior</t>
  </si>
  <si>
    <t>Otros</t>
  </si>
  <si>
    <t>metodos</t>
  </si>
  <si>
    <t>Curva</t>
  </si>
  <si>
    <t>de</t>
  </si>
  <si>
    <t>gastos</t>
  </si>
  <si>
    <t>Generados</t>
  </si>
  <si>
    <t>(Series)</t>
  </si>
  <si>
    <t>Seccion</t>
  </si>
  <si>
    <t>inestable</t>
  </si>
  <si>
    <t>Instr.</t>
  </si>
  <si>
    <t>sedimentado</t>
  </si>
  <si>
    <t>Maximo</t>
  </si>
  <si>
    <t>no</t>
  </si>
  <si>
    <t>extrapol.</t>
  </si>
  <si>
    <t>Datos</t>
  </si>
  <si>
    <t>insuficientes</t>
  </si>
  <si>
    <t>FEBRERO</t>
  </si>
  <si>
    <t>AGOSTO</t>
  </si>
  <si>
    <t>SEPTIEMBRE</t>
  </si>
  <si>
    <t>OCTUBRE</t>
  </si>
  <si>
    <t>NOVIEMBRE</t>
  </si>
  <si>
    <t>DICIEMBRE</t>
  </si>
  <si>
    <t>TOTAL ANUAL</t>
  </si>
  <si>
    <t>PERIODO TOMA DE DATOS
1950-2016</t>
  </si>
  <si>
    <t>PANTANO REDONDO 1</t>
  </si>
  <si>
    <t>PERIODO SECO</t>
  </si>
  <si>
    <t>PERIODO HUMEDO</t>
  </si>
  <si>
    <t>AÑO</t>
  </si>
  <si>
    <t>PRECIPITACION MAXIMA</t>
  </si>
  <si>
    <t>WEIBULL</t>
  </si>
  <si>
    <t>#ORDEN</t>
  </si>
  <si>
    <t>P&gt;x</t>
  </si>
  <si>
    <t>F(x)</t>
  </si>
  <si>
    <t>X (Gumbel)</t>
  </si>
  <si>
    <t>DESVIACIÓN
ESTÁNDAR</t>
  </si>
  <si>
    <t>Sn</t>
  </si>
  <si>
    <t>ALFA</t>
  </si>
  <si>
    <t>MEDIA</t>
  </si>
  <si>
    <t>Yn</t>
  </si>
  <si>
    <t>µ</t>
  </si>
  <si>
    <t>N° DE 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</si>
</sst>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6"/>
      <color theme="1"/>
      <name val="AngsanaUPC"/>
      <family val="1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8">
    <xf numFmtId="0" fontId="0" fillId="0" borderId="0" xfId="0"/>
    <xf numFmtId="14" fontId="0" fillId="0" borderId="0" xfId="0" applyNumberFormat="1"/>
    <xf numFmtId="0" fontId="0" fillId="0" borderId="10" xfId="0" applyBorder="1"/>
    <xf numFmtId="0" fontId="0" fillId="33" borderId="10" xfId="0" applyFill="1" applyBorder="1"/>
    <xf numFmtId="0" fontId="0" fillId="33" borderId="0" xfId="0" applyFill="1"/>
    <xf numFmtId="0" fontId="0" fillId="34" borderId="10" xfId="0" applyFill="1" applyBorder="1"/>
    <xf numFmtId="0" fontId="0" fillId="34" borderId="0" xfId="0" applyFill="1"/>
    <xf numFmtId="0" fontId="0" fillId="36" borderId="10" xfId="0" applyFill="1" applyBorder="1"/>
    <xf numFmtId="0" fontId="0" fillId="36" borderId="0" xfId="0" applyFill="1"/>
    <xf numFmtId="0" fontId="0" fillId="37" borderId="10" xfId="0" applyFill="1" applyBorder="1"/>
    <xf numFmtId="0" fontId="0" fillId="37" borderId="0" xfId="0" applyFill="1"/>
    <xf numFmtId="0" fontId="0" fillId="38" borderId="0" xfId="0" applyFill="1"/>
    <xf numFmtId="0" fontId="0" fillId="0" borderId="10" xfId="0" applyBorder="1" applyAlignment="1">
      <alignment horizontal="center" vertical="center"/>
    </xf>
    <xf numFmtId="0" fontId="0" fillId="33" borderId="10" xfId="0" applyFill="1" applyBorder="1" applyAlignment="1">
      <alignment horizontal="center" vertical="center"/>
    </xf>
    <xf numFmtId="0" fontId="0" fillId="34" borderId="10" xfId="0" applyFill="1" applyBorder="1" applyAlignment="1">
      <alignment horizontal="center" vertical="center"/>
    </xf>
    <xf numFmtId="0" fontId="0" fillId="36" borderId="10" xfId="0" applyFill="1" applyBorder="1" applyAlignment="1">
      <alignment horizontal="center" vertical="center"/>
    </xf>
    <xf numFmtId="0" fontId="0" fillId="37" borderId="10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9" xfId="0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0" fillId="38" borderId="10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8" fillId="0" borderId="0" xfId="0" applyFont="1"/>
    <xf numFmtId="0" fontId="0" fillId="40" borderId="10" xfId="0" applyFill="1" applyBorder="1" applyAlignment="1">
      <alignment horizontal="center" vertical="center" textRotation="90" wrapText="1"/>
    </xf>
    <xf numFmtId="0" fontId="0" fillId="35" borderId="11" xfId="0" applyFill="1" applyBorder="1" applyAlignment="1">
      <alignment horizontal="center" vertical="center" wrapText="1"/>
    </xf>
    <xf numFmtId="0" fontId="0" fillId="35" borderId="12" xfId="0" applyFill="1" applyBorder="1" applyAlignment="1">
      <alignment horizontal="center" vertical="center"/>
    </xf>
    <xf numFmtId="0" fontId="0" fillId="35" borderId="13" xfId="0" applyFill="1" applyBorder="1" applyAlignment="1">
      <alignment horizontal="center" vertical="center"/>
    </xf>
    <xf numFmtId="0" fontId="0" fillId="35" borderId="14" xfId="0" applyFill="1" applyBorder="1" applyAlignment="1">
      <alignment horizontal="center" vertical="center"/>
    </xf>
    <xf numFmtId="0" fontId="0" fillId="35" borderId="0" xfId="0" applyFill="1" applyBorder="1" applyAlignment="1">
      <alignment horizontal="center" vertical="center"/>
    </xf>
    <xf numFmtId="0" fontId="0" fillId="35" borderId="15" xfId="0" applyFill="1" applyBorder="1" applyAlignment="1">
      <alignment horizontal="center" vertical="center"/>
    </xf>
    <xf numFmtId="0" fontId="0" fillId="35" borderId="16" xfId="0" applyFill="1" applyBorder="1" applyAlignment="1">
      <alignment horizontal="center" vertical="center"/>
    </xf>
    <xf numFmtId="0" fontId="0" fillId="35" borderId="17" xfId="0" applyFill="1" applyBorder="1" applyAlignment="1">
      <alignment horizontal="center" vertical="center"/>
    </xf>
    <xf numFmtId="0" fontId="0" fillId="35" borderId="18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39" borderId="10" xfId="0" applyFill="1" applyBorder="1" applyAlignment="1">
      <alignment horizontal="center" vertical="center" textRotation="90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PRECIPITACIÓN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Hoja1!$D$32</c:f>
              <c:strCache>
                <c:ptCount val="1"/>
                <c:pt idx="0">
                  <c:v>NOVIEMBRE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Hoja1!$D$21:$D$32</c:f>
              <c:strCache>
                <c:ptCount val="12"/>
                <c:pt idx="0">
                  <c:v>DICIEMBRE</c:v>
                </c:pt>
                <c:pt idx="1">
                  <c:v>ENERO</c:v>
                </c:pt>
                <c:pt idx="2">
                  <c:v>FEBRERO</c:v>
                </c:pt>
                <c:pt idx="3">
                  <c:v>MARZO</c:v>
                </c:pt>
                <c:pt idx="4">
                  <c:v>ABRIL</c:v>
                </c:pt>
                <c:pt idx="5">
                  <c:v>MAYO</c:v>
                </c:pt>
                <c:pt idx="6">
                  <c:v>JUNIO</c:v>
                </c:pt>
                <c:pt idx="7">
                  <c:v>JULIO</c:v>
                </c:pt>
                <c:pt idx="8">
                  <c:v>AGOSTO</c:v>
                </c:pt>
                <c:pt idx="9">
                  <c:v>SEPTIEMBRE</c:v>
                </c:pt>
                <c:pt idx="10">
                  <c:v>OCTUBRE</c:v>
                </c:pt>
                <c:pt idx="11">
                  <c:v>NOVIEMBRE</c:v>
                </c:pt>
              </c:strCache>
            </c:strRef>
          </c:cat>
          <c:val>
            <c:numRef>
              <c:f>Hoja1!$E$21:$E$32</c:f>
              <c:numCache>
                <c:formatCode>General</c:formatCode>
                <c:ptCount val="12"/>
                <c:pt idx="0">
                  <c:v>153</c:v>
                </c:pt>
                <c:pt idx="1">
                  <c:v>147.30000000000001</c:v>
                </c:pt>
                <c:pt idx="2">
                  <c:v>436.8</c:v>
                </c:pt>
                <c:pt idx="3">
                  <c:v>185</c:v>
                </c:pt>
                <c:pt idx="4">
                  <c:v>305.10000000000002</c:v>
                </c:pt>
                <c:pt idx="5">
                  <c:v>302.89999999999998</c:v>
                </c:pt>
                <c:pt idx="6">
                  <c:v>283.10000000000002</c:v>
                </c:pt>
                <c:pt idx="7">
                  <c:v>262</c:v>
                </c:pt>
                <c:pt idx="8">
                  <c:v>231</c:v>
                </c:pt>
                <c:pt idx="9">
                  <c:v>207</c:v>
                </c:pt>
                <c:pt idx="10">
                  <c:v>299.60000000000002</c:v>
                </c:pt>
                <c:pt idx="11">
                  <c:v>249.7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836432"/>
        <c:axId val="136836992"/>
      </c:barChart>
      <c:catAx>
        <c:axId val="136836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MESES DE REGISTRO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6836992"/>
        <c:crosses val="autoZero"/>
        <c:auto val="1"/>
        <c:lblAlgn val="ctr"/>
        <c:lblOffset val="100"/>
        <c:noMultiLvlLbl val="0"/>
      </c:catAx>
      <c:valAx>
        <c:axId val="136836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PRECIPITACIÓN (mm)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36836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HIETOGRAMA DE PRECIPITACIÓN</a:t>
            </a:r>
          </a:p>
          <a:p>
            <a:pPr>
              <a:defRPr/>
            </a:pPr>
            <a:r>
              <a:rPr lang="es-CO"/>
              <a:t>ESTACIÓN PANTANO REDONDO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PRECIPITACIÓN 2016 PANTANO REDONDO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Hoja1!$E$12:$P$12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Hoja1!$E$13:$P$13</c:f>
              <c:numCache>
                <c:formatCode>General</c:formatCode>
                <c:ptCount val="12"/>
                <c:pt idx="0">
                  <c:v>29.3</c:v>
                </c:pt>
                <c:pt idx="1">
                  <c:v>26.6</c:v>
                </c:pt>
                <c:pt idx="2">
                  <c:v>128</c:v>
                </c:pt>
                <c:pt idx="3">
                  <c:v>200</c:v>
                </c:pt>
                <c:pt idx="4">
                  <c:v>138.9</c:v>
                </c:pt>
                <c:pt idx="5">
                  <c:v>112.9</c:v>
                </c:pt>
                <c:pt idx="6">
                  <c:v>105.6</c:v>
                </c:pt>
                <c:pt idx="7">
                  <c:v>84.5</c:v>
                </c:pt>
                <c:pt idx="8">
                  <c:v>115.4</c:v>
                </c:pt>
                <c:pt idx="9">
                  <c:v>151.19999999999999</c:v>
                </c:pt>
                <c:pt idx="10">
                  <c:v>114.6</c:v>
                </c:pt>
                <c:pt idx="11">
                  <c:v>58.3</c:v>
                </c:pt>
              </c:numCache>
            </c:numRef>
          </c:val>
        </c:ser>
        <c:ser>
          <c:idx val="1"/>
          <c:order val="1"/>
          <c:tx>
            <c:v>PRECIPITACIÓN MAXIMA PANTANO REDONDO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Hoja1!$E$12:$P$12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Hoja1!$E$16:$P$16</c:f>
              <c:numCache>
                <c:formatCode>General</c:formatCode>
                <c:ptCount val="12"/>
                <c:pt idx="0">
                  <c:v>147.30000000000001</c:v>
                </c:pt>
                <c:pt idx="1">
                  <c:v>436.8</c:v>
                </c:pt>
                <c:pt idx="2">
                  <c:v>185</c:v>
                </c:pt>
                <c:pt idx="3">
                  <c:v>305.10000000000002</c:v>
                </c:pt>
                <c:pt idx="4">
                  <c:v>302.89999999999998</c:v>
                </c:pt>
                <c:pt idx="5">
                  <c:v>283.10000000000002</c:v>
                </c:pt>
                <c:pt idx="6">
                  <c:v>262</c:v>
                </c:pt>
                <c:pt idx="7">
                  <c:v>231</c:v>
                </c:pt>
                <c:pt idx="8">
                  <c:v>207</c:v>
                </c:pt>
                <c:pt idx="9">
                  <c:v>299.60000000000002</c:v>
                </c:pt>
                <c:pt idx="10">
                  <c:v>249.7</c:v>
                </c:pt>
                <c:pt idx="11">
                  <c:v>153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7483744"/>
        <c:axId val="107484304"/>
      </c:barChart>
      <c:catAx>
        <c:axId val="1074837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7484304"/>
        <c:crosses val="autoZero"/>
        <c:auto val="1"/>
        <c:lblAlgn val="ctr"/>
        <c:lblOffset val="100"/>
        <c:noMultiLvlLbl val="0"/>
      </c:catAx>
      <c:valAx>
        <c:axId val="107484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Precipitación </a:t>
                </a:r>
              </a:p>
              <a:p>
                <a:pPr>
                  <a:defRPr/>
                </a:pPr>
                <a:r>
                  <a:rPr lang="es-CO"/>
                  <a:t>(mm)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7483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</xdr:colOff>
      <xdr:row>19</xdr:row>
      <xdr:rowOff>128587</xdr:rowOff>
    </xdr:from>
    <xdr:to>
      <xdr:col>10</xdr:col>
      <xdr:colOff>233362</xdr:colOff>
      <xdr:row>32</xdr:row>
      <xdr:rowOff>33337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304800</xdr:colOff>
      <xdr:row>19</xdr:row>
      <xdr:rowOff>128587</xdr:rowOff>
    </xdr:from>
    <xdr:to>
      <xdr:col>15</xdr:col>
      <xdr:colOff>676275</xdr:colOff>
      <xdr:row>32</xdr:row>
      <xdr:rowOff>33337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306"/>
  <sheetViews>
    <sheetView topLeftCell="A37" workbookViewId="0">
      <selection activeCell="G158" sqref="G158"/>
    </sheetView>
  </sheetViews>
  <sheetFormatPr baseColWidth="10" defaultRowHeight="15" x14ac:dyDescent="0.25"/>
  <sheetData>
    <row r="1" spans="1:3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31" x14ac:dyDescent="0.25">
      <c r="B2" t="s">
        <v>14</v>
      </c>
      <c r="C2" t="s">
        <v>8</v>
      </c>
      <c r="D2" t="s">
        <v>15</v>
      </c>
    </row>
    <row r="3" spans="1:31" x14ac:dyDescent="0.25">
      <c r="B3" t="s">
        <v>16</v>
      </c>
      <c r="C3" t="s">
        <v>17</v>
      </c>
      <c r="D3" t="s">
        <v>18</v>
      </c>
      <c r="E3" t="s">
        <v>8</v>
      </c>
      <c r="F3" t="s">
        <v>19</v>
      </c>
      <c r="G3" t="s">
        <v>20</v>
      </c>
      <c r="H3" t="s">
        <v>21</v>
      </c>
      <c r="I3" t="s">
        <v>22</v>
      </c>
    </row>
    <row r="5" spans="1:31" x14ac:dyDescent="0.25">
      <c r="B5" t="s">
        <v>23</v>
      </c>
      <c r="C5" t="s">
        <v>8</v>
      </c>
      <c r="D5" t="s">
        <v>24</v>
      </c>
      <c r="E5" t="s">
        <v>25</v>
      </c>
      <c r="F5" s="1">
        <v>42921</v>
      </c>
      <c r="G5" t="s">
        <v>26</v>
      </c>
      <c r="H5" t="s">
        <v>25</v>
      </c>
      <c r="I5">
        <v>21201060</v>
      </c>
      <c r="J5" t="s">
        <v>27</v>
      </c>
      <c r="K5" t="s">
        <v>28</v>
      </c>
      <c r="L5">
        <v>1</v>
      </c>
    </row>
    <row r="7" spans="1:31" x14ac:dyDescent="0.25">
      <c r="B7" t="s">
        <v>29</v>
      </c>
      <c r="C7">
        <v>502</v>
      </c>
      <c r="D7" t="s">
        <v>30</v>
      </c>
      <c r="E7" t="s">
        <v>31</v>
      </c>
      <c r="F7" t="s">
        <v>32</v>
      </c>
      <c r="G7" t="s">
        <v>33</v>
      </c>
      <c r="H7" t="s">
        <v>34</v>
      </c>
      <c r="I7" t="s">
        <v>35</v>
      </c>
      <c r="J7" t="s">
        <v>36</v>
      </c>
      <c r="K7" t="s">
        <v>37</v>
      </c>
    </row>
    <row r="8" spans="1:31" x14ac:dyDescent="0.25">
      <c r="B8" t="s">
        <v>38</v>
      </c>
      <c r="C8">
        <v>7402</v>
      </c>
      <c r="D8" t="s">
        <v>39</v>
      </c>
      <c r="E8" t="s">
        <v>40</v>
      </c>
      <c r="F8">
        <v>1</v>
      </c>
      <c r="G8" t="s">
        <v>41</v>
      </c>
      <c r="H8" t="s">
        <v>42</v>
      </c>
      <c r="I8" t="s">
        <v>43</v>
      </c>
      <c r="J8" t="s">
        <v>44</v>
      </c>
    </row>
    <row r="9" spans="1:31" x14ac:dyDescent="0.25">
      <c r="B9" t="s">
        <v>45</v>
      </c>
      <c r="C9">
        <v>3160</v>
      </c>
      <c r="D9" t="s">
        <v>46</v>
      </c>
      <c r="E9" t="s">
        <v>47</v>
      </c>
      <c r="F9">
        <v>11</v>
      </c>
      <c r="G9" t="s">
        <v>48</v>
      </c>
      <c r="H9" t="s">
        <v>49</v>
      </c>
      <c r="I9" t="s">
        <v>50</v>
      </c>
    </row>
    <row r="11" spans="1:31" x14ac:dyDescent="0.25">
      <c r="A11" t="s">
        <v>51</v>
      </c>
    </row>
    <row r="12" spans="1:31" x14ac:dyDescent="0.25">
      <c r="B12" t="s">
        <v>52</v>
      </c>
      <c r="C12" t="s">
        <v>32</v>
      </c>
      <c r="D12" t="s">
        <v>53</v>
      </c>
      <c r="E12" t="s">
        <v>54</v>
      </c>
      <c r="F12" t="s">
        <v>55</v>
      </c>
      <c r="G12" t="s">
        <v>56</v>
      </c>
      <c r="H12" t="s">
        <v>55</v>
      </c>
      <c r="I12" t="s">
        <v>57</v>
      </c>
      <c r="J12" t="s">
        <v>55</v>
      </c>
      <c r="K12" t="s">
        <v>58</v>
      </c>
      <c r="L12" t="s">
        <v>55</v>
      </c>
      <c r="M12" t="s">
        <v>59</v>
      </c>
      <c r="N12" t="s">
        <v>55</v>
      </c>
      <c r="O12" t="s">
        <v>60</v>
      </c>
      <c r="P12" t="s">
        <v>55</v>
      </c>
      <c r="Q12" t="s">
        <v>61</v>
      </c>
      <c r="R12" t="s">
        <v>55</v>
      </c>
      <c r="S12" t="s">
        <v>62</v>
      </c>
      <c r="T12" t="s">
        <v>55</v>
      </c>
      <c r="U12" t="s">
        <v>63</v>
      </c>
      <c r="V12" t="s">
        <v>55</v>
      </c>
      <c r="W12" t="s">
        <v>64</v>
      </c>
      <c r="X12" t="s">
        <v>55</v>
      </c>
      <c r="Y12" t="s">
        <v>65</v>
      </c>
      <c r="Z12" t="s">
        <v>55</v>
      </c>
      <c r="AA12" t="s">
        <v>66</v>
      </c>
      <c r="AB12" t="s">
        <v>55</v>
      </c>
      <c r="AC12" t="s">
        <v>67</v>
      </c>
      <c r="AD12" t="s">
        <v>68</v>
      </c>
      <c r="AE12" t="s">
        <v>55</v>
      </c>
    </row>
    <row r="13" spans="1:31" x14ac:dyDescent="0.25">
      <c r="A13" t="s">
        <v>51</v>
      </c>
    </row>
    <row r="15" spans="1:31" x14ac:dyDescent="0.25">
      <c r="B15">
        <v>1950</v>
      </c>
      <c r="C15">
        <v>2</v>
      </c>
      <c r="D15">
        <v>10</v>
      </c>
      <c r="E15">
        <v>76</v>
      </c>
      <c r="G15">
        <v>111.2</v>
      </c>
      <c r="I15">
        <v>59.7</v>
      </c>
      <c r="K15">
        <v>246.9</v>
      </c>
      <c r="M15">
        <v>3</v>
      </c>
    </row>
    <row r="16" spans="1:31" x14ac:dyDescent="0.25">
      <c r="B16">
        <v>1951</v>
      </c>
      <c r="C16">
        <v>4</v>
      </c>
      <c r="D16">
        <v>10</v>
      </c>
      <c r="E16">
        <v>32</v>
      </c>
      <c r="G16">
        <v>52.9</v>
      </c>
      <c r="I16">
        <v>82.6</v>
      </c>
      <c r="K16">
        <v>119.6</v>
      </c>
      <c r="M16">
        <v>123.4</v>
      </c>
      <c r="O16">
        <v>116.5</v>
      </c>
      <c r="Q16">
        <v>76.2</v>
      </c>
      <c r="S16">
        <v>63.6</v>
      </c>
      <c r="U16">
        <v>35.200000000000003</v>
      </c>
      <c r="W16">
        <v>43.9</v>
      </c>
      <c r="Y16">
        <v>745.9</v>
      </c>
    </row>
    <row r="17" spans="2:31" x14ac:dyDescent="0.25">
      <c r="B17">
        <v>1952</v>
      </c>
      <c r="C17">
        <v>4</v>
      </c>
      <c r="D17">
        <v>10</v>
      </c>
      <c r="E17">
        <v>38.1</v>
      </c>
      <c r="G17">
        <v>14.8</v>
      </c>
      <c r="I17">
        <v>14.3</v>
      </c>
      <c r="K17">
        <v>64.7</v>
      </c>
      <c r="M17">
        <v>71</v>
      </c>
      <c r="O17">
        <v>45.1</v>
      </c>
      <c r="Q17">
        <v>47.5</v>
      </c>
      <c r="S17">
        <v>32.1</v>
      </c>
      <c r="U17">
        <v>52.6</v>
      </c>
      <c r="W17">
        <v>31.6</v>
      </c>
      <c r="Y17">
        <v>55.3</v>
      </c>
      <c r="AA17">
        <v>18.8</v>
      </c>
      <c r="AC17">
        <v>485.9</v>
      </c>
      <c r="AD17">
        <f>+SUM(E17:AA17)</f>
        <v>485.90000000000009</v>
      </c>
    </row>
    <row r="18" spans="2:31" x14ac:dyDescent="0.25">
      <c r="B18">
        <v>1953</v>
      </c>
      <c r="C18">
        <v>4</v>
      </c>
      <c r="D18">
        <v>10</v>
      </c>
      <c r="E18">
        <v>34</v>
      </c>
      <c r="G18">
        <v>8.6</v>
      </c>
      <c r="I18">
        <v>51.4</v>
      </c>
      <c r="K18">
        <v>40.6</v>
      </c>
      <c r="M18">
        <v>53.1</v>
      </c>
      <c r="O18">
        <v>47.1</v>
      </c>
      <c r="Q18">
        <v>21.1</v>
      </c>
      <c r="S18">
        <v>24.8</v>
      </c>
      <c r="U18">
        <v>41.8</v>
      </c>
      <c r="W18">
        <v>99.3</v>
      </c>
      <c r="Y18">
        <v>74.099999999999994</v>
      </c>
      <c r="AA18">
        <v>11.8</v>
      </c>
      <c r="AC18">
        <v>507.7</v>
      </c>
      <c r="AD18">
        <f t="shared" ref="AD18:AD31" si="0">+SUM(E18:AA18)</f>
        <v>507.7</v>
      </c>
    </row>
    <row r="19" spans="2:31" x14ac:dyDescent="0.25">
      <c r="B19">
        <v>1954</v>
      </c>
      <c r="C19">
        <v>4</v>
      </c>
      <c r="D19">
        <v>10</v>
      </c>
      <c r="E19">
        <v>98.3</v>
      </c>
      <c r="G19">
        <v>91</v>
      </c>
      <c r="I19">
        <v>37</v>
      </c>
      <c r="K19">
        <v>214.9</v>
      </c>
      <c r="M19">
        <v>145.5</v>
      </c>
      <c r="O19">
        <v>71.7</v>
      </c>
      <c r="Q19">
        <v>658.4</v>
      </c>
      <c r="AC19">
        <f>+AD19</f>
        <v>1316.8000000000002</v>
      </c>
      <c r="AD19">
        <f t="shared" si="0"/>
        <v>1316.8000000000002</v>
      </c>
    </row>
    <row r="20" spans="2:31" x14ac:dyDescent="0.25">
      <c r="B20">
        <v>1955</v>
      </c>
      <c r="C20">
        <v>4</v>
      </c>
      <c r="D20">
        <v>10</v>
      </c>
      <c r="E20">
        <v>26.3</v>
      </c>
      <c r="G20">
        <v>56.1</v>
      </c>
      <c r="I20">
        <v>78.599999999999994</v>
      </c>
      <c r="K20">
        <v>222.2</v>
      </c>
      <c r="M20">
        <v>101.3</v>
      </c>
      <c r="O20">
        <v>134</v>
      </c>
      <c r="Q20">
        <v>156</v>
      </c>
      <c r="S20">
        <v>80.400000000000006</v>
      </c>
      <c r="U20">
        <v>144</v>
      </c>
      <c r="W20">
        <v>288.89999999999998</v>
      </c>
      <c r="Y20">
        <v>139.5</v>
      </c>
      <c r="AA20">
        <v>48.5</v>
      </c>
      <c r="AC20">
        <v>1475.8</v>
      </c>
      <c r="AD20">
        <f t="shared" si="0"/>
        <v>1475.8</v>
      </c>
    </row>
    <row r="21" spans="2:31" x14ac:dyDescent="0.25">
      <c r="B21">
        <v>1956</v>
      </c>
      <c r="C21">
        <v>4</v>
      </c>
      <c r="D21">
        <v>10</v>
      </c>
      <c r="E21">
        <v>30</v>
      </c>
      <c r="G21">
        <v>133.19999999999999</v>
      </c>
      <c r="I21">
        <v>108.7</v>
      </c>
      <c r="K21">
        <v>86.9</v>
      </c>
      <c r="M21">
        <v>117.6</v>
      </c>
      <c r="O21">
        <v>174.1</v>
      </c>
      <c r="Q21">
        <v>63.7</v>
      </c>
      <c r="S21">
        <v>101.3</v>
      </c>
      <c r="U21">
        <v>258.10000000000002</v>
      </c>
      <c r="W21">
        <v>79</v>
      </c>
      <c r="Y21">
        <v>100</v>
      </c>
      <c r="AA21">
        <v>1252.5999999999999</v>
      </c>
      <c r="AC21">
        <f>+AD21</f>
        <v>2505.1999999999998</v>
      </c>
      <c r="AD21">
        <f t="shared" si="0"/>
        <v>2505.1999999999998</v>
      </c>
    </row>
    <row r="22" spans="2:31" x14ac:dyDescent="0.25">
      <c r="B22">
        <v>1957</v>
      </c>
      <c r="C22">
        <v>4</v>
      </c>
      <c r="D22">
        <v>10</v>
      </c>
      <c r="E22">
        <v>13.7</v>
      </c>
      <c r="G22">
        <v>15.1</v>
      </c>
      <c r="I22">
        <v>74.2</v>
      </c>
      <c r="K22">
        <v>169.4</v>
      </c>
      <c r="M22">
        <v>166.6</v>
      </c>
      <c r="O22">
        <v>102.9</v>
      </c>
      <c r="Q22">
        <v>81.400000000000006</v>
      </c>
      <c r="S22">
        <v>79.900000000000006</v>
      </c>
      <c r="U22">
        <v>74.099999999999994</v>
      </c>
      <c r="W22">
        <v>127.4</v>
      </c>
      <c r="Y22">
        <v>78.599999999999994</v>
      </c>
      <c r="AA22">
        <v>40.5</v>
      </c>
      <c r="AC22">
        <v>1023.8</v>
      </c>
      <c r="AD22">
        <f t="shared" si="0"/>
        <v>1023.8</v>
      </c>
    </row>
    <row r="23" spans="2:31" x14ac:dyDescent="0.25">
      <c r="B23">
        <v>1958</v>
      </c>
      <c r="C23">
        <v>4</v>
      </c>
      <c r="D23">
        <v>10</v>
      </c>
      <c r="E23">
        <v>16.399999999999999</v>
      </c>
      <c r="G23">
        <v>22.7</v>
      </c>
      <c r="I23">
        <v>70.900000000000006</v>
      </c>
      <c r="K23">
        <v>114.9</v>
      </c>
      <c r="M23">
        <v>134.80000000000001</v>
      </c>
      <c r="O23">
        <v>70.900000000000006</v>
      </c>
      <c r="Q23">
        <v>64.8</v>
      </c>
      <c r="S23">
        <v>129.19999999999999</v>
      </c>
      <c r="U23">
        <v>27.2</v>
      </c>
      <c r="W23">
        <v>120.8</v>
      </c>
      <c r="Y23">
        <v>137.4</v>
      </c>
      <c r="AA23">
        <v>28.9</v>
      </c>
      <c r="AC23">
        <v>938.9</v>
      </c>
      <c r="AD23">
        <f t="shared" si="0"/>
        <v>938.9</v>
      </c>
    </row>
    <row r="24" spans="2:31" x14ac:dyDescent="0.25">
      <c r="B24">
        <v>1959</v>
      </c>
      <c r="C24">
        <v>4</v>
      </c>
      <c r="D24">
        <v>10</v>
      </c>
      <c r="E24">
        <v>3.2</v>
      </c>
      <c r="G24">
        <v>26.2</v>
      </c>
      <c r="I24">
        <v>83.4</v>
      </c>
      <c r="K24">
        <v>117.4</v>
      </c>
      <c r="M24">
        <v>206.7</v>
      </c>
      <c r="O24">
        <v>147.1</v>
      </c>
      <c r="Q24">
        <v>123.2</v>
      </c>
      <c r="S24">
        <v>84.1</v>
      </c>
      <c r="U24">
        <v>126.3</v>
      </c>
      <c r="W24">
        <v>190.1</v>
      </c>
      <c r="Y24">
        <v>175.5</v>
      </c>
      <c r="AA24">
        <v>14.1</v>
      </c>
      <c r="AC24">
        <v>1297.3</v>
      </c>
      <c r="AD24">
        <f t="shared" si="0"/>
        <v>1297.3</v>
      </c>
    </row>
    <row r="25" spans="2:31" x14ac:dyDescent="0.25">
      <c r="B25">
        <v>1960</v>
      </c>
      <c r="C25">
        <v>4</v>
      </c>
      <c r="D25">
        <v>10</v>
      </c>
      <c r="E25">
        <v>88.7</v>
      </c>
      <c r="G25">
        <v>76.599999999999994</v>
      </c>
      <c r="I25">
        <v>86.8</v>
      </c>
      <c r="K25">
        <v>129</v>
      </c>
      <c r="M25">
        <v>104.8</v>
      </c>
      <c r="O25">
        <v>112.9</v>
      </c>
      <c r="Q25">
        <v>141.1</v>
      </c>
      <c r="S25">
        <v>129.9</v>
      </c>
      <c r="U25">
        <v>44.9</v>
      </c>
      <c r="W25">
        <v>184.8</v>
      </c>
      <c r="Y25">
        <v>52.9</v>
      </c>
      <c r="AA25">
        <v>153</v>
      </c>
      <c r="AC25">
        <v>1305.4000000000001</v>
      </c>
      <c r="AD25">
        <f t="shared" si="0"/>
        <v>1305.4000000000001</v>
      </c>
    </row>
    <row r="26" spans="2:31" x14ac:dyDescent="0.25">
      <c r="B26">
        <v>1961</v>
      </c>
      <c r="C26">
        <v>4</v>
      </c>
      <c r="D26">
        <v>15</v>
      </c>
      <c r="E26">
        <v>58.3</v>
      </c>
      <c r="G26">
        <v>6.5</v>
      </c>
      <c r="I26">
        <v>114.2</v>
      </c>
      <c r="K26">
        <v>140.1</v>
      </c>
      <c r="M26">
        <v>37.799999999999997</v>
      </c>
      <c r="O26">
        <v>171.7</v>
      </c>
      <c r="Q26">
        <v>83.3</v>
      </c>
      <c r="S26">
        <v>108.9</v>
      </c>
      <c r="U26">
        <v>63.2</v>
      </c>
      <c r="W26">
        <v>211.5</v>
      </c>
      <c r="Y26">
        <v>141.30000000000001</v>
      </c>
      <c r="AA26">
        <v>15.8</v>
      </c>
      <c r="AC26">
        <v>1152.5999999999999</v>
      </c>
      <c r="AD26">
        <f t="shared" si="0"/>
        <v>1152.5999999999999</v>
      </c>
    </row>
    <row r="27" spans="2:31" x14ac:dyDescent="0.25">
      <c r="B27">
        <v>1963</v>
      </c>
      <c r="C27">
        <v>4</v>
      </c>
      <c r="D27">
        <v>10</v>
      </c>
      <c r="E27">
        <v>14.1</v>
      </c>
      <c r="G27">
        <v>155.6</v>
      </c>
      <c r="I27">
        <v>82.4</v>
      </c>
      <c r="K27">
        <v>102.7</v>
      </c>
      <c r="M27">
        <v>295</v>
      </c>
      <c r="O27">
        <v>205.3</v>
      </c>
      <c r="Q27">
        <v>144</v>
      </c>
      <c r="S27">
        <v>142.30000000000001</v>
      </c>
      <c r="U27">
        <v>81.400000000000006</v>
      </c>
      <c r="W27">
        <v>169.3</v>
      </c>
      <c r="Y27">
        <v>241.2</v>
      </c>
      <c r="AA27">
        <v>69.3</v>
      </c>
      <c r="AC27">
        <v>1702.6</v>
      </c>
      <c r="AD27">
        <f t="shared" si="0"/>
        <v>1702.6</v>
      </c>
    </row>
    <row r="28" spans="2:31" x14ac:dyDescent="0.25">
      <c r="B28">
        <v>1964</v>
      </c>
      <c r="C28">
        <v>4</v>
      </c>
      <c r="D28">
        <v>10</v>
      </c>
      <c r="E28">
        <v>10.5</v>
      </c>
      <c r="G28">
        <v>73.599999999999994</v>
      </c>
      <c r="I28">
        <v>23.3</v>
      </c>
      <c r="K28">
        <v>165.2</v>
      </c>
      <c r="M28">
        <v>283.10000000000002</v>
      </c>
      <c r="O28">
        <v>262</v>
      </c>
      <c r="Q28">
        <v>114.1</v>
      </c>
      <c r="S28">
        <v>86.2</v>
      </c>
      <c r="U28">
        <v>96.2</v>
      </c>
      <c r="W28">
        <v>158.4</v>
      </c>
      <c r="Y28">
        <v>83</v>
      </c>
      <c r="AA28">
        <v>1355.6</v>
      </c>
      <c r="AC28">
        <f>+AD28</f>
        <v>2711.2</v>
      </c>
      <c r="AD28">
        <f t="shared" si="0"/>
        <v>2711.2</v>
      </c>
    </row>
    <row r="29" spans="2:31" x14ac:dyDescent="0.25">
      <c r="B29">
        <v>1965</v>
      </c>
      <c r="C29">
        <v>4</v>
      </c>
      <c r="D29">
        <v>10</v>
      </c>
      <c r="E29">
        <v>73.5</v>
      </c>
      <c r="G29">
        <v>75</v>
      </c>
      <c r="I29">
        <v>14.9</v>
      </c>
      <c r="K29">
        <v>247.2</v>
      </c>
      <c r="M29">
        <v>62.3</v>
      </c>
      <c r="O29">
        <v>25</v>
      </c>
      <c r="Q29">
        <v>64.2</v>
      </c>
      <c r="S29">
        <v>80.2</v>
      </c>
      <c r="U29">
        <v>45.1</v>
      </c>
      <c r="W29">
        <v>149.69999999999999</v>
      </c>
      <c r="Y29">
        <v>166.6</v>
      </c>
      <c r="AA29">
        <v>39.700000000000003</v>
      </c>
      <c r="AC29">
        <v>1043.4000000000001</v>
      </c>
      <c r="AD29">
        <f t="shared" si="0"/>
        <v>1043.4000000000001</v>
      </c>
    </row>
    <row r="30" spans="2:31" x14ac:dyDescent="0.25">
      <c r="B30">
        <v>1966</v>
      </c>
      <c r="C30">
        <v>4</v>
      </c>
      <c r="D30">
        <v>10</v>
      </c>
      <c r="E30">
        <v>13.5</v>
      </c>
      <c r="G30">
        <v>12</v>
      </c>
      <c r="I30">
        <v>156.80000000000001</v>
      </c>
      <c r="K30">
        <v>164</v>
      </c>
      <c r="M30">
        <v>104</v>
      </c>
      <c r="O30">
        <v>92.1</v>
      </c>
      <c r="Q30">
        <v>82.4</v>
      </c>
      <c r="S30">
        <v>97.2</v>
      </c>
      <c r="U30">
        <v>92.6</v>
      </c>
      <c r="W30">
        <v>128.9</v>
      </c>
      <c r="Y30">
        <v>943.5</v>
      </c>
      <c r="AD30">
        <f t="shared" si="0"/>
        <v>1887</v>
      </c>
    </row>
    <row r="31" spans="2:31" x14ac:dyDescent="0.25">
      <c r="B31">
        <v>1967</v>
      </c>
      <c r="C31">
        <v>4</v>
      </c>
      <c r="D31">
        <v>10</v>
      </c>
      <c r="E31">
        <v>37.9</v>
      </c>
      <c r="G31">
        <v>40.6</v>
      </c>
      <c r="I31">
        <v>69.8</v>
      </c>
      <c r="K31">
        <v>59.3</v>
      </c>
      <c r="M31">
        <v>83</v>
      </c>
      <c r="O31">
        <v>55.6</v>
      </c>
      <c r="Q31">
        <v>42.9</v>
      </c>
      <c r="S31">
        <v>39</v>
      </c>
      <c r="U31">
        <v>37.799999999999997</v>
      </c>
      <c r="W31">
        <v>38.9</v>
      </c>
      <c r="Y31">
        <v>49.5</v>
      </c>
      <c r="AA31">
        <v>554.29999999999995</v>
      </c>
      <c r="AD31">
        <f t="shared" si="0"/>
        <v>1108.5999999999999</v>
      </c>
    </row>
    <row r="32" spans="2:31" x14ac:dyDescent="0.25">
      <c r="B32">
        <v>1968</v>
      </c>
      <c r="C32">
        <v>4</v>
      </c>
      <c r="D32">
        <v>10</v>
      </c>
      <c r="E32">
        <v>7</v>
      </c>
      <c r="G32">
        <v>20.5</v>
      </c>
      <c r="I32">
        <v>28.5</v>
      </c>
      <c r="K32">
        <v>162.30000000000001</v>
      </c>
      <c r="M32">
        <v>74</v>
      </c>
      <c r="O32">
        <v>93.2</v>
      </c>
      <c r="Q32">
        <v>40.6</v>
      </c>
      <c r="U32">
        <v>45.4</v>
      </c>
      <c r="W32">
        <v>29</v>
      </c>
      <c r="Y32">
        <v>47.4</v>
      </c>
      <c r="AA32">
        <v>55.1</v>
      </c>
      <c r="AC32">
        <v>3.5</v>
      </c>
      <c r="AD32">
        <v>606.5</v>
      </c>
      <c r="AE32">
        <v>3</v>
      </c>
    </row>
    <row r="33" spans="2:30" x14ac:dyDescent="0.25">
      <c r="B33">
        <v>1969</v>
      </c>
      <c r="C33">
        <v>4</v>
      </c>
      <c r="D33">
        <v>10</v>
      </c>
      <c r="E33">
        <v>22</v>
      </c>
      <c r="G33">
        <v>21</v>
      </c>
      <c r="I33">
        <v>2.5</v>
      </c>
      <c r="K33">
        <v>93.8</v>
      </c>
      <c r="M33">
        <v>48.5</v>
      </c>
      <c r="O33">
        <v>62.5</v>
      </c>
      <c r="Q33">
        <v>38.1</v>
      </c>
      <c r="S33">
        <v>34</v>
      </c>
      <c r="U33">
        <v>50.5</v>
      </c>
      <c r="Y33">
        <v>59.7</v>
      </c>
      <c r="AA33">
        <v>22.6</v>
      </c>
      <c r="AC33">
        <v>455.2</v>
      </c>
      <c r="AD33">
        <f>+SUM(E33:AA33)</f>
        <v>455.20000000000005</v>
      </c>
    </row>
    <row r="34" spans="2:30" x14ac:dyDescent="0.25">
      <c r="B34">
        <v>1971</v>
      </c>
      <c r="C34">
        <v>2</v>
      </c>
      <c r="D34">
        <v>1</v>
      </c>
      <c r="E34">
        <v>52</v>
      </c>
      <c r="G34">
        <v>64.8</v>
      </c>
      <c r="I34">
        <v>91.5</v>
      </c>
      <c r="K34">
        <v>302.89999999999998</v>
      </c>
      <c r="M34">
        <v>123.1</v>
      </c>
      <c r="O34">
        <v>77.599999999999994</v>
      </c>
      <c r="Q34">
        <v>178.9</v>
      </c>
      <c r="S34">
        <v>145.69999999999999</v>
      </c>
      <c r="U34">
        <v>101.6</v>
      </c>
      <c r="W34">
        <v>131.69999999999999</v>
      </c>
      <c r="Y34">
        <v>69.5</v>
      </c>
      <c r="AA34">
        <v>1339.3</v>
      </c>
      <c r="AD34">
        <f t="shared" ref="AD34:AD50" si="1">+SUM(E34:AA34)</f>
        <v>2678.6</v>
      </c>
    </row>
    <row r="35" spans="2:30" x14ac:dyDescent="0.25">
      <c r="B35">
        <v>1972</v>
      </c>
      <c r="C35">
        <v>2</v>
      </c>
      <c r="D35">
        <v>1</v>
      </c>
      <c r="E35">
        <v>147.30000000000001</v>
      </c>
      <c r="G35">
        <v>436.8</v>
      </c>
      <c r="I35">
        <v>185.6</v>
      </c>
      <c r="K35">
        <v>244.2</v>
      </c>
      <c r="M35" t="s">
        <v>55</v>
      </c>
      <c r="O35">
        <v>54</v>
      </c>
      <c r="Q35">
        <v>71</v>
      </c>
      <c r="S35">
        <v>75</v>
      </c>
      <c r="U35">
        <v>127</v>
      </c>
      <c r="W35">
        <v>13</v>
      </c>
      <c r="Y35">
        <v>1353.9</v>
      </c>
      <c r="AD35">
        <f t="shared" si="1"/>
        <v>2707.8</v>
      </c>
    </row>
    <row r="36" spans="2:30" x14ac:dyDescent="0.25">
      <c r="B36">
        <v>1974</v>
      </c>
      <c r="C36">
        <v>2</v>
      </c>
      <c r="D36">
        <v>1</v>
      </c>
      <c r="E36">
        <v>107</v>
      </c>
      <c r="G36">
        <v>117</v>
      </c>
      <c r="I36">
        <v>113</v>
      </c>
      <c r="K36">
        <v>64</v>
      </c>
      <c r="M36">
        <v>58</v>
      </c>
      <c r="O36">
        <v>114</v>
      </c>
      <c r="Q36">
        <v>93</v>
      </c>
      <c r="S36">
        <v>174</v>
      </c>
      <c r="U36">
        <v>205</v>
      </c>
      <c r="W36">
        <v>53</v>
      </c>
      <c r="Y36">
        <v>1098</v>
      </c>
      <c r="AD36">
        <f t="shared" si="1"/>
        <v>2196</v>
      </c>
    </row>
    <row r="37" spans="2:30" x14ac:dyDescent="0.25">
      <c r="B37">
        <v>1975</v>
      </c>
      <c r="C37">
        <v>2</v>
      </c>
      <c r="D37">
        <v>1</v>
      </c>
      <c r="E37">
        <v>31</v>
      </c>
      <c r="G37">
        <v>83</v>
      </c>
      <c r="I37">
        <v>111</v>
      </c>
      <c r="K37">
        <v>138</v>
      </c>
      <c r="M37">
        <v>157</v>
      </c>
      <c r="O37">
        <v>131</v>
      </c>
      <c r="Q37">
        <v>138</v>
      </c>
      <c r="S37">
        <v>138</v>
      </c>
      <c r="U37">
        <v>113</v>
      </c>
      <c r="W37">
        <v>182</v>
      </c>
      <c r="Y37">
        <v>82</v>
      </c>
      <c r="AA37">
        <v>126</v>
      </c>
      <c r="AC37">
        <v>1430</v>
      </c>
      <c r="AD37">
        <f t="shared" si="1"/>
        <v>1430</v>
      </c>
    </row>
    <row r="38" spans="2:30" x14ac:dyDescent="0.25">
      <c r="B38">
        <v>1976</v>
      </c>
      <c r="C38">
        <v>2</v>
      </c>
      <c r="D38">
        <v>1</v>
      </c>
      <c r="E38">
        <v>20</v>
      </c>
      <c r="G38">
        <v>74</v>
      </c>
      <c r="I38">
        <v>119</v>
      </c>
      <c r="K38">
        <v>187</v>
      </c>
      <c r="M38">
        <v>172</v>
      </c>
      <c r="O38">
        <v>134</v>
      </c>
      <c r="Q38">
        <v>123</v>
      </c>
      <c r="S38">
        <v>67</v>
      </c>
      <c r="U38">
        <v>115</v>
      </c>
      <c r="W38">
        <v>147</v>
      </c>
      <c r="Y38">
        <v>112</v>
      </c>
      <c r="AA38">
        <v>27</v>
      </c>
      <c r="AC38">
        <v>1297</v>
      </c>
      <c r="AD38">
        <f t="shared" si="1"/>
        <v>1297</v>
      </c>
    </row>
    <row r="39" spans="2:30" x14ac:dyDescent="0.25">
      <c r="B39">
        <v>1977</v>
      </c>
      <c r="C39">
        <v>2</v>
      </c>
      <c r="D39">
        <v>1</v>
      </c>
      <c r="E39">
        <v>10</v>
      </c>
      <c r="G39">
        <v>14</v>
      </c>
      <c r="I39">
        <v>73</v>
      </c>
      <c r="K39">
        <v>103</v>
      </c>
      <c r="M39">
        <v>85</v>
      </c>
      <c r="O39">
        <v>123</v>
      </c>
      <c r="Q39">
        <v>82</v>
      </c>
      <c r="S39">
        <v>83</v>
      </c>
      <c r="U39">
        <v>128</v>
      </c>
      <c r="W39">
        <v>134</v>
      </c>
      <c r="Y39">
        <v>146</v>
      </c>
      <c r="AA39">
        <v>37</v>
      </c>
      <c r="AC39">
        <v>1018</v>
      </c>
      <c r="AD39">
        <f t="shared" si="1"/>
        <v>1018</v>
      </c>
    </row>
    <row r="40" spans="2:30" x14ac:dyDescent="0.25">
      <c r="B40">
        <v>1978</v>
      </c>
      <c r="C40">
        <v>2</v>
      </c>
      <c r="D40">
        <v>1</v>
      </c>
      <c r="E40">
        <v>2</v>
      </c>
      <c r="G40">
        <v>50.2</v>
      </c>
      <c r="I40">
        <v>92</v>
      </c>
      <c r="K40">
        <v>193.8</v>
      </c>
      <c r="M40">
        <v>168.5</v>
      </c>
      <c r="O40">
        <v>131.4</v>
      </c>
      <c r="Q40">
        <v>44</v>
      </c>
      <c r="S40">
        <v>80.599999999999994</v>
      </c>
      <c r="U40">
        <v>95.5</v>
      </c>
      <c r="W40">
        <v>131</v>
      </c>
      <c r="Y40">
        <v>77</v>
      </c>
      <c r="AA40">
        <v>71.900000000000006</v>
      </c>
      <c r="AC40">
        <v>1137.9000000000001</v>
      </c>
      <c r="AD40">
        <f t="shared" si="1"/>
        <v>1137.9000000000001</v>
      </c>
    </row>
    <row r="41" spans="2:30" x14ac:dyDescent="0.25">
      <c r="B41">
        <v>1979</v>
      </c>
      <c r="C41">
        <v>2</v>
      </c>
      <c r="D41">
        <v>1</v>
      </c>
      <c r="E41">
        <v>15.9</v>
      </c>
      <c r="G41">
        <v>111.9</v>
      </c>
      <c r="I41">
        <v>92.7</v>
      </c>
      <c r="K41">
        <v>213</v>
      </c>
      <c r="M41">
        <v>62.7</v>
      </c>
      <c r="O41">
        <v>134.4</v>
      </c>
      <c r="Q41">
        <v>73.3</v>
      </c>
      <c r="S41">
        <v>246.8</v>
      </c>
      <c r="U41">
        <v>224.5</v>
      </c>
      <c r="W41">
        <v>55.2</v>
      </c>
      <c r="Y41">
        <v>1230.4000000000001</v>
      </c>
      <c r="AD41">
        <f t="shared" si="1"/>
        <v>2460.8000000000002</v>
      </c>
    </row>
    <row r="42" spans="2:30" x14ac:dyDescent="0.25">
      <c r="B42">
        <v>1980</v>
      </c>
      <c r="C42">
        <v>2</v>
      </c>
      <c r="D42">
        <v>1</v>
      </c>
      <c r="E42">
        <v>33.4</v>
      </c>
      <c r="G42">
        <v>80.7</v>
      </c>
      <c r="I42">
        <v>64.099999999999994</v>
      </c>
      <c r="K42">
        <v>67.2</v>
      </c>
      <c r="M42">
        <v>122.3</v>
      </c>
      <c r="O42">
        <v>183.5</v>
      </c>
      <c r="Q42">
        <v>86.2</v>
      </c>
      <c r="S42">
        <v>89.7</v>
      </c>
      <c r="U42">
        <v>76.099999999999994</v>
      </c>
      <c r="W42">
        <v>111.9</v>
      </c>
      <c r="Y42">
        <v>63.2</v>
      </c>
      <c r="AA42">
        <v>23.9</v>
      </c>
      <c r="AC42">
        <v>1002.2</v>
      </c>
      <c r="AD42">
        <f t="shared" si="1"/>
        <v>1002.2000000000002</v>
      </c>
    </row>
    <row r="43" spans="2:30" x14ac:dyDescent="0.25">
      <c r="B43">
        <v>1981</v>
      </c>
      <c r="C43">
        <v>2</v>
      </c>
      <c r="D43">
        <v>1</v>
      </c>
      <c r="E43">
        <v>22.1</v>
      </c>
      <c r="G43">
        <v>31.1</v>
      </c>
      <c r="I43">
        <v>32.299999999999997</v>
      </c>
      <c r="K43">
        <v>208.8</v>
      </c>
      <c r="M43">
        <v>220.4</v>
      </c>
      <c r="O43">
        <v>100.5</v>
      </c>
      <c r="Q43">
        <v>87.2</v>
      </c>
      <c r="S43">
        <v>114.6</v>
      </c>
      <c r="U43">
        <v>80.7</v>
      </c>
      <c r="W43">
        <v>162</v>
      </c>
      <c r="Y43">
        <v>117.3</v>
      </c>
      <c r="AA43">
        <v>142.5</v>
      </c>
      <c r="AC43">
        <v>1319.5</v>
      </c>
      <c r="AD43">
        <f t="shared" si="1"/>
        <v>1319.5000000000002</v>
      </c>
    </row>
    <row r="44" spans="2:30" x14ac:dyDescent="0.25">
      <c r="B44">
        <v>1982</v>
      </c>
      <c r="C44">
        <v>2</v>
      </c>
      <c r="D44">
        <v>1</v>
      </c>
      <c r="E44">
        <v>48.2</v>
      </c>
      <c r="G44">
        <v>65.599999999999994</v>
      </c>
      <c r="I44">
        <v>82.8</v>
      </c>
      <c r="K44">
        <v>305.10000000000002</v>
      </c>
      <c r="M44">
        <v>224.5</v>
      </c>
      <c r="O44">
        <v>32.200000000000003</v>
      </c>
      <c r="Q44">
        <v>97.2</v>
      </c>
      <c r="S44">
        <v>55.6</v>
      </c>
      <c r="U44">
        <v>119.5</v>
      </c>
      <c r="W44">
        <v>97.5</v>
      </c>
      <c r="Y44">
        <v>24.3</v>
      </c>
      <c r="AA44">
        <v>1152.5</v>
      </c>
      <c r="AD44">
        <f t="shared" si="1"/>
        <v>2305</v>
      </c>
    </row>
    <row r="45" spans="2:30" x14ac:dyDescent="0.25">
      <c r="B45">
        <v>1983</v>
      </c>
      <c r="C45">
        <v>2</v>
      </c>
      <c r="D45">
        <v>1</v>
      </c>
      <c r="E45">
        <v>25.5</v>
      </c>
      <c r="G45">
        <v>69.2</v>
      </c>
      <c r="I45">
        <v>93.4</v>
      </c>
      <c r="K45">
        <v>272.3</v>
      </c>
      <c r="M45">
        <v>97.8</v>
      </c>
      <c r="O45">
        <v>89.7</v>
      </c>
      <c r="Q45">
        <v>57.8</v>
      </c>
      <c r="S45">
        <v>115.1</v>
      </c>
      <c r="U45">
        <v>57.9</v>
      </c>
      <c r="Y45">
        <v>63.1</v>
      </c>
      <c r="AA45">
        <v>941.8</v>
      </c>
      <c r="AD45">
        <f t="shared" si="1"/>
        <v>1883.6</v>
      </c>
    </row>
    <row r="46" spans="2:30" x14ac:dyDescent="0.25">
      <c r="B46">
        <v>1984</v>
      </c>
      <c r="C46">
        <v>2</v>
      </c>
      <c r="D46">
        <v>1</v>
      </c>
      <c r="E46">
        <v>85.3</v>
      </c>
      <c r="G46">
        <v>86.6</v>
      </c>
      <c r="I46">
        <v>62.4</v>
      </c>
      <c r="K46">
        <v>92.8</v>
      </c>
      <c r="M46">
        <v>89.4</v>
      </c>
      <c r="O46">
        <v>116</v>
      </c>
      <c r="Q46">
        <v>121.8</v>
      </c>
      <c r="S46">
        <v>125.4</v>
      </c>
      <c r="U46">
        <v>116.1</v>
      </c>
      <c r="W46">
        <v>895.8</v>
      </c>
      <c r="AD46">
        <f t="shared" si="1"/>
        <v>1791.6</v>
      </c>
    </row>
    <row r="47" spans="2:30" x14ac:dyDescent="0.25">
      <c r="B47">
        <v>1985</v>
      </c>
      <c r="C47">
        <v>2</v>
      </c>
      <c r="D47">
        <v>1</v>
      </c>
      <c r="E47">
        <v>25</v>
      </c>
      <c r="G47">
        <v>3</v>
      </c>
      <c r="I47">
        <v>76.900000000000006</v>
      </c>
      <c r="K47">
        <v>217.1</v>
      </c>
      <c r="M47">
        <v>87.2</v>
      </c>
      <c r="O47">
        <v>109.3</v>
      </c>
      <c r="Q47">
        <v>63.3</v>
      </c>
      <c r="S47">
        <v>151.9</v>
      </c>
      <c r="U47">
        <v>185.4</v>
      </c>
      <c r="W47">
        <v>125.5</v>
      </c>
      <c r="Y47">
        <v>61.3</v>
      </c>
      <c r="AA47">
        <v>1102.9000000000001</v>
      </c>
      <c r="AD47">
        <f t="shared" si="1"/>
        <v>2208.8000000000002</v>
      </c>
    </row>
    <row r="48" spans="2:30" x14ac:dyDescent="0.25">
      <c r="B48">
        <v>1986</v>
      </c>
      <c r="C48">
        <v>2</v>
      </c>
      <c r="D48">
        <v>1</v>
      </c>
      <c r="E48">
        <v>12.3</v>
      </c>
      <c r="G48">
        <v>86.3</v>
      </c>
      <c r="I48">
        <v>66.3</v>
      </c>
      <c r="K48">
        <v>104.9</v>
      </c>
      <c r="M48">
        <v>147.9</v>
      </c>
      <c r="O48">
        <v>185.3</v>
      </c>
      <c r="Q48">
        <v>70.3</v>
      </c>
      <c r="S48">
        <v>1</v>
      </c>
      <c r="U48">
        <v>38.6</v>
      </c>
      <c r="Y48" t="s">
        <v>55</v>
      </c>
      <c r="AA48">
        <v>711.9</v>
      </c>
      <c r="AD48">
        <f t="shared" si="1"/>
        <v>1424.8</v>
      </c>
    </row>
    <row r="49" spans="1:33" x14ac:dyDescent="0.25">
      <c r="B49">
        <v>1987</v>
      </c>
      <c r="C49">
        <v>2</v>
      </c>
      <c r="D49">
        <v>1</v>
      </c>
      <c r="E49" t="s">
        <v>55</v>
      </c>
      <c r="G49">
        <v>57.6</v>
      </c>
      <c r="I49">
        <v>52</v>
      </c>
      <c r="K49">
        <v>90.9</v>
      </c>
      <c r="M49">
        <v>218.1</v>
      </c>
      <c r="O49">
        <v>132</v>
      </c>
      <c r="Q49">
        <v>112</v>
      </c>
      <c r="S49" t="s">
        <v>55</v>
      </c>
      <c r="U49">
        <v>662.6</v>
      </c>
      <c r="AD49">
        <f t="shared" si="1"/>
        <v>1325.2</v>
      </c>
    </row>
    <row r="50" spans="1:33" x14ac:dyDescent="0.25">
      <c r="B50">
        <v>1988</v>
      </c>
      <c r="C50">
        <v>2</v>
      </c>
      <c r="D50">
        <v>1</v>
      </c>
      <c r="E50">
        <v>154.9</v>
      </c>
      <c r="G50">
        <v>3</v>
      </c>
      <c r="I50">
        <v>154.9</v>
      </c>
      <c r="K50">
        <v>3</v>
      </c>
      <c r="AD50">
        <f t="shared" si="1"/>
        <v>315.8</v>
      </c>
    </row>
    <row r="51" spans="1:33" x14ac:dyDescent="0.25">
      <c r="B51">
        <v>1989</v>
      </c>
      <c r="C51">
        <v>2</v>
      </c>
      <c r="D51">
        <v>1</v>
      </c>
      <c r="E51">
        <v>12.9</v>
      </c>
      <c r="G51">
        <v>65.5</v>
      </c>
      <c r="I51">
        <v>81.2</v>
      </c>
      <c r="K51">
        <v>4</v>
      </c>
      <c r="M51">
        <v>62.8</v>
      </c>
      <c r="O51">
        <v>1</v>
      </c>
      <c r="Q51">
        <v>148.80000000000001</v>
      </c>
      <c r="S51">
        <v>1</v>
      </c>
      <c r="U51">
        <v>67.099999999999994</v>
      </c>
      <c r="Y51">
        <v>147.69999999999999</v>
      </c>
      <c r="AC51">
        <v>106.5</v>
      </c>
      <c r="AD51">
        <v>77.3</v>
      </c>
      <c r="AE51" t="s">
        <v>124</v>
      </c>
      <c r="AF51" t="s">
        <v>125</v>
      </c>
      <c r="AG51" t="s">
        <v>126</v>
      </c>
    </row>
    <row r="52" spans="1:33" x14ac:dyDescent="0.25">
      <c r="B52">
        <v>1990</v>
      </c>
      <c r="C52">
        <v>2</v>
      </c>
      <c r="D52">
        <v>1</v>
      </c>
      <c r="E52">
        <v>62</v>
      </c>
      <c r="G52">
        <v>63.1</v>
      </c>
      <c r="I52">
        <v>177.5</v>
      </c>
      <c r="K52">
        <v>1</v>
      </c>
      <c r="M52">
        <v>186.9</v>
      </c>
      <c r="O52">
        <v>1</v>
      </c>
      <c r="Q52">
        <v>88.8</v>
      </c>
      <c r="S52">
        <v>62.9</v>
      </c>
      <c r="U52">
        <v>57.6</v>
      </c>
      <c r="W52">
        <v>34.1</v>
      </c>
      <c r="Y52">
        <v>299.60000000000002</v>
      </c>
      <c r="AA52">
        <v>64.900000000000006</v>
      </c>
      <c r="AC52">
        <v>101.8</v>
      </c>
      <c r="AD52">
        <v>1199.2</v>
      </c>
      <c r="AE52">
        <v>3</v>
      </c>
    </row>
    <row r="53" spans="1:33" x14ac:dyDescent="0.25">
      <c r="B53">
        <v>1991</v>
      </c>
      <c r="C53">
        <v>2</v>
      </c>
      <c r="D53">
        <v>1</v>
      </c>
      <c r="E53">
        <v>8</v>
      </c>
      <c r="G53">
        <v>40.4</v>
      </c>
      <c r="I53">
        <v>138.1</v>
      </c>
      <c r="K53">
        <v>37.799999999999997</v>
      </c>
      <c r="M53">
        <v>94.7</v>
      </c>
      <c r="O53">
        <v>67.8</v>
      </c>
      <c r="Q53">
        <v>118</v>
      </c>
      <c r="S53">
        <v>129.19999999999999</v>
      </c>
      <c r="U53">
        <v>76.7</v>
      </c>
      <c r="W53">
        <v>53.3</v>
      </c>
      <c r="Y53">
        <v>144.19999999999999</v>
      </c>
      <c r="AA53">
        <v>36.700000000000003</v>
      </c>
      <c r="AC53">
        <v>944.9</v>
      </c>
      <c r="AD53">
        <f>+SUM(E53:AA53)</f>
        <v>944.90000000000009</v>
      </c>
    </row>
    <row r="54" spans="1:33" x14ac:dyDescent="0.25">
      <c r="B54">
        <v>1992</v>
      </c>
      <c r="C54">
        <v>2</v>
      </c>
      <c r="D54">
        <v>1</v>
      </c>
      <c r="E54">
        <v>57.3</v>
      </c>
      <c r="G54">
        <v>64.8</v>
      </c>
      <c r="I54">
        <v>41.8</v>
      </c>
      <c r="K54">
        <v>3</v>
      </c>
      <c r="M54">
        <v>54.1</v>
      </c>
      <c r="O54">
        <v>113.7</v>
      </c>
      <c r="Q54">
        <v>79.8</v>
      </c>
      <c r="S54">
        <v>81</v>
      </c>
      <c r="U54">
        <v>41.1</v>
      </c>
      <c r="W54">
        <v>195.5</v>
      </c>
      <c r="Y54">
        <v>729.1</v>
      </c>
      <c r="AD54">
        <f>+SUM(E54:AA54)</f>
        <v>1461.2</v>
      </c>
    </row>
    <row r="55" spans="1:33" x14ac:dyDescent="0.25">
      <c r="B55">
        <v>1993</v>
      </c>
      <c r="C55">
        <v>2</v>
      </c>
      <c r="D55">
        <v>1</v>
      </c>
      <c r="E55">
        <v>47.9</v>
      </c>
      <c r="G55">
        <v>47.1</v>
      </c>
      <c r="I55">
        <v>63.6</v>
      </c>
      <c r="K55">
        <v>3</v>
      </c>
      <c r="M55">
        <v>100</v>
      </c>
      <c r="O55">
        <v>1</v>
      </c>
      <c r="Q55">
        <v>173.2</v>
      </c>
      <c r="S55">
        <v>1</v>
      </c>
      <c r="U55">
        <v>76.099999999999994</v>
      </c>
      <c r="W55">
        <v>110.8</v>
      </c>
      <c r="Y55">
        <v>74.7</v>
      </c>
      <c r="AA55">
        <v>103.1</v>
      </c>
      <c r="AC55">
        <v>113.5</v>
      </c>
      <c r="AD55">
        <v>167.2</v>
      </c>
      <c r="AE55" t="s">
        <v>128</v>
      </c>
      <c r="AF55" t="s">
        <v>129</v>
      </c>
      <c r="AG55">
        <v>3</v>
      </c>
    </row>
    <row r="56" spans="1:33" x14ac:dyDescent="0.25">
      <c r="B56">
        <v>1994</v>
      </c>
      <c r="C56">
        <v>2</v>
      </c>
      <c r="D56">
        <v>1</v>
      </c>
      <c r="E56">
        <v>63.6</v>
      </c>
      <c r="G56">
        <v>73.3</v>
      </c>
      <c r="I56">
        <v>90.7</v>
      </c>
      <c r="K56">
        <v>118.1</v>
      </c>
      <c r="M56">
        <v>165.8</v>
      </c>
      <c r="O56">
        <v>107.1</v>
      </c>
      <c r="Q56">
        <v>126.4</v>
      </c>
      <c r="S56">
        <v>102.3</v>
      </c>
      <c r="U56">
        <v>76.5</v>
      </c>
      <c r="W56">
        <v>116.9</v>
      </c>
      <c r="Y56">
        <v>102.1</v>
      </c>
      <c r="AC56">
        <v>1142.8</v>
      </c>
      <c r="AD56">
        <f>+SUM(E56:AA56)</f>
        <v>1142.8</v>
      </c>
    </row>
    <row r="57" spans="1:33" x14ac:dyDescent="0.25">
      <c r="B57">
        <v>1995</v>
      </c>
      <c r="C57">
        <v>2</v>
      </c>
      <c r="D57">
        <v>1</v>
      </c>
      <c r="E57">
        <v>148.80000000000001</v>
      </c>
      <c r="G57">
        <v>125.5</v>
      </c>
      <c r="I57">
        <v>68.599999999999994</v>
      </c>
      <c r="K57">
        <v>86.2</v>
      </c>
      <c r="M57">
        <v>141.19999999999999</v>
      </c>
      <c r="O57">
        <v>44.8</v>
      </c>
      <c r="Q57">
        <v>79.900000000000006</v>
      </c>
      <c r="S57">
        <v>42.7</v>
      </c>
      <c r="U57">
        <v>96.2</v>
      </c>
      <c r="W57">
        <v>833.9</v>
      </c>
      <c r="Y57">
        <v>3</v>
      </c>
      <c r="AD57">
        <f t="shared" ref="AD57:AD58" si="2">+SUM(E57:AA57)</f>
        <v>1670.8</v>
      </c>
    </row>
    <row r="58" spans="1:33" x14ac:dyDescent="0.25">
      <c r="B58">
        <v>1996</v>
      </c>
      <c r="C58">
        <v>2</v>
      </c>
      <c r="D58">
        <v>1</v>
      </c>
      <c r="E58">
        <v>43.9</v>
      </c>
      <c r="G58">
        <v>53</v>
      </c>
      <c r="I58">
        <v>114.7</v>
      </c>
      <c r="K58">
        <v>88.9</v>
      </c>
      <c r="M58">
        <v>151.1</v>
      </c>
      <c r="O58">
        <v>126.2</v>
      </c>
      <c r="Q58">
        <v>143</v>
      </c>
      <c r="S58">
        <v>100.1</v>
      </c>
      <c r="U58">
        <v>44.7</v>
      </c>
      <c r="W58">
        <v>184.2</v>
      </c>
      <c r="Y58">
        <v>81.900000000000006</v>
      </c>
      <c r="AA58">
        <v>87.7</v>
      </c>
      <c r="AC58">
        <v>1219.4000000000001</v>
      </c>
      <c r="AD58">
        <f t="shared" si="2"/>
        <v>1219.4000000000003</v>
      </c>
    </row>
    <row r="59" spans="1:33" x14ac:dyDescent="0.25">
      <c r="B59">
        <v>1997</v>
      </c>
      <c r="C59">
        <v>2</v>
      </c>
      <c r="D59">
        <v>1</v>
      </c>
      <c r="E59">
        <v>101.6</v>
      </c>
      <c r="G59">
        <v>40.6</v>
      </c>
      <c r="I59">
        <v>31.2</v>
      </c>
      <c r="K59">
        <v>116.9</v>
      </c>
      <c r="M59">
        <v>94.3</v>
      </c>
      <c r="O59">
        <v>84.5</v>
      </c>
      <c r="Q59">
        <v>63.7</v>
      </c>
      <c r="S59">
        <v>56.9</v>
      </c>
      <c r="U59">
        <v>32</v>
      </c>
      <c r="W59">
        <v>48.8</v>
      </c>
      <c r="Y59">
        <v>3</v>
      </c>
      <c r="AA59">
        <v>79.3</v>
      </c>
      <c r="AC59">
        <v>17.100000000000001</v>
      </c>
      <c r="AD59">
        <v>766.9</v>
      </c>
      <c r="AE59">
        <v>3</v>
      </c>
    </row>
    <row r="60" spans="1:33" x14ac:dyDescent="0.25">
      <c r="A60" t="s">
        <v>0</v>
      </c>
      <c r="B60" t="s">
        <v>1</v>
      </c>
      <c r="C60" t="s">
        <v>2</v>
      </c>
      <c r="D60" t="s">
        <v>3</v>
      </c>
      <c r="E60" t="s">
        <v>4</v>
      </c>
      <c r="F60" t="s">
        <v>5</v>
      </c>
      <c r="G60" t="s">
        <v>6</v>
      </c>
      <c r="H60" t="s">
        <v>7</v>
      </c>
      <c r="I60" t="s">
        <v>8</v>
      </c>
      <c r="J60" t="s">
        <v>9</v>
      </c>
      <c r="K60" t="s">
        <v>10</v>
      </c>
      <c r="L60" t="s">
        <v>11</v>
      </c>
      <c r="M60" t="s">
        <v>12</v>
      </c>
      <c r="N60" t="s">
        <v>13</v>
      </c>
    </row>
    <row r="61" spans="1:33" x14ac:dyDescent="0.25">
      <c r="B61" t="s">
        <v>14</v>
      </c>
      <c r="C61" t="s">
        <v>8</v>
      </c>
      <c r="D61" t="s">
        <v>15</v>
      </c>
    </row>
    <row r="62" spans="1:33" x14ac:dyDescent="0.25">
      <c r="B62" t="s">
        <v>16</v>
      </c>
      <c r="C62" t="s">
        <v>17</v>
      </c>
      <c r="D62" t="s">
        <v>18</v>
      </c>
      <c r="E62" t="s">
        <v>8</v>
      </c>
      <c r="F62" t="s">
        <v>19</v>
      </c>
      <c r="G62" t="s">
        <v>20</v>
      </c>
      <c r="H62" t="s">
        <v>21</v>
      </c>
      <c r="I62" t="s">
        <v>22</v>
      </c>
    </row>
    <row r="64" spans="1:33" x14ac:dyDescent="0.25">
      <c r="B64" t="s">
        <v>23</v>
      </c>
      <c r="C64" t="s">
        <v>8</v>
      </c>
      <c r="D64" t="s">
        <v>24</v>
      </c>
      <c r="E64" t="s">
        <v>25</v>
      </c>
      <c r="F64" s="1">
        <v>42921</v>
      </c>
      <c r="G64" t="s">
        <v>26</v>
      </c>
      <c r="H64" t="s">
        <v>25</v>
      </c>
      <c r="I64">
        <v>21201060</v>
      </c>
      <c r="J64" t="s">
        <v>27</v>
      </c>
      <c r="K64" t="s">
        <v>28</v>
      </c>
      <c r="L64">
        <v>1</v>
      </c>
    </row>
    <row r="66" spans="1:32" x14ac:dyDescent="0.25">
      <c r="B66" t="s">
        <v>29</v>
      </c>
      <c r="C66">
        <v>502</v>
      </c>
      <c r="D66" t="s">
        <v>30</v>
      </c>
      <c r="E66" t="s">
        <v>31</v>
      </c>
      <c r="F66" t="s">
        <v>32</v>
      </c>
      <c r="G66" t="s">
        <v>33</v>
      </c>
      <c r="H66" t="s">
        <v>34</v>
      </c>
      <c r="I66" t="s">
        <v>35</v>
      </c>
      <c r="J66" t="s">
        <v>36</v>
      </c>
      <c r="K66" t="s">
        <v>37</v>
      </c>
    </row>
    <row r="67" spans="1:32" x14ac:dyDescent="0.25">
      <c r="B67" t="s">
        <v>38</v>
      </c>
      <c r="C67">
        <v>7402</v>
      </c>
      <c r="D67" t="s">
        <v>39</v>
      </c>
      <c r="E67" t="s">
        <v>40</v>
      </c>
      <c r="F67">
        <v>1</v>
      </c>
      <c r="G67" t="s">
        <v>41</v>
      </c>
      <c r="H67" t="s">
        <v>42</v>
      </c>
      <c r="I67" t="s">
        <v>43</v>
      </c>
      <c r="J67" t="s">
        <v>44</v>
      </c>
    </row>
    <row r="68" spans="1:32" x14ac:dyDescent="0.25">
      <c r="B68" t="s">
        <v>45</v>
      </c>
      <c r="C68">
        <v>3160</v>
      </c>
      <c r="D68" t="s">
        <v>46</v>
      </c>
      <c r="E68" t="s">
        <v>47</v>
      </c>
      <c r="F68">
        <v>11</v>
      </c>
      <c r="G68" t="s">
        <v>48</v>
      </c>
      <c r="H68" t="s">
        <v>49</v>
      </c>
      <c r="I68" t="s">
        <v>50</v>
      </c>
    </row>
    <row r="70" spans="1:32" x14ac:dyDescent="0.25">
      <c r="A70" t="s">
        <v>51</v>
      </c>
    </row>
    <row r="71" spans="1:32" x14ac:dyDescent="0.25">
      <c r="B71" t="s">
        <v>52</v>
      </c>
      <c r="C71" t="s">
        <v>32</v>
      </c>
      <c r="D71" t="s">
        <v>53</v>
      </c>
      <c r="E71" t="s">
        <v>54</v>
      </c>
      <c r="F71" t="s">
        <v>55</v>
      </c>
      <c r="G71" t="s">
        <v>56</v>
      </c>
      <c r="H71" t="s">
        <v>55</v>
      </c>
      <c r="I71" t="s">
        <v>57</v>
      </c>
      <c r="J71" t="s">
        <v>55</v>
      </c>
      <c r="K71" t="s">
        <v>58</v>
      </c>
      <c r="L71" t="s">
        <v>55</v>
      </c>
      <c r="M71" t="s">
        <v>59</v>
      </c>
      <c r="N71" t="s">
        <v>55</v>
      </c>
      <c r="O71" t="s">
        <v>60</v>
      </c>
      <c r="P71" t="s">
        <v>55</v>
      </c>
      <c r="Q71" t="s">
        <v>61</v>
      </c>
      <c r="R71" t="s">
        <v>55</v>
      </c>
      <c r="S71" t="s">
        <v>62</v>
      </c>
      <c r="T71" t="s">
        <v>55</v>
      </c>
      <c r="U71" t="s">
        <v>63</v>
      </c>
      <c r="V71" t="s">
        <v>55</v>
      </c>
      <c r="W71" t="s">
        <v>64</v>
      </c>
      <c r="X71" t="s">
        <v>55</v>
      </c>
      <c r="Y71" t="s">
        <v>65</v>
      </c>
      <c r="Z71" t="s">
        <v>55</v>
      </c>
      <c r="AA71" t="s">
        <v>66</v>
      </c>
      <c r="AB71" t="s">
        <v>55</v>
      </c>
      <c r="AC71" t="s">
        <v>67</v>
      </c>
      <c r="AD71" t="s">
        <v>68</v>
      </c>
      <c r="AE71" t="s">
        <v>55</v>
      </c>
    </row>
    <row r="72" spans="1:32" x14ac:dyDescent="0.25">
      <c r="A72" t="s">
        <v>51</v>
      </c>
    </row>
    <row r="74" spans="1:32" x14ac:dyDescent="0.25">
      <c r="B74">
        <v>1998</v>
      </c>
      <c r="C74">
        <v>2</v>
      </c>
      <c r="D74">
        <v>1</v>
      </c>
      <c r="E74">
        <v>21</v>
      </c>
      <c r="G74">
        <v>21.7</v>
      </c>
      <c r="I74">
        <v>81</v>
      </c>
      <c r="K74">
        <v>126.4</v>
      </c>
      <c r="M74">
        <v>200.4</v>
      </c>
      <c r="O74">
        <v>129.6</v>
      </c>
      <c r="Q74">
        <v>130.30000000000001</v>
      </c>
      <c r="S74">
        <v>21.9</v>
      </c>
      <c r="U74">
        <v>25.7</v>
      </c>
      <c r="W74">
        <v>56.5</v>
      </c>
      <c r="Y74">
        <v>22.1</v>
      </c>
      <c r="AA74">
        <v>57.3</v>
      </c>
      <c r="AC74">
        <f>+SUM(E74:AA74)</f>
        <v>893.90000000000009</v>
      </c>
      <c r="AD74">
        <v>893.9</v>
      </c>
    </row>
    <row r="75" spans="1:32" x14ac:dyDescent="0.25">
      <c r="B75">
        <v>1999</v>
      </c>
      <c r="C75">
        <v>2</v>
      </c>
      <c r="D75">
        <v>1</v>
      </c>
      <c r="E75">
        <v>98.6</v>
      </c>
      <c r="G75">
        <v>92.2</v>
      </c>
      <c r="I75">
        <v>134.4</v>
      </c>
      <c r="K75">
        <v>69.8</v>
      </c>
      <c r="M75">
        <v>80.8</v>
      </c>
      <c r="O75">
        <v>110.2</v>
      </c>
      <c r="S75">
        <v>188.8</v>
      </c>
      <c r="W75">
        <v>152.1</v>
      </c>
      <c r="Y75">
        <v>254</v>
      </c>
      <c r="AC75">
        <v>1180.9000000000001</v>
      </c>
      <c r="AD75">
        <f>+SUM(E75:AA75)</f>
        <v>1180.9000000000001</v>
      </c>
    </row>
    <row r="76" spans="1:32" x14ac:dyDescent="0.25">
      <c r="B76">
        <v>2000</v>
      </c>
      <c r="C76">
        <v>2</v>
      </c>
      <c r="D76">
        <v>1</v>
      </c>
      <c r="E76">
        <v>73.2</v>
      </c>
      <c r="G76">
        <v>141.1</v>
      </c>
      <c r="I76">
        <v>65.8</v>
      </c>
      <c r="K76">
        <v>48.7</v>
      </c>
      <c r="M76">
        <v>70.400000000000006</v>
      </c>
      <c r="O76">
        <v>96.4</v>
      </c>
      <c r="Q76">
        <v>139.19999999999999</v>
      </c>
      <c r="S76">
        <v>62.4</v>
      </c>
      <c r="U76">
        <v>126.4</v>
      </c>
      <c r="W76">
        <v>82.4</v>
      </c>
      <c r="Y76">
        <v>50.9</v>
      </c>
      <c r="AA76">
        <v>32.799999999999997</v>
      </c>
      <c r="AC76">
        <v>989.7</v>
      </c>
      <c r="AD76">
        <f>+SUM(E76:AA76)</f>
        <v>989.69999999999982</v>
      </c>
    </row>
    <row r="77" spans="1:32" x14ac:dyDescent="0.25">
      <c r="B77">
        <v>2001</v>
      </c>
      <c r="C77">
        <v>2</v>
      </c>
      <c r="D77">
        <v>1</v>
      </c>
      <c r="E77">
        <v>36.5</v>
      </c>
      <c r="G77">
        <v>46.5</v>
      </c>
      <c r="I77">
        <v>3</v>
      </c>
      <c r="K77">
        <v>164.4</v>
      </c>
      <c r="M77">
        <v>39</v>
      </c>
      <c r="O77">
        <v>130.30000000000001</v>
      </c>
      <c r="Q77">
        <v>69.8</v>
      </c>
      <c r="S77">
        <v>71.7</v>
      </c>
      <c r="U77">
        <v>115.8</v>
      </c>
      <c r="W77">
        <v>137.69999999999999</v>
      </c>
      <c r="Y77">
        <v>44.5</v>
      </c>
      <c r="AA77">
        <v>112.7</v>
      </c>
      <c r="AC77">
        <v>46.2</v>
      </c>
      <c r="AD77">
        <v>1015.1</v>
      </c>
      <c r="AE77" t="s">
        <v>55</v>
      </c>
    </row>
    <row r="78" spans="1:32" x14ac:dyDescent="0.25">
      <c r="B78">
        <v>2002</v>
      </c>
      <c r="C78">
        <v>2</v>
      </c>
      <c r="D78">
        <v>1</v>
      </c>
      <c r="E78">
        <v>21.3</v>
      </c>
      <c r="G78">
        <v>30.5</v>
      </c>
      <c r="I78">
        <v>39.4</v>
      </c>
      <c r="K78">
        <v>126.4</v>
      </c>
      <c r="M78">
        <v>214.2</v>
      </c>
      <c r="O78">
        <v>128</v>
      </c>
      <c r="Q78">
        <v>92.7</v>
      </c>
      <c r="S78">
        <v>104.2</v>
      </c>
      <c r="U78">
        <v>42.4</v>
      </c>
      <c r="W78">
        <v>164</v>
      </c>
      <c r="Y78">
        <v>77.2</v>
      </c>
      <c r="AA78">
        <v>85</v>
      </c>
      <c r="AC78">
        <v>1125.3</v>
      </c>
      <c r="AD78">
        <f>+SUM(E78:AC78)</f>
        <v>2250.6</v>
      </c>
      <c r="AE78" t="s">
        <v>55</v>
      </c>
    </row>
    <row r="79" spans="1:32" x14ac:dyDescent="0.25">
      <c r="B79">
        <v>2003</v>
      </c>
      <c r="C79">
        <v>1</v>
      </c>
      <c r="D79">
        <v>1</v>
      </c>
      <c r="E79">
        <v>37.299999999999997</v>
      </c>
      <c r="G79">
        <v>42.3</v>
      </c>
      <c r="I79">
        <v>77.400000000000006</v>
      </c>
      <c r="K79">
        <v>182.1</v>
      </c>
      <c r="O79">
        <v>78.7</v>
      </c>
      <c r="Q79">
        <v>89.1</v>
      </c>
      <c r="S79">
        <v>115.3</v>
      </c>
      <c r="W79">
        <v>87</v>
      </c>
      <c r="AA79">
        <v>93.6</v>
      </c>
      <c r="AC79">
        <f>+SUM(E79:AA79)</f>
        <v>802.8</v>
      </c>
      <c r="AD79">
        <v>96.3</v>
      </c>
      <c r="AE79">
        <v>109.6</v>
      </c>
      <c r="AF79">
        <v>46</v>
      </c>
    </row>
    <row r="80" spans="1:32" x14ac:dyDescent="0.25">
      <c r="B80">
        <v>2004</v>
      </c>
      <c r="C80">
        <v>1</v>
      </c>
      <c r="D80">
        <v>1</v>
      </c>
      <c r="E80">
        <v>58.1</v>
      </c>
      <c r="G80">
        <v>17.399999999999999</v>
      </c>
      <c r="I80">
        <v>57.2</v>
      </c>
      <c r="K80">
        <v>109.2</v>
      </c>
      <c r="M80">
        <v>205.2</v>
      </c>
      <c r="O80">
        <v>112</v>
      </c>
      <c r="Q80">
        <v>102</v>
      </c>
      <c r="S80">
        <v>58.5</v>
      </c>
      <c r="W80">
        <v>207</v>
      </c>
      <c r="Y80">
        <v>238.5</v>
      </c>
      <c r="AA80">
        <v>195</v>
      </c>
      <c r="AC80">
        <f>+SUM(E80:AA80)</f>
        <v>1360.1</v>
      </c>
      <c r="AD80">
        <v>28.9</v>
      </c>
      <c r="AE80">
        <v>1389</v>
      </c>
    </row>
    <row r="81" spans="1:78" x14ac:dyDescent="0.25">
      <c r="B81">
        <v>2005</v>
      </c>
      <c r="C81">
        <v>1</v>
      </c>
      <c r="D81">
        <v>1</v>
      </c>
      <c r="E81">
        <v>29.5</v>
      </c>
      <c r="G81">
        <v>119.4</v>
      </c>
      <c r="I81">
        <v>41.8</v>
      </c>
      <c r="K81">
        <v>84.6</v>
      </c>
      <c r="M81">
        <v>216.2</v>
      </c>
      <c r="O81">
        <v>89.8</v>
      </c>
      <c r="Q81">
        <v>116.8</v>
      </c>
      <c r="S81">
        <v>107.8</v>
      </c>
      <c r="U81">
        <v>130.80000000000001</v>
      </c>
      <c r="W81">
        <v>269.60000000000002</v>
      </c>
      <c r="Y81">
        <v>91.4</v>
      </c>
      <c r="AA81">
        <v>82.7</v>
      </c>
      <c r="AC81">
        <v>1380.4</v>
      </c>
      <c r="AD81">
        <f>+SUM(E81:AA81)</f>
        <v>1380.3999999999999</v>
      </c>
    </row>
    <row r="82" spans="1:78" x14ac:dyDescent="0.25">
      <c r="B82">
        <v>2006</v>
      </c>
      <c r="C82">
        <v>1</v>
      </c>
      <c r="D82">
        <v>1</v>
      </c>
      <c r="E82">
        <v>46.2</v>
      </c>
      <c r="G82">
        <v>35</v>
      </c>
      <c r="I82">
        <v>185</v>
      </c>
      <c r="K82">
        <v>264</v>
      </c>
      <c r="M82">
        <v>295.10000000000002</v>
      </c>
      <c r="O82">
        <v>200</v>
      </c>
      <c r="Q82">
        <v>115.7</v>
      </c>
      <c r="S82">
        <v>78.099999999999994</v>
      </c>
      <c r="U82">
        <v>47</v>
      </c>
      <c r="W82">
        <v>133</v>
      </c>
      <c r="Y82">
        <v>206.5</v>
      </c>
      <c r="AA82">
        <v>43.5</v>
      </c>
      <c r="AC82">
        <v>1649.1</v>
      </c>
      <c r="AD82">
        <f>+SUM(E82:AA82)</f>
        <v>1649.1000000000001</v>
      </c>
    </row>
    <row r="83" spans="1:78" x14ac:dyDescent="0.25">
      <c r="B83">
        <v>2007</v>
      </c>
      <c r="C83">
        <v>1</v>
      </c>
      <c r="D83">
        <v>1</v>
      </c>
      <c r="E83">
        <v>44</v>
      </c>
      <c r="G83">
        <v>40</v>
      </c>
      <c r="I83">
        <v>75</v>
      </c>
      <c r="K83">
        <v>215.6</v>
      </c>
      <c r="M83">
        <v>92</v>
      </c>
      <c r="O83">
        <v>243</v>
      </c>
      <c r="Q83">
        <v>33</v>
      </c>
      <c r="S83">
        <v>169</v>
      </c>
      <c r="W83">
        <v>60</v>
      </c>
      <c r="Y83">
        <v>203</v>
      </c>
      <c r="AA83">
        <v>85</v>
      </c>
      <c r="AC83">
        <v>68.2</v>
      </c>
      <c r="AD83">
        <v>1327.8</v>
      </c>
      <c r="AE83" t="s">
        <v>55</v>
      </c>
    </row>
    <row r="84" spans="1:78" x14ac:dyDescent="0.25">
      <c r="B84">
        <v>2008</v>
      </c>
      <c r="C84">
        <v>1</v>
      </c>
      <c r="D84">
        <v>1</v>
      </c>
      <c r="E84">
        <v>20.5</v>
      </c>
      <c r="G84">
        <v>40</v>
      </c>
      <c r="K84">
        <v>107.5</v>
      </c>
      <c r="M84">
        <v>106.8</v>
      </c>
      <c r="O84">
        <v>136.30000000000001</v>
      </c>
      <c r="Q84">
        <v>96.5</v>
      </c>
      <c r="S84">
        <v>214.8</v>
      </c>
      <c r="U84">
        <v>231</v>
      </c>
      <c r="W84">
        <v>105.5</v>
      </c>
      <c r="AA84">
        <v>132.1</v>
      </c>
      <c r="AC84">
        <v>1191</v>
      </c>
      <c r="AD84">
        <f>+SUM(E84:AC84)</f>
        <v>2382</v>
      </c>
      <c r="AE84" t="s">
        <v>55</v>
      </c>
    </row>
    <row r="85" spans="1:78" x14ac:dyDescent="0.25">
      <c r="B85">
        <v>2009</v>
      </c>
      <c r="C85">
        <v>1</v>
      </c>
      <c r="D85">
        <v>1</v>
      </c>
      <c r="E85">
        <v>41.5</v>
      </c>
      <c r="G85">
        <v>61</v>
      </c>
      <c r="I85">
        <v>91.5</v>
      </c>
      <c r="K85">
        <v>54.7</v>
      </c>
      <c r="M85">
        <v>72.400000000000006</v>
      </c>
      <c r="O85">
        <v>64.900000000000006</v>
      </c>
      <c r="Q85">
        <v>108.1</v>
      </c>
      <c r="S85">
        <v>49.7</v>
      </c>
      <c r="U85">
        <v>50.4</v>
      </c>
      <c r="AA85">
        <v>14</v>
      </c>
      <c r="AC85">
        <v>608.20000000000005</v>
      </c>
      <c r="AD85">
        <f t="shared" ref="AD85:AD92" si="3">+SUM(E85:AC85)</f>
        <v>1216.4000000000001</v>
      </c>
      <c r="AE85" t="s">
        <v>55</v>
      </c>
    </row>
    <row r="86" spans="1:78" x14ac:dyDescent="0.25">
      <c r="B86">
        <v>2010</v>
      </c>
      <c r="C86">
        <v>1</v>
      </c>
      <c r="D86">
        <v>1</v>
      </c>
      <c r="E86">
        <v>2.2999999999999998</v>
      </c>
      <c r="G86">
        <v>28</v>
      </c>
      <c r="I86">
        <v>32.6</v>
      </c>
      <c r="K86">
        <v>207.6</v>
      </c>
      <c r="M86">
        <v>173.6</v>
      </c>
      <c r="O86">
        <v>108.4</v>
      </c>
      <c r="Q86">
        <v>226.4</v>
      </c>
      <c r="S86">
        <v>86.4</v>
      </c>
      <c r="U86">
        <v>120.4</v>
      </c>
      <c r="W86">
        <v>161.4</v>
      </c>
      <c r="Y86">
        <v>249.7</v>
      </c>
      <c r="AA86">
        <v>96.5</v>
      </c>
      <c r="AC86">
        <v>1493.3</v>
      </c>
      <c r="AD86">
        <f t="shared" si="3"/>
        <v>2986.6</v>
      </c>
      <c r="AE86" t="s">
        <v>55</v>
      </c>
    </row>
    <row r="87" spans="1:78" x14ac:dyDescent="0.25">
      <c r="B87">
        <v>2011</v>
      </c>
      <c r="C87">
        <v>1</v>
      </c>
      <c r="D87">
        <v>1</v>
      </c>
      <c r="E87">
        <v>29.1</v>
      </c>
      <c r="G87">
        <v>126.8</v>
      </c>
      <c r="I87">
        <v>176.6</v>
      </c>
      <c r="K87">
        <v>264.60000000000002</v>
      </c>
      <c r="M87">
        <v>233.4</v>
      </c>
      <c r="O87">
        <v>105.5</v>
      </c>
      <c r="Q87">
        <v>87.6</v>
      </c>
      <c r="S87">
        <v>65.7</v>
      </c>
      <c r="U87">
        <v>78.3</v>
      </c>
      <c r="W87">
        <v>193.5</v>
      </c>
      <c r="Y87">
        <v>216.6</v>
      </c>
      <c r="AA87">
        <v>91.3</v>
      </c>
      <c r="AC87">
        <v>1669</v>
      </c>
      <c r="AD87">
        <f t="shared" si="3"/>
        <v>3338</v>
      </c>
      <c r="AE87" t="s">
        <v>55</v>
      </c>
    </row>
    <row r="88" spans="1:78" x14ac:dyDescent="0.25">
      <c r="B88">
        <v>2012</v>
      </c>
      <c r="C88">
        <v>1</v>
      </c>
      <c r="D88">
        <v>1</v>
      </c>
      <c r="E88">
        <v>74.7</v>
      </c>
      <c r="G88">
        <v>42.5</v>
      </c>
      <c r="I88">
        <v>133.1</v>
      </c>
      <c r="K88">
        <v>198.5</v>
      </c>
      <c r="M88">
        <v>127.7</v>
      </c>
      <c r="O88">
        <v>91.2</v>
      </c>
      <c r="Q88">
        <v>205.2</v>
      </c>
      <c r="S88">
        <v>100.3</v>
      </c>
      <c r="U88">
        <v>973.2</v>
      </c>
      <c r="AD88">
        <f t="shared" si="3"/>
        <v>1946.4</v>
      </c>
      <c r="AE88" t="s">
        <v>55</v>
      </c>
    </row>
    <row r="89" spans="1:78" x14ac:dyDescent="0.25">
      <c r="B89">
        <v>2013</v>
      </c>
      <c r="C89">
        <v>1</v>
      </c>
      <c r="D89">
        <v>1</v>
      </c>
      <c r="E89">
        <v>17.3</v>
      </c>
      <c r="G89">
        <v>75.099999999999994</v>
      </c>
      <c r="I89">
        <v>96.9</v>
      </c>
      <c r="K89">
        <v>165.5</v>
      </c>
      <c r="M89">
        <v>156.19999999999999</v>
      </c>
      <c r="O89">
        <v>37.4</v>
      </c>
      <c r="Q89">
        <v>160.80000000000001</v>
      </c>
      <c r="S89">
        <v>87.7</v>
      </c>
      <c r="U89">
        <v>123.7</v>
      </c>
      <c r="W89">
        <v>170</v>
      </c>
      <c r="Y89">
        <v>88.2</v>
      </c>
      <c r="AA89">
        <v>1178.8</v>
      </c>
      <c r="AD89">
        <f t="shared" si="3"/>
        <v>2357.6000000000004</v>
      </c>
    </row>
    <row r="90" spans="1:78" x14ac:dyDescent="0.25">
      <c r="B90">
        <v>2014</v>
      </c>
      <c r="C90">
        <v>1</v>
      </c>
      <c r="D90">
        <v>1</v>
      </c>
      <c r="E90">
        <v>33.200000000000003</v>
      </c>
      <c r="G90">
        <v>83.8</v>
      </c>
      <c r="I90">
        <v>87.2</v>
      </c>
      <c r="K90">
        <v>96.3</v>
      </c>
      <c r="M90">
        <v>116.2</v>
      </c>
      <c r="O90">
        <v>134.30000000000001</v>
      </c>
      <c r="Q90">
        <v>104.4</v>
      </c>
      <c r="S90">
        <v>97.4</v>
      </c>
      <c r="U90">
        <v>46.4</v>
      </c>
      <c r="W90">
        <v>128.19999999999999</v>
      </c>
      <c r="Y90">
        <v>107.6</v>
      </c>
      <c r="AA90">
        <v>57.8</v>
      </c>
      <c r="AC90">
        <v>1092.8</v>
      </c>
      <c r="AD90">
        <f t="shared" si="3"/>
        <v>2185.5999999999995</v>
      </c>
      <c r="AE90" t="s">
        <v>55</v>
      </c>
    </row>
    <row r="91" spans="1:78" x14ac:dyDescent="0.25">
      <c r="B91">
        <v>2015</v>
      </c>
      <c r="C91">
        <v>1</v>
      </c>
      <c r="D91">
        <v>1</v>
      </c>
      <c r="E91">
        <v>55.2</v>
      </c>
      <c r="G91">
        <v>74.3</v>
      </c>
      <c r="I91">
        <v>69.2</v>
      </c>
      <c r="K91">
        <v>82.7</v>
      </c>
      <c r="M91">
        <v>68.900000000000006</v>
      </c>
      <c r="O91">
        <v>95.1</v>
      </c>
      <c r="Q91">
        <v>101.9</v>
      </c>
      <c r="S91">
        <v>76.900000000000006</v>
      </c>
      <c r="U91">
        <v>40.4</v>
      </c>
      <c r="W91">
        <v>46.9</v>
      </c>
      <c r="Y91">
        <v>40.5</v>
      </c>
      <c r="AA91">
        <v>16.399999999999999</v>
      </c>
      <c r="AC91">
        <v>768.4</v>
      </c>
      <c r="AD91">
        <f t="shared" si="3"/>
        <v>1536.7999999999997</v>
      </c>
      <c r="AE91" t="s">
        <v>55</v>
      </c>
    </row>
    <row r="92" spans="1:78" s="4" customFormat="1" x14ac:dyDescent="0.25">
      <c r="A92" s="3"/>
      <c r="B92" s="3">
        <v>2016</v>
      </c>
      <c r="C92" s="3">
        <v>1</v>
      </c>
      <c r="D92" s="3">
        <v>1</v>
      </c>
      <c r="E92" s="3">
        <v>29.3</v>
      </c>
      <c r="F92" s="3"/>
      <c r="G92" s="3">
        <v>26.6</v>
      </c>
      <c r="H92" s="3"/>
      <c r="I92" s="3">
        <v>128</v>
      </c>
      <c r="J92" s="3"/>
      <c r="K92" s="3">
        <v>200</v>
      </c>
      <c r="L92" s="3"/>
      <c r="M92" s="3">
        <v>138.9</v>
      </c>
      <c r="N92" s="3"/>
      <c r="O92" s="3">
        <v>112.9</v>
      </c>
      <c r="P92" s="3"/>
      <c r="Q92" s="3">
        <v>105.6</v>
      </c>
      <c r="R92" s="3"/>
      <c r="S92" s="3">
        <v>84.5</v>
      </c>
      <c r="T92" s="3"/>
      <c r="U92" s="3">
        <v>115.4</v>
      </c>
      <c r="V92" s="3"/>
      <c r="W92" s="3">
        <v>151.19999999999999</v>
      </c>
      <c r="X92" s="3"/>
      <c r="Y92" s="3"/>
      <c r="Z92" s="3"/>
      <c r="AA92" s="3"/>
      <c r="AB92" s="3"/>
      <c r="AC92" s="3">
        <v>1092.4000000000001</v>
      </c>
      <c r="AD92">
        <f t="shared" si="3"/>
        <v>2184.8000000000002</v>
      </c>
      <c r="AE92" s="11" t="s">
        <v>55</v>
      </c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  <c r="BR92" s="11"/>
      <c r="BS92" s="11"/>
      <c r="BT92" s="11"/>
      <c r="BU92" s="11"/>
      <c r="BV92" s="11"/>
      <c r="BW92" s="11"/>
      <c r="BX92" s="11"/>
      <c r="BY92" s="11"/>
      <c r="BZ92" s="11"/>
    </row>
    <row r="93" spans="1:78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  <c r="BR93" s="11"/>
      <c r="BS93" s="11"/>
      <c r="BT93" s="11"/>
      <c r="BU93" s="11"/>
      <c r="BV93" s="11"/>
      <c r="BW93" s="11"/>
      <c r="BX93" s="11"/>
      <c r="BY93" s="11"/>
      <c r="BZ93" s="11"/>
    </row>
    <row r="94" spans="1:78" s="6" customFormat="1" x14ac:dyDescent="0.25">
      <c r="A94" s="5" t="s">
        <v>151</v>
      </c>
      <c r="B94" s="5"/>
      <c r="C94" s="5"/>
      <c r="D94" s="5"/>
      <c r="E94" s="5">
        <v>38.1</v>
      </c>
      <c r="F94" s="5"/>
      <c r="G94" s="5">
        <v>64</v>
      </c>
      <c r="H94" s="5"/>
      <c r="I94" s="5">
        <v>80.400000000000006</v>
      </c>
      <c r="J94" s="5"/>
      <c r="K94" s="5">
        <v>133.9</v>
      </c>
      <c r="L94" s="5"/>
      <c r="M94" s="5">
        <v>142.1</v>
      </c>
      <c r="N94" s="5"/>
      <c r="O94" s="5">
        <v>110.9</v>
      </c>
      <c r="P94" s="5"/>
      <c r="Q94" s="5">
        <v>102.6</v>
      </c>
      <c r="R94" s="5"/>
      <c r="S94" s="5">
        <v>92.6</v>
      </c>
      <c r="T94" s="5"/>
      <c r="U94" s="5">
        <v>82.7</v>
      </c>
      <c r="V94" s="5"/>
      <c r="W94" s="5">
        <v>138.80000000000001</v>
      </c>
      <c r="X94" s="5"/>
      <c r="Y94" s="5">
        <v>114.6</v>
      </c>
      <c r="Z94" s="5"/>
      <c r="AA94" s="5">
        <v>58.3</v>
      </c>
      <c r="AB94" s="5"/>
      <c r="AC94" s="5">
        <v>1158.9000000000001</v>
      </c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  <c r="BR94" s="11"/>
      <c r="BS94" s="11"/>
      <c r="BT94" s="11"/>
      <c r="BU94" s="11"/>
      <c r="BV94" s="11"/>
      <c r="BW94" s="11"/>
      <c r="BX94" s="11"/>
      <c r="BY94" s="11"/>
      <c r="BZ94" s="11"/>
    </row>
    <row r="95" spans="1:78" s="8" customFormat="1" x14ac:dyDescent="0.25">
      <c r="A95" s="7" t="s">
        <v>152</v>
      </c>
      <c r="B95" s="7"/>
      <c r="C95" s="7"/>
      <c r="D95" s="7"/>
      <c r="E95" s="7">
        <v>147.30000000000001</v>
      </c>
      <c r="F95" s="7"/>
      <c r="G95" s="7">
        <v>436.8</v>
      </c>
      <c r="H95" s="7"/>
      <c r="I95" s="7">
        <v>185</v>
      </c>
      <c r="J95" s="7"/>
      <c r="K95" s="7">
        <v>305.10000000000002</v>
      </c>
      <c r="L95" s="7"/>
      <c r="M95" s="7">
        <v>302.89999999999998</v>
      </c>
      <c r="N95" s="7"/>
      <c r="O95" s="7">
        <v>283.10000000000002</v>
      </c>
      <c r="P95" s="7"/>
      <c r="Q95" s="7">
        <v>262</v>
      </c>
      <c r="R95" s="7"/>
      <c r="S95" s="7">
        <v>231</v>
      </c>
      <c r="T95" s="7"/>
      <c r="U95" s="7">
        <v>207</v>
      </c>
      <c r="V95" s="7"/>
      <c r="W95" s="7">
        <v>299.60000000000002</v>
      </c>
      <c r="X95" s="7"/>
      <c r="Y95" s="7">
        <v>249.7</v>
      </c>
      <c r="Z95" s="7"/>
      <c r="AA95" s="7">
        <v>153</v>
      </c>
      <c r="AB95" s="7"/>
      <c r="AC95" s="7">
        <v>436.8</v>
      </c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  <c r="BP95" s="11"/>
      <c r="BQ95" s="11"/>
      <c r="BR95" s="11"/>
      <c r="BS95" s="11"/>
      <c r="BT95" s="11"/>
      <c r="BU95" s="11"/>
      <c r="BV95" s="11"/>
      <c r="BW95" s="11"/>
      <c r="BX95" s="11"/>
      <c r="BY95" s="11"/>
      <c r="BZ95" s="11"/>
    </row>
    <row r="96" spans="1:78" s="10" customFormat="1" x14ac:dyDescent="0.25">
      <c r="A96" s="9" t="s">
        <v>153</v>
      </c>
      <c r="B96" s="9"/>
      <c r="C96" s="9"/>
      <c r="D96" s="9"/>
      <c r="E96" s="9">
        <v>2</v>
      </c>
      <c r="F96" s="9"/>
      <c r="G96" s="9">
        <v>6.5</v>
      </c>
      <c r="H96" s="9"/>
      <c r="I96" s="9">
        <v>2.5</v>
      </c>
      <c r="J96" s="9"/>
      <c r="K96" s="9">
        <v>37.799999999999997</v>
      </c>
      <c r="L96" s="9"/>
      <c r="M96" s="9">
        <v>37.799999999999997</v>
      </c>
      <c r="N96" s="9"/>
      <c r="O96" s="9">
        <v>25</v>
      </c>
      <c r="P96" s="9"/>
      <c r="Q96" s="9">
        <v>21.1</v>
      </c>
      <c r="R96" s="9"/>
      <c r="S96" s="9">
        <v>21.9</v>
      </c>
      <c r="T96" s="9"/>
      <c r="U96" s="9">
        <v>25.7</v>
      </c>
      <c r="V96" s="9"/>
      <c r="W96" s="9">
        <v>31.6</v>
      </c>
      <c r="X96" s="9"/>
      <c r="Y96" s="9">
        <v>0</v>
      </c>
      <c r="Z96" s="9"/>
      <c r="AA96" s="9">
        <v>3.5</v>
      </c>
      <c r="AB96" s="9"/>
      <c r="AC96" s="9">
        <v>0</v>
      </c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BO96" s="11"/>
      <c r="BP96" s="11"/>
      <c r="BQ96" s="11"/>
      <c r="BR96" s="11"/>
      <c r="BS96" s="11"/>
      <c r="BT96" s="11"/>
      <c r="BU96" s="11"/>
      <c r="BV96" s="11"/>
      <c r="BW96" s="11"/>
      <c r="BX96" s="11"/>
      <c r="BY96" s="11"/>
      <c r="BZ96" s="11"/>
    </row>
    <row r="97" spans="1:31" x14ac:dyDescent="0.25">
      <c r="A97" t="s">
        <v>0</v>
      </c>
      <c r="B97" t="s">
        <v>1</v>
      </c>
      <c r="C97" t="s">
        <v>2</v>
      </c>
      <c r="D97" t="s">
        <v>3</v>
      </c>
      <c r="E97" t="s">
        <v>4</v>
      </c>
      <c r="F97" t="s">
        <v>5</v>
      </c>
      <c r="G97" t="s">
        <v>6</v>
      </c>
      <c r="H97" t="s">
        <v>7</v>
      </c>
      <c r="I97" t="s">
        <v>8</v>
      </c>
      <c r="J97" t="s">
        <v>9</v>
      </c>
      <c r="K97" t="s">
        <v>10</v>
      </c>
      <c r="L97" t="s">
        <v>11</v>
      </c>
      <c r="M97" t="s">
        <v>12</v>
      </c>
      <c r="N97" t="s">
        <v>13</v>
      </c>
    </row>
    <row r="98" spans="1:31" x14ac:dyDescent="0.25">
      <c r="B98" t="s">
        <v>14</v>
      </c>
      <c r="C98" t="s">
        <v>8</v>
      </c>
      <c r="D98" t="s">
        <v>15</v>
      </c>
    </row>
    <row r="99" spans="1:31" x14ac:dyDescent="0.25">
      <c r="B99" t="s">
        <v>16</v>
      </c>
      <c r="C99" t="s">
        <v>155</v>
      </c>
      <c r="D99" t="s">
        <v>156</v>
      </c>
      <c r="E99" t="s">
        <v>18</v>
      </c>
      <c r="F99" t="s">
        <v>8</v>
      </c>
      <c r="G99" t="s">
        <v>19</v>
      </c>
      <c r="H99" t="s">
        <v>21</v>
      </c>
      <c r="I99" t="s">
        <v>22</v>
      </c>
    </row>
    <row r="101" spans="1:31" x14ac:dyDescent="0.25">
      <c r="B101" t="s">
        <v>23</v>
      </c>
      <c r="C101" t="s">
        <v>8</v>
      </c>
      <c r="D101" t="s">
        <v>24</v>
      </c>
      <c r="E101" t="s">
        <v>25</v>
      </c>
      <c r="F101" s="1">
        <v>42921</v>
      </c>
      <c r="G101" t="s">
        <v>26</v>
      </c>
      <c r="H101" t="s">
        <v>25</v>
      </c>
      <c r="I101">
        <v>21201060</v>
      </c>
      <c r="J101" t="s">
        <v>27</v>
      </c>
      <c r="K101" t="s">
        <v>28</v>
      </c>
      <c r="L101">
        <v>1</v>
      </c>
    </row>
    <row r="103" spans="1:31" x14ac:dyDescent="0.25">
      <c r="B103" t="s">
        <v>29</v>
      </c>
      <c r="C103">
        <v>502</v>
      </c>
      <c r="D103" t="s">
        <v>30</v>
      </c>
      <c r="E103" t="s">
        <v>31</v>
      </c>
      <c r="F103" t="s">
        <v>32</v>
      </c>
      <c r="G103" t="s">
        <v>33</v>
      </c>
      <c r="H103" t="s">
        <v>34</v>
      </c>
      <c r="I103" t="s">
        <v>35</v>
      </c>
      <c r="J103" t="s">
        <v>36</v>
      </c>
      <c r="K103" t="s">
        <v>37</v>
      </c>
    </row>
    <row r="104" spans="1:31" x14ac:dyDescent="0.25">
      <c r="B104" t="s">
        <v>38</v>
      </c>
      <c r="C104">
        <v>7402</v>
      </c>
      <c r="D104" t="s">
        <v>39</v>
      </c>
      <c r="E104" t="s">
        <v>40</v>
      </c>
      <c r="F104">
        <v>1</v>
      </c>
      <c r="G104" t="s">
        <v>41</v>
      </c>
      <c r="H104" t="s">
        <v>42</v>
      </c>
      <c r="I104" t="s">
        <v>43</v>
      </c>
      <c r="J104" t="s">
        <v>44</v>
      </c>
    </row>
    <row r="105" spans="1:31" x14ac:dyDescent="0.25">
      <c r="B105" t="s">
        <v>45</v>
      </c>
      <c r="C105">
        <v>3160</v>
      </c>
      <c r="D105" t="s">
        <v>46</v>
      </c>
      <c r="E105" t="s">
        <v>47</v>
      </c>
      <c r="F105">
        <v>11</v>
      </c>
      <c r="G105" t="s">
        <v>48</v>
      </c>
      <c r="H105" t="s">
        <v>49</v>
      </c>
      <c r="I105" t="s">
        <v>50</v>
      </c>
    </row>
    <row r="107" spans="1:31" x14ac:dyDescent="0.25">
      <c r="A107" t="s">
        <v>51</v>
      </c>
    </row>
    <row r="108" spans="1:31" x14ac:dyDescent="0.25">
      <c r="B108" t="s">
        <v>52</v>
      </c>
      <c r="C108" t="s">
        <v>32</v>
      </c>
      <c r="D108" t="s">
        <v>53</v>
      </c>
      <c r="E108" t="s">
        <v>54</v>
      </c>
      <c r="F108" t="s">
        <v>55</v>
      </c>
      <c r="G108" t="s">
        <v>56</v>
      </c>
      <c r="H108" t="s">
        <v>55</v>
      </c>
      <c r="I108" t="s">
        <v>57</v>
      </c>
      <c r="J108" t="s">
        <v>55</v>
      </c>
      <c r="K108" t="s">
        <v>58</v>
      </c>
      <c r="L108" t="s">
        <v>55</v>
      </c>
      <c r="M108" t="s">
        <v>59</v>
      </c>
      <c r="N108" t="s">
        <v>55</v>
      </c>
      <c r="O108" t="s">
        <v>60</v>
      </c>
      <c r="P108" t="s">
        <v>55</v>
      </c>
      <c r="Q108" t="s">
        <v>61</v>
      </c>
      <c r="R108" t="s">
        <v>55</v>
      </c>
      <c r="S108" t="s">
        <v>62</v>
      </c>
      <c r="T108" t="s">
        <v>55</v>
      </c>
      <c r="U108" t="s">
        <v>63</v>
      </c>
      <c r="V108" t="s">
        <v>55</v>
      </c>
      <c r="W108" t="s">
        <v>64</v>
      </c>
      <c r="X108" t="s">
        <v>55</v>
      </c>
      <c r="Y108" t="s">
        <v>65</v>
      </c>
      <c r="Z108" t="s">
        <v>55</v>
      </c>
      <c r="AA108" t="s">
        <v>66</v>
      </c>
      <c r="AB108" t="s">
        <v>55</v>
      </c>
      <c r="AC108" t="s">
        <v>67</v>
      </c>
      <c r="AD108" t="s">
        <v>68</v>
      </c>
      <c r="AE108" t="s">
        <v>55</v>
      </c>
    </row>
    <row r="109" spans="1:31" x14ac:dyDescent="0.25">
      <c r="A109" t="s">
        <v>51</v>
      </c>
    </row>
    <row r="111" spans="1:31" x14ac:dyDescent="0.25">
      <c r="B111">
        <v>1950</v>
      </c>
      <c r="C111">
        <v>4</v>
      </c>
      <c r="D111">
        <v>10</v>
      </c>
      <c r="E111">
        <v>26</v>
      </c>
      <c r="F111">
        <v>20</v>
      </c>
      <c r="G111">
        <v>13</v>
      </c>
      <c r="H111">
        <v>59</v>
      </c>
      <c r="I111">
        <v>3</v>
      </c>
    </row>
    <row r="112" spans="1:31" x14ac:dyDescent="0.25">
      <c r="B112">
        <v>1951</v>
      </c>
      <c r="C112">
        <v>4</v>
      </c>
      <c r="D112">
        <v>10</v>
      </c>
      <c r="E112">
        <v>10</v>
      </c>
      <c r="F112">
        <v>14</v>
      </c>
      <c r="G112">
        <v>12</v>
      </c>
      <c r="H112">
        <v>17</v>
      </c>
      <c r="I112">
        <v>20</v>
      </c>
      <c r="J112">
        <v>15</v>
      </c>
      <c r="K112">
        <v>16</v>
      </c>
      <c r="L112">
        <v>16</v>
      </c>
      <c r="M112">
        <v>11</v>
      </c>
      <c r="N112">
        <v>11</v>
      </c>
      <c r="O112">
        <v>142</v>
      </c>
      <c r="P112">
        <v>3</v>
      </c>
    </row>
    <row r="113" spans="2:19" x14ac:dyDescent="0.25">
      <c r="B113">
        <v>1952</v>
      </c>
      <c r="C113">
        <v>4</v>
      </c>
      <c r="D113">
        <v>10</v>
      </c>
      <c r="E113">
        <v>9</v>
      </c>
      <c r="F113">
        <v>9</v>
      </c>
      <c r="G113">
        <v>7</v>
      </c>
      <c r="H113">
        <v>20</v>
      </c>
      <c r="I113">
        <v>31</v>
      </c>
      <c r="J113">
        <v>30</v>
      </c>
      <c r="K113">
        <v>31</v>
      </c>
      <c r="L113">
        <v>31</v>
      </c>
      <c r="M113">
        <v>30</v>
      </c>
      <c r="N113">
        <v>31</v>
      </c>
      <c r="O113">
        <v>30</v>
      </c>
      <c r="P113">
        <v>30</v>
      </c>
      <c r="Q113">
        <v>289</v>
      </c>
    </row>
    <row r="114" spans="2:19" x14ac:dyDescent="0.25">
      <c r="B114">
        <v>1953</v>
      </c>
      <c r="C114">
        <v>4</v>
      </c>
      <c r="D114">
        <v>10</v>
      </c>
      <c r="E114">
        <v>31</v>
      </c>
      <c r="F114">
        <v>25</v>
      </c>
      <c r="G114">
        <v>20</v>
      </c>
      <c r="H114">
        <v>16</v>
      </c>
      <c r="I114">
        <v>19</v>
      </c>
      <c r="J114">
        <v>20</v>
      </c>
      <c r="K114">
        <v>16</v>
      </c>
      <c r="L114">
        <v>15</v>
      </c>
      <c r="M114">
        <v>15</v>
      </c>
      <c r="N114">
        <v>21</v>
      </c>
      <c r="O114">
        <v>18</v>
      </c>
      <c r="P114">
        <v>8</v>
      </c>
      <c r="Q114">
        <v>224</v>
      </c>
    </row>
    <row r="115" spans="2:19" x14ac:dyDescent="0.25">
      <c r="B115">
        <v>1954</v>
      </c>
      <c r="C115">
        <v>4</v>
      </c>
      <c r="D115">
        <v>10</v>
      </c>
      <c r="E115">
        <v>28</v>
      </c>
      <c r="F115">
        <v>27</v>
      </c>
      <c r="G115">
        <v>19</v>
      </c>
      <c r="H115">
        <v>29</v>
      </c>
      <c r="I115">
        <v>15</v>
      </c>
      <c r="J115">
        <v>16</v>
      </c>
      <c r="K115">
        <v>134</v>
      </c>
      <c r="L115">
        <v>3</v>
      </c>
    </row>
    <row r="116" spans="2:19" x14ac:dyDescent="0.25">
      <c r="B116">
        <v>1955</v>
      </c>
      <c r="C116">
        <v>4</v>
      </c>
      <c r="D116">
        <v>10</v>
      </c>
      <c r="E116">
        <v>10</v>
      </c>
      <c r="F116">
        <v>9</v>
      </c>
      <c r="G116">
        <v>25</v>
      </c>
      <c r="H116">
        <v>22</v>
      </c>
      <c r="I116">
        <v>24</v>
      </c>
      <c r="J116">
        <v>21</v>
      </c>
      <c r="K116">
        <v>25</v>
      </c>
      <c r="L116">
        <v>20</v>
      </c>
      <c r="M116">
        <v>23</v>
      </c>
      <c r="N116">
        <v>28</v>
      </c>
      <c r="O116">
        <v>19</v>
      </c>
      <c r="P116">
        <v>15</v>
      </c>
      <c r="Q116">
        <v>241</v>
      </c>
    </row>
    <row r="117" spans="2:19" x14ac:dyDescent="0.25">
      <c r="B117">
        <v>1956</v>
      </c>
      <c r="C117">
        <v>4</v>
      </c>
      <c r="D117">
        <v>10</v>
      </c>
      <c r="E117">
        <v>12</v>
      </c>
      <c r="F117">
        <v>12</v>
      </c>
      <c r="G117">
        <v>16</v>
      </c>
      <c r="H117">
        <v>10</v>
      </c>
      <c r="I117">
        <v>23</v>
      </c>
      <c r="J117">
        <v>29</v>
      </c>
      <c r="K117">
        <v>21</v>
      </c>
      <c r="L117">
        <v>21</v>
      </c>
      <c r="M117">
        <v>23</v>
      </c>
      <c r="N117">
        <v>13</v>
      </c>
      <c r="O117">
        <v>20</v>
      </c>
      <c r="P117">
        <v>200</v>
      </c>
      <c r="Q117">
        <v>3</v>
      </c>
    </row>
    <row r="118" spans="2:19" x14ac:dyDescent="0.25">
      <c r="B118">
        <v>1957</v>
      </c>
      <c r="C118">
        <v>4</v>
      </c>
      <c r="D118">
        <v>10</v>
      </c>
      <c r="E118">
        <v>6</v>
      </c>
      <c r="F118">
        <v>7</v>
      </c>
      <c r="G118">
        <v>16</v>
      </c>
      <c r="H118">
        <v>17</v>
      </c>
      <c r="I118">
        <v>25</v>
      </c>
      <c r="J118">
        <v>27</v>
      </c>
      <c r="K118">
        <v>23</v>
      </c>
      <c r="L118">
        <v>25</v>
      </c>
      <c r="M118">
        <v>20</v>
      </c>
      <c r="N118">
        <v>19</v>
      </c>
      <c r="O118">
        <v>18</v>
      </c>
      <c r="P118">
        <v>8</v>
      </c>
      <c r="Q118">
        <v>211</v>
      </c>
    </row>
    <row r="119" spans="2:19" x14ac:dyDescent="0.25">
      <c r="B119">
        <v>1958</v>
      </c>
      <c r="C119">
        <v>4</v>
      </c>
      <c r="D119">
        <v>10</v>
      </c>
      <c r="E119">
        <v>7</v>
      </c>
      <c r="F119">
        <v>8</v>
      </c>
      <c r="G119">
        <v>18</v>
      </c>
      <c r="H119">
        <v>17</v>
      </c>
      <c r="I119">
        <v>25</v>
      </c>
      <c r="J119">
        <v>20</v>
      </c>
      <c r="K119">
        <v>22</v>
      </c>
      <c r="L119">
        <v>22</v>
      </c>
      <c r="M119">
        <v>9</v>
      </c>
      <c r="N119">
        <v>22</v>
      </c>
      <c r="O119">
        <v>20</v>
      </c>
      <c r="P119">
        <v>12</v>
      </c>
      <c r="Q119">
        <v>202</v>
      </c>
    </row>
    <row r="120" spans="2:19" x14ac:dyDescent="0.25">
      <c r="B120">
        <v>1959</v>
      </c>
      <c r="C120">
        <v>4</v>
      </c>
      <c r="D120">
        <v>10</v>
      </c>
      <c r="E120">
        <v>4</v>
      </c>
      <c r="F120">
        <v>7</v>
      </c>
      <c r="G120">
        <v>12</v>
      </c>
      <c r="H120">
        <v>21</v>
      </c>
      <c r="I120">
        <v>18</v>
      </c>
      <c r="J120">
        <v>27</v>
      </c>
      <c r="K120">
        <v>23</v>
      </c>
      <c r="L120">
        <v>18</v>
      </c>
      <c r="M120">
        <v>17</v>
      </c>
      <c r="N120">
        <v>23</v>
      </c>
      <c r="O120">
        <v>22</v>
      </c>
      <c r="P120">
        <v>5</v>
      </c>
      <c r="Q120">
        <v>197</v>
      </c>
    </row>
    <row r="121" spans="2:19" x14ac:dyDescent="0.25">
      <c r="B121">
        <v>1960</v>
      </c>
      <c r="C121">
        <v>4</v>
      </c>
      <c r="D121">
        <v>10</v>
      </c>
      <c r="E121">
        <v>12</v>
      </c>
      <c r="F121">
        <v>14</v>
      </c>
      <c r="G121">
        <v>12</v>
      </c>
      <c r="H121">
        <v>14</v>
      </c>
      <c r="I121">
        <v>21</v>
      </c>
      <c r="J121">
        <v>21</v>
      </c>
      <c r="K121">
        <v>24</v>
      </c>
      <c r="L121">
        <v>20</v>
      </c>
      <c r="M121">
        <v>17</v>
      </c>
      <c r="N121">
        <v>22</v>
      </c>
      <c r="O121">
        <v>18</v>
      </c>
      <c r="P121">
        <v>19</v>
      </c>
      <c r="Q121">
        <v>214</v>
      </c>
    </row>
    <row r="122" spans="2:19" x14ac:dyDescent="0.25">
      <c r="B122">
        <v>1961</v>
      </c>
      <c r="C122">
        <v>4</v>
      </c>
      <c r="D122">
        <v>15</v>
      </c>
      <c r="E122">
        <v>8</v>
      </c>
      <c r="F122">
        <v>2</v>
      </c>
      <c r="G122">
        <v>16</v>
      </c>
      <c r="H122">
        <v>19</v>
      </c>
      <c r="I122">
        <v>13</v>
      </c>
      <c r="J122">
        <v>22</v>
      </c>
      <c r="K122">
        <v>24</v>
      </c>
      <c r="L122">
        <v>21</v>
      </c>
      <c r="M122">
        <v>20</v>
      </c>
      <c r="N122">
        <v>17</v>
      </c>
      <c r="O122">
        <v>24</v>
      </c>
      <c r="P122">
        <v>2</v>
      </c>
      <c r="Q122">
        <v>188</v>
      </c>
    </row>
    <row r="123" spans="2:19" x14ac:dyDescent="0.25">
      <c r="B123">
        <v>1963</v>
      </c>
      <c r="C123">
        <v>4</v>
      </c>
      <c r="D123">
        <v>10</v>
      </c>
      <c r="E123">
        <v>7</v>
      </c>
      <c r="F123">
        <v>14</v>
      </c>
      <c r="G123">
        <v>8</v>
      </c>
      <c r="H123">
        <v>18</v>
      </c>
      <c r="I123">
        <v>28</v>
      </c>
      <c r="J123">
        <v>23</v>
      </c>
      <c r="K123">
        <v>22</v>
      </c>
      <c r="L123">
        <v>20</v>
      </c>
      <c r="M123">
        <v>16</v>
      </c>
      <c r="N123">
        <v>18</v>
      </c>
      <c r="O123">
        <v>16</v>
      </c>
      <c r="P123">
        <v>11</v>
      </c>
      <c r="Q123">
        <v>201</v>
      </c>
    </row>
    <row r="124" spans="2:19" x14ac:dyDescent="0.25">
      <c r="B124">
        <v>1964</v>
      </c>
      <c r="C124">
        <v>4</v>
      </c>
      <c r="D124">
        <v>10</v>
      </c>
      <c r="E124">
        <v>2</v>
      </c>
      <c r="F124">
        <v>8</v>
      </c>
      <c r="G124">
        <v>5</v>
      </c>
      <c r="H124">
        <v>16</v>
      </c>
      <c r="I124">
        <v>24</v>
      </c>
      <c r="J124">
        <v>25</v>
      </c>
      <c r="K124">
        <v>22</v>
      </c>
      <c r="L124">
        <v>12</v>
      </c>
      <c r="M124">
        <v>14</v>
      </c>
      <c r="N124">
        <v>19</v>
      </c>
      <c r="O124">
        <v>11</v>
      </c>
      <c r="P124">
        <v>158</v>
      </c>
      <c r="Q124">
        <v>3</v>
      </c>
    </row>
    <row r="125" spans="2:19" x14ac:dyDescent="0.25">
      <c r="B125">
        <v>1965</v>
      </c>
      <c r="C125">
        <v>4</v>
      </c>
      <c r="D125">
        <v>10</v>
      </c>
      <c r="E125">
        <v>11</v>
      </c>
      <c r="F125">
        <v>5</v>
      </c>
      <c r="G125">
        <v>3</v>
      </c>
      <c r="H125">
        <v>22</v>
      </c>
      <c r="I125">
        <v>21</v>
      </c>
      <c r="J125">
        <v>17</v>
      </c>
      <c r="K125">
        <v>20</v>
      </c>
      <c r="L125">
        <v>24</v>
      </c>
      <c r="M125">
        <v>15</v>
      </c>
      <c r="N125">
        <v>16</v>
      </c>
      <c r="O125">
        <v>19</v>
      </c>
      <c r="P125">
        <v>5</v>
      </c>
      <c r="Q125">
        <v>178</v>
      </c>
    </row>
    <row r="126" spans="2:19" x14ac:dyDescent="0.25">
      <c r="B126">
        <v>1966</v>
      </c>
      <c r="C126">
        <v>4</v>
      </c>
      <c r="D126">
        <v>10</v>
      </c>
      <c r="E126">
        <v>3</v>
      </c>
      <c r="F126">
        <v>6</v>
      </c>
      <c r="G126">
        <v>14</v>
      </c>
      <c r="H126">
        <v>18</v>
      </c>
      <c r="I126">
        <v>13</v>
      </c>
      <c r="J126">
        <v>15</v>
      </c>
      <c r="K126">
        <v>21</v>
      </c>
      <c r="L126">
        <v>17</v>
      </c>
      <c r="M126">
        <v>15</v>
      </c>
      <c r="N126">
        <v>18</v>
      </c>
      <c r="O126">
        <v>140</v>
      </c>
      <c r="P126">
        <v>3</v>
      </c>
    </row>
    <row r="127" spans="2:19" x14ac:dyDescent="0.25">
      <c r="B127">
        <v>1967</v>
      </c>
      <c r="C127">
        <v>4</v>
      </c>
      <c r="D127">
        <v>10</v>
      </c>
      <c r="E127">
        <v>5</v>
      </c>
      <c r="F127">
        <v>8</v>
      </c>
      <c r="G127">
        <v>12</v>
      </c>
      <c r="H127">
        <v>15</v>
      </c>
      <c r="I127">
        <v>24</v>
      </c>
      <c r="J127">
        <v>23</v>
      </c>
      <c r="K127">
        <v>16</v>
      </c>
      <c r="L127">
        <v>15</v>
      </c>
      <c r="M127">
        <v>9</v>
      </c>
      <c r="N127">
        <v>11</v>
      </c>
      <c r="O127">
        <v>12</v>
      </c>
      <c r="P127">
        <v>150</v>
      </c>
      <c r="Q127">
        <v>3</v>
      </c>
    </row>
    <row r="128" spans="2:19" x14ac:dyDescent="0.25">
      <c r="B128">
        <v>1968</v>
      </c>
      <c r="C128">
        <v>4</v>
      </c>
      <c r="D128">
        <v>10</v>
      </c>
      <c r="E128">
        <v>3</v>
      </c>
      <c r="F128">
        <v>7</v>
      </c>
      <c r="G128">
        <v>11</v>
      </c>
      <c r="H128">
        <v>19</v>
      </c>
      <c r="I128">
        <v>19</v>
      </c>
      <c r="J128">
        <v>23</v>
      </c>
      <c r="K128">
        <v>16</v>
      </c>
      <c r="L128">
        <v>3</v>
      </c>
      <c r="M128">
        <v>15</v>
      </c>
      <c r="N128">
        <v>6</v>
      </c>
      <c r="O128">
        <v>15</v>
      </c>
      <c r="P128">
        <v>15</v>
      </c>
      <c r="Q128">
        <v>1</v>
      </c>
      <c r="R128">
        <v>150</v>
      </c>
      <c r="S128">
        <v>3</v>
      </c>
    </row>
    <row r="129" spans="2:18" x14ac:dyDescent="0.25">
      <c r="B129">
        <v>1969</v>
      </c>
      <c r="C129">
        <v>4</v>
      </c>
      <c r="D129">
        <v>10</v>
      </c>
      <c r="E129">
        <v>12</v>
      </c>
      <c r="F129">
        <v>7</v>
      </c>
      <c r="G129">
        <v>2</v>
      </c>
      <c r="H129">
        <v>19</v>
      </c>
      <c r="I129">
        <v>19</v>
      </c>
      <c r="J129">
        <v>17</v>
      </c>
      <c r="K129">
        <v>16</v>
      </c>
      <c r="L129">
        <v>18</v>
      </c>
      <c r="M129">
        <v>11</v>
      </c>
      <c r="N129" t="s">
        <v>55</v>
      </c>
      <c r="O129">
        <v>12</v>
      </c>
      <c r="P129">
        <v>8</v>
      </c>
      <c r="Q129">
        <v>141</v>
      </c>
      <c r="R129">
        <v>3</v>
      </c>
    </row>
    <row r="130" spans="2:18" x14ac:dyDescent="0.25">
      <c r="B130">
        <v>1971</v>
      </c>
      <c r="C130">
        <v>1</v>
      </c>
      <c r="D130">
        <v>1</v>
      </c>
      <c r="E130">
        <v>9</v>
      </c>
      <c r="F130">
        <v>10</v>
      </c>
      <c r="G130">
        <v>15</v>
      </c>
      <c r="H130">
        <v>22</v>
      </c>
      <c r="I130">
        <v>17</v>
      </c>
      <c r="J130">
        <v>13</v>
      </c>
      <c r="K130">
        <v>17</v>
      </c>
      <c r="L130">
        <v>17</v>
      </c>
      <c r="M130">
        <v>11</v>
      </c>
      <c r="N130">
        <v>19</v>
      </c>
      <c r="O130">
        <v>12</v>
      </c>
      <c r="P130">
        <v>162</v>
      </c>
      <c r="Q130">
        <v>3</v>
      </c>
    </row>
    <row r="131" spans="2:18" x14ac:dyDescent="0.25">
      <c r="B131">
        <v>1972</v>
      </c>
      <c r="C131">
        <v>2</v>
      </c>
      <c r="D131">
        <v>1</v>
      </c>
      <c r="E131">
        <v>17</v>
      </c>
      <c r="F131">
        <v>8</v>
      </c>
      <c r="G131">
        <v>16</v>
      </c>
      <c r="H131">
        <v>21</v>
      </c>
      <c r="I131" t="s">
        <v>55</v>
      </c>
      <c r="J131">
        <v>18</v>
      </c>
      <c r="K131">
        <v>23</v>
      </c>
      <c r="L131">
        <v>13</v>
      </c>
      <c r="M131">
        <v>18</v>
      </c>
      <c r="N131">
        <v>7</v>
      </c>
      <c r="O131">
        <v>141</v>
      </c>
      <c r="P131">
        <v>3</v>
      </c>
    </row>
    <row r="132" spans="2:18" x14ac:dyDescent="0.25">
      <c r="B132">
        <v>1974</v>
      </c>
      <c r="C132">
        <v>2</v>
      </c>
      <c r="D132">
        <v>1</v>
      </c>
      <c r="E132">
        <v>18</v>
      </c>
      <c r="F132">
        <v>17</v>
      </c>
      <c r="G132">
        <v>20</v>
      </c>
      <c r="H132">
        <v>13</v>
      </c>
      <c r="I132">
        <v>18</v>
      </c>
      <c r="J132">
        <v>13</v>
      </c>
      <c r="K132">
        <v>15</v>
      </c>
      <c r="L132">
        <v>19</v>
      </c>
      <c r="M132">
        <v>18</v>
      </c>
      <c r="N132">
        <v>5</v>
      </c>
      <c r="O132">
        <v>156</v>
      </c>
      <c r="P132">
        <v>3</v>
      </c>
    </row>
    <row r="133" spans="2:18" x14ac:dyDescent="0.25">
      <c r="B133">
        <v>1975</v>
      </c>
      <c r="C133">
        <v>2</v>
      </c>
      <c r="D133">
        <v>1</v>
      </c>
      <c r="E133">
        <v>7</v>
      </c>
      <c r="F133">
        <v>14</v>
      </c>
      <c r="G133">
        <v>14</v>
      </c>
      <c r="H133">
        <v>13</v>
      </c>
      <c r="I133">
        <v>17</v>
      </c>
      <c r="J133">
        <v>25</v>
      </c>
      <c r="K133">
        <v>24</v>
      </c>
      <c r="L133">
        <v>23</v>
      </c>
      <c r="M133">
        <v>20</v>
      </c>
      <c r="N133">
        <v>22</v>
      </c>
      <c r="O133">
        <v>15</v>
      </c>
      <c r="P133">
        <v>21</v>
      </c>
      <c r="Q133">
        <v>215</v>
      </c>
    </row>
    <row r="134" spans="2:18" x14ac:dyDescent="0.25">
      <c r="B134">
        <v>1976</v>
      </c>
      <c r="C134">
        <v>2</v>
      </c>
      <c r="D134">
        <v>1</v>
      </c>
      <c r="E134">
        <v>8</v>
      </c>
      <c r="F134">
        <v>9</v>
      </c>
      <c r="G134">
        <v>21</v>
      </c>
      <c r="H134">
        <v>19</v>
      </c>
      <c r="I134">
        <v>22</v>
      </c>
      <c r="J134">
        <v>27</v>
      </c>
      <c r="K134">
        <v>23</v>
      </c>
      <c r="L134">
        <v>18</v>
      </c>
      <c r="M134">
        <v>15</v>
      </c>
      <c r="N134">
        <v>23</v>
      </c>
      <c r="O134">
        <v>14</v>
      </c>
      <c r="P134">
        <v>10</v>
      </c>
      <c r="Q134">
        <v>209</v>
      </c>
    </row>
    <row r="135" spans="2:18" x14ac:dyDescent="0.25">
      <c r="B135">
        <v>1977</v>
      </c>
      <c r="C135">
        <v>2</v>
      </c>
      <c r="D135">
        <v>1</v>
      </c>
      <c r="E135">
        <v>1</v>
      </c>
      <c r="F135">
        <v>6</v>
      </c>
      <c r="G135">
        <v>8</v>
      </c>
      <c r="H135">
        <v>16</v>
      </c>
      <c r="I135">
        <v>16</v>
      </c>
      <c r="J135">
        <v>25</v>
      </c>
      <c r="K135">
        <v>17</v>
      </c>
      <c r="L135">
        <v>17</v>
      </c>
      <c r="M135">
        <v>19</v>
      </c>
      <c r="N135">
        <v>18</v>
      </c>
      <c r="O135">
        <v>16</v>
      </c>
      <c r="P135">
        <v>5</v>
      </c>
      <c r="Q135">
        <v>164</v>
      </c>
    </row>
    <row r="136" spans="2:18" x14ac:dyDescent="0.25">
      <c r="B136">
        <v>1978</v>
      </c>
      <c r="C136">
        <v>2</v>
      </c>
      <c r="D136">
        <v>1</v>
      </c>
      <c r="E136">
        <v>2</v>
      </c>
      <c r="F136">
        <v>8</v>
      </c>
      <c r="G136">
        <v>15</v>
      </c>
      <c r="H136">
        <v>19</v>
      </c>
      <c r="I136">
        <v>22</v>
      </c>
      <c r="J136">
        <v>25</v>
      </c>
      <c r="K136">
        <v>17</v>
      </c>
      <c r="L136">
        <v>21</v>
      </c>
      <c r="M136">
        <v>21</v>
      </c>
      <c r="N136">
        <v>22</v>
      </c>
      <c r="O136">
        <v>15</v>
      </c>
      <c r="P136">
        <v>12</v>
      </c>
      <c r="Q136">
        <v>199</v>
      </c>
    </row>
    <row r="137" spans="2:18" x14ac:dyDescent="0.25">
      <c r="B137">
        <v>1979</v>
      </c>
      <c r="C137">
        <v>2</v>
      </c>
      <c r="D137">
        <v>1</v>
      </c>
      <c r="E137">
        <v>12</v>
      </c>
      <c r="F137">
        <v>14</v>
      </c>
      <c r="G137">
        <v>19</v>
      </c>
      <c r="H137">
        <v>26</v>
      </c>
      <c r="I137">
        <v>25</v>
      </c>
      <c r="J137">
        <v>25</v>
      </c>
      <c r="K137">
        <v>22</v>
      </c>
      <c r="L137">
        <v>26</v>
      </c>
      <c r="M137">
        <v>25</v>
      </c>
      <c r="N137">
        <v>14</v>
      </c>
      <c r="O137">
        <v>208</v>
      </c>
      <c r="P137">
        <v>3</v>
      </c>
    </row>
    <row r="138" spans="2:18" x14ac:dyDescent="0.25">
      <c r="B138">
        <v>1980</v>
      </c>
      <c r="C138">
        <v>2</v>
      </c>
      <c r="D138">
        <v>1</v>
      </c>
      <c r="E138">
        <v>9</v>
      </c>
      <c r="F138">
        <v>16</v>
      </c>
      <c r="G138">
        <v>17</v>
      </c>
      <c r="H138">
        <v>21</v>
      </c>
      <c r="I138">
        <v>25</v>
      </c>
      <c r="J138">
        <v>25</v>
      </c>
      <c r="K138">
        <v>26</v>
      </c>
      <c r="L138">
        <v>24</v>
      </c>
      <c r="M138">
        <v>17</v>
      </c>
      <c r="N138">
        <v>17</v>
      </c>
      <c r="O138">
        <v>17</v>
      </c>
      <c r="P138">
        <v>15</v>
      </c>
      <c r="Q138">
        <v>229</v>
      </c>
    </row>
    <row r="139" spans="2:18" x14ac:dyDescent="0.25">
      <c r="B139">
        <v>1981</v>
      </c>
      <c r="C139">
        <v>2</v>
      </c>
      <c r="D139">
        <v>1</v>
      </c>
      <c r="E139">
        <v>5</v>
      </c>
      <c r="F139">
        <v>13</v>
      </c>
      <c r="G139">
        <v>13</v>
      </c>
      <c r="H139">
        <v>26</v>
      </c>
      <c r="I139">
        <v>28</v>
      </c>
      <c r="J139">
        <v>18</v>
      </c>
      <c r="K139">
        <v>19</v>
      </c>
      <c r="L139">
        <v>20</v>
      </c>
      <c r="M139">
        <v>22</v>
      </c>
      <c r="N139">
        <v>27</v>
      </c>
      <c r="O139">
        <v>20</v>
      </c>
      <c r="P139">
        <v>21</v>
      </c>
      <c r="Q139">
        <v>232</v>
      </c>
    </row>
    <row r="140" spans="2:18" x14ac:dyDescent="0.25">
      <c r="B140">
        <v>1982</v>
      </c>
      <c r="C140">
        <v>2</v>
      </c>
      <c r="D140">
        <v>1</v>
      </c>
      <c r="E140">
        <v>11</v>
      </c>
      <c r="F140">
        <v>16</v>
      </c>
      <c r="G140">
        <v>21</v>
      </c>
      <c r="H140">
        <v>24</v>
      </c>
      <c r="I140">
        <v>26</v>
      </c>
      <c r="J140">
        <v>20</v>
      </c>
      <c r="K140">
        <v>26</v>
      </c>
      <c r="L140">
        <v>21</v>
      </c>
      <c r="M140">
        <v>25</v>
      </c>
      <c r="N140">
        <v>23</v>
      </c>
      <c r="O140">
        <v>17</v>
      </c>
      <c r="P140">
        <v>230</v>
      </c>
      <c r="Q140">
        <v>3</v>
      </c>
    </row>
    <row r="141" spans="2:18" x14ac:dyDescent="0.25">
      <c r="B141">
        <v>1983</v>
      </c>
      <c r="C141">
        <v>2</v>
      </c>
      <c r="D141">
        <v>1</v>
      </c>
      <c r="E141">
        <v>12</v>
      </c>
      <c r="F141">
        <v>18</v>
      </c>
      <c r="G141">
        <v>18</v>
      </c>
      <c r="H141">
        <v>24</v>
      </c>
      <c r="I141">
        <v>20</v>
      </c>
      <c r="J141">
        <v>17</v>
      </c>
      <c r="K141">
        <v>25</v>
      </c>
      <c r="L141">
        <v>24</v>
      </c>
      <c r="M141">
        <v>7</v>
      </c>
      <c r="N141">
        <v>3</v>
      </c>
      <c r="O141">
        <v>18</v>
      </c>
      <c r="P141">
        <v>183</v>
      </c>
      <c r="Q141">
        <v>3</v>
      </c>
    </row>
    <row r="142" spans="2:18" x14ac:dyDescent="0.25">
      <c r="B142">
        <v>1984</v>
      </c>
      <c r="C142">
        <v>2</v>
      </c>
      <c r="D142">
        <v>1</v>
      </c>
      <c r="E142">
        <v>16</v>
      </c>
      <c r="F142">
        <v>18</v>
      </c>
      <c r="G142">
        <v>12</v>
      </c>
      <c r="H142">
        <v>16</v>
      </c>
      <c r="I142">
        <v>17</v>
      </c>
      <c r="J142">
        <v>19</v>
      </c>
      <c r="K142">
        <v>22</v>
      </c>
      <c r="L142">
        <v>24</v>
      </c>
      <c r="M142">
        <v>23</v>
      </c>
      <c r="N142">
        <v>167</v>
      </c>
      <c r="O142">
        <v>3</v>
      </c>
    </row>
    <row r="143" spans="2:18" x14ac:dyDescent="0.25">
      <c r="B143">
        <v>1985</v>
      </c>
      <c r="C143">
        <v>2</v>
      </c>
      <c r="D143">
        <v>1</v>
      </c>
      <c r="E143">
        <v>12</v>
      </c>
      <c r="F143">
        <v>3</v>
      </c>
      <c r="G143">
        <v>13</v>
      </c>
      <c r="H143">
        <v>28</v>
      </c>
      <c r="I143">
        <v>27</v>
      </c>
      <c r="J143">
        <v>27</v>
      </c>
      <c r="K143">
        <v>24</v>
      </c>
      <c r="L143">
        <v>22</v>
      </c>
      <c r="M143">
        <v>25</v>
      </c>
      <c r="N143">
        <v>19</v>
      </c>
      <c r="O143">
        <v>11</v>
      </c>
      <c r="P143">
        <v>208</v>
      </c>
      <c r="Q143">
        <v>3</v>
      </c>
    </row>
    <row r="144" spans="2:18" x14ac:dyDescent="0.25">
      <c r="B144">
        <v>1986</v>
      </c>
      <c r="C144">
        <v>2</v>
      </c>
      <c r="D144">
        <v>1</v>
      </c>
      <c r="E144">
        <v>7</v>
      </c>
      <c r="F144">
        <v>14</v>
      </c>
      <c r="G144">
        <v>21</v>
      </c>
      <c r="H144">
        <v>21</v>
      </c>
      <c r="I144">
        <v>27</v>
      </c>
      <c r="J144">
        <v>28</v>
      </c>
      <c r="K144">
        <v>24</v>
      </c>
      <c r="L144">
        <v>15</v>
      </c>
      <c r="M144">
        <v>3</v>
      </c>
      <c r="N144" t="s">
        <v>55</v>
      </c>
      <c r="O144">
        <v>157</v>
      </c>
      <c r="P144">
        <v>3</v>
      </c>
    </row>
    <row r="145" spans="1:19" x14ac:dyDescent="0.25">
      <c r="B145">
        <v>1987</v>
      </c>
      <c r="C145">
        <v>2</v>
      </c>
      <c r="D145">
        <v>1</v>
      </c>
      <c r="E145" t="s">
        <v>55</v>
      </c>
      <c r="F145">
        <v>18</v>
      </c>
      <c r="G145">
        <v>14</v>
      </c>
      <c r="H145">
        <v>21</v>
      </c>
      <c r="I145">
        <v>25</v>
      </c>
      <c r="J145">
        <v>1</v>
      </c>
      <c r="K145">
        <v>1</v>
      </c>
      <c r="L145" t="s">
        <v>55</v>
      </c>
      <c r="M145">
        <v>80</v>
      </c>
      <c r="N145">
        <v>3</v>
      </c>
    </row>
    <row r="146" spans="1:19" x14ac:dyDescent="0.25">
      <c r="B146">
        <v>1988</v>
      </c>
      <c r="C146">
        <v>2</v>
      </c>
      <c r="D146">
        <v>1</v>
      </c>
      <c r="E146">
        <v>15</v>
      </c>
      <c r="F146">
        <v>3</v>
      </c>
      <c r="G146">
        <v>15</v>
      </c>
      <c r="H146">
        <v>3</v>
      </c>
    </row>
    <row r="147" spans="1:19" x14ac:dyDescent="0.25">
      <c r="B147">
        <v>1989</v>
      </c>
      <c r="C147">
        <v>2</v>
      </c>
      <c r="D147">
        <v>1</v>
      </c>
      <c r="E147">
        <v>17</v>
      </c>
      <c r="F147">
        <v>19</v>
      </c>
      <c r="G147">
        <v>19</v>
      </c>
      <c r="H147">
        <v>12</v>
      </c>
      <c r="I147">
        <v>26</v>
      </c>
      <c r="J147">
        <v>23</v>
      </c>
      <c r="K147">
        <v>26</v>
      </c>
      <c r="L147">
        <v>18</v>
      </c>
      <c r="M147">
        <v>17</v>
      </c>
      <c r="N147">
        <v>18</v>
      </c>
      <c r="O147">
        <v>13</v>
      </c>
      <c r="P147">
        <v>208</v>
      </c>
      <c r="Q147">
        <v>3</v>
      </c>
    </row>
    <row r="148" spans="1:19" x14ac:dyDescent="0.25">
      <c r="B148">
        <v>1990</v>
      </c>
      <c r="C148">
        <v>2</v>
      </c>
      <c r="D148">
        <v>1</v>
      </c>
      <c r="E148">
        <v>13</v>
      </c>
      <c r="F148">
        <v>16</v>
      </c>
      <c r="G148">
        <v>22</v>
      </c>
      <c r="H148">
        <v>28</v>
      </c>
      <c r="I148">
        <v>28</v>
      </c>
      <c r="J148">
        <v>24</v>
      </c>
      <c r="K148">
        <v>27</v>
      </c>
      <c r="L148">
        <v>22</v>
      </c>
      <c r="M148">
        <v>30</v>
      </c>
      <c r="N148">
        <v>24</v>
      </c>
      <c r="O148">
        <v>22</v>
      </c>
      <c r="P148">
        <v>256</v>
      </c>
      <c r="Q148">
        <v>3</v>
      </c>
    </row>
    <row r="149" spans="1:19" x14ac:dyDescent="0.25">
      <c r="B149">
        <v>1991</v>
      </c>
      <c r="C149">
        <v>2</v>
      </c>
      <c r="D149">
        <v>1</v>
      </c>
      <c r="E149">
        <v>6</v>
      </c>
      <c r="F149">
        <v>13</v>
      </c>
      <c r="G149">
        <v>21</v>
      </c>
      <c r="H149">
        <v>21</v>
      </c>
      <c r="I149">
        <v>23</v>
      </c>
      <c r="J149">
        <v>21</v>
      </c>
      <c r="K149">
        <v>25</v>
      </c>
      <c r="L149">
        <v>25</v>
      </c>
      <c r="M149">
        <v>19</v>
      </c>
      <c r="N149">
        <v>16</v>
      </c>
      <c r="O149">
        <v>20</v>
      </c>
      <c r="P149">
        <v>12</v>
      </c>
      <c r="Q149">
        <v>222</v>
      </c>
    </row>
    <row r="150" spans="1:19" x14ac:dyDescent="0.25">
      <c r="B150">
        <v>1992</v>
      </c>
      <c r="C150">
        <v>2</v>
      </c>
      <c r="D150">
        <v>1</v>
      </c>
      <c r="E150">
        <v>15</v>
      </c>
      <c r="F150">
        <v>20</v>
      </c>
      <c r="G150">
        <v>23</v>
      </c>
      <c r="H150">
        <v>3</v>
      </c>
      <c r="I150">
        <v>19</v>
      </c>
      <c r="J150">
        <v>28</v>
      </c>
      <c r="K150">
        <v>28</v>
      </c>
      <c r="L150">
        <v>17</v>
      </c>
      <c r="M150">
        <v>17</v>
      </c>
      <c r="N150">
        <v>19</v>
      </c>
      <c r="O150">
        <v>186</v>
      </c>
      <c r="P150">
        <v>3</v>
      </c>
    </row>
    <row r="151" spans="1:19" x14ac:dyDescent="0.25">
      <c r="B151">
        <v>1993</v>
      </c>
      <c r="C151">
        <v>2</v>
      </c>
      <c r="D151">
        <v>1</v>
      </c>
      <c r="E151">
        <v>11</v>
      </c>
      <c r="F151">
        <v>8</v>
      </c>
      <c r="G151">
        <v>20</v>
      </c>
      <c r="H151">
        <v>24</v>
      </c>
      <c r="I151">
        <v>24</v>
      </c>
      <c r="J151">
        <v>26</v>
      </c>
      <c r="K151">
        <v>25</v>
      </c>
      <c r="L151">
        <v>22</v>
      </c>
      <c r="M151">
        <v>23</v>
      </c>
      <c r="N151">
        <v>18</v>
      </c>
      <c r="O151">
        <v>24</v>
      </c>
      <c r="P151">
        <v>9</v>
      </c>
      <c r="Q151">
        <v>234</v>
      </c>
    </row>
    <row r="152" spans="1:19" x14ac:dyDescent="0.25">
      <c r="B152">
        <v>1994</v>
      </c>
      <c r="C152">
        <v>2</v>
      </c>
      <c r="D152">
        <v>1</v>
      </c>
      <c r="E152">
        <v>12</v>
      </c>
      <c r="F152">
        <v>15</v>
      </c>
      <c r="G152">
        <v>17</v>
      </c>
      <c r="H152">
        <v>23</v>
      </c>
      <c r="I152">
        <v>26</v>
      </c>
      <c r="J152">
        <v>22</v>
      </c>
      <c r="K152">
        <v>26</v>
      </c>
      <c r="L152">
        <v>24</v>
      </c>
      <c r="M152">
        <v>14</v>
      </c>
      <c r="N152">
        <v>16</v>
      </c>
      <c r="O152">
        <v>17</v>
      </c>
      <c r="P152">
        <v>212</v>
      </c>
      <c r="Q152">
        <v>3</v>
      </c>
    </row>
    <row r="153" spans="1:19" x14ac:dyDescent="0.25">
      <c r="B153">
        <v>1995</v>
      </c>
      <c r="C153">
        <v>2</v>
      </c>
      <c r="D153">
        <v>1</v>
      </c>
      <c r="E153">
        <v>15</v>
      </c>
      <c r="F153">
        <v>18</v>
      </c>
      <c r="G153">
        <v>24</v>
      </c>
      <c r="H153">
        <v>22</v>
      </c>
      <c r="I153">
        <v>26</v>
      </c>
      <c r="J153">
        <v>22</v>
      </c>
      <c r="K153">
        <v>19</v>
      </c>
      <c r="L153">
        <v>12</v>
      </c>
      <c r="M153">
        <v>20</v>
      </c>
      <c r="N153">
        <v>178</v>
      </c>
      <c r="O153">
        <v>3</v>
      </c>
    </row>
    <row r="154" spans="1:19" x14ac:dyDescent="0.25">
      <c r="B154">
        <v>1996</v>
      </c>
      <c r="C154">
        <v>2</v>
      </c>
      <c r="D154">
        <v>1</v>
      </c>
      <c r="E154">
        <v>25</v>
      </c>
      <c r="F154">
        <v>14</v>
      </c>
      <c r="G154">
        <v>19</v>
      </c>
      <c r="H154">
        <v>15</v>
      </c>
      <c r="I154">
        <v>18</v>
      </c>
      <c r="J154">
        <v>21</v>
      </c>
      <c r="K154">
        <v>26</v>
      </c>
      <c r="L154">
        <v>15</v>
      </c>
      <c r="M154">
        <v>10</v>
      </c>
      <c r="N154">
        <v>19</v>
      </c>
      <c r="O154">
        <v>14</v>
      </c>
      <c r="P154">
        <v>17</v>
      </c>
      <c r="Q154">
        <v>213</v>
      </c>
    </row>
    <row r="155" spans="1:19" x14ac:dyDescent="0.25">
      <c r="B155">
        <v>1997</v>
      </c>
      <c r="C155">
        <v>2</v>
      </c>
      <c r="D155">
        <v>1</v>
      </c>
      <c r="E155">
        <v>15</v>
      </c>
      <c r="F155">
        <v>11</v>
      </c>
      <c r="G155">
        <v>12</v>
      </c>
      <c r="H155">
        <v>19</v>
      </c>
      <c r="I155">
        <v>23</v>
      </c>
      <c r="J155">
        <v>21</v>
      </c>
      <c r="K155">
        <v>25</v>
      </c>
      <c r="L155">
        <v>23</v>
      </c>
      <c r="M155">
        <v>13</v>
      </c>
      <c r="N155">
        <v>13</v>
      </c>
      <c r="O155">
        <v>3</v>
      </c>
      <c r="P155">
        <v>16</v>
      </c>
      <c r="Q155">
        <v>5</v>
      </c>
      <c r="R155">
        <v>196</v>
      </c>
      <c r="S155">
        <v>3</v>
      </c>
    </row>
    <row r="156" spans="1:19" x14ac:dyDescent="0.25">
      <c r="A156" t="s">
        <v>0</v>
      </c>
      <c r="B156" t="s">
        <v>1</v>
      </c>
      <c r="C156" t="s">
        <v>2</v>
      </c>
      <c r="D156" t="s">
        <v>3</v>
      </c>
      <c r="E156" t="s">
        <v>4</v>
      </c>
      <c r="F156" t="s">
        <v>5</v>
      </c>
      <c r="G156" t="s">
        <v>6</v>
      </c>
      <c r="H156" t="s">
        <v>7</v>
      </c>
      <c r="I156" t="s">
        <v>8</v>
      </c>
      <c r="J156" t="s">
        <v>9</v>
      </c>
      <c r="K156" t="s">
        <v>10</v>
      </c>
      <c r="L156" t="s">
        <v>11</v>
      </c>
      <c r="M156" t="s">
        <v>12</v>
      </c>
      <c r="N156" t="s">
        <v>13</v>
      </c>
    </row>
    <row r="157" spans="1:19" x14ac:dyDescent="0.25">
      <c r="B157" t="s">
        <v>14</v>
      </c>
      <c r="C157" t="s">
        <v>8</v>
      </c>
      <c r="D157" t="s">
        <v>15</v>
      </c>
    </row>
    <row r="158" spans="1:19" x14ac:dyDescent="0.25">
      <c r="B158" t="s">
        <v>16</v>
      </c>
      <c r="C158" t="s">
        <v>155</v>
      </c>
      <c r="D158" t="s">
        <v>156</v>
      </c>
      <c r="E158" t="s">
        <v>18</v>
      </c>
      <c r="F158" t="s">
        <v>8</v>
      </c>
      <c r="G158" t="s">
        <v>19</v>
      </c>
      <c r="H158" t="s">
        <v>21</v>
      </c>
      <c r="I158" t="s">
        <v>22</v>
      </c>
    </row>
    <row r="160" spans="1:19" x14ac:dyDescent="0.25">
      <c r="B160" t="s">
        <v>23</v>
      </c>
      <c r="C160" t="s">
        <v>8</v>
      </c>
      <c r="D160" t="s">
        <v>24</v>
      </c>
      <c r="E160" t="s">
        <v>25</v>
      </c>
      <c r="F160" s="1">
        <v>42921</v>
      </c>
      <c r="G160" t="s">
        <v>26</v>
      </c>
      <c r="H160" t="s">
        <v>25</v>
      </c>
      <c r="I160">
        <v>21201060</v>
      </c>
      <c r="J160" t="s">
        <v>27</v>
      </c>
      <c r="K160" t="s">
        <v>28</v>
      </c>
      <c r="L160">
        <v>1</v>
      </c>
    </row>
    <row r="162" spans="1:31" x14ac:dyDescent="0.25">
      <c r="B162" t="s">
        <v>29</v>
      </c>
      <c r="C162">
        <v>502</v>
      </c>
      <c r="D162" t="s">
        <v>30</v>
      </c>
      <c r="E162" t="s">
        <v>31</v>
      </c>
      <c r="F162" t="s">
        <v>32</v>
      </c>
      <c r="G162" t="s">
        <v>33</v>
      </c>
      <c r="H162" t="s">
        <v>34</v>
      </c>
      <c r="I162" t="s">
        <v>35</v>
      </c>
      <c r="J162" t="s">
        <v>36</v>
      </c>
      <c r="K162" t="s">
        <v>37</v>
      </c>
    </row>
    <row r="163" spans="1:31" x14ac:dyDescent="0.25">
      <c r="B163" t="s">
        <v>38</v>
      </c>
      <c r="C163">
        <v>7402</v>
      </c>
      <c r="D163" t="s">
        <v>39</v>
      </c>
      <c r="E163" t="s">
        <v>40</v>
      </c>
      <c r="F163">
        <v>1</v>
      </c>
      <c r="G163" t="s">
        <v>41</v>
      </c>
      <c r="H163" t="s">
        <v>42</v>
      </c>
      <c r="I163" t="s">
        <v>43</v>
      </c>
      <c r="J163" t="s">
        <v>44</v>
      </c>
    </row>
    <row r="164" spans="1:31" x14ac:dyDescent="0.25">
      <c r="B164" t="s">
        <v>45</v>
      </c>
      <c r="C164">
        <v>3160</v>
      </c>
      <c r="D164" t="s">
        <v>46</v>
      </c>
      <c r="E164" t="s">
        <v>47</v>
      </c>
      <c r="F164">
        <v>11</v>
      </c>
      <c r="G164" t="s">
        <v>48</v>
      </c>
      <c r="H164" t="s">
        <v>49</v>
      </c>
      <c r="I164" t="s">
        <v>50</v>
      </c>
    </row>
    <row r="166" spans="1:31" x14ac:dyDescent="0.25">
      <c r="A166" t="s">
        <v>51</v>
      </c>
    </row>
    <row r="167" spans="1:31" x14ac:dyDescent="0.25">
      <c r="B167" t="s">
        <v>52</v>
      </c>
      <c r="C167" t="s">
        <v>32</v>
      </c>
      <c r="D167" t="s">
        <v>53</v>
      </c>
      <c r="E167" t="s">
        <v>54</v>
      </c>
      <c r="F167" t="s">
        <v>55</v>
      </c>
      <c r="G167" t="s">
        <v>56</v>
      </c>
      <c r="H167" t="s">
        <v>55</v>
      </c>
      <c r="I167" t="s">
        <v>57</v>
      </c>
      <c r="J167" t="s">
        <v>55</v>
      </c>
      <c r="K167" t="s">
        <v>58</v>
      </c>
      <c r="L167" t="s">
        <v>55</v>
      </c>
      <c r="M167" t="s">
        <v>59</v>
      </c>
      <c r="N167" t="s">
        <v>55</v>
      </c>
      <c r="O167" t="s">
        <v>60</v>
      </c>
      <c r="P167" t="s">
        <v>55</v>
      </c>
      <c r="Q167" t="s">
        <v>61</v>
      </c>
      <c r="R167" t="s">
        <v>55</v>
      </c>
      <c r="S167" t="s">
        <v>62</v>
      </c>
      <c r="T167" t="s">
        <v>55</v>
      </c>
      <c r="U167" t="s">
        <v>63</v>
      </c>
      <c r="V167" t="s">
        <v>55</v>
      </c>
      <c r="W167" t="s">
        <v>64</v>
      </c>
      <c r="X167" t="s">
        <v>55</v>
      </c>
      <c r="Y167" t="s">
        <v>65</v>
      </c>
      <c r="Z167" t="s">
        <v>55</v>
      </c>
      <c r="AA167" t="s">
        <v>66</v>
      </c>
      <c r="AB167" t="s">
        <v>55</v>
      </c>
      <c r="AC167" t="s">
        <v>67</v>
      </c>
      <c r="AD167" t="s">
        <v>68</v>
      </c>
      <c r="AE167" t="s">
        <v>55</v>
      </c>
    </row>
    <row r="168" spans="1:31" x14ac:dyDescent="0.25">
      <c r="A168" t="s">
        <v>51</v>
      </c>
    </row>
    <row r="170" spans="1:31" x14ac:dyDescent="0.25">
      <c r="B170">
        <v>1998</v>
      </c>
      <c r="C170">
        <v>2</v>
      </c>
      <c r="D170">
        <v>1</v>
      </c>
      <c r="E170">
        <v>4</v>
      </c>
      <c r="F170">
        <v>9</v>
      </c>
      <c r="G170">
        <v>13</v>
      </c>
      <c r="H170">
        <v>3</v>
      </c>
      <c r="I170">
        <v>15</v>
      </c>
      <c r="J170">
        <v>27</v>
      </c>
      <c r="K170">
        <v>25</v>
      </c>
      <c r="L170">
        <v>22</v>
      </c>
      <c r="M170">
        <v>17</v>
      </c>
      <c r="N170">
        <v>8</v>
      </c>
      <c r="O170">
        <v>16</v>
      </c>
      <c r="P170">
        <v>12</v>
      </c>
      <c r="Q170">
        <v>12</v>
      </c>
      <c r="R170">
        <v>180</v>
      </c>
      <c r="S170">
        <v>3</v>
      </c>
    </row>
    <row r="171" spans="1:31" x14ac:dyDescent="0.25">
      <c r="B171">
        <v>1999</v>
      </c>
      <c r="C171">
        <v>2</v>
      </c>
      <c r="D171">
        <v>1</v>
      </c>
      <c r="E171">
        <v>16</v>
      </c>
      <c r="F171">
        <v>13</v>
      </c>
      <c r="G171">
        <v>14</v>
      </c>
      <c r="H171">
        <v>10</v>
      </c>
      <c r="I171">
        <v>15</v>
      </c>
      <c r="J171">
        <v>17</v>
      </c>
      <c r="K171">
        <v>3</v>
      </c>
      <c r="L171">
        <v>16</v>
      </c>
      <c r="M171">
        <v>3</v>
      </c>
      <c r="N171">
        <v>20</v>
      </c>
      <c r="O171">
        <v>23</v>
      </c>
      <c r="P171" t="s">
        <v>55</v>
      </c>
      <c r="Q171">
        <v>144</v>
      </c>
      <c r="R171">
        <v>3</v>
      </c>
    </row>
    <row r="172" spans="1:31" x14ac:dyDescent="0.25">
      <c r="B172">
        <v>2000</v>
      </c>
      <c r="C172">
        <v>2</v>
      </c>
      <c r="D172">
        <v>1</v>
      </c>
      <c r="E172">
        <v>11</v>
      </c>
      <c r="F172">
        <v>12</v>
      </c>
      <c r="G172">
        <v>10</v>
      </c>
      <c r="H172">
        <v>8</v>
      </c>
      <c r="I172">
        <v>16</v>
      </c>
      <c r="J172">
        <v>16</v>
      </c>
      <c r="K172">
        <v>18</v>
      </c>
      <c r="L172">
        <v>11</v>
      </c>
      <c r="M172">
        <v>14</v>
      </c>
      <c r="N172">
        <v>12</v>
      </c>
      <c r="O172">
        <v>6</v>
      </c>
      <c r="P172">
        <v>9</v>
      </c>
      <c r="Q172">
        <v>143</v>
      </c>
    </row>
    <row r="173" spans="1:31" x14ac:dyDescent="0.25">
      <c r="B173">
        <v>2001</v>
      </c>
      <c r="C173">
        <v>2</v>
      </c>
      <c r="D173">
        <v>1</v>
      </c>
      <c r="E173">
        <v>5</v>
      </c>
      <c r="F173">
        <v>7</v>
      </c>
      <c r="G173">
        <v>3</v>
      </c>
      <c r="H173">
        <v>15</v>
      </c>
      <c r="I173">
        <v>10</v>
      </c>
      <c r="J173">
        <v>20</v>
      </c>
      <c r="K173">
        <v>24</v>
      </c>
      <c r="L173">
        <v>19</v>
      </c>
      <c r="M173">
        <v>25</v>
      </c>
      <c r="N173">
        <v>24</v>
      </c>
      <c r="O173">
        <v>14</v>
      </c>
      <c r="P173">
        <v>17</v>
      </c>
      <c r="Q173">
        <v>18</v>
      </c>
      <c r="R173">
        <v>198</v>
      </c>
      <c r="S173">
        <v>3</v>
      </c>
    </row>
    <row r="174" spans="1:31" x14ac:dyDescent="0.25">
      <c r="B174">
        <v>2002</v>
      </c>
      <c r="C174">
        <v>2</v>
      </c>
      <c r="D174">
        <v>1</v>
      </c>
      <c r="E174">
        <v>9</v>
      </c>
      <c r="F174">
        <v>6</v>
      </c>
      <c r="G174">
        <v>16</v>
      </c>
      <c r="H174">
        <v>20</v>
      </c>
      <c r="I174">
        <v>25</v>
      </c>
      <c r="J174">
        <v>21</v>
      </c>
      <c r="K174">
        <v>25</v>
      </c>
      <c r="L174">
        <v>21</v>
      </c>
      <c r="M174">
        <v>19</v>
      </c>
      <c r="N174">
        <v>8</v>
      </c>
      <c r="O174">
        <v>10</v>
      </c>
      <c r="P174">
        <v>6</v>
      </c>
      <c r="Q174">
        <v>186</v>
      </c>
    </row>
    <row r="175" spans="1:31" x14ac:dyDescent="0.25">
      <c r="B175">
        <v>2003</v>
      </c>
      <c r="C175">
        <v>1</v>
      </c>
      <c r="D175">
        <v>1</v>
      </c>
      <c r="E175">
        <v>6</v>
      </c>
      <c r="F175">
        <v>6</v>
      </c>
      <c r="G175">
        <v>11</v>
      </c>
      <c r="H175">
        <v>19</v>
      </c>
      <c r="I175">
        <v>3</v>
      </c>
      <c r="J175">
        <v>15</v>
      </c>
      <c r="K175">
        <v>15</v>
      </c>
      <c r="L175">
        <v>21</v>
      </c>
      <c r="M175">
        <v>3</v>
      </c>
      <c r="N175">
        <v>13</v>
      </c>
      <c r="O175">
        <v>3</v>
      </c>
      <c r="P175">
        <v>22</v>
      </c>
      <c r="Q175">
        <v>3</v>
      </c>
      <c r="R175">
        <v>17</v>
      </c>
      <c r="S175">
        <v>20</v>
      </c>
      <c r="T175">
        <v>3</v>
      </c>
      <c r="U175">
        <v>168</v>
      </c>
      <c r="V175">
        <v>3</v>
      </c>
    </row>
    <row r="176" spans="1:31" x14ac:dyDescent="0.25">
      <c r="B176">
        <v>2004</v>
      </c>
      <c r="C176">
        <v>1</v>
      </c>
      <c r="D176">
        <v>1</v>
      </c>
      <c r="E176">
        <v>5</v>
      </c>
      <c r="F176">
        <v>4</v>
      </c>
      <c r="G176">
        <v>9</v>
      </c>
      <c r="H176">
        <v>14</v>
      </c>
      <c r="I176">
        <v>23</v>
      </c>
      <c r="J176">
        <v>18</v>
      </c>
      <c r="K176">
        <v>18</v>
      </c>
      <c r="L176">
        <v>23</v>
      </c>
      <c r="M176">
        <v>3</v>
      </c>
      <c r="N176">
        <v>24</v>
      </c>
      <c r="O176">
        <v>28</v>
      </c>
      <c r="P176">
        <v>18</v>
      </c>
      <c r="Q176">
        <v>3</v>
      </c>
      <c r="R176">
        <v>12</v>
      </c>
      <c r="S176">
        <v>196</v>
      </c>
      <c r="T176">
        <v>3</v>
      </c>
    </row>
    <row r="177" spans="1:19" x14ac:dyDescent="0.25">
      <c r="B177">
        <v>2005</v>
      </c>
      <c r="C177">
        <v>1</v>
      </c>
      <c r="D177">
        <v>1</v>
      </c>
      <c r="E177">
        <v>15</v>
      </c>
      <c r="F177">
        <v>14</v>
      </c>
      <c r="G177">
        <v>10</v>
      </c>
      <c r="H177">
        <v>25</v>
      </c>
      <c r="I177">
        <v>24</v>
      </c>
      <c r="J177">
        <v>22</v>
      </c>
      <c r="K177">
        <v>23</v>
      </c>
      <c r="L177">
        <v>25</v>
      </c>
      <c r="M177">
        <v>20</v>
      </c>
      <c r="N177">
        <v>25</v>
      </c>
      <c r="O177">
        <v>18</v>
      </c>
      <c r="P177">
        <v>19</v>
      </c>
      <c r="Q177">
        <v>240</v>
      </c>
    </row>
    <row r="178" spans="1:19" x14ac:dyDescent="0.25">
      <c r="B178">
        <v>2006</v>
      </c>
      <c r="C178">
        <v>1</v>
      </c>
      <c r="D178">
        <v>1</v>
      </c>
      <c r="E178">
        <v>17</v>
      </c>
      <c r="F178">
        <v>5</v>
      </c>
      <c r="G178">
        <v>17</v>
      </c>
      <c r="H178">
        <v>25</v>
      </c>
      <c r="I178">
        <v>25</v>
      </c>
      <c r="J178">
        <v>20</v>
      </c>
      <c r="K178">
        <v>22</v>
      </c>
      <c r="L178">
        <v>17</v>
      </c>
      <c r="M178">
        <v>13</v>
      </c>
      <c r="N178">
        <v>15</v>
      </c>
      <c r="O178">
        <v>14</v>
      </c>
      <c r="P178">
        <v>8</v>
      </c>
      <c r="Q178">
        <v>198</v>
      </c>
    </row>
    <row r="179" spans="1:19" x14ac:dyDescent="0.25">
      <c r="B179">
        <v>2007</v>
      </c>
      <c r="C179">
        <v>1</v>
      </c>
      <c r="D179">
        <v>1</v>
      </c>
      <c r="E179">
        <v>4</v>
      </c>
      <c r="F179">
        <v>7</v>
      </c>
      <c r="G179">
        <v>10</v>
      </c>
      <c r="H179">
        <v>19</v>
      </c>
      <c r="I179">
        <v>13</v>
      </c>
      <c r="J179">
        <v>26</v>
      </c>
      <c r="K179">
        <v>12</v>
      </c>
      <c r="L179">
        <v>21</v>
      </c>
      <c r="M179">
        <v>3</v>
      </c>
      <c r="N179">
        <v>14</v>
      </c>
      <c r="O179">
        <v>19</v>
      </c>
      <c r="P179">
        <v>17</v>
      </c>
      <c r="Q179">
        <v>13</v>
      </c>
      <c r="R179">
        <v>175</v>
      </c>
      <c r="S179">
        <v>3</v>
      </c>
    </row>
    <row r="180" spans="1:19" x14ac:dyDescent="0.25">
      <c r="B180">
        <v>2008</v>
      </c>
      <c r="C180">
        <v>1</v>
      </c>
      <c r="D180">
        <v>1</v>
      </c>
      <c r="E180">
        <v>2</v>
      </c>
      <c r="F180">
        <v>5</v>
      </c>
      <c r="G180">
        <v>3</v>
      </c>
      <c r="H180">
        <v>14</v>
      </c>
      <c r="I180">
        <v>14</v>
      </c>
      <c r="J180">
        <v>24</v>
      </c>
      <c r="K180">
        <v>14</v>
      </c>
      <c r="L180">
        <v>27</v>
      </c>
      <c r="M180">
        <v>20</v>
      </c>
      <c r="N180">
        <v>19</v>
      </c>
      <c r="O180" t="s">
        <v>55</v>
      </c>
      <c r="P180">
        <v>11</v>
      </c>
      <c r="Q180">
        <v>150</v>
      </c>
      <c r="R180">
        <v>3</v>
      </c>
    </row>
    <row r="181" spans="1:19" x14ac:dyDescent="0.25">
      <c r="B181">
        <v>2009</v>
      </c>
      <c r="C181">
        <v>1</v>
      </c>
      <c r="D181">
        <v>1</v>
      </c>
      <c r="E181">
        <v>11</v>
      </c>
      <c r="F181">
        <v>16</v>
      </c>
      <c r="G181">
        <v>18</v>
      </c>
      <c r="H181">
        <v>20</v>
      </c>
      <c r="I181">
        <v>16</v>
      </c>
      <c r="J181">
        <v>19</v>
      </c>
      <c r="K181">
        <v>24</v>
      </c>
      <c r="L181">
        <v>16</v>
      </c>
      <c r="M181">
        <v>15</v>
      </c>
      <c r="N181" t="s">
        <v>55</v>
      </c>
      <c r="O181">
        <v>0</v>
      </c>
      <c r="P181">
        <v>3</v>
      </c>
      <c r="Q181">
        <v>158</v>
      </c>
      <c r="R181">
        <v>3</v>
      </c>
    </row>
    <row r="182" spans="1:19" x14ac:dyDescent="0.25">
      <c r="B182">
        <v>2010</v>
      </c>
      <c r="C182">
        <v>1</v>
      </c>
      <c r="D182">
        <v>1</v>
      </c>
      <c r="E182">
        <v>1</v>
      </c>
      <c r="F182">
        <v>5</v>
      </c>
      <c r="G182">
        <v>7</v>
      </c>
      <c r="H182">
        <v>24</v>
      </c>
      <c r="I182">
        <v>27</v>
      </c>
      <c r="J182">
        <v>23</v>
      </c>
      <c r="K182">
        <v>24</v>
      </c>
      <c r="L182">
        <v>21</v>
      </c>
      <c r="M182">
        <v>22</v>
      </c>
      <c r="N182">
        <v>23</v>
      </c>
      <c r="O182">
        <v>28</v>
      </c>
      <c r="P182">
        <v>18</v>
      </c>
      <c r="Q182">
        <v>223</v>
      </c>
    </row>
    <row r="183" spans="1:19" x14ac:dyDescent="0.25">
      <c r="B183">
        <v>2011</v>
      </c>
      <c r="C183">
        <v>1</v>
      </c>
      <c r="D183">
        <v>1</v>
      </c>
      <c r="E183">
        <v>10</v>
      </c>
      <c r="F183">
        <v>18</v>
      </c>
      <c r="G183">
        <v>22</v>
      </c>
      <c r="H183">
        <v>26</v>
      </c>
      <c r="I183">
        <v>29</v>
      </c>
      <c r="J183">
        <v>26</v>
      </c>
      <c r="K183">
        <v>25</v>
      </c>
      <c r="L183">
        <v>21</v>
      </c>
      <c r="M183">
        <v>16</v>
      </c>
      <c r="N183">
        <v>26</v>
      </c>
      <c r="O183">
        <v>26</v>
      </c>
      <c r="P183">
        <v>16</v>
      </c>
      <c r="Q183">
        <v>261</v>
      </c>
    </row>
    <row r="184" spans="1:19" x14ac:dyDescent="0.25">
      <c r="B184">
        <v>2012</v>
      </c>
      <c r="C184">
        <v>1</v>
      </c>
      <c r="D184">
        <v>1</v>
      </c>
      <c r="E184">
        <v>11</v>
      </c>
      <c r="F184">
        <v>10</v>
      </c>
      <c r="G184">
        <v>24</v>
      </c>
      <c r="H184">
        <v>23</v>
      </c>
      <c r="I184">
        <v>28</v>
      </c>
      <c r="J184">
        <v>20</v>
      </c>
      <c r="K184">
        <v>29</v>
      </c>
      <c r="L184">
        <v>27</v>
      </c>
      <c r="M184">
        <v>172</v>
      </c>
      <c r="N184">
        <v>3</v>
      </c>
    </row>
    <row r="185" spans="1:19" x14ac:dyDescent="0.25">
      <c r="B185">
        <v>2013</v>
      </c>
      <c r="C185">
        <v>1</v>
      </c>
      <c r="D185">
        <v>1</v>
      </c>
      <c r="E185">
        <v>6</v>
      </c>
      <c r="F185">
        <v>14</v>
      </c>
      <c r="G185">
        <v>19</v>
      </c>
      <c r="H185">
        <v>12</v>
      </c>
      <c r="I185">
        <v>28</v>
      </c>
      <c r="J185">
        <v>21</v>
      </c>
      <c r="K185">
        <v>23</v>
      </c>
      <c r="L185">
        <v>15</v>
      </c>
      <c r="M185">
        <v>14</v>
      </c>
      <c r="N185">
        <v>22</v>
      </c>
      <c r="O185">
        <v>17</v>
      </c>
      <c r="P185">
        <v>191</v>
      </c>
      <c r="Q185">
        <v>3</v>
      </c>
    </row>
    <row r="186" spans="1:19" x14ac:dyDescent="0.25">
      <c r="B186">
        <v>2014</v>
      </c>
      <c r="C186">
        <v>1</v>
      </c>
      <c r="D186">
        <v>1</v>
      </c>
      <c r="E186">
        <v>8</v>
      </c>
      <c r="F186">
        <v>9</v>
      </c>
      <c r="G186">
        <v>13</v>
      </c>
      <c r="H186">
        <v>16</v>
      </c>
      <c r="I186">
        <v>16</v>
      </c>
      <c r="J186">
        <v>27</v>
      </c>
      <c r="K186">
        <v>25</v>
      </c>
      <c r="L186">
        <v>24</v>
      </c>
      <c r="M186">
        <v>20</v>
      </c>
      <c r="N186">
        <v>24</v>
      </c>
      <c r="O186">
        <v>21</v>
      </c>
      <c r="P186">
        <v>11</v>
      </c>
      <c r="Q186">
        <v>214</v>
      </c>
    </row>
    <row r="187" spans="1:19" x14ac:dyDescent="0.25">
      <c r="B187">
        <v>2015</v>
      </c>
      <c r="C187">
        <v>1</v>
      </c>
      <c r="D187">
        <v>1</v>
      </c>
      <c r="E187">
        <v>7</v>
      </c>
      <c r="F187">
        <v>8</v>
      </c>
      <c r="G187">
        <v>13</v>
      </c>
      <c r="H187">
        <v>17</v>
      </c>
      <c r="I187">
        <v>19</v>
      </c>
      <c r="J187">
        <v>22</v>
      </c>
      <c r="K187">
        <v>23</v>
      </c>
      <c r="L187">
        <v>18</v>
      </c>
      <c r="M187">
        <v>9</v>
      </c>
      <c r="N187">
        <v>11</v>
      </c>
      <c r="O187">
        <v>16</v>
      </c>
      <c r="P187">
        <v>5</v>
      </c>
      <c r="Q187">
        <v>168</v>
      </c>
    </row>
    <row r="188" spans="1:19" x14ac:dyDescent="0.25">
      <c r="B188">
        <v>2016</v>
      </c>
      <c r="C188">
        <v>1</v>
      </c>
      <c r="D188">
        <v>1</v>
      </c>
      <c r="E188">
        <v>8</v>
      </c>
      <c r="F188">
        <v>7</v>
      </c>
      <c r="G188">
        <v>15</v>
      </c>
      <c r="H188">
        <v>26</v>
      </c>
      <c r="I188">
        <v>24</v>
      </c>
      <c r="J188">
        <v>21</v>
      </c>
      <c r="K188">
        <v>28</v>
      </c>
      <c r="L188">
        <v>22</v>
      </c>
      <c r="M188">
        <v>18</v>
      </c>
      <c r="N188">
        <v>18</v>
      </c>
      <c r="O188">
        <v>187</v>
      </c>
      <c r="P188">
        <v>3</v>
      </c>
    </row>
    <row r="190" spans="1:19" x14ac:dyDescent="0.25">
      <c r="A190" t="s">
        <v>151</v>
      </c>
      <c r="B190">
        <v>9</v>
      </c>
      <c r="C190">
        <v>11</v>
      </c>
      <c r="D190">
        <v>14</v>
      </c>
      <c r="E190">
        <v>18</v>
      </c>
      <c r="F190">
        <v>22</v>
      </c>
      <c r="G190">
        <v>21</v>
      </c>
      <c r="H190">
        <v>22</v>
      </c>
      <c r="I190">
        <v>21</v>
      </c>
      <c r="J190">
        <v>18</v>
      </c>
      <c r="K190">
        <v>19</v>
      </c>
      <c r="L190">
        <v>18</v>
      </c>
      <c r="M190">
        <v>12</v>
      </c>
      <c r="N190">
        <v>206</v>
      </c>
    </row>
    <row r="191" spans="1:19" x14ac:dyDescent="0.25">
      <c r="A191" t="s">
        <v>152</v>
      </c>
      <c r="B191">
        <v>31</v>
      </c>
      <c r="C191">
        <v>25</v>
      </c>
      <c r="D191">
        <v>25</v>
      </c>
      <c r="E191">
        <v>26</v>
      </c>
      <c r="F191">
        <v>31</v>
      </c>
      <c r="G191">
        <v>30</v>
      </c>
      <c r="H191">
        <v>31</v>
      </c>
      <c r="I191">
        <v>31</v>
      </c>
      <c r="J191">
        <v>30</v>
      </c>
      <c r="K191">
        <v>31</v>
      </c>
      <c r="L191">
        <v>30</v>
      </c>
      <c r="M191">
        <v>30</v>
      </c>
      <c r="N191" t="s">
        <v>112</v>
      </c>
    </row>
    <row r="192" spans="1:19" x14ac:dyDescent="0.25">
      <c r="A192" t="s">
        <v>153</v>
      </c>
      <c r="B192">
        <v>1</v>
      </c>
      <c r="C192">
        <v>2</v>
      </c>
      <c r="D192">
        <v>2</v>
      </c>
      <c r="E192">
        <v>8</v>
      </c>
      <c r="F192">
        <v>13</v>
      </c>
      <c r="G192">
        <v>1</v>
      </c>
      <c r="H192">
        <v>1</v>
      </c>
      <c r="I192">
        <v>11</v>
      </c>
      <c r="J192">
        <v>6</v>
      </c>
      <c r="K192">
        <v>8</v>
      </c>
      <c r="L192">
        <v>0</v>
      </c>
      <c r="M192">
        <v>1</v>
      </c>
      <c r="N192" t="s">
        <v>154</v>
      </c>
    </row>
    <row r="193" spans="1:31" x14ac:dyDescent="0.25">
      <c r="A193" t="s">
        <v>0</v>
      </c>
      <c r="B193" t="s">
        <v>1</v>
      </c>
      <c r="C193" t="s">
        <v>2</v>
      </c>
      <c r="D193" t="s">
        <v>3</v>
      </c>
      <c r="E193" t="s">
        <v>4</v>
      </c>
      <c r="F193" t="s">
        <v>5</v>
      </c>
      <c r="G193" t="s">
        <v>6</v>
      </c>
      <c r="H193" t="s">
        <v>7</v>
      </c>
      <c r="I193" t="s">
        <v>8</v>
      </c>
      <c r="J193" t="s">
        <v>9</v>
      </c>
      <c r="K193" t="s">
        <v>10</v>
      </c>
      <c r="L193" t="s">
        <v>11</v>
      </c>
      <c r="M193" t="s">
        <v>12</v>
      </c>
      <c r="N193" t="s">
        <v>13</v>
      </c>
    </row>
    <row r="194" spans="1:31" x14ac:dyDescent="0.25">
      <c r="B194" t="s">
        <v>14</v>
      </c>
      <c r="C194" t="s">
        <v>8</v>
      </c>
      <c r="D194" t="s">
        <v>15</v>
      </c>
    </row>
    <row r="195" spans="1:31" x14ac:dyDescent="0.25">
      <c r="B195" t="s">
        <v>16</v>
      </c>
      <c r="C195" t="s">
        <v>152</v>
      </c>
      <c r="D195" t="s">
        <v>18</v>
      </c>
      <c r="E195" t="s">
        <v>8</v>
      </c>
      <c r="F195" t="s">
        <v>19</v>
      </c>
      <c r="G195" t="s">
        <v>20</v>
      </c>
      <c r="H195" t="s">
        <v>21</v>
      </c>
      <c r="I195" t="s">
        <v>22</v>
      </c>
    </row>
    <row r="196" spans="1:31" x14ac:dyDescent="0.25">
      <c r="B196" t="s">
        <v>157</v>
      </c>
      <c r="C196">
        <v>24</v>
      </c>
      <c r="D196" t="s">
        <v>158</v>
      </c>
    </row>
    <row r="197" spans="1:31" x14ac:dyDescent="0.25">
      <c r="B197" t="s">
        <v>23</v>
      </c>
      <c r="C197" t="s">
        <v>8</v>
      </c>
      <c r="D197" t="s">
        <v>24</v>
      </c>
      <c r="E197" t="s">
        <v>25</v>
      </c>
      <c r="F197" s="1">
        <v>42921</v>
      </c>
      <c r="G197" t="s">
        <v>26</v>
      </c>
      <c r="H197" t="s">
        <v>25</v>
      </c>
      <c r="I197">
        <v>21201060</v>
      </c>
      <c r="J197" t="s">
        <v>27</v>
      </c>
      <c r="K197" t="s">
        <v>28</v>
      </c>
      <c r="L197">
        <v>1</v>
      </c>
    </row>
    <row r="199" spans="1:31" x14ac:dyDescent="0.25">
      <c r="B199" t="s">
        <v>29</v>
      </c>
      <c r="C199">
        <v>502</v>
      </c>
      <c r="D199" t="s">
        <v>30</v>
      </c>
      <c r="E199" t="s">
        <v>31</v>
      </c>
      <c r="F199" t="s">
        <v>32</v>
      </c>
      <c r="G199" t="s">
        <v>33</v>
      </c>
      <c r="H199" t="s">
        <v>34</v>
      </c>
      <c r="I199" t="s">
        <v>35</v>
      </c>
      <c r="J199" t="s">
        <v>36</v>
      </c>
      <c r="K199" t="s">
        <v>37</v>
      </c>
    </row>
    <row r="200" spans="1:31" x14ac:dyDescent="0.25">
      <c r="B200" t="s">
        <v>38</v>
      </c>
      <c r="C200">
        <v>7402</v>
      </c>
      <c r="D200" t="s">
        <v>39</v>
      </c>
      <c r="E200" t="s">
        <v>40</v>
      </c>
      <c r="F200">
        <v>1</v>
      </c>
      <c r="G200" t="s">
        <v>41</v>
      </c>
      <c r="H200" t="s">
        <v>42</v>
      </c>
      <c r="I200" t="s">
        <v>43</v>
      </c>
      <c r="J200" t="s">
        <v>44</v>
      </c>
    </row>
    <row r="201" spans="1:31" x14ac:dyDescent="0.25">
      <c r="B201" t="s">
        <v>45</v>
      </c>
      <c r="C201">
        <v>3160</v>
      </c>
      <c r="D201" t="s">
        <v>46</v>
      </c>
      <c r="E201" t="s">
        <v>47</v>
      </c>
      <c r="F201">
        <v>11</v>
      </c>
      <c r="G201" t="s">
        <v>48</v>
      </c>
      <c r="H201" t="s">
        <v>49</v>
      </c>
      <c r="I201" t="s">
        <v>50</v>
      </c>
    </row>
    <row r="203" spans="1:31" x14ac:dyDescent="0.25">
      <c r="A203" t="s">
        <v>51</v>
      </c>
    </row>
    <row r="204" spans="1:31" x14ac:dyDescent="0.25">
      <c r="B204" t="s">
        <v>52</v>
      </c>
      <c r="C204" t="s">
        <v>32</v>
      </c>
      <c r="D204" t="s">
        <v>53</v>
      </c>
      <c r="E204" t="s">
        <v>54</v>
      </c>
      <c r="F204" t="s">
        <v>55</v>
      </c>
      <c r="G204" t="s">
        <v>56</v>
      </c>
      <c r="H204" t="s">
        <v>55</v>
      </c>
      <c r="I204" t="s">
        <v>57</v>
      </c>
      <c r="J204" t="s">
        <v>55</v>
      </c>
      <c r="K204" t="s">
        <v>58</v>
      </c>
      <c r="L204" t="s">
        <v>55</v>
      </c>
      <c r="M204" t="s">
        <v>59</v>
      </c>
      <c r="N204" t="s">
        <v>55</v>
      </c>
      <c r="O204" t="s">
        <v>60</v>
      </c>
      <c r="P204" t="s">
        <v>55</v>
      </c>
      <c r="Q204" t="s">
        <v>61</v>
      </c>
      <c r="R204" t="s">
        <v>55</v>
      </c>
      <c r="S204" t="s">
        <v>62</v>
      </c>
      <c r="T204" t="s">
        <v>55</v>
      </c>
      <c r="U204" t="s">
        <v>63</v>
      </c>
      <c r="V204" t="s">
        <v>55</v>
      </c>
      <c r="W204" t="s">
        <v>64</v>
      </c>
      <c r="X204" t="s">
        <v>55</v>
      </c>
      <c r="Y204" t="s">
        <v>65</v>
      </c>
      <c r="Z204" t="s">
        <v>55</v>
      </c>
      <c r="AA204" t="s">
        <v>66</v>
      </c>
      <c r="AB204" t="s">
        <v>55</v>
      </c>
      <c r="AC204" t="s">
        <v>67</v>
      </c>
      <c r="AD204" t="s">
        <v>68</v>
      </c>
      <c r="AE204" t="s">
        <v>55</v>
      </c>
    </row>
    <row r="205" spans="1:31" x14ac:dyDescent="0.25">
      <c r="A205" t="s">
        <v>51</v>
      </c>
    </row>
    <row r="207" spans="1:31" x14ac:dyDescent="0.25">
      <c r="B207">
        <v>1950</v>
      </c>
      <c r="C207">
        <v>4</v>
      </c>
      <c r="D207">
        <v>10</v>
      </c>
      <c r="E207" t="s">
        <v>99</v>
      </c>
      <c r="F207" t="s">
        <v>159</v>
      </c>
      <c r="G207" t="s">
        <v>160</v>
      </c>
      <c r="H207" t="s">
        <v>160</v>
      </c>
      <c r="I207">
        <v>3</v>
      </c>
    </row>
    <row r="208" spans="1:31" x14ac:dyDescent="0.25">
      <c r="B208">
        <v>1951</v>
      </c>
      <c r="C208">
        <v>4</v>
      </c>
      <c r="D208">
        <v>10</v>
      </c>
      <c r="E208" t="s">
        <v>161</v>
      </c>
      <c r="F208" t="s">
        <v>122</v>
      </c>
      <c r="G208" t="s">
        <v>162</v>
      </c>
      <c r="H208" t="s">
        <v>163</v>
      </c>
      <c r="I208" t="s">
        <v>132</v>
      </c>
      <c r="J208" t="s">
        <v>164</v>
      </c>
      <c r="K208" t="s">
        <v>165</v>
      </c>
      <c r="L208" t="s">
        <v>166</v>
      </c>
      <c r="M208" t="s">
        <v>167</v>
      </c>
      <c r="N208" t="s">
        <v>168</v>
      </c>
      <c r="O208" t="s">
        <v>165</v>
      </c>
      <c r="P208">
        <v>3</v>
      </c>
    </row>
    <row r="209" spans="2:19" x14ac:dyDescent="0.25">
      <c r="B209">
        <v>1952</v>
      </c>
      <c r="C209">
        <v>4</v>
      </c>
      <c r="D209">
        <v>10</v>
      </c>
      <c r="E209" t="s">
        <v>169</v>
      </c>
      <c r="F209" t="s">
        <v>170</v>
      </c>
      <c r="G209" t="s">
        <v>171</v>
      </c>
      <c r="H209" t="s">
        <v>172</v>
      </c>
      <c r="I209" t="s">
        <v>173</v>
      </c>
      <c r="J209" t="s">
        <v>174</v>
      </c>
      <c r="K209" t="s">
        <v>171</v>
      </c>
      <c r="L209" t="s">
        <v>175</v>
      </c>
      <c r="M209" t="s">
        <v>176</v>
      </c>
      <c r="N209" t="s">
        <v>177</v>
      </c>
      <c r="O209" t="s">
        <v>178</v>
      </c>
      <c r="P209" t="s">
        <v>179</v>
      </c>
      <c r="Q209" t="s">
        <v>178</v>
      </c>
    </row>
    <row r="210" spans="2:19" x14ac:dyDescent="0.25">
      <c r="B210">
        <v>1953</v>
      </c>
      <c r="C210">
        <v>4</v>
      </c>
      <c r="D210">
        <v>10</v>
      </c>
      <c r="E210" t="s">
        <v>180</v>
      </c>
      <c r="F210" t="s">
        <v>181</v>
      </c>
      <c r="G210" t="s">
        <v>92</v>
      </c>
      <c r="H210" t="s">
        <v>177</v>
      </c>
      <c r="I210" t="s">
        <v>182</v>
      </c>
      <c r="J210" t="s">
        <v>92</v>
      </c>
      <c r="K210" t="s">
        <v>88</v>
      </c>
      <c r="L210" t="s">
        <v>183</v>
      </c>
      <c r="M210" t="s">
        <v>184</v>
      </c>
      <c r="N210" t="s">
        <v>185</v>
      </c>
      <c r="O210" t="s">
        <v>186</v>
      </c>
      <c r="P210" t="s">
        <v>187</v>
      </c>
      <c r="Q210" t="s">
        <v>185</v>
      </c>
    </row>
    <row r="211" spans="2:19" x14ac:dyDescent="0.25">
      <c r="B211">
        <v>1954</v>
      </c>
      <c r="C211">
        <v>4</v>
      </c>
      <c r="D211">
        <v>10</v>
      </c>
      <c r="E211" t="s">
        <v>188</v>
      </c>
      <c r="F211" t="s">
        <v>122</v>
      </c>
      <c r="G211" t="s">
        <v>189</v>
      </c>
      <c r="H211" t="s">
        <v>190</v>
      </c>
      <c r="I211" t="s">
        <v>191</v>
      </c>
      <c r="J211" t="s">
        <v>192</v>
      </c>
      <c r="K211" t="s">
        <v>191</v>
      </c>
      <c r="L211">
        <v>3</v>
      </c>
    </row>
    <row r="212" spans="2:19" x14ac:dyDescent="0.25">
      <c r="B212">
        <v>1955</v>
      </c>
      <c r="C212">
        <v>4</v>
      </c>
      <c r="D212">
        <v>10</v>
      </c>
      <c r="E212" t="s">
        <v>91</v>
      </c>
      <c r="F212" t="s">
        <v>193</v>
      </c>
      <c r="G212" t="s">
        <v>176</v>
      </c>
      <c r="H212" t="s">
        <v>128</v>
      </c>
      <c r="I212" t="s">
        <v>194</v>
      </c>
      <c r="J212" t="s">
        <v>195</v>
      </c>
      <c r="K212" t="s">
        <v>196</v>
      </c>
      <c r="L212" t="s">
        <v>197</v>
      </c>
      <c r="M212" t="s">
        <v>198</v>
      </c>
      <c r="N212" t="s">
        <v>112</v>
      </c>
      <c r="O212" t="s">
        <v>199</v>
      </c>
      <c r="P212" t="s">
        <v>200</v>
      </c>
      <c r="Q212" t="s">
        <v>128</v>
      </c>
    </row>
    <row r="213" spans="2:19" x14ac:dyDescent="0.25">
      <c r="B213">
        <v>1956</v>
      </c>
      <c r="C213">
        <v>4</v>
      </c>
      <c r="D213">
        <v>10</v>
      </c>
      <c r="E213" t="s">
        <v>201</v>
      </c>
      <c r="F213" t="s">
        <v>202</v>
      </c>
      <c r="G213" t="s">
        <v>83</v>
      </c>
      <c r="H213" t="s">
        <v>203</v>
      </c>
      <c r="I213" t="s">
        <v>204</v>
      </c>
      <c r="J213" t="s">
        <v>160</v>
      </c>
      <c r="K213" t="s">
        <v>205</v>
      </c>
      <c r="L213" t="s">
        <v>206</v>
      </c>
      <c r="M213" t="s">
        <v>123</v>
      </c>
      <c r="N213" t="s">
        <v>207</v>
      </c>
      <c r="O213" t="s">
        <v>208</v>
      </c>
      <c r="P213" t="s">
        <v>83</v>
      </c>
      <c r="Q213">
        <v>3</v>
      </c>
    </row>
    <row r="214" spans="2:19" x14ac:dyDescent="0.25">
      <c r="B214">
        <v>1957</v>
      </c>
      <c r="C214">
        <v>4</v>
      </c>
      <c r="D214">
        <v>10</v>
      </c>
      <c r="E214" t="s">
        <v>174</v>
      </c>
      <c r="F214" t="s">
        <v>209</v>
      </c>
      <c r="G214" t="s">
        <v>206</v>
      </c>
      <c r="H214" t="s">
        <v>210</v>
      </c>
      <c r="I214" t="s">
        <v>89</v>
      </c>
      <c r="J214" t="s">
        <v>211</v>
      </c>
      <c r="K214" t="s">
        <v>211</v>
      </c>
      <c r="L214" t="s">
        <v>212</v>
      </c>
      <c r="M214" t="s">
        <v>75</v>
      </c>
      <c r="N214" t="s">
        <v>213</v>
      </c>
      <c r="O214" t="s">
        <v>117</v>
      </c>
      <c r="P214" t="s">
        <v>73</v>
      </c>
      <c r="Q214" t="s">
        <v>210</v>
      </c>
    </row>
    <row r="215" spans="2:19" x14ac:dyDescent="0.25">
      <c r="B215">
        <v>1958</v>
      </c>
      <c r="C215">
        <v>4</v>
      </c>
      <c r="D215">
        <v>10</v>
      </c>
      <c r="E215" t="s">
        <v>174</v>
      </c>
      <c r="F215" t="s">
        <v>184</v>
      </c>
      <c r="G215" t="s">
        <v>104</v>
      </c>
      <c r="H215" t="s">
        <v>191</v>
      </c>
      <c r="I215" t="s">
        <v>93</v>
      </c>
      <c r="J215" t="s">
        <v>214</v>
      </c>
      <c r="K215" t="s">
        <v>215</v>
      </c>
      <c r="L215" t="s">
        <v>131</v>
      </c>
      <c r="M215" t="s">
        <v>216</v>
      </c>
      <c r="N215" t="s">
        <v>217</v>
      </c>
      <c r="O215" t="s">
        <v>218</v>
      </c>
      <c r="P215" t="s">
        <v>161</v>
      </c>
      <c r="Q215" t="s">
        <v>191</v>
      </c>
    </row>
    <row r="216" spans="2:19" x14ac:dyDescent="0.25">
      <c r="B216">
        <v>1959</v>
      </c>
      <c r="C216">
        <v>4</v>
      </c>
      <c r="D216">
        <v>10</v>
      </c>
      <c r="E216" t="s">
        <v>219</v>
      </c>
      <c r="F216" t="s">
        <v>220</v>
      </c>
      <c r="G216" t="s">
        <v>221</v>
      </c>
      <c r="H216" t="s">
        <v>100</v>
      </c>
      <c r="I216" t="s">
        <v>222</v>
      </c>
      <c r="J216" t="s">
        <v>90</v>
      </c>
      <c r="K216" t="s">
        <v>136</v>
      </c>
      <c r="L216" t="s">
        <v>223</v>
      </c>
      <c r="M216" t="s">
        <v>105</v>
      </c>
      <c r="N216" t="s">
        <v>130</v>
      </c>
      <c r="O216" t="s">
        <v>224</v>
      </c>
      <c r="P216" t="s">
        <v>225</v>
      </c>
      <c r="Q216" t="s">
        <v>221</v>
      </c>
    </row>
    <row r="217" spans="2:19" x14ac:dyDescent="0.25">
      <c r="B217">
        <v>1960</v>
      </c>
      <c r="C217">
        <v>4</v>
      </c>
      <c r="D217">
        <v>10</v>
      </c>
      <c r="E217" t="s">
        <v>206</v>
      </c>
      <c r="F217" t="s">
        <v>131</v>
      </c>
      <c r="G217" t="s">
        <v>226</v>
      </c>
      <c r="H217" t="s">
        <v>72</v>
      </c>
      <c r="I217" t="s">
        <v>223</v>
      </c>
      <c r="J217" t="s">
        <v>142</v>
      </c>
      <c r="K217" t="s">
        <v>227</v>
      </c>
      <c r="L217" t="s">
        <v>131</v>
      </c>
      <c r="M217" t="s">
        <v>223</v>
      </c>
      <c r="N217" t="s">
        <v>228</v>
      </c>
      <c r="O217" t="s">
        <v>229</v>
      </c>
      <c r="P217" t="s">
        <v>141</v>
      </c>
      <c r="Q217" t="s">
        <v>228</v>
      </c>
    </row>
    <row r="218" spans="2:19" x14ac:dyDescent="0.25">
      <c r="B218">
        <v>1961</v>
      </c>
      <c r="C218">
        <v>4</v>
      </c>
      <c r="D218">
        <v>15</v>
      </c>
      <c r="E218" t="s">
        <v>207</v>
      </c>
      <c r="F218" t="s">
        <v>230</v>
      </c>
      <c r="G218" t="s">
        <v>82</v>
      </c>
      <c r="H218" t="s">
        <v>147</v>
      </c>
      <c r="I218" t="s">
        <v>231</v>
      </c>
      <c r="J218" t="s">
        <v>232</v>
      </c>
      <c r="K218" t="s">
        <v>113</v>
      </c>
      <c r="L218" t="s">
        <v>80</v>
      </c>
      <c r="M218" t="s">
        <v>180</v>
      </c>
      <c r="N218" t="s">
        <v>233</v>
      </c>
      <c r="O218" t="s">
        <v>105</v>
      </c>
      <c r="P218" t="s">
        <v>234</v>
      </c>
      <c r="Q218" t="s">
        <v>233</v>
      </c>
    </row>
    <row r="219" spans="2:19" x14ac:dyDescent="0.25">
      <c r="B219">
        <v>1963</v>
      </c>
      <c r="C219">
        <v>4</v>
      </c>
      <c r="D219">
        <v>10</v>
      </c>
      <c r="E219" t="s">
        <v>170</v>
      </c>
      <c r="F219" t="s">
        <v>98</v>
      </c>
      <c r="G219" t="s">
        <v>100</v>
      </c>
      <c r="H219" t="s">
        <v>235</v>
      </c>
      <c r="I219" t="s">
        <v>236</v>
      </c>
      <c r="J219" t="s">
        <v>70</v>
      </c>
      <c r="K219" t="s">
        <v>85</v>
      </c>
      <c r="L219" t="s">
        <v>237</v>
      </c>
      <c r="M219" t="s">
        <v>178</v>
      </c>
      <c r="N219" t="s">
        <v>238</v>
      </c>
      <c r="O219" t="s">
        <v>239</v>
      </c>
      <c r="P219" t="s">
        <v>240</v>
      </c>
      <c r="Q219" t="s">
        <v>239</v>
      </c>
    </row>
    <row r="220" spans="2:19" x14ac:dyDescent="0.25">
      <c r="B220">
        <v>1964</v>
      </c>
      <c r="C220">
        <v>4</v>
      </c>
      <c r="D220">
        <v>10</v>
      </c>
      <c r="E220" t="s">
        <v>127</v>
      </c>
      <c r="F220" t="s">
        <v>241</v>
      </c>
      <c r="G220" t="s">
        <v>242</v>
      </c>
      <c r="H220" t="s">
        <v>243</v>
      </c>
      <c r="I220" t="s">
        <v>244</v>
      </c>
      <c r="J220" t="s">
        <v>244</v>
      </c>
      <c r="K220" t="s">
        <v>160</v>
      </c>
      <c r="L220" t="s">
        <v>104</v>
      </c>
      <c r="M220" t="s">
        <v>178</v>
      </c>
      <c r="N220" t="s">
        <v>198</v>
      </c>
      <c r="O220" t="s">
        <v>104</v>
      </c>
      <c r="P220" t="s">
        <v>243</v>
      </c>
      <c r="Q220">
        <v>3</v>
      </c>
    </row>
    <row r="221" spans="2:19" x14ac:dyDescent="0.25">
      <c r="B221">
        <v>1965</v>
      </c>
      <c r="C221">
        <v>4</v>
      </c>
      <c r="D221">
        <v>10</v>
      </c>
      <c r="E221" t="s">
        <v>245</v>
      </c>
      <c r="F221" t="s">
        <v>94</v>
      </c>
      <c r="G221" t="s">
        <v>116</v>
      </c>
      <c r="H221" t="s">
        <v>74</v>
      </c>
      <c r="I221" t="s">
        <v>99</v>
      </c>
      <c r="J221" t="s">
        <v>246</v>
      </c>
      <c r="K221" t="s">
        <v>200</v>
      </c>
      <c r="L221" t="s">
        <v>69</v>
      </c>
      <c r="M221" t="s">
        <v>247</v>
      </c>
      <c r="N221" t="s">
        <v>248</v>
      </c>
      <c r="O221" t="s">
        <v>249</v>
      </c>
      <c r="P221" t="s">
        <v>194</v>
      </c>
      <c r="Q221" t="s">
        <v>74</v>
      </c>
    </row>
    <row r="222" spans="2:19" x14ac:dyDescent="0.25">
      <c r="B222">
        <v>1966</v>
      </c>
      <c r="C222">
        <v>4</v>
      </c>
      <c r="D222">
        <v>10</v>
      </c>
      <c r="E222" t="s">
        <v>96</v>
      </c>
      <c r="F222" t="s">
        <v>161</v>
      </c>
      <c r="G222" t="s">
        <v>250</v>
      </c>
      <c r="H222" t="s">
        <v>146</v>
      </c>
      <c r="I222" t="s">
        <v>251</v>
      </c>
      <c r="J222" t="s">
        <v>96</v>
      </c>
      <c r="K222" t="s">
        <v>252</v>
      </c>
      <c r="L222" t="s">
        <v>114</v>
      </c>
      <c r="M222" t="s">
        <v>253</v>
      </c>
      <c r="N222" t="s">
        <v>253</v>
      </c>
      <c r="O222" t="s">
        <v>250</v>
      </c>
      <c r="P222">
        <v>3</v>
      </c>
    </row>
    <row r="223" spans="2:19" x14ac:dyDescent="0.25">
      <c r="B223">
        <v>1967</v>
      </c>
      <c r="C223">
        <v>4</v>
      </c>
      <c r="D223">
        <v>10</v>
      </c>
      <c r="E223" t="s">
        <v>229</v>
      </c>
      <c r="F223" t="s">
        <v>254</v>
      </c>
      <c r="G223" t="s">
        <v>115</v>
      </c>
      <c r="H223" t="s">
        <v>127</v>
      </c>
      <c r="I223" t="s">
        <v>200</v>
      </c>
      <c r="J223" t="s">
        <v>255</v>
      </c>
      <c r="K223" t="s">
        <v>256</v>
      </c>
      <c r="L223" t="s">
        <v>256</v>
      </c>
      <c r="M223" t="s">
        <v>253</v>
      </c>
      <c r="N223" t="s">
        <v>188</v>
      </c>
      <c r="O223" t="s">
        <v>161</v>
      </c>
      <c r="P223" t="s">
        <v>229</v>
      </c>
      <c r="Q223">
        <v>3</v>
      </c>
    </row>
    <row r="224" spans="2:19" x14ac:dyDescent="0.25">
      <c r="B224">
        <v>1968</v>
      </c>
      <c r="C224">
        <v>4</v>
      </c>
      <c r="D224">
        <v>10</v>
      </c>
      <c r="E224" t="s">
        <v>102</v>
      </c>
      <c r="F224" t="s">
        <v>175</v>
      </c>
      <c r="G224" t="s">
        <v>257</v>
      </c>
      <c r="H224" t="s">
        <v>138</v>
      </c>
      <c r="I224" t="s">
        <v>229</v>
      </c>
      <c r="J224" t="s">
        <v>258</v>
      </c>
      <c r="K224" t="s">
        <v>96</v>
      </c>
      <c r="L224">
        <v>3</v>
      </c>
      <c r="M224" t="s">
        <v>127</v>
      </c>
      <c r="N224" t="s">
        <v>246</v>
      </c>
      <c r="O224" t="s">
        <v>161</v>
      </c>
      <c r="P224" t="s">
        <v>127</v>
      </c>
      <c r="Q224" t="s">
        <v>102</v>
      </c>
      <c r="R224" t="s">
        <v>138</v>
      </c>
      <c r="S224">
        <v>3</v>
      </c>
    </row>
    <row r="225" spans="2:18" x14ac:dyDescent="0.25">
      <c r="B225">
        <v>1969</v>
      </c>
      <c r="C225">
        <v>4</v>
      </c>
      <c r="D225">
        <v>10</v>
      </c>
      <c r="E225" t="s">
        <v>259</v>
      </c>
      <c r="F225" t="s">
        <v>246</v>
      </c>
      <c r="G225" t="s">
        <v>260</v>
      </c>
      <c r="H225" t="s">
        <v>109</v>
      </c>
      <c r="I225" t="s">
        <v>127</v>
      </c>
      <c r="J225" t="s">
        <v>200</v>
      </c>
      <c r="K225" t="s">
        <v>256</v>
      </c>
      <c r="L225" t="s">
        <v>102</v>
      </c>
      <c r="M225" t="s">
        <v>194</v>
      </c>
      <c r="N225" t="s">
        <v>55</v>
      </c>
      <c r="O225" t="s">
        <v>96</v>
      </c>
      <c r="P225" t="s">
        <v>102</v>
      </c>
      <c r="Q225" t="s">
        <v>194</v>
      </c>
      <c r="R225">
        <v>3</v>
      </c>
    </row>
    <row r="226" spans="2:18" x14ac:dyDescent="0.25">
      <c r="B226">
        <v>1971</v>
      </c>
      <c r="C226">
        <v>1</v>
      </c>
      <c r="D226">
        <v>1</v>
      </c>
      <c r="E226" t="s">
        <v>225</v>
      </c>
      <c r="F226" t="s">
        <v>261</v>
      </c>
      <c r="G226" t="s">
        <v>208</v>
      </c>
      <c r="H226" t="s">
        <v>262</v>
      </c>
      <c r="I226" t="s">
        <v>263</v>
      </c>
      <c r="J226" t="s">
        <v>225</v>
      </c>
      <c r="K226" t="s">
        <v>264</v>
      </c>
      <c r="L226" t="s">
        <v>265</v>
      </c>
      <c r="M226" t="s">
        <v>266</v>
      </c>
      <c r="N226" t="s">
        <v>261</v>
      </c>
      <c r="O226" t="s">
        <v>208</v>
      </c>
      <c r="P226" t="s">
        <v>264</v>
      </c>
      <c r="Q226">
        <v>3</v>
      </c>
    </row>
    <row r="227" spans="2:18" x14ac:dyDescent="0.25">
      <c r="B227">
        <v>1972</v>
      </c>
      <c r="C227">
        <v>2</v>
      </c>
      <c r="D227">
        <v>1</v>
      </c>
      <c r="E227" t="s">
        <v>267</v>
      </c>
      <c r="F227" t="s">
        <v>107</v>
      </c>
      <c r="G227" t="s">
        <v>137</v>
      </c>
      <c r="H227" t="s">
        <v>137</v>
      </c>
      <c r="I227" t="s">
        <v>55</v>
      </c>
      <c r="J227" t="s">
        <v>99</v>
      </c>
      <c r="K227" t="s">
        <v>113</v>
      </c>
      <c r="L227" t="s">
        <v>82</v>
      </c>
      <c r="M227" t="s">
        <v>94</v>
      </c>
      <c r="N227" t="s">
        <v>259</v>
      </c>
      <c r="O227" t="s">
        <v>107</v>
      </c>
      <c r="P227">
        <v>3</v>
      </c>
    </row>
    <row r="228" spans="2:18" x14ac:dyDescent="0.25">
      <c r="B228">
        <v>1974</v>
      </c>
      <c r="C228">
        <v>2</v>
      </c>
      <c r="D228">
        <v>1</v>
      </c>
      <c r="E228" t="s">
        <v>268</v>
      </c>
      <c r="F228" t="s">
        <v>141</v>
      </c>
      <c r="G228" t="s">
        <v>253</v>
      </c>
      <c r="H228" t="s">
        <v>269</v>
      </c>
      <c r="I228" t="s">
        <v>96</v>
      </c>
      <c r="J228" t="s">
        <v>94</v>
      </c>
      <c r="K228" t="s">
        <v>113</v>
      </c>
      <c r="L228" t="s">
        <v>141</v>
      </c>
      <c r="M228" t="s">
        <v>270</v>
      </c>
      <c r="N228" t="s">
        <v>141</v>
      </c>
      <c r="O228" t="s">
        <v>270</v>
      </c>
      <c r="P228">
        <v>3</v>
      </c>
    </row>
    <row r="229" spans="2:18" x14ac:dyDescent="0.25">
      <c r="B229">
        <v>1975</v>
      </c>
      <c r="C229">
        <v>2</v>
      </c>
      <c r="D229">
        <v>1</v>
      </c>
      <c r="E229" t="s">
        <v>115</v>
      </c>
      <c r="F229" t="s">
        <v>96</v>
      </c>
      <c r="G229" t="s">
        <v>229</v>
      </c>
      <c r="H229" t="s">
        <v>141</v>
      </c>
      <c r="I229" t="s">
        <v>114</v>
      </c>
      <c r="J229" t="s">
        <v>268</v>
      </c>
      <c r="K229" t="s">
        <v>258</v>
      </c>
      <c r="L229" t="s">
        <v>113</v>
      </c>
      <c r="M229" t="s">
        <v>143</v>
      </c>
      <c r="N229" t="s">
        <v>146</v>
      </c>
      <c r="O229" t="s">
        <v>253</v>
      </c>
      <c r="P229" t="s">
        <v>113</v>
      </c>
      <c r="Q229" t="s">
        <v>141</v>
      </c>
    </row>
    <row r="230" spans="2:18" x14ac:dyDescent="0.25">
      <c r="B230">
        <v>1976</v>
      </c>
      <c r="C230">
        <v>2</v>
      </c>
      <c r="D230">
        <v>1</v>
      </c>
      <c r="E230" t="s">
        <v>161</v>
      </c>
      <c r="F230" t="s">
        <v>103</v>
      </c>
      <c r="G230" t="s">
        <v>253</v>
      </c>
      <c r="H230" t="s">
        <v>270</v>
      </c>
      <c r="I230" t="s">
        <v>146</v>
      </c>
      <c r="J230" t="s">
        <v>116</v>
      </c>
      <c r="K230" t="s">
        <v>104</v>
      </c>
      <c r="L230" t="s">
        <v>104</v>
      </c>
      <c r="M230" t="s">
        <v>114</v>
      </c>
      <c r="N230" t="s">
        <v>114</v>
      </c>
      <c r="O230" t="s">
        <v>101</v>
      </c>
      <c r="P230" t="s">
        <v>99</v>
      </c>
      <c r="Q230" t="s">
        <v>270</v>
      </c>
    </row>
    <row r="231" spans="2:18" x14ac:dyDescent="0.25">
      <c r="B231">
        <v>1977</v>
      </c>
      <c r="C231">
        <v>2</v>
      </c>
      <c r="D231">
        <v>1</v>
      </c>
      <c r="E231" t="s">
        <v>115</v>
      </c>
      <c r="F231" t="s">
        <v>256</v>
      </c>
      <c r="G231" t="s">
        <v>94</v>
      </c>
      <c r="H231" t="s">
        <v>194</v>
      </c>
      <c r="I231" t="s">
        <v>113</v>
      </c>
      <c r="J231" t="s">
        <v>253</v>
      </c>
      <c r="K231" t="s">
        <v>253</v>
      </c>
      <c r="L231" t="s">
        <v>113</v>
      </c>
      <c r="M231" t="s">
        <v>141</v>
      </c>
      <c r="N231" t="s">
        <v>114</v>
      </c>
      <c r="O231" t="s">
        <v>74</v>
      </c>
      <c r="P231" t="s">
        <v>229</v>
      </c>
      <c r="Q231" t="s">
        <v>141</v>
      </c>
    </row>
    <row r="232" spans="2:18" x14ac:dyDescent="0.25">
      <c r="B232">
        <v>1978</v>
      </c>
      <c r="C232">
        <v>2</v>
      </c>
      <c r="D232">
        <v>1</v>
      </c>
      <c r="E232" t="s">
        <v>271</v>
      </c>
      <c r="F232" t="s">
        <v>82</v>
      </c>
      <c r="G232" t="s">
        <v>253</v>
      </c>
      <c r="H232" t="s">
        <v>106</v>
      </c>
      <c r="I232" t="s">
        <v>69</v>
      </c>
      <c r="J232" t="s">
        <v>103</v>
      </c>
      <c r="K232" t="s">
        <v>257</v>
      </c>
      <c r="L232" t="s">
        <v>272</v>
      </c>
      <c r="M232" t="s">
        <v>89</v>
      </c>
      <c r="N232" t="s">
        <v>273</v>
      </c>
      <c r="O232" t="s">
        <v>101</v>
      </c>
      <c r="P232" t="s">
        <v>274</v>
      </c>
      <c r="Q232" t="s">
        <v>106</v>
      </c>
    </row>
    <row r="233" spans="2:18" x14ac:dyDescent="0.25">
      <c r="B233">
        <v>1979</v>
      </c>
      <c r="C233">
        <v>2</v>
      </c>
      <c r="D233">
        <v>1</v>
      </c>
      <c r="E233" t="s">
        <v>257</v>
      </c>
      <c r="F233" t="s">
        <v>207</v>
      </c>
      <c r="G233" t="s">
        <v>275</v>
      </c>
      <c r="H233" t="s">
        <v>94</v>
      </c>
      <c r="I233" t="s">
        <v>240</v>
      </c>
      <c r="J233" t="s">
        <v>276</v>
      </c>
      <c r="K233" t="s">
        <v>272</v>
      </c>
      <c r="L233" t="s">
        <v>74</v>
      </c>
      <c r="M233" t="s">
        <v>263</v>
      </c>
      <c r="N233" t="s">
        <v>277</v>
      </c>
      <c r="O233" t="s">
        <v>74</v>
      </c>
      <c r="P233">
        <v>3</v>
      </c>
    </row>
    <row r="234" spans="2:18" x14ac:dyDescent="0.25">
      <c r="B234">
        <v>1980</v>
      </c>
      <c r="C234">
        <v>2</v>
      </c>
      <c r="D234">
        <v>1</v>
      </c>
      <c r="E234" t="s">
        <v>220</v>
      </c>
      <c r="F234" t="s">
        <v>278</v>
      </c>
      <c r="G234" t="s">
        <v>109</v>
      </c>
      <c r="H234" t="s">
        <v>103</v>
      </c>
      <c r="I234" t="s">
        <v>253</v>
      </c>
      <c r="J234" t="s">
        <v>82</v>
      </c>
      <c r="K234" t="s">
        <v>277</v>
      </c>
      <c r="L234" t="s">
        <v>84</v>
      </c>
      <c r="M234" t="s">
        <v>162</v>
      </c>
      <c r="N234" t="s">
        <v>279</v>
      </c>
      <c r="O234" t="s">
        <v>280</v>
      </c>
      <c r="P234" t="s">
        <v>99</v>
      </c>
      <c r="Q234" t="s">
        <v>82</v>
      </c>
    </row>
    <row r="235" spans="2:18" x14ac:dyDescent="0.25">
      <c r="B235">
        <v>1981</v>
      </c>
      <c r="C235">
        <v>2</v>
      </c>
      <c r="D235">
        <v>1</v>
      </c>
      <c r="E235" t="s">
        <v>281</v>
      </c>
      <c r="F235" t="s">
        <v>172</v>
      </c>
      <c r="G235" t="s">
        <v>96</v>
      </c>
      <c r="H235" t="s">
        <v>98</v>
      </c>
      <c r="I235" t="s">
        <v>282</v>
      </c>
      <c r="J235" t="s">
        <v>82</v>
      </c>
      <c r="K235" t="s">
        <v>229</v>
      </c>
      <c r="L235" t="s">
        <v>283</v>
      </c>
      <c r="M235" t="s">
        <v>109</v>
      </c>
      <c r="N235" t="s">
        <v>207</v>
      </c>
      <c r="O235" t="s">
        <v>245</v>
      </c>
      <c r="P235" t="s">
        <v>245</v>
      </c>
      <c r="Q235" t="s">
        <v>98</v>
      </c>
    </row>
    <row r="236" spans="2:18" x14ac:dyDescent="0.25">
      <c r="B236">
        <v>1982</v>
      </c>
      <c r="C236">
        <v>2</v>
      </c>
      <c r="D236">
        <v>1</v>
      </c>
      <c r="E236" t="s">
        <v>284</v>
      </c>
      <c r="F236" t="s">
        <v>211</v>
      </c>
      <c r="G236" t="s">
        <v>285</v>
      </c>
      <c r="H236" t="s">
        <v>148</v>
      </c>
      <c r="I236" t="s">
        <v>125</v>
      </c>
      <c r="J236" t="s">
        <v>286</v>
      </c>
      <c r="K236" t="s">
        <v>287</v>
      </c>
      <c r="L236" t="s">
        <v>288</v>
      </c>
      <c r="M236" t="s">
        <v>135</v>
      </c>
      <c r="N236" t="s">
        <v>289</v>
      </c>
      <c r="O236" t="s">
        <v>91</v>
      </c>
      <c r="P236" t="s">
        <v>125</v>
      </c>
      <c r="Q236">
        <v>3</v>
      </c>
    </row>
    <row r="237" spans="2:18" x14ac:dyDescent="0.25">
      <c r="B237">
        <v>1983</v>
      </c>
      <c r="C237">
        <v>2</v>
      </c>
      <c r="D237">
        <v>1</v>
      </c>
      <c r="E237" t="s">
        <v>127</v>
      </c>
      <c r="F237" t="s">
        <v>182</v>
      </c>
      <c r="G237" t="s">
        <v>290</v>
      </c>
      <c r="H237" t="s">
        <v>291</v>
      </c>
      <c r="I237" t="s">
        <v>101</v>
      </c>
      <c r="J237" t="s">
        <v>268</v>
      </c>
      <c r="K237" t="s">
        <v>173</v>
      </c>
      <c r="L237" t="s">
        <v>292</v>
      </c>
      <c r="M237" t="s">
        <v>293</v>
      </c>
      <c r="N237">
        <v>3</v>
      </c>
      <c r="O237" t="s">
        <v>217</v>
      </c>
      <c r="P237" t="s">
        <v>291</v>
      </c>
      <c r="Q237">
        <v>3</v>
      </c>
    </row>
    <row r="238" spans="2:18" x14ac:dyDescent="0.25">
      <c r="B238">
        <v>1984</v>
      </c>
      <c r="C238">
        <v>2</v>
      </c>
      <c r="D238">
        <v>1</v>
      </c>
      <c r="E238" t="s">
        <v>216</v>
      </c>
      <c r="F238" t="s">
        <v>213</v>
      </c>
      <c r="G238" t="s">
        <v>278</v>
      </c>
      <c r="H238" t="s">
        <v>120</v>
      </c>
      <c r="I238" t="s">
        <v>192</v>
      </c>
      <c r="J238" t="s">
        <v>283</v>
      </c>
      <c r="K238" t="s">
        <v>294</v>
      </c>
      <c r="L238" t="s">
        <v>85</v>
      </c>
      <c r="M238" t="s">
        <v>249</v>
      </c>
      <c r="N238" t="s">
        <v>283</v>
      </c>
      <c r="O238">
        <v>3</v>
      </c>
    </row>
    <row r="239" spans="2:18" x14ac:dyDescent="0.25">
      <c r="B239">
        <v>1985</v>
      </c>
      <c r="C239">
        <v>2</v>
      </c>
      <c r="D239">
        <v>1</v>
      </c>
      <c r="E239" t="s">
        <v>180</v>
      </c>
      <c r="F239">
        <v>3</v>
      </c>
      <c r="G239" t="s">
        <v>55</v>
      </c>
      <c r="H239" t="s">
        <v>141</v>
      </c>
      <c r="I239" t="s">
        <v>168</v>
      </c>
      <c r="J239">
        <v>1</v>
      </c>
      <c r="K239" t="s">
        <v>295</v>
      </c>
      <c r="L239" t="s">
        <v>75</v>
      </c>
      <c r="M239" t="s">
        <v>294</v>
      </c>
      <c r="N239" t="s">
        <v>296</v>
      </c>
      <c r="O239" t="s">
        <v>297</v>
      </c>
      <c r="P239" t="s">
        <v>298</v>
      </c>
      <c r="Q239" t="s">
        <v>296</v>
      </c>
      <c r="R239">
        <v>3</v>
      </c>
    </row>
    <row r="240" spans="2:18" x14ac:dyDescent="0.25">
      <c r="B240">
        <v>1986</v>
      </c>
      <c r="C240">
        <v>2</v>
      </c>
      <c r="D240">
        <v>1</v>
      </c>
      <c r="E240" t="s">
        <v>299</v>
      </c>
      <c r="F240" t="s">
        <v>300</v>
      </c>
      <c r="G240" t="s">
        <v>301</v>
      </c>
      <c r="H240" t="s">
        <v>210</v>
      </c>
      <c r="I240" t="s">
        <v>302</v>
      </c>
      <c r="J240" t="s">
        <v>207</v>
      </c>
      <c r="K240" t="s">
        <v>231</v>
      </c>
      <c r="L240">
        <v>1</v>
      </c>
      <c r="M240" t="s">
        <v>220</v>
      </c>
      <c r="N240">
        <v>3</v>
      </c>
      <c r="O240" t="s">
        <v>55</v>
      </c>
      <c r="P240" t="s">
        <v>210</v>
      </c>
      <c r="Q240">
        <v>3</v>
      </c>
    </row>
    <row r="241" spans="1:27" x14ac:dyDescent="0.25">
      <c r="B241">
        <v>1987</v>
      </c>
      <c r="C241">
        <v>2</v>
      </c>
      <c r="D241">
        <v>1</v>
      </c>
      <c r="E241" t="s">
        <v>55</v>
      </c>
      <c r="F241" t="s">
        <v>136</v>
      </c>
      <c r="G241">
        <v>1</v>
      </c>
      <c r="H241" t="s">
        <v>303</v>
      </c>
      <c r="I241">
        <v>1</v>
      </c>
      <c r="J241" t="s">
        <v>117</v>
      </c>
      <c r="K241">
        <v>3</v>
      </c>
      <c r="L241" t="s">
        <v>244</v>
      </c>
      <c r="M241">
        <v>1</v>
      </c>
      <c r="N241" t="s">
        <v>55</v>
      </c>
      <c r="O241" t="s">
        <v>244</v>
      </c>
      <c r="P241">
        <v>3</v>
      </c>
    </row>
    <row r="242" spans="1:27" x14ac:dyDescent="0.25">
      <c r="B242">
        <v>1988</v>
      </c>
      <c r="C242">
        <v>2</v>
      </c>
      <c r="D242">
        <v>1</v>
      </c>
      <c r="E242" t="s">
        <v>304</v>
      </c>
      <c r="F242">
        <v>3</v>
      </c>
      <c r="G242" t="s">
        <v>304</v>
      </c>
      <c r="H242">
        <v>3</v>
      </c>
    </row>
    <row r="243" spans="1:27" x14ac:dyDescent="0.25">
      <c r="B243">
        <v>1989</v>
      </c>
      <c r="C243">
        <v>2</v>
      </c>
      <c r="D243">
        <v>1</v>
      </c>
      <c r="E243" t="s">
        <v>88</v>
      </c>
      <c r="F243">
        <v>1</v>
      </c>
      <c r="G243" t="s">
        <v>73</v>
      </c>
      <c r="H243">
        <v>1</v>
      </c>
      <c r="I243" t="s">
        <v>121</v>
      </c>
      <c r="J243">
        <v>1</v>
      </c>
      <c r="K243" t="s">
        <v>160</v>
      </c>
      <c r="L243">
        <v>1</v>
      </c>
      <c r="M243" t="s">
        <v>305</v>
      </c>
      <c r="N243">
        <v>1</v>
      </c>
      <c r="O243" t="s">
        <v>163</v>
      </c>
      <c r="P243">
        <v>1</v>
      </c>
      <c r="Q243" t="s">
        <v>306</v>
      </c>
      <c r="R243">
        <v>1</v>
      </c>
      <c r="S243" t="s">
        <v>140</v>
      </c>
      <c r="T243">
        <v>1</v>
      </c>
      <c r="U243" t="s">
        <v>198</v>
      </c>
      <c r="V243">
        <v>1</v>
      </c>
      <c r="W243" t="s">
        <v>307</v>
      </c>
      <c r="X243">
        <v>1</v>
      </c>
      <c r="Y243" t="s">
        <v>176</v>
      </c>
      <c r="Z243" t="s">
        <v>140</v>
      </c>
      <c r="AA243">
        <v>3</v>
      </c>
    </row>
    <row r="244" spans="1:27" x14ac:dyDescent="0.25">
      <c r="B244">
        <v>1990</v>
      </c>
      <c r="C244">
        <v>2</v>
      </c>
      <c r="D244">
        <v>1</v>
      </c>
      <c r="E244" t="s">
        <v>289</v>
      </c>
      <c r="F244">
        <v>1</v>
      </c>
      <c r="G244" t="s">
        <v>284</v>
      </c>
      <c r="H244">
        <v>1</v>
      </c>
      <c r="I244" t="s">
        <v>308</v>
      </c>
      <c r="J244">
        <v>1</v>
      </c>
      <c r="K244" t="s">
        <v>290</v>
      </c>
      <c r="L244">
        <v>1</v>
      </c>
      <c r="M244" t="s">
        <v>309</v>
      </c>
      <c r="N244">
        <v>1</v>
      </c>
      <c r="O244" t="s">
        <v>280</v>
      </c>
      <c r="P244" t="s">
        <v>310</v>
      </c>
      <c r="Q244">
        <v>1</v>
      </c>
      <c r="R244" t="s">
        <v>234</v>
      </c>
      <c r="S244" t="s">
        <v>97</v>
      </c>
      <c r="T244" t="s">
        <v>184</v>
      </c>
      <c r="U244" t="s">
        <v>134</v>
      </c>
      <c r="V244" t="s">
        <v>308</v>
      </c>
      <c r="W244">
        <v>3</v>
      </c>
    </row>
    <row r="245" spans="1:27" x14ac:dyDescent="0.25">
      <c r="B245">
        <v>1991</v>
      </c>
      <c r="C245">
        <v>2</v>
      </c>
      <c r="D245">
        <v>1</v>
      </c>
      <c r="E245" t="s">
        <v>183</v>
      </c>
      <c r="F245" t="s">
        <v>311</v>
      </c>
      <c r="G245" t="s">
        <v>73</v>
      </c>
      <c r="H245">
        <v>1</v>
      </c>
      <c r="I245" t="s">
        <v>115</v>
      </c>
      <c r="J245">
        <v>1</v>
      </c>
      <c r="K245" t="s">
        <v>133</v>
      </c>
      <c r="L245" t="s">
        <v>312</v>
      </c>
      <c r="M245" t="s">
        <v>313</v>
      </c>
      <c r="N245" t="s">
        <v>314</v>
      </c>
      <c r="O245" t="s">
        <v>313</v>
      </c>
      <c r="P245" t="s">
        <v>298</v>
      </c>
      <c r="Q245">
        <v>1</v>
      </c>
      <c r="R245" t="s">
        <v>76</v>
      </c>
      <c r="S245" t="s">
        <v>258</v>
      </c>
      <c r="T245">
        <v>1</v>
      </c>
      <c r="U245" t="s">
        <v>133</v>
      </c>
    </row>
    <row r="246" spans="1:27" x14ac:dyDescent="0.25">
      <c r="B246">
        <v>1992</v>
      </c>
      <c r="C246">
        <v>2</v>
      </c>
      <c r="D246">
        <v>1</v>
      </c>
      <c r="E246" t="s">
        <v>208</v>
      </c>
      <c r="F246">
        <v>1</v>
      </c>
      <c r="G246" t="s">
        <v>186</v>
      </c>
      <c r="H246">
        <v>1</v>
      </c>
      <c r="I246" t="s">
        <v>315</v>
      </c>
      <c r="J246">
        <v>3</v>
      </c>
      <c r="K246" t="s">
        <v>316</v>
      </c>
      <c r="L246">
        <v>1</v>
      </c>
      <c r="M246" t="s">
        <v>217</v>
      </c>
      <c r="N246">
        <v>1</v>
      </c>
      <c r="O246" t="s">
        <v>297</v>
      </c>
      <c r="P246" t="s">
        <v>100</v>
      </c>
      <c r="Q246" t="s">
        <v>279</v>
      </c>
      <c r="R246" t="s">
        <v>297</v>
      </c>
      <c r="S246">
        <v>3</v>
      </c>
    </row>
    <row r="247" spans="1:27" x14ac:dyDescent="0.25">
      <c r="B247">
        <v>1993</v>
      </c>
      <c r="C247">
        <v>2</v>
      </c>
      <c r="D247">
        <v>1</v>
      </c>
      <c r="E247" t="s">
        <v>109</v>
      </c>
      <c r="F247" t="s">
        <v>86</v>
      </c>
      <c r="G247" t="s">
        <v>117</v>
      </c>
      <c r="H247">
        <v>3</v>
      </c>
      <c r="I247" t="s">
        <v>303</v>
      </c>
      <c r="J247">
        <v>1</v>
      </c>
      <c r="K247" t="s">
        <v>198</v>
      </c>
      <c r="L247">
        <v>1</v>
      </c>
      <c r="M247" t="s">
        <v>317</v>
      </c>
      <c r="N247" t="s">
        <v>275</v>
      </c>
      <c r="O247">
        <v>1</v>
      </c>
      <c r="P247" t="s">
        <v>231</v>
      </c>
      <c r="Q247">
        <v>1</v>
      </c>
      <c r="R247" t="s">
        <v>295</v>
      </c>
      <c r="S247" t="s">
        <v>150</v>
      </c>
      <c r="T247" t="s">
        <v>318</v>
      </c>
      <c r="U247" t="s">
        <v>319</v>
      </c>
      <c r="V247">
        <v>1</v>
      </c>
      <c r="W247" t="s">
        <v>318</v>
      </c>
      <c r="X247">
        <v>3</v>
      </c>
    </row>
    <row r="248" spans="1:27" x14ac:dyDescent="0.25">
      <c r="B248">
        <v>1994</v>
      </c>
      <c r="C248">
        <v>2</v>
      </c>
      <c r="D248">
        <v>1</v>
      </c>
      <c r="E248" t="s">
        <v>301</v>
      </c>
      <c r="F248" t="s">
        <v>320</v>
      </c>
      <c r="G248">
        <v>1</v>
      </c>
      <c r="H248" t="s">
        <v>321</v>
      </c>
      <c r="I248" t="s">
        <v>76</v>
      </c>
      <c r="J248" t="s">
        <v>322</v>
      </c>
      <c r="K248" t="s">
        <v>208</v>
      </c>
      <c r="L248" t="s">
        <v>323</v>
      </c>
      <c r="M248" t="s">
        <v>324</v>
      </c>
      <c r="N248" t="s">
        <v>203</v>
      </c>
      <c r="O248" t="s">
        <v>217</v>
      </c>
      <c r="P248" t="s">
        <v>217</v>
      </c>
      <c r="Q248" t="s">
        <v>322</v>
      </c>
      <c r="R248">
        <v>3</v>
      </c>
    </row>
    <row r="249" spans="1:27" x14ac:dyDescent="0.25">
      <c r="B249">
        <v>1995</v>
      </c>
      <c r="C249">
        <v>2</v>
      </c>
      <c r="D249">
        <v>1</v>
      </c>
      <c r="E249" t="s">
        <v>120</v>
      </c>
      <c r="F249" t="s">
        <v>190</v>
      </c>
      <c r="G249" t="s">
        <v>200</v>
      </c>
      <c r="H249" t="s">
        <v>275</v>
      </c>
      <c r="I249" t="s">
        <v>217</v>
      </c>
      <c r="J249">
        <v>1</v>
      </c>
      <c r="K249" t="s">
        <v>269</v>
      </c>
      <c r="L249">
        <v>1</v>
      </c>
      <c r="M249" t="s">
        <v>325</v>
      </c>
      <c r="N249" t="s">
        <v>115</v>
      </c>
      <c r="O249" t="s">
        <v>301</v>
      </c>
      <c r="P249" t="s">
        <v>120</v>
      </c>
      <c r="Q249">
        <v>3</v>
      </c>
    </row>
    <row r="250" spans="1:27" x14ac:dyDescent="0.25">
      <c r="B250">
        <v>1996</v>
      </c>
      <c r="C250">
        <v>2</v>
      </c>
      <c r="D250">
        <v>1</v>
      </c>
      <c r="E250" t="s">
        <v>84</v>
      </c>
      <c r="F250" t="s">
        <v>287</v>
      </c>
      <c r="G250" t="s">
        <v>120</v>
      </c>
      <c r="H250">
        <v>1</v>
      </c>
      <c r="I250" t="s">
        <v>82</v>
      </c>
      <c r="J250" t="s">
        <v>326</v>
      </c>
      <c r="K250" t="s">
        <v>94</v>
      </c>
      <c r="L250" t="s">
        <v>146</v>
      </c>
      <c r="M250" t="s">
        <v>103</v>
      </c>
      <c r="N250" t="s">
        <v>327</v>
      </c>
      <c r="O250" t="s">
        <v>81</v>
      </c>
      <c r="P250" t="s">
        <v>113</v>
      </c>
      <c r="Q250" t="s">
        <v>253</v>
      </c>
      <c r="R250" t="s">
        <v>81</v>
      </c>
    </row>
    <row r="251" spans="1:27" x14ac:dyDescent="0.25">
      <c r="B251">
        <v>1997</v>
      </c>
      <c r="C251">
        <v>2</v>
      </c>
      <c r="D251">
        <v>1</v>
      </c>
      <c r="E251" t="s">
        <v>328</v>
      </c>
      <c r="F251" t="s">
        <v>127</v>
      </c>
      <c r="G251" t="s">
        <v>284</v>
      </c>
      <c r="H251" t="s">
        <v>268</v>
      </c>
      <c r="I251" t="s">
        <v>82</v>
      </c>
      <c r="J251" t="s">
        <v>103</v>
      </c>
      <c r="K251" t="s">
        <v>288</v>
      </c>
      <c r="L251" t="s">
        <v>258</v>
      </c>
      <c r="M251" t="s">
        <v>188</v>
      </c>
      <c r="N251" t="s">
        <v>329</v>
      </c>
      <c r="O251">
        <v>3</v>
      </c>
      <c r="P251" t="s">
        <v>113</v>
      </c>
      <c r="Q251" t="s">
        <v>330</v>
      </c>
      <c r="R251" t="s">
        <v>82</v>
      </c>
      <c r="S251">
        <v>3</v>
      </c>
    </row>
    <row r="252" spans="1:27" x14ac:dyDescent="0.25">
      <c r="A252" t="s">
        <v>0</v>
      </c>
      <c r="B252" t="s">
        <v>1</v>
      </c>
      <c r="C252" t="s">
        <v>2</v>
      </c>
      <c r="D252" t="s">
        <v>3</v>
      </c>
      <c r="E252" t="s">
        <v>4</v>
      </c>
      <c r="F252" t="s">
        <v>5</v>
      </c>
      <c r="G252" t="s">
        <v>6</v>
      </c>
      <c r="H252" t="s">
        <v>7</v>
      </c>
      <c r="I252" t="s">
        <v>8</v>
      </c>
      <c r="J252" t="s">
        <v>9</v>
      </c>
      <c r="K252" t="s">
        <v>10</v>
      </c>
      <c r="L252" t="s">
        <v>11</v>
      </c>
      <c r="M252" t="s">
        <v>12</v>
      </c>
      <c r="N252" t="s">
        <v>13</v>
      </c>
    </row>
    <row r="253" spans="1:27" x14ac:dyDescent="0.25">
      <c r="B253" t="s">
        <v>14</v>
      </c>
      <c r="C253" t="s">
        <v>8</v>
      </c>
      <c r="D253" t="s">
        <v>15</v>
      </c>
    </row>
    <row r="254" spans="1:27" x14ac:dyDescent="0.25">
      <c r="B254" t="s">
        <v>16</v>
      </c>
      <c r="C254" t="s">
        <v>152</v>
      </c>
      <c r="D254" t="s">
        <v>18</v>
      </c>
      <c r="E254" t="s">
        <v>8</v>
      </c>
      <c r="F254" t="s">
        <v>19</v>
      </c>
      <c r="G254" t="s">
        <v>20</v>
      </c>
      <c r="H254" t="s">
        <v>21</v>
      </c>
      <c r="I254" t="s">
        <v>22</v>
      </c>
    </row>
    <row r="255" spans="1:27" x14ac:dyDescent="0.25">
      <c r="B255" t="s">
        <v>157</v>
      </c>
      <c r="C255">
        <v>24</v>
      </c>
      <c r="D255" t="s">
        <v>158</v>
      </c>
    </row>
    <row r="256" spans="1:27" x14ac:dyDescent="0.25">
      <c r="B256" t="s">
        <v>23</v>
      </c>
      <c r="C256" t="s">
        <v>8</v>
      </c>
      <c r="D256" t="s">
        <v>24</v>
      </c>
      <c r="E256" t="s">
        <v>25</v>
      </c>
      <c r="F256" s="1">
        <v>42921</v>
      </c>
      <c r="G256" t="s">
        <v>26</v>
      </c>
      <c r="H256" t="s">
        <v>25</v>
      </c>
      <c r="I256">
        <v>21201060</v>
      </c>
      <c r="J256" t="s">
        <v>27</v>
      </c>
      <c r="K256" t="s">
        <v>28</v>
      </c>
      <c r="L256">
        <v>1</v>
      </c>
    </row>
    <row r="258" spans="1:31" x14ac:dyDescent="0.25">
      <c r="B258" t="s">
        <v>29</v>
      </c>
      <c r="C258">
        <v>502</v>
      </c>
      <c r="D258" t="s">
        <v>30</v>
      </c>
      <c r="E258" t="s">
        <v>31</v>
      </c>
      <c r="F258" t="s">
        <v>32</v>
      </c>
      <c r="G258" t="s">
        <v>33</v>
      </c>
      <c r="H258" t="s">
        <v>34</v>
      </c>
      <c r="I258" t="s">
        <v>35</v>
      </c>
      <c r="J258" t="s">
        <v>36</v>
      </c>
      <c r="K258" t="s">
        <v>37</v>
      </c>
    </row>
    <row r="259" spans="1:31" x14ac:dyDescent="0.25">
      <c r="B259" t="s">
        <v>38</v>
      </c>
      <c r="C259">
        <v>7402</v>
      </c>
      <c r="D259" t="s">
        <v>39</v>
      </c>
      <c r="E259" t="s">
        <v>40</v>
      </c>
      <c r="F259">
        <v>1</v>
      </c>
      <c r="G259" t="s">
        <v>41</v>
      </c>
      <c r="H259" t="s">
        <v>42</v>
      </c>
      <c r="I259" t="s">
        <v>43</v>
      </c>
      <c r="J259" t="s">
        <v>44</v>
      </c>
    </row>
    <row r="260" spans="1:31" x14ac:dyDescent="0.25">
      <c r="B260" t="s">
        <v>45</v>
      </c>
      <c r="C260">
        <v>3160</v>
      </c>
      <c r="D260" t="s">
        <v>46</v>
      </c>
      <c r="E260" t="s">
        <v>47</v>
      </c>
      <c r="F260">
        <v>11</v>
      </c>
      <c r="G260" t="s">
        <v>48</v>
      </c>
      <c r="H260" t="s">
        <v>49</v>
      </c>
      <c r="I260" t="s">
        <v>50</v>
      </c>
    </row>
    <row r="262" spans="1:31" x14ac:dyDescent="0.25">
      <c r="A262" t="s">
        <v>51</v>
      </c>
    </row>
    <row r="263" spans="1:31" x14ac:dyDescent="0.25">
      <c r="B263" t="s">
        <v>52</v>
      </c>
      <c r="C263" t="s">
        <v>32</v>
      </c>
      <c r="D263" t="s">
        <v>53</v>
      </c>
      <c r="E263" t="s">
        <v>54</v>
      </c>
      <c r="F263" t="s">
        <v>55</v>
      </c>
      <c r="G263" t="s">
        <v>56</v>
      </c>
      <c r="H263" t="s">
        <v>55</v>
      </c>
      <c r="I263" t="s">
        <v>57</v>
      </c>
      <c r="J263" t="s">
        <v>55</v>
      </c>
      <c r="K263" t="s">
        <v>58</v>
      </c>
      <c r="L263" t="s">
        <v>55</v>
      </c>
      <c r="M263" t="s">
        <v>59</v>
      </c>
      <c r="N263" t="s">
        <v>55</v>
      </c>
      <c r="O263" t="s">
        <v>60</v>
      </c>
      <c r="P263" t="s">
        <v>55</v>
      </c>
      <c r="Q263" t="s">
        <v>61</v>
      </c>
      <c r="R263" t="s">
        <v>55</v>
      </c>
      <c r="S263" t="s">
        <v>62</v>
      </c>
      <c r="T263" t="s">
        <v>55</v>
      </c>
      <c r="U263" t="s">
        <v>63</v>
      </c>
      <c r="V263" t="s">
        <v>55</v>
      </c>
      <c r="W263" t="s">
        <v>64</v>
      </c>
      <c r="X263" t="s">
        <v>55</v>
      </c>
      <c r="Y263" t="s">
        <v>65</v>
      </c>
      <c r="Z263" t="s">
        <v>55</v>
      </c>
      <c r="AA263" t="s">
        <v>66</v>
      </c>
      <c r="AB263" t="s">
        <v>55</v>
      </c>
      <c r="AC263" t="s">
        <v>67</v>
      </c>
      <c r="AD263" t="s">
        <v>68</v>
      </c>
      <c r="AE263" t="s">
        <v>55</v>
      </c>
    </row>
    <row r="264" spans="1:31" x14ac:dyDescent="0.25">
      <c r="A264" t="s">
        <v>51</v>
      </c>
    </row>
    <row r="266" spans="1:31" x14ac:dyDescent="0.25">
      <c r="B266">
        <v>1998</v>
      </c>
      <c r="C266">
        <v>2</v>
      </c>
      <c r="D266">
        <v>1</v>
      </c>
      <c r="E266" t="s">
        <v>331</v>
      </c>
      <c r="F266" t="s">
        <v>183</v>
      </c>
      <c r="G266" t="s">
        <v>332</v>
      </c>
      <c r="H266">
        <v>3</v>
      </c>
      <c r="I266" t="s">
        <v>333</v>
      </c>
      <c r="J266" t="s">
        <v>142</v>
      </c>
      <c r="K266" t="s">
        <v>76</v>
      </c>
      <c r="L266" t="s">
        <v>334</v>
      </c>
      <c r="M266" t="s">
        <v>102</v>
      </c>
      <c r="N266" t="s">
        <v>172</v>
      </c>
      <c r="O266" t="s">
        <v>258</v>
      </c>
      <c r="P266" t="s">
        <v>99</v>
      </c>
      <c r="Q266" t="s">
        <v>199</v>
      </c>
      <c r="R266" t="s">
        <v>142</v>
      </c>
      <c r="S266">
        <v>3</v>
      </c>
    </row>
    <row r="267" spans="1:31" x14ac:dyDescent="0.25">
      <c r="B267">
        <v>1999</v>
      </c>
      <c r="C267">
        <v>2</v>
      </c>
      <c r="D267">
        <v>1</v>
      </c>
      <c r="E267" t="s">
        <v>164</v>
      </c>
      <c r="F267" t="s">
        <v>258</v>
      </c>
      <c r="G267" t="s">
        <v>335</v>
      </c>
      <c r="H267" t="s">
        <v>336</v>
      </c>
      <c r="I267" t="s">
        <v>248</v>
      </c>
      <c r="J267" t="s">
        <v>94</v>
      </c>
      <c r="K267">
        <v>3</v>
      </c>
      <c r="L267" t="s">
        <v>121</v>
      </c>
      <c r="M267">
        <v>3</v>
      </c>
      <c r="N267" t="s">
        <v>105</v>
      </c>
      <c r="O267" t="s">
        <v>227</v>
      </c>
      <c r="P267" t="s">
        <v>55</v>
      </c>
      <c r="Q267" t="s">
        <v>335</v>
      </c>
      <c r="R267">
        <v>3</v>
      </c>
    </row>
    <row r="268" spans="1:31" x14ac:dyDescent="0.25">
      <c r="B268">
        <v>2000</v>
      </c>
      <c r="C268">
        <v>2</v>
      </c>
      <c r="D268">
        <v>1</v>
      </c>
      <c r="E268" t="s">
        <v>337</v>
      </c>
      <c r="F268" t="s">
        <v>318</v>
      </c>
      <c r="G268" t="s">
        <v>338</v>
      </c>
      <c r="H268" t="s">
        <v>96</v>
      </c>
      <c r="I268" t="s">
        <v>200</v>
      </c>
      <c r="J268" t="s">
        <v>258</v>
      </c>
      <c r="K268" t="s">
        <v>69</v>
      </c>
      <c r="L268" t="s">
        <v>339</v>
      </c>
      <c r="M268" t="s">
        <v>112</v>
      </c>
      <c r="N268" t="s">
        <v>114</v>
      </c>
      <c r="O268" t="s">
        <v>268</v>
      </c>
      <c r="P268" t="s">
        <v>205</v>
      </c>
      <c r="Q268" t="s">
        <v>318</v>
      </c>
    </row>
    <row r="269" spans="1:31" x14ac:dyDescent="0.25">
      <c r="B269">
        <v>2001</v>
      </c>
      <c r="C269">
        <v>2</v>
      </c>
      <c r="D269">
        <v>1</v>
      </c>
      <c r="E269" t="s">
        <v>104</v>
      </c>
      <c r="F269" t="s">
        <v>340</v>
      </c>
      <c r="G269">
        <v>3</v>
      </c>
      <c r="H269" t="s">
        <v>341</v>
      </c>
      <c r="I269" t="s">
        <v>269</v>
      </c>
      <c r="J269" t="s">
        <v>245</v>
      </c>
      <c r="K269" t="s">
        <v>205</v>
      </c>
      <c r="L269" t="s">
        <v>119</v>
      </c>
      <c r="M269" t="s">
        <v>213</v>
      </c>
      <c r="N269" t="s">
        <v>272</v>
      </c>
      <c r="O269" t="s">
        <v>203</v>
      </c>
      <c r="P269" t="s">
        <v>78</v>
      </c>
      <c r="Q269" t="s">
        <v>269</v>
      </c>
      <c r="R269" t="s">
        <v>341</v>
      </c>
      <c r="S269">
        <v>3</v>
      </c>
    </row>
    <row r="270" spans="1:31" x14ac:dyDescent="0.25">
      <c r="B270">
        <v>2002</v>
      </c>
      <c r="C270">
        <v>2</v>
      </c>
      <c r="D270">
        <v>1</v>
      </c>
      <c r="E270" t="s">
        <v>342</v>
      </c>
      <c r="F270" t="s">
        <v>92</v>
      </c>
      <c r="G270" t="s">
        <v>317</v>
      </c>
      <c r="H270" t="s">
        <v>113</v>
      </c>
      <c r="I270" t="s">
        <v>343</v>
      </c>
      <c r="J270" t="s">
        <v>268</v>
      </c>
      <c r="K270" t="s">
        <v>269</v>
      </c>
      <c r="L270" t="s">
        <v>258</v>
      </c>
      <c r="M270" t="s">
        <v>327</v>
      </c>
      <c r="N270" t="s">
        <v>111</v>
      </c>
      <c r="O270" t="s">
        <v>328</v>
      </c>
      <c r="P270" t="s">
        <v>108</v>
      </c>
      <c r="Q270" t="s">
        <v>108</v>
      </c>
    </row>
    <row r="271" spans="1:31" x14ac:dyDescent="0.25">
      <c r="B271">
        <v>2003</v>
      </c>
      <c r="C271">
        <v>1</v>
      </c>
      <c r="D271">
        <v>1</v>
      </c>
      <c r="E271" t="s">
        <v>229</v>
      </c>
      <c r="F271" t="s">
        <v>164</v>
      </c>
      <c r="G271" t="s">
        <v>258</v>
      </c>
      <c r="H271" t="s">
        <v>141</v>
      </c>
      <c r="I271">
        <v>3</v>
      </c>
      <c r="J271" t="s">
        <v>229</v>
      </c>
      <c r="K271" t="s">
        <v>194</v>
      </c>
      <c r="L271" t="s">
        <v>344</v>
      </c>
      <c r="M271">
        <v>3</v>
      </c>
      <c r="N271" t="s">
        <v>229</v>
      </c>
      <c r="O271">
        <v>3</v>
      </c>
      <c r="P271" t="s">
        <v>113</v>
      </c>
      <c r="Q271">
        <v>3</v>
      </c>
      <c r="R271" t="s">
        <v>178</v>
      </c>
      <c r="S271" t="s">
        <v>146</v>
      </c>
      <c r="T271" t="s">
        <v>113</v>
      </c>
      <c r="U271" t="s">
        <v>141</v>
      </c>
      <c r="V271">
        <v>3</v>
      </c>
    </row>
    <row r="272" spans="1:31" x14ac:dyDescent="0.25">
      <c r="B272">
        <v>2004</v>
      </c>
      <c r="C272">
        <v>1</v>
      </c>
      <c r="D272">
        <v>1</v>
      </c>
      <c r="E272" t="s">
        <v>334</v>
      </c>
      <c r="F272" t="s">
        <v>345</v>
      </c>
      <c r="G272" t="s">
        <v>258</v>
      </c>
      <c r="H272" t="s">
        <v>279</v>
      </c>
      <c r="I272" t="s">
        <v>138</v>
      </c>
      <c r="J272" t="s">
        <v>109</v>
      </c>
      <c r="K272" t="s">
        <v>116</v>
      </c>
      <c r="L272" t="s">
        <v>161</v>
      </c>
      <c r="M272">
        <v>3</v>
      </c>
      <c r="N272" t="s">
        <v>270</v>
      </c>
      <c r="O272" t="s">
        <v>114</v>
      </c>
      <c r="P272" t="s">
        <v>346</v>
      </c>
      <c r="Q272">
        <v>3</v>
      </c>
      <c r="R272" t="s">
        <v>127</v>
      </c>
      <c r="S272" t="s">
        <v>346</v>
      </c>
      <c r="T272">
        <v>3</v>
      </c>
    </row>
    <row r="273" spans="1:19" x14ac:dyDescent="0.25">
      <c r="B273">
        <v>2005</v>
      </c>
      <c r="C273">
        <v>1</v>
      </c>
      <c r="D273">
        <v>1</v>
      </c>
      <c r="E273" t="s">
        <v>347</v>
      </c>
      <c r="F273" t="s">
        <v>143</v>
      </c>
      <c r="G273" t="s">
        <v>258</v>
      </c>
      <c r="H273" t="s">
        <v>348</v>
      </c>
      <c r="I273" t="s">
        <v>270</v>
      </c>
      <c r="J273" t="s">
        <v>118</v>
      </c>
      <c r="K273" t="s">
        <v>141</v>
      </c>
      <c r="L273" t="s">
        <v>116</v>
      </c>
      <c r="M273" t="s">
        <v>349</v>
      </c>
      <c r="N273" t="s">
        <v>71</v>
      </c>
      <c r="O273" t="s">
        <v>79</v>
      </c>
      <c r="P273" t="s">
        <v>350</v>
      </c>
      <c r="Q273" t="s">
        <v>71</v>
      </c>
    </row>
    <row r="274" spans="1:19" x14ac:dyDescent="0.25">
      <c r="B274">
        <v>2006</v>
      </c>
      <c r="C274">
        <v>1</v>
      </c>
      <c r="D274">
        <v>1</v>
      </c>
      <c r="E274" t="s">
        <v>208</v>
      </c>
      <c r="F274" t="s">
        <v>229</v>
      </c>
      <c r="G274" t="s">
        <v>142</v>
      </c>
      <c r="H274" t="s">
        <v>141</v>
      </c>
      <c r="I274" t="s">
        <v>296</v>
      </c>
      <c r="J274" t="s">
        <v>69</v>
      </c>
      <c r="K274" t="s">
        <v>116</v>
      </c>
      <c r="L274" t="s">
        <v>258</v>
      </c>
      <c r="M274" t="s">
        <v>115</v>
      </c>
      <c r="N274" t="s">
        <v>82</v>
      </c>
      <c r="O274" t="s">
        <v>110</v>
      </c>
      <c r="P274" t="s">
        <v>253</v>
      </c>
      <c r="Q274" t="s">
        <v>110</v>
      </c>
    </row>
    <row r="275" spans="1:19" x14ac:dyDescent="0.25">
      <c r="B275">
        <v>2007</v>
      </c>
      <c r="C275">
        <v>1</v>
      </c>
      <c r="D275">
        <v>1</v>
      </c>
      <c r="E275" t="s">
        <v>328</v>
      </c>
      <c r="F275" t="s">
        <v>279</v>
      </c>
      <c r="G275" t="s">
        <v>251</v>
      </c>
      <c r="H275" t="s">
        <v>141</v>
      </c>
      <c r="I275" t="s">
        <v>270</v>
      </c>
      <c r="J275" t="s">
        <v>351</v>
      </c>
      <c r="K275" t="s">
        <v>257</v>
      </c>
      <c r="L275" t="s">
        <v>253</v>
      </c>
      <c r="M275">
        <v>3</v>
      </c>
      <c r="N275" t="s">
        <v>96</v>
      </c>
      <c r="O275" t="s">
        <v>326</v>
      </c>
      <c r="P275" t="s">
        <v>109</v>
      </c>
      <c r="Q275" t="s">
        <v>352</v>
      </c>
      <c r="R275" t="s">
        <v>351</v>
      </c>
      <c r="S275">
        <v>3</v>
      </c>
    </row>
    <row r="276" spans="1:19" x14ac:dyDescent="0.25">
      <c r="B276">
        <v>2008</v>
      </c>
      <c r="C276">
        <v>1</v>
      </c>
      <c r="D276">
        <v>1</v>
      </c>
      <c r="E276" t="s">
        <v>116</v>
      </c>
      <c r="F276" t="s">
        <v>115</v>
      </c>
      <c r="G276">
        <v>3</v>
      </c>
      <c r="H276" t="s">
        <v>146</v>
      </c>
      <c r="I276" t="s">
        <v>143</v>
      </c>
      <c r="J276" t="s">
        <v>328</v>
      </c>
      <c r="K276" t="s">
        <v>94</v>
      </c>
      <c r="L276" t="s">
        <v>103</v>
      </c>
      <c r="M276" t="s">
        <v>353</v>
      </c>
      <c r="N276" t="s">
        <v>279</v>
      </c>
      <c r="O276" t="s">
        <v>55</v>
      </c>
      <c r="P276" t="s">
        <v>143</v>
      </c>
      <c r="Q276">
        <v>3</v>
      </c>
    </row>
    <row r="277" spans="1:19" x14ac:dyDescent="0.25">
      <c r="B277">
        <v>2009</v>
      </c>
      <c r="C277">
        <v>1</v>
      </c>
      <c r="D277">
        <v>1</v>
      </c>
      <c r="E277" t="s">
        <v>197</v>
      </c>
      <c r="F277" t="s">
        <v>336</v>
      </c>
      <c r="G277" t="s">
        <v>253</v>
      </c>
      <c r="H277" t="s">
        <v>205</v>
      </c>
      <c r="I277" t="s">
        <v>203</v>
      </c>
      <c r="J277" t="s">
        <v>91</v>
      </c>
      <c r="K277" t="s">
        <v>113</v>
      </c>
      <c r="L277" t="s">
        <v>109</v>
      </c>
      <c r="M277" t="s">
        <v>96</v>
      </c>
      <c r="N277" t="s">
        <v>55</v>
      </c>
      <c r="O277" t="s">
        <v>144</v>
      </c>
      <c r="P277" t="s">
        <v>200</v>
      </c>
      <c r="Q277" t="s">
        <v>113</v>
      </c>
      <c r="R277">
        <v>3</v>
      </c>
    </row>
    <row r="278" spans="1:19" x14ac:dyDescent="0.25">
      <c r="B278">
        <v>2010</v>
      </c>
      <c r="C278">
        <v>1</v>
      </c>
      <c r="D278">
        <v>1</v>
      </c>
      <c r="E278" t="s">
        <v>145</v>
      </c>
      <c r="F278" t="s">
        <v>246</v>
      </c>
      <c r="G278" t="s">
        <v>203</v>
      </c>
      <c r="H278" t="s">
        <v>142</v>
      </c>
      <c r="I278" t="s">
        <v>354</v>
      </c>
      <c r="J278" t="s">
        <v>355</v>
      </c>
      <c r="K278" t="s">
        <v>356</v>
      </c>
      <c r="L278" t="s">
        <v>84</v>
      </c>
      <c r="M278" t="s">
        <v>357</v>
      </c>
      <c r="N278" t="s">
        <v>121</v>
      </c>
      <c r="O278" t="s">
        <v>358</v>
      </c>
      <c r="P278" t="s">
        <v>103</v>
      </c>
      <c r="Q278" t="s">
        <v>354</v>
      </c>
    </row>
    <row r="279" spans="1:19" x14ac:dyDescent="0.25">
      <c r="B279">
        <v>2011</v>
      </c>
      <c r="C279">
        <v>1</v>
      </c>
      <c r="D279">
        <v>1</v>
      </c>
      <c r="E279" t="s">
        <v>214</v>
      </c>
      <c r="F279" t="s">
        <v>77</v>
      </c>
      <c r="G279" t="s">
        <v>335</v>
      </c>
      <c r="H279" t="s">
        <v>101</v>
      </c>
      <c r="I279" t="s">
        <v>359</v>
      </c>
      <c r="J279" t="s">
        <v>360</v>
      </c>
      <c r="K279" t="s">
        <v>361</v>
      </c>
      <c r="L279" t="s">
        <v>92</v>
      </c>
      <c r="M279" t="s">
        <v>217</v>
      </c>
      <c r="N279" t="s">
        <v>362</v>
      </c>
      <c r="O279" t="s">
        <v>104</v>
      </c>
      <c r="P279" t="s">
        <v>139</v>
      </c>
      <c r="Q279" t="s">
        <v>359</v>
      </c>
    </row>
    <row r="280" spans="1:19" x14ac:dyDescent="0.25">
      <c r="B280">
        <v>2012</v>
      </c>
      <c r="C280">
        <v>1</v>
      </c>
      <c r="D280">
        <v>1</v>
      </c>
      <c r="E280" t="s">
        <v>347</v>
      </c>
      <c r="F280" t="s">
        <v>229</v>
      </c>
      <c r="G280" t="s">
        <v>98</v>
      </c>
      <c r="H280" t="s">
        <v>363</v>
      </c>
      <c r="I280" t="s">
        <v>316</v>
      </c>
      <c r="J280" t="s">
        <v>103</v>
      </c>
      <c r="K280" t="s">
        <v>364</v>
      </c>
      <c r="L280" t="s">
        <v>223</v>
      </c>
      <c r="M280" t="s">
        <v>364</v>
      </c>
      <c r="N280">
        <v>3</v>
      </c>
    </row>
    <row r="281" spans="1:19" x14ac:dyDescent="0.25">
      <c r="B281">
        <v>2013</v>
      </c>
      <c r="C281">
        <v>1</v>
      </c>
      <c r="D281">
        <v>1</v>
      </c>
      <c r="E281" t="s">
        <v>91</v>
      </c>
      <c r="F281" t="s">
        <v>95</v>
      </c>
      <c r="G281" t="s">
        <v>138</v>
      </c>
      <c r="H281" t="s">
        <v>202</v>
      </c>
      <c r="I281" t="s">
        <v>87</v>
      </c>
      <c r="J281" t="s">
        <v>177</v>
      </c>
      <c r="K281" t="s">
        <v>268</v>
      </c>
      <c r="L281" t="s">
        <v>249</v>
      </c>
      <c r="M281" t="s">
        <v>356</v>
      </c>
      <c r="N281" t="s">
        <v>365</v>
      </c>
      <c r="O281" t="s">
        <v>94</v>
      </c>
      <c r="P281" t="s">
        <v>138</v>
      </c>
      <c r="Q281">
        <v>3</v>
      </c>
    </row>
    <row r="282" spans="1:19" x14ac:dyDescent="0.25">
      <c r="B282">
        <v>2014</v>
      </c>
      <c r="C282">
        <v>1</v>
      </c>
      <c r="D282">
        <v>1</v>
      </c>
      <c r="E282" t="s">
        <v>200</v>
      </c>
      <c r="F282" t="s">
        <v>94</v>
      </c>
      <c r="G282" t="s">
        <v>210</v>
      </c>
      <c r="H282" t="s">
        <v>143</v>
      </c>
      <c r="I282" t="s">
        <v>340</v>
      </c>
      <c r="J282" t="s">
        <v>366</v>
      </c>
      <c r="K282" t="s">
        <v>200</v>
      </c>
      <c r="L282" t="s">
        <v>116</v>
      </c>
      <c r="M282" t="s">
        <v>367</v>
      </c>
      <c r="N282" t="s">
        <v>368</v>
      </c>
      <c r="O282" t="s">
        <v>190</v>
      </c>
      <c r="P282" t="s">
        <v>114</v>
      </c>
      <c r="Q282" t="s">
        <v>143</v>
      </c>
    </row>
    <row r="283" spans="1:19" x14ac:dyDescent="0.25">
      <c r="B283">
        <v>2015</v>
      </c>
      <c r="C283">
        <v>1</v>
      </c>
      <c r="D283">
        <v>1</v>
      </c>
      <c r="E283" t="s">
        <v>297</v>
      </c>
      <c r="F283" t="s">
        <v>86</v>
      </c>
      <c r="G283" t="s">
        <v>268</v>
      </c>
      <c r="H283" t="s">
        <v>146</v>
      </c>
      <c r="I283" t="s">
        <v>149</v>
      </c>
      <c r="J283" t="s">
        <v>328</v>
      </c>
      <c r="K283" t="s">
        <v>168</v>
      </c>
      <c r="L283" t="s">
        <v>96</v>
      </c>
      <c r="M283" t="s">
        <v>352</v>
      </c>
      <c r="N283" t="s">
        <v>328</v>
      </c>
      <c r="O283" t="s">
        <v>176</v>
      </c>
      <c r="P283" t="s">
        <v>174</v>
      </c>
      <c r="Q283" t="s">
        <v>146</v>
      </c>
    </row>
    <row r="284" spans="1:19" x14ac:dyDescent="0.25">
      <c r="B284">
        <v>2016</v>
      </c>
      <c r="C284">
        <v>1</v>
      </c>
      <c r="D284">
        <v>1</v>
      </c>
      <c r="E284" t="s">
        <v>269</v>
      </c>
      <c r="F284" t="s">
        <v>99</v>
      </c>
      <c r="G284" t="s">
        <v>369</v>
      </c>
      <c r="H284" t="s">
        <v>370</v>
      </c>
      <c r="I284" t="s">
        <v>69</v>
      </c>
      <c r="J284" t="s">
        <v>349</v>
      </c>
      <c r="K284" t="s">
        <v>211</v>
      </c>
      <c r="L284" t="s">
        <v>301</v>
      </c>
      <c r="M284" t="s">
        <v>141</v>
      </c>
      <c r="N284" t="s">
        <v>343</v>
      </c>
      <c r="O284" t="s">
        <v>343</v>
      </c>
      <c r="P284">
        <v>3</v>
      </c>
    </row>
    <row r="286" spans="1:19" x14ac:dyDescent="0.25">
      <c r="A286" t="s">
        <v>151</v>
      </c>
      <c r="B286" t="s">
        <v>287</v>
      </c>
      <c r="C286" t="s">
        <v>320</v>
      </c>
      <c r="D286" t="s">
        <v>371</v>
      </c>
      <c r="E286" t="s">
        <v>273</v>
      </c>
      <c r="F286" t="s">
        <v>150</v>
      </c>
      <c r="G286" t="s">
        <v>113</v>
      </c>
      <c r="H286" t="s">
        <v>131</v>
      </c>
      <c r="I286" t="s">
        <v>84</v>
      </c>
      <c r="J286" t="s">
        <v>73</v>
      </c>
      <c r="K286" t="s">
        <v>86</v>
      </c>
      <c r="L286" t="s">
        <v>372</v>
      </c>
      <c r="M286" t="s">
        <v>84</v>
      </c>
      <c r="N286" t="s">
        <v>100</v>
      </c>
    </row>
    <row r="287" spans="1:19" x14ac:dyDescent="0.25">
      <c r="A287" t="s">
        <v>152</v>
      </c>
      <c r="B287" t="s">
        <v>267</v>
      </c>
      <c r="C287" t="s">
        <v>107</v>
      </c>
      <c r="D287" t="s">
        <v>341</v>
      </c>
      <c r="E287" t="s">
        <v>250</v>
      </c>
      <c r="F287" t="s">
        <v>354</v>
      </c>
      <c r="G287" t="s">
        <v>351</v>
      </c>
      <c r="H287" t="s">
        <v>364</v>
      </c>
      <c r="I287" t="s">
        <v>264</v>
      </c>
      <c r="J287" t="s">
        <v>135</v>
      </c>
      <c r="K287" t="s">
        <v>111</v>
      </c>
      <c r="L287" t="s">
        <v>110</v>
      </c>
      <c r="M287" t="s">
        <v>108</v>
      </c>
      <c r="N287" t="s">
        <v>107</v>
      </c>
    </row>
    <row r="288" spans="1:19" x14ac:dyDescent="0.25">
      <c r="A288" t="s">
        <v>153</v>
      </c>
      <c r="B288" t="s">
        <v>271</v>
      </c>
      <c r="C288" t="s">
        <v>209</v>
      </c>
      <c r="D288" t="s">
        <v>260</v>
      </c>
      <c r="E288" t="s">
        <v>177</v>
      </c>
      <c r="F288" t="s">
        <v>315</v>
      </c>
      <c r="G288" t="s">
        <v>255</v>
      </c>
      <c r="H288" t="s">
        <v>88</v>
      </c>
      <c r="I288" t="s">
        <v>102</v>
      </c>
      <c r="J288" t="s">
        <v>167</v>
      </c>
      <c r="K288" t="s">
        <v>161</v>
      </c>
      <c r="L288" t="s">
        <v>154</v>
      </c>
      <c r="M288" t="s">
        <v>259</v>
      </c>
      <c r="N288" t="s">
        <v>154</v>
      </c>
    </row>
    <row r="289" spans="1:17" x14ac:dyDescent="0.25">
      <c r="A289" t="s">
        <v>373</v>
      </c>
    </row>
    <row r="292" spans="1:17" x14ac:dyDescent="0.25">
      <c r="B292" t="s">
        <v>374</v>
      </c>
      <c r="C292" t="s">
        <v>375</v>
      </c>
      <c r="D292" t="s">
        <v>376</v>
      </c>
      <c r="E292" t="s">
        <v>30</v>
      </c>
      <c r="F292" t="s">
        <v>377</v>
      </c>
      <c r="G292" t="s">
        <v>3</v>
      </c>
      <c r="H292" t="s">
        <v>30</v>
      </c>
      <c r="I292" t="s">
        <v>375</v>
      </c>
      <c r="J292" t="s">
        <v>1</v>
      </c>
      <c r="K292" t="s">
        <v>376</v>
      </c>
      <c r="L292" t="s">
        <v>30</v>
      </c>
      <c r="M292" t="s">
        <v>3</v>
      </c>
      <c r="N292" t="s">
        <v>378</v>
      </c>
      <c r="O292" t="s">
        <v>374</v>
      </c>
    </row>
    <row r="294" spans="1:17" x14ac:dyDescent="0.25">
      <c r="B294" t="s">
        <v>32</v>
      </c>
      <c r="C294" t="s">
        <v>379</v>
      </c>
      <c r="D294" t="s">
        <v>380</v>
      </c>
      <c r="E294" t="s">
        <v>8</v>
      </c>
      <c r="F294" t="s">
        <v>381</v>
      </c>
      <c r="G294" t="s">
        <v>15</v>
      </c>
      <c r="H294" t="s">
        <v>374</v>
      </c>
      <c r="I294" t="s">
        <v>382</v>
      </c>
      <c r="J294" t="s">
        <v>8</v>
      </c>
      <c r="K294" t="s">
        <v>383</v>
      </c>
      <c r="L294" t="s">
        <v>374</v>
      </c>
      <c r="M294" t="s">
        <v>374</v>
      </c>
      <c r="N294" t="s">
        <v>384</v>
      </c>
      <c r="O294" t="s">
        <v>8</v>
      </c>
      <c r="P294" t="s">
        <v>383</v>
      </c>
      <c r="Q294" t="s">
        <v>374</v>
      </c>
    </row>
    <row r="296" spans="1:17" x14ac:dyDescent="0.25">
      <c r="B296">
        <v>1</v>
      </c>
      <c r="C296" t="s">
        <v>25</v>
      </c>
      <c r="D296" t="s">
        <v>385</v>
      </c>
      <c r="E296" t="s">
        <v>386</v>
      </c>
      <c r="F296">
        <v>1</v>
      </c>
      <c r="G296" t="s">
        <v>25</v>
      </c>
      <c r="H296" t="s">
        <v>387</v>
      </c>
      <c r="I296" t="s">
        <v>388</v>
      </c>
      <c r="J296" t="s">
        <v>389</v>
      </c>
      <c r="K296">
        <v>1</v>
      </c>
      <c r="L296" t="s">
        <v>25</v>
      </c>
      <c r="M296" t="s">
        <v>390</v>
      </c>
    </row>
    <row r="297" spans="1:17" x14ac:dyDescent="0.25">
      <c r="B297">
        <v>2</v>
      </c>
      <c r="C297" t="s">
        <v>25</v>
      </c>
      <c r="D297" t="s">
        <v>391</v>
      </c>
      <c r="E297" t="s">
        <v>386</v>
      </c>
      <c r="F297">
        <v>2</v>
      </c>
      <c r="G297" t="s">
        <v>25</v>
      </c>
      <c r="H297" t="s">
        <v>392</v>
      </c>
      <c r="I297" t="s">
        <v>393</v>
      </c>
      <c r="J297">
        <v>3</v>
      </c>
      <c r="K297" t="s">
        <v>25</v>
      </c>
      <c r="L297" t="s">
        <v>394</v>
      </c>
    </row>
    <row r="298" spans="1:17" x14ac:dyDescent="0.25">
      <c r="B298">
        <v>3</v>
      </c>
      <c r="C298" t="s">
        <v>25</v>
      </c>
      <c r="D298" t="s">
        <v>385</v>
      </c>
      <c r="E298" t="s">
        <v>395</v>
      </c>
      <c r="F298" t="s">
        <v>396</v>
      </c>
      <c r="G298">
        <v>3</v>
      </c>
      <c r="H298" t="s">
        <v>25</v>
      </c>
      <c r="I298" t="s">
        <v>387</v>
      </c>
      <c r="J298" t="s">
        <v>397</v>
      </c>
      <c r="K298">
        <v>4</v>
      </c>
      <c r="L298" t="s">
        <v>25</v>
      </c>
      <c r="M298" t="s">
        <v>398</v>
      </c>
    </row>
    <row r="299" spans="1:17" x14ac:dyDescent="0.25">
      <c r="B299">
        <v>4</v>
      </c>
      <c r="C299" t="s">
        <v>25</v>
      </c>
      <c r="D299" t="s">
        <v>391</v>
      </c>
      <c r="E299" t="s">
        <v>395</v>
      </c>
      <c r="F299" t="s">
        <v>396</v>
      </c>
      <c r="G299">
        <v>4</v>
      </c>
      <c r="H299" t="s">
        <v>25</v>
      </c>
      <c r="I299" t="s">
        <v>399</v>
      </c>
      <c r="J299" t="s">
        <v>400</v>
      </c>
      <c r="K299">
        <v>6</v>
      </c>
      <c r="L299" t="s">
        <v>25</v>
      </c>
      <c r="M299" t="s">
        <v>401</v>
      </c>
      <c r="N299" t="s">
        <v>402</v>
      </c>
    </row>
    <row r="300" spans="1:17" x14ac:dyDescent="0.25">
      <c r="B300">
        <v>6</v>
      </c>
      <c r="C300" t="s">
        <v>25</v>
      </c>
      <c r="D300" t="s">
        <v>403</v>
      </c>
      <c r="E300" t="s">
        <v>404</v>
      </c>
      <c r="F300">
        <v>7</v>
      </c>
      <c r="G300" t="s">
        <v>25</v>
      </c>
      <c r="H300" t="s">
        <v>401</v>
      </c>
      <c r="I300" t="s">
        <v>405</v>
      </c>
    </row>
    <row r="301" spans="1:17" x14ac:dyDescent="0.25">
      <c r="B301">
        <v>7</v>
      </c>
      <c r="C301" t="s">
        <v>25</v>
      </c>
      <c r="D301" t="s">
        <v>403</v>
      </c>
      <c r="E301" t="s">
        <v>406</v>
      </c>
      <c r="F301">
        <v>8</v>
      </c>
      <c r="G301" t="s">
        <v>25</v>
      </c>
      <c r="H301" t="s">
        <v>401</v>
      </c>
      <c r="I301" t="s">
        <v>407</v>
      </c>
      <c r="J301" t="s">
        <v>408</v>
      </c>
    </row>
    <row r="302" spans="1:17" x14ac:dyDescent="0.25">
      <c r="B302">
        <v>8</v>
      </c>
      <c r="C302" t="s">
        <v>25</v>
      </c>
      <c r="D302" t="s">
        <v>409</v>
      </c>
      <c r="E302" t="s">
        <v>410</v>
      </c>
      <c r="F302" t="s">
        <v>411</v>
      </c>
      <c r="G302">
        <v>9</v>
      </c>
      <c r="H302" t="s">
        <v>25</v>
      </c>
      <c r="I302" t="s">
        <v>412</v>
      </c>
      <c r="J302" t="s">
        <v>413</v>
      </c>
    </row>
    <row r="303" spans="1:17" x14ac:dyDescent="0.25">
      <c r="B303">
        <v>9</v>
      </c>
      <c r="C303" t="s">
        <v>25</v>
      </c>
      <c r="D303" t="s">
        <v>414</v>
      </c>
      <c r="E303" t="s">
        <v>415</v>
      </c>
    </row>
    <row r="304" spans="1:17" x14ac:dyDescent="0.25">
      <c r="B304" t="s">
        <v>4</v>
      </c>
      <c r="C304" t="s">
        <v>25</v>
      </c>
      <c r="D304" t="s">
        <v>416</v>
      </c>
      <c r="E304" t="s">
        <v>417</v>
      </c>
    </row>
    <row r="305" spans="2:6" x14ac:dyDescent="0.25">
      <c r="B305" t="s">
        <v>5</v>
      </c>
      <c r="C305" t="s">
        <v>25</v>
      </c>
      <c r="D305" t="s">
        <v>418</v>
      </c>
      <c r="E305" t="s">
        <v>419</v>
      </c>
      <c r="F305" t="s">
        <v>420</v>
      </c>
    </row>
    <row r="306" spans="2:6" x14ac:dyDescent="0.25">
      <c r="B306" t="s">
        <v>55</v>
      </c>
      <c r="C306" t="s">
        <v>25</v>
      </c>
      <c r="D306" t="s">
        <v>421</v>
      </c>
      <c r="E306" t="s">
        <v>422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75"/>
  <sheetViews>
    <sheetView topLeftCell="A49" workbookViewId="0">
      <selection activeCell="I7" sqref="I7"/>
    </sheetView>
  </sheetViews>
  <sheetFormatPr baseColWidth="10" defaultRowHeight="15" x14ac:dyDescent="0.25"/>
  <cols>
    <col min="2" max="2" width="12.5703125" customWidth="1"/>
    <col min="4" max="4" width="14.28515625" customWidth="1"/>
  </cols>
  <sheetData>
    <row r="3" spans="2:9" ht="30" x14ac:dyDescent="0.25">
      <c r="C3" s="19" t="s">
        <v>434</v>
      </c>
      <c r="D3" s="23" t="s">
        <v>435</v>
      </c>
      <c r="E3" t="s">
        <v>436</v>
      </c>
      <c r="F3" t="s">
        <v>437</v>
      </c>
      <c r="G3" t="s">
        <v>438</v>
      </c>
      <c r="H3" t="s">
        <v>439</v>
      </c>
      <c r="I3" t="s">
        <v>440</v>
      </c>
    </row>
    <row r="4" spans="2:9" x14ac:dyDescent="0.25">
      <c r="B4">
        <v>1</v>
      </c>
      <c r="C4">
        <v>1950</v>
      </c>
    </row>
    <row r="5" spans="2:9" x14ac:dyDescent="0.25">
      <c r="B5">
        <f>+B4+1</f>
        <v>2</v>
      </c>
      <c r="C5">
        <v>1951</v>
      </c>
    </row>
    <row r="6" spans="2:9" x14ac:dyDescent="0.25">
      <c r="B6">
        <f t="shared" ref="B6:B67" si="0">+B5+1</f>
        <v>3</v>
      </c>
      <c r="C6">
        <v>1952</v>
      </c>
      <c r="D6">
        <v>485.90000000000009</v>
      </c>
      <c r="E6">
        <v>3338</v>
      </c>
      <c r="F6">
        <v>1</v>
      </c>
      <c r="G6">
        <f>+F6/63</f>
        <v>1.5873015873015872E-2</v>
      </c>
      <c r="H6">
        <f>1-G6</f>
        <v>0.98412698412698418</v>
      </c>
      <c r="I6">
        <f>+-LN(-LN(H6))*($C$71)+($C$74)</f>
        <v>3728.3688231928732</v>
      </c>
    </row>
    <row r="7" spans="2:9" x14ac:dyDescent="0.25">
      <c r="B7">
        <f t="shared" si="0"/>
        <v>4</v>
      </c>
      <c r="C7">
        <v>1953</v>
      </c>
      <c r="D7">
        <v>507.7</v>
      </c>
      <c r="E7">
        <v>2986.6</v>
      </c>
      <c r="F7">
        <f>+F6+1</f>
        <v>2</v>
      </c>
      <c r="G7">
        <f t="shared" ref="G7:G67" si="1">+F7/63</f>
        <v>3.1746031746031744E-2</v>
      </c>
      <c r="H7">
        <f t="shared" ref="H7:H67" si="2">1-G7</f>
        <v>0.96825396825396826</v>
      </c>
      <c r="I7">
        <f t="shared" ref="I7:I67" si="3">+-LN(-LN(H7))*($C$71)+($C$74)</f>
        <v>3281.5184253281777</v>
      </c>
    </row>
    <row r="8" spans="2:9" x14ac:dyDescent="0.25">
      <c r="B8">
        <f t="shared" si="0"/>
        <v>5</v>
      </c>
      <c r="C8">
        <v>1954</v>
      </c>
      <c r="D8">
        <v>1316.8000000000002</v>
      </c>
      <c r="E8">
        <v>2711.2</v>
      </c>
      <c r="F8">
        <f t="shared" ref="F8:F67" si="4">+F7+1</f>
        <v>3</v>
      </c>
      <c r="G8">
        <f t="shared" si="1"/>
        <v>4.7619047619047616E-2</v>
      </c>
      <c r="H8">
        <f t="shared" si="2"/>
        <v>0.95238095238095233</v>
      </c>
      <c r="I8">
        <f t="shared" si="3"/>
        <v>3017.9152168240071</v>
      </c>
    </row>
    <row r="9" spans="2:9" x14ac:dyDescent="0.25">
      <c r="B9">
        <f t="shared" si="0"/>
        <v>6</v>
      </c>
      <c r="C9">
        <v>1955</v>
      </c>
      <c r="D9">
        <v>1475.8</v>
      </c>
      <c r="E9">
        <v>2707.8</v>
      </c>
      <c r="F9">
        <f t="shared" si="4"/>
        <v>4</v>
      </c>
      <c r="G9">
        <f t="shared" si="1"/>
        <v>6.3492063492063489E-2</v>
      </c>
      <c r="H9">
        <f t="shared" si="2"/>
        <v>0.93650793650793651</v>
      </c>
      <c r="I9">
        <f t="shared" si="3"/>
        <v>2829.2932121333206</v>
      </c>
    </row>
    <row r="10" spans="2:9" x14ac:dyDescent="0.25">
      <c r="B10">
        <f t="shared" si="0"/>
        <v>7</v>
      </c>
      <c r="C10">
        <v>1956</v>
      </c>
      <c r="D10">
        <v>2505.1999999999998</v>
      </c>
      <c r="E10">
        <v>2678.6</v>
      </c>
      <c r="F10">
        <f t="shared" si="4"/>
        <v>5</v>
      </c>
      <c r="G10">
        <f t="shared" si="1"/>
        <v>7.9365079365079361E-2</v>
      </c>
      <c r="H10">
        <f t="shared" si="2"/>
        <v>0.92063492063492069</v>
      </c>
      <c r="I10">
        <f t="shared" si="3"/>
        <v>2681.7214546157297</v>
      </c>
    </row>
    <row r="11" spans="2:9" x14ac:dyDescent="0.25">
      <c r="B11">
        <f t="shared" si="0"/>
        <v>8</v>
      </c>
      <c r="C11">
        <v>1957</v>
      </c>
      <c r="D11">
        <v>1023.8</v>
      </c>
      <c r="E11">
        <v>2505.1999999999998</v>
      </c>
      <c r="F11">
        <f t="shared" si="4"/>
        <v>6</v>
      </c>
      <c r="G11">
        <f t="shared" si="1"/>
        <v>9.5238095238095233E-2</v>
      </c>
      <c r="H11">
        <f t="shared" si="2"/>
        <v>0.90476190476190477</v>
      </c>
      <c r="I11">
        <f t="shared" si="3"/>
        <v>2560.0848392272519</v>
      </c>
    </row>
    <row r="12" spans="2:9" x14ac:dyDescent="0.25">
      <c r="B12">
        <f t="shared" si="0"/>
        <v>9</v>
      </c>
      <c r="C12">
        <v>1958</v>
      </c>
      <c r="D12">
        <v>938.9</v>
      </c>
      <c r="E12">
        <v>2460.8000000000002</v>
      </c>
      <c r="F12">
        <f t="shared" si="4"/>
        <v>7</v>
      </c>
      <c r="G12">
        <f t="shared" si="1"/>
        <v>0.1111111111111111</v>
      </c>
      <c r="H12">
        <f t="shared" si="2"/>
        <v>0.88888888888888884</v>
      </c>
      <c r="I12">
        <f t="shared" si="3"/>
        <v>2456.3192959317912</v>
      </c>
    </row>
    <row r="13" spans="2:9" x14ac:dyDescent="0.25">
      <c r="B13">
        <f t="shared" si="0"/>
        <v>10</v>
      </c>
      <c r="C13">
        <v>1959</v>
      </c>
      <c r="D13">
        <v>1297.3</v>
      </c>
      <c r="E13" s="4">
        <v>2382</v>
      </c>
      <c r="F13">
        <f t="shared" si="4"/>
        <v>8</v>
      </c>
      <c r="G13">
        <f t="shared" si="1"/>
        <v>0.12698412698412698</v>
      </c>
      <c r="H13">
        <f t="shared" si="2"/>
        <v>0.87301587301587302</v>
      </c>
      <c r="I13">
        <f t="shared" si="3"/>
        <v>2365.6101755371719</v>
      </c>
    </row>
    <row r="14" spans="2:9" x14ac:dyDescent="0.25">
      <c r="B14">
        <f t="shared" si="0"/>
        <v>11</v>
      </c>
      <c r="C14">
        <v>1960</v>
      </c>
      <c r="D14">
        <v>1305.4000000000001</v>
      </c>
      <c r="E14">
        <v>2357.6000000000004</v>
      </c>
      <c r="F14">
        <f t="shared" si="4"/>
        <v>9</v>
      </c>
      <c r="G14">
        <f t="shared" si="1"/>
        <v>0.14285714285714285</v>
      </c>
      <c r="H14">
        <f t="shared" si="2"/>
        <v>0.85714285714285721</v>
      </c>
      <c r="I14">
        <f t="shared" si="3"/>
        <v>2284.8508787732362</v>
      </c>
    </row>
    <row r="15" spans="2:9" x14ac:dyDescent="0.25">
      <c r="B15">
        <f t="shared" si="0"/>
        <v>12</v>
      </c>
      <c r="C15">
        <v>1961</v>
      </c>
      <c r="D15">
        <v>1152.5999999999999</v>
      </c>
      <c r="E15">
        <v>2305</v>
      </c>
      <c r="F15">
        <f t="shared" si="4"/>
        <v>10</v>
      </c>
      <c r="G15">
        <f t="shared" si="1"/>
        <v>0.15873015873015872</v>
      </c>
      <c r="H15">
        <f t="shared" si="2"/>
        <v>0.84126984126984128</v>
      </c>
      <c r="I15">
        <f t="shared" si="3"/>
        <v>2211.9192361998503</v>
      </c>
    </row>
    <row r="16" spans="2:9" x14ac:dyDescent="0.25">
      <c r="B16">
        <f t="shared" si="0"/>
        <v>13</v>
      </c>
      <c r="C16">
        <v>1963</v>
      </c>
      <c r="D16">
        <v>1702.6</v>
      </c>
      <c r="E16">
        <v>2250.6</v>
      </c>
      <c r="F16">
        <f t="shared" si="4"/>
        <v>11</v>
      </c>
      <c r="G16">
        <f t="shared" si="1"/>
        <v>0.17460317460317459</v>
      </c>
      <c r="H16">
        <f t="shared" si="2"/>
        <v>0.82539682539682535</v>
      </c>
      <c r="I16">
        <f t="shared" si="3"/>
        <v>2145.3006176234767</v>
      </c>
    </row>
    <row r="17" spans="2:9" x14ac:dyDescent="0.25">
      <c r="B17">
        <f t="shared" si="0"/>
        <v>14</v>
      </c>
      <c r="C17">
        <v>1964</v>
      </c>
      <c r="D17">
        <v>2711.2</v>
      </c>
      <c r="E17">
        <v>2208.8000000000002</v>
      </c>
      <c r="F17">
        <f t="shared" si="4"/>
        <v>12</v>
      </c>
      <c r="G17">
        <f t="shared" si="1"/>
        <v>0.19047619047619047</v>
      </c>
      <c r="H17">
        <f t="shared" si="2"/>
        <v>0.80952380952380953</v>
      </c>
      <c r="I17">
        <f t="shared" si="3"/>
        <v>2083.8757240793266</v>
      </c>
    </row>
    <row r="18" spans="2:9" x14ac:dyDescent="0.25">
      <c r="B18">
        <f t="shared" si="0"/>
        <v>15</v>
      </c>
      <c r="C18">
        <v>1965</v>
      </c>
      <c r="D18">
        <v>1043.4000000000001</v>
      </c>
      <c r="E18">
        <v>2196</v>
      </c>
      <c r="F18">
        <f t="shared" si="4"/>
        <v>13</v>
      </c>
      <c r="G18">
        <f t="shared" si="1"/>
        <v>0.20634920634920634</v>
      </c>
      <c r="H18">
        <f t="shared" si="2"/>
        <v>0.79365079365079372</v>
      </c>
      <c r="I18">
        <f t="shared" si="3"/>
        <v>2026.7936076475089</v>
      </c>
    </row>
    <row r="19" spans="2:9" x14ac:dyDescent="0.25">
      <c r="B19">
        <f t="shared" si="0"/>
        <v>16</v>
      </c>
      <c r="C19">
        <v>1966</v>
      </c>
      <c r="D19">
        <v>1887</v>
      </c>
      <c r="E19">
        <v>2185.5999999999995</v>
      </c>
      <c r="F19">
        <f t="shared" si="4"/>
        <v>14</v>
      </c>
      <c r="G19">
        <f t="shared" si="1"/>
        <v>0.22222222222222221</v>
      </c>
      <c r="H19">
        <f t="shared" si="2"/>
        <v>0.77777777777777779</v>
      </c>
      <c r="I19">
        <f t="shared" si="3"/>
        <v>1973.3918776762862</v>
      </c>
    </row>
    <row r="20" spans="2:9" x14ac:dyDescent="0.25">
      <c r="B20">
        <f t="shared" si="0"/>
        <v>17</v>
      </c>
      <c r="C20">
        <v>1967</v>
      </c>
      <c r="D20">
        <v>1108.5999999999999</v>
      </c>
      <c r="E20" s="4">
        <v>2184.8000000000002</v>
      </c>
      <c r="F20">
        <f t="shared" si="4"/>
        <v>15</v>
      </c>
      <c r="G20">
        <f t="shared" si="1"/>
        <v>0.23809523809523808</v>
      </c>
      <c r="H20">
        <f t="shared" si="2"/>
        <v>0.76190476190476186</v>
      </c>
      <c r="I20">
        <f t="shared" si="3"/>
        <v>1923.1444969279298</v>
      </c>
    </row>
    <row r="21" spans="2:9" x14ac:dyDescent="0.25">
      <c r="B21">
        <f t="shared" si="0"/>
        <v>18</v>
      </c>
      <c r="C21">
        <v>1968</v>
      </c>
      <c r="D21">
        <v>606.5</v>
      </c>
      <c r="E21" s="4">
        <v>1946.4</v>
      </c>
      <c r="F21">
        <f t="shared" si="4"/>
        <v>16</v>
      </c>
      <c r="G21">
        <f t="shared" si="1"/>
        <v>0.25396825396825395</v>
      </c>
      <c r="H21">
        <f t="shared" si="2"/>
        <v>0.74603174603174605</v>
      </c>
      <c r="I21">
        <f t="shared" si="3"/>
        <v>1875.6264540039483</v>
      </c>
    </row>
    <row r="22" spans="2:9" x14ac:dyDescent="0.25">
      <c r="B22">
        <f t="shared" si="0"/>
        <v>19</v>
      </c>
      <c r="C22">
        <v>1969</v>
      </c>
      <c r="D22">
        <v>455.20000000000005</v>
      </c>
      <c r="E22">
        <v>1887</v>
      </c>
      <c r="F22">
        <f t="shared" si="4"/>
        <v>17</v>
      </c>
      <c r="G22">
        <f t="shared" si="1"/>
        <v>0.26984126984126983</v>
      </c>
      <c r="H22">
        <f t="shared" si="2"/>
        <v>0.73015873015873023</v>
      </c>
      <c r="I22">
        <f t="shared" si="3"/>
        <v>1830.4891580672343</v>
      </c>
    </row>
    <row r="23" spans="2:9" x14ac:dyDescent="0.25">
      <c r="B23">
        <f t="shared" si="0"/>
        <v>20</v>
      </c>
      <c r="C23">
        <v>1971</v>
      </c>
      <c r="D23">
        <v>2678.6</v>
      </c>
      <c r="E23">
        <v>1883.6</v>
      </c>
      <c r="F23">
        <f t="shared" si="4"/>
        <v>18</v>
      </c>
      <c r="G23">
        <f t="shared" si="1"/>
        <v>0.2857142857142857</v>
      </c>
      <c r="H23">
        <f t="shared" si="2"/>
        <v>0.7142857142857143</v>
      </c>
      <c r="I23">
        <f t="shared" si="3"/>
        <v>1787.4428702494117</v>
      </c>
    </row>
    <row r="24" spans="2:9" x14ac:dyDescent="0.25">
      <c r="B24">
        <f t="shared" si="0"/>
        <v>21</v>
      </c>
      <c r="C24">
        <v>1972</v>
      </c>
      <c r="D24">
        <v>2707.8</v>
      </c>
      <c r="E24">
        <v>1791.6</v>
      </c>
      <c r="F24">
        <f t="shared" si="4"/>
        <v>19</v>
      </c>
      <c r="G24">
        <f t="shared" si="1"/>
        <v>0.30158730158730157</v>
      </c>
      <c r="H24">
        <f t="shared" si="2"/>
        <v>0.69841269841269837</v>
      </c>
      <c r="I24">
        <f t="shared" si="3"/>
        <v>1746.2438840040402</v>
      </c>
    </row>
    <row r="25" spans="2:9" x14ac:dyDescent="0.25">
      <c r="B25">
        <f t="shared" si="0"/>
        <v>22</v>
      </c>
      <c r="C25">
        <v>1974</v>
      </c>
      <c r="D25">
        <v>2196</v>
      </c>
      <c r="E25">
        <v>1702.6</v>
      </c>
      <c r="F25">
        <f t="shared" si="4"/>
        <v>20</v>
      </c>
      <c r="G25">
        <f t="shared" si="1"/>
        <v>0.31746031746031744</v>
      </c>
      <c r="H25">
        <f t="shared" si="2"/>
        <v>0.68253968253968256</v>
      </c>
      <c r="I25">
        <f t="shared" si="3"/>
        <v>1706.6849895717464</v>
      </c>
    </row>
    <row r="26" spans="2:9" x14ac:dyDescent="0.25">
      <c r="B26">
        <f t="shared" si="0"/>
        <v>23</v>
      </c>
      <c r="C26">
        <v>1975</v>
      </c>
      <c r="D26">
        <v>1430</v>
      </c>
      <c r="E26">
        <v>1670.8</v>
      </c>
      <c r="F26">
        <f t="shared" si="4"/>
        <v>21</v>
      </c>
      <c r="G26">
        <f t="shared" si="1"/>
        <v>0.33333333333333331</v>
      </c>
      <c r="H26">
        <f t="shared" si="2"/>
        <v>0.66666666666666674</v>
      </c>
      <c r="I26">
        <f t="shared" si="3"/>
        <v>1668.5882587440924</v>
      </c>
    </row>
    <row r="27" spans="2:9" x14ac:dyDescent="0.25">
      <c r="B27">
        <f t="shared" si="0"/>
        <v>24</v>
      </c>
      <c r="C27">
        <v>1976</v>
      </c>
      <c r="D27">
        <v>1297</v>
      </c>
      <c r="E27">
        <v>1649.1000000000001</v>
      </c>
      <c r="F27">
        <f t="shared" si="4"/>
        <v>22</v>
      </c>
      <c r="G27">
        <f t="shared" si="1"/>
        <v>0.34920634920634919</v>
      </c>
      <c r="H27">
        <f t="shared" si="2"/>
        <v>0.65079365079365081</v>
      </c>
      <c r="I27">
        <f t="shared" si="3"/>
        <v>1631.7995003028848</v>
      </c>
    </row>
    <row r="28" spans="2:9" x14ac:dyDescent="0.25">
      <c r="B28">
        <f t="shared" si="0"/>
        <v>25</v>
      </c>
      <c r="C28">
        <v>1977</v>
      </c>
      <c r="D28">
        <v>1018</v>
      </c>
      <c r="E28">
        <v>1536.7999999999997</v>
      </c>
      <c r="F28">
        <f t="shared" si="4"/>
        <v>23</v>
      </c>
      <c r="G28">
        <f t="shared" si="1"/>
        <v>0.36507936507936506</v>
      </c>
      <c r="H28">
        <f t="shared" si="2"/>
        <v>0.63492063492063489</v>
      </c>
      <c r="I28">
        <f t="shared" si="3"/>
        <v>1596.1839387553657</v>
      </c>
    </row>
    <row r="29" spans="2:9" x14ac:dyDescent="0.25">
      <c r="B29">
        <f t="shared" si="0"/>
        <v>26</v>
      </c>
      <c r="C29">
        <v>1978</v>
      </c>
      <c r="D29">
        <v>1137.9000000000001</v>
      </c>
      <c r="E29">
        <v>1475.8</v>
      </c>
      <c r="F29">
        <f t="shared" si="4"/>
        <v>24</v>
      </c>
      <c r="G29">
        <f t="shared" si="1"/>
        <v>0.38095238095238093</v>
      </c>
      <c r="H29">
        <f t="shared" si="2"/>
        <v>0.61904761904761907</v>
      </c>
      <c r="I29">
        <f t="shared" si="3"/>
        <v>1561.6228022319426</v>
      </c>
    </row>
    <row r="30" spans="2:9" x14ac:dyDescent="0.25">
      <c r="B30">
        <f t="shared" si="0"/>
        <v>27</v>
      </c>
      <c r="C30">
        <v>1979</v>
      </c>
      <c r="D30">
        <v>2460.8000000000002</v>
      </c>
      <c r="E30">
        <v>1461.2</v>
      </c>
      <c r="F30">
        <f t="shared" si="4"/>
        <v>25</v>
      </c>
      <c r="G30">
        <f t="shared" si="1"/>
        <v>0.3968253968253968</v>
      </c>
      <c r="H30">
        <f t="shared" si="2"/>
        <v>0.60317460317460325</v>
      </c>
      <c r="I30">
        <f t="shared" si="3"/>
        <v>1528.0105950443697</v>
      </c>
    </row>
    <row r="31" spans="2:9" x14ac:dyDescent="0.25">
      <c r="B31">
        <f t="shared" si="0"/>
        <v>28</v>
      </c>
      <c r="C31">
        <v>1980</v>
      </c>
      <c r="D31">
        <v>1002.2000000000002</v>
      </c>
      <c r="E31">
        <v>1430</v>
      </c>
      <c r="F31">
        <f t="shared" si="4"/>
        <v>26</v>
      </c>
      <c r="G31">
        <f t="shared" si="1"/>
        <v>0.41269841269841268</v>
      </c>
      <c r="H31">
        <f t="shared" si="2"/>
        <v>0.58730158730158732</v>
      </c>
      <c r="I31">
        <f t="shared" si="3"/>
        <v>1495.2528918275164</v>
      </c>
    </row>
    <row r="32" spans="2:9" x14ac:dyDescent="0.25">
      <c r="B32">
        <f t="shared" si="0"/>
        <v>29</v>
      </c>
      <c r="C32">
        <v>1981</v>
      </c>
      <c r="D32">
        <v>1319.5000000000002</v>
      </c>
      <c r="E32">
        <v>1424.8</v>
      </c>
      <c r="F32">
        <f t="shared" si="4"/>
        <v>27</v>
      </c>
      <c r="G32">
        <f t="shared" si="1"/>
        <v>0.42857142857142855</v>
      </c>
      <c r="H32">
        <f t="shared" si="2"/>
        <v>0.5714285714285714</v>
      </c>
      <c r="I32">
        <f t="shared" si="3"/>
        <v>1463.2645329894251</v>
      </c>
    </row>
    <row r="33" spans="2:9" x14ac:dyDescent="0.25">
      <c r="B33">
        <f t="shared" si="0"/>
        <v>30</v>
      </c>
      <c r="C33">
        <v>1982</v>
      </c>
      <c r="D33">
        <v>2305</v>
      </c>
      <c r="E33">
        <v>1380.3999999999999</v>
      </c>
      <c r="F33">
        <f t="shared" si="4"/>
        <v>28</v>
      </c>
      <c r="G33">
        <f t="shared" si="1"/>
        <v>0.44444444444444442</v>
      </c>
      <c r="H33">
        <f t="shared" si="2"/>
        <v>0.55555555555555558</v>
      </c>
      <c r="I33">
        <f t="shared" si="3"/>
        <v>1431.9681314619966</v>
      </c>
    </row>
    <row r="34" spans="2:9" x14ac:dyDescent="0.25">
      <c r="B34">
        <f t="shared" si="0"/>
        <v>31</v>
      </c>
      <c r="C34">
        <v>1983</v>
      </c>
      <c r="D34">
        <v>1883.6</v>
      </c>
      <c r="E34">
        <v>1327.8</v>
      </c>
      <c r="F34">
        <f t="shared" si="4"/>
        <v>29</v>
      </c>
      <c r="G34">
        <f t="shared" si="1"/>
        <v>0.46031746031746029</v>
      </c>
      <c r="H34">
        <f t="shared" si="2"/>
        <v>0.53968253968253976</v>
      </c>
      <c r="I34">
        <f t="shared" si="3"/>
        <v>1401.2928224246782</v>
      </c>
    </row>
    <row r="35" spans="2:9" x14ac:dyDescent="0.25">
      <c r="B35">
        <f t="shared" si="0"/>
        <v>32</v>
      </c>
      <c r="C35">
        <v>1984</v>
      </c>
      <c r="D35">
        <v>1791.6</v>
      </c>
      <c r="E35">
        <v>1325.2</v>
      </c>
      <c r="F35">
        <f t="shared" si="4"/>
        <v>30</v>
      </c>
      <c r="G35">
        <f t="shared" si="1"/>
        <v>0.47619047619047616</v>
      </c>
      <c r="H35">
        <f t="shared" si="2"/>
        <v>0.52380952380952384</v>
      </c>
      <c r="I35">
        <f t="shared" si="3"/>
        <v>1371.1732033681576</v>
      </c>
    </row>
    <row r="36" spans="2:9" x14ac:dyDescent="0.25">
      <c r="B36">
        <f t="shared" si="0"/>
        <v>33</v>
      </c>
      <c r="C36">
        <v>1985</v>
      </c>
      <c r="D36">
        <v>2208.8000000000002</v>
      </c>
      <c r="E36">
        <v>1319.5000000000002</v>
      </c>
      <c r="F36">
        <f t="shared" si="4"/>
        <v>31</v>
      </c>
      <c r="G36">
        <f t="shared" si="1"/>
        <v>0.49206349206349204</v>
      </c>
      <c r="H36">
        <f t="shared" si="2"/>
        <v>0.50793650793650791</v>
      </c>
      <c r="I36">
        <f t="shared" si="3"/>
        <v>1341.5484233162445</v>
      </c>
    </row>
    <row r="37" spans="2:9" x14ac:dyDescent="0.25">
      <c r="B37">
        <f t="shared" si="0"/>
        <v>34</v>
      </c>
      <c r="C37">
        <v>1986</v>
      </c>
      <c r="D37">
        <v>1424.8</v>
      </c>
      <c r="E37">
        <v>1316.8000000000002</v>
      </c>
      <c r="F37">
        <f t="shared" si="4"/>
        <v>32</v>
      </c>
      <c r="G37">
        <f t="shared" si="1"/>
        <v>0.50793650793650791</v>
      </c>
      <c r="H37">
        <f t="shared" si="2"/>
        <v>0.49206349206349209</v>
      </c>
      <c r="I37">
        <f t="shared" si="3"/>
        <v>1312.3613884123656</v>
      </c>
    </row>
    <row r="38" spans="2:9" x14ac:dyDescent="0.25">
      <c r="B38">
        <f t="shared" si="0"/>
        <v>35</v>
      </c>
      <c r="C38">
        <v>1987</v>
      </c>
      <c r="D38">
        <v>1325.2</v>
      </c>
      <c r="E38">
        <v>1305.4000000000001</v>
      </c>
      <c r="F38">
        <f t="shared" si="4"/>
        <v>33</v>
      </c>
      <c r="G38">
        <f t="shared" si="1"/>
        <v>0.52380952380952384</v>
      </c>
      <c r="H38">
        <f t="shared" si="2"/>
        <v>0.47619047619047616</v>
      </c>
      <c r="I38">
        <f t="shared" si="3"/>
        <v>1283.5580572090603</v>
      </c>
    </row>
    <row r="39" spans="2:9" x14ac:dyDescent="0.25">
      <c r="B39">
        <f t="shared" si="0"/>
        <v>36</v>
      </c>
      <c r="C39">
        <v>1988</v>
      </c>
      <c r="D39">
        <v>315.8</v>
      </c>
      <c r="E39">
        <v>1297.3</v>
      </c>
      <c r="F39">
        <f t="shared" si="4"/>
        <v>34</v>
      </c>
      <c r="G39">
        <f t="shared" si="1"/>
        <v>0.53968253968253965</v>
      </c>
      <c r="H39">
        <f t="shared" si="2"/>
        <v>0.46031746031746035</v>
      </c>
      <c r="I39">
        <f t="shared" si="3"/>
        <v>1255.0868034265418</v>
      </c>
    </row>
    <row r="40" spans="2:9" x14ac:dyDescent="0.25">
      <c r="B40">
        <f t="shared" si="0"/>
        <v>37</v>
      </c>
      <c r="C40">
        <v>1989</v>
      </c>
      <c r="D40">
        <v>77.3</v>
      </c>
      <c r="E40">
        <v>1297</v>
      </c>
      <c r="F40">
        <f t="shared" si="4"/>
        <v>35</v>
      </c>
      <c r="G40">
        <f t="shared" si="1"/>
        <v>0.55555555555555558</v>
      </c>
      <c r="H40">
        <f t="shared" si="2"/>
        <v>0.44444444444444442</v>
      </c>
      <c r="I40">
        <f t="shared" si="3"/>
        <v>1226.897827043503</v>
      </c>
    </row>
    <row r="41" spans="2:9" x14ac:dyDescent="0.25">
      <c r="B41">
        <f t="shared" si="0"/>
        <v>38</v>
      </c>
      <c r="C41">
        <v>1990</v>
      </c>
      <c r="D41">
        <v>1199.2</v>
      </c>
      <c r="E41">
        <v>1219.4000000000003</v>
      </c>
      <c r="F41">
        <f t="shared" si="4"/>
        <v>36</v>
      </c>
      <c r="G41">
        <f t="shared" si="1"/>
        <v>0.5714285714285714</v>
      </c>
      <c r="H41">
        <f t="shared" si="2"/>
        <v>0.4285714285714286</v>
      </c>
      <c r="I41">
        <f t="shared" si="3"/>
        <v>1198.9425965936282</v>
      </c>
    </row>
    <row r="42" spans="2:9" x14ac:dyDescent="0.25">
      <c r="B42">
        <f t="shared" si="0"/>
        <v>39</v>
      </c>
      <c r="C42">
        <v>1991</v>
      </c>
      <c r="D42">
        <v>944.90000000000009</v>
      </c>
      <c r="E42" s="4">
        <v>1216.4000000000001</v>
      </c>
      <c r="F42">
        <f t="shared" si="4"/>
        <v>37</v>
      </c>
      <c r="G42">
        <f t="shared" si="1"/>
        <v>0.58730158730158732</v>
      </c>
      <c r="H42">
        <f t="shared" si="2"/>
        <v>0.41269841269841268</v>
      </c>
      <c r="I42">
        <f t="shared" si="3"/>
        <v>1171.1733066080417</v>
      </c>
    </row>
    <row r="43" spans="2:9" x14ac:dyDescent="0.25">
      <c r="B43">
        <f t="shared" si="0"/>
        <v>40</v>
      </c>
      <c r="C43">
        <v>1992</v>
      </c>
      <c r="D43">
        <v>1461.2</v>
      </c>
      <c r="E43">
        <v>1199.2</v>
      </c>
      <c r="F43">
        <f t="shared" si="4"/>
        <v>38</v>
      </c>
      <c r="G43">
        <f t="shared" si="1"/>
        <v>0.60317460317460314</v>
      </c>
      <c r="H43">
        <f t="shared" si="2"/>
        <v>0.39682539682539686</v>
      </c>
      <c r="I43">
        <f t="shared" si="3"/>
        <v>1143.5423343257016</v>
      </c>
    </row>
    <row r="44" spans="2:9" x14ac:dyDescent="0.25">
      <c r="B44">
        <f t="shared" si="0"/>
        <v>41</v>
      </c>
      <c r="C44">
        <v>1993</v>
      </c>
      <c r="D44">
        <v>167.2</v>
      </c>
      <c r="E44" s="4">
        <v>1180.9000000000001</v>
      </c>
      <c r="F44">
        <f t="shared" si="4"/>
        <v>39</v>
      </c>
      <c r="G44">
        <f t="shared" si="1"/>
        <v>0.61904761904761907</v>
      </c>
      <c r="H44">
        <f t="shared" si="2"/>
        <v>0.38095238095238093</v>
      </c>
      <c r="I44">
        <f t="shared" si="3"/>
        <v>1116.0016790685993</v>
      </c>
    </row>
    <row r="45" spans="2:9" x14ac:dyDescent="0.25">
      <c r="B45">
        <f t="shared" si="0"/>
        <v>42</v>
      </c>
      <c r="C45">
        <v>1994</v>
      </c>
      <c r="D45">
        <v>1142.8</v>
      </c>
      <c r="E45">
        <v>1152.5999999999999</v>
      </c>
      <c r="F45">
        <f t="shared" si="4"/>
        <v>40</v>
      </c>
      <c r="G45">
        <f t="shared" si="1"/>
        <v>0.63492063492063489</v>
      </c>
      <c r="H45">
        <f t="shared" si="2"/>
        <v>0.36507936507936511</v>
      </c>
      <c r="I45">
        <f t="shared" si="3"/>
        <v>1088.5023659374954</v>
      </c>
    </row>
    <row r="46" spans="2:9" x14ac:dyDescent="0.25">
      <c r="B46">
        <f t="shared" si="0"/>
        <v>43</v>
      </c>
      <c r="C46">
        <v>1995</v>
      </c>
      <c r="D46">
        <v>1670.8</v>
      </c>
      <c r="E46">
        <v>1142.8</v>
      </c>
      <c r="F46">
        <f t="shared" si="4"/>
        <v>41</v>
      </c>
      <c r="G46">
        <f t="shared" si="1"/>
        <v>0.65079365079365081</v>
      </c>
      <c r="H46">
        <f t="shared" si="2"/>
        <v>0.34920634920634919</v>
      </c>
      <c r="I46">
        <f t="shared" si="3"/>
        <v>1060.9937925109662</v>
      </c>
    </row>
    <row r="47" spans="2:9" x14ac:dyDescent="0.25">
      <c r="B47">
        <f t="shared" si="0"/>
        <v>44</v>
      </c>
      <c r="C47">
        <v>1996</v>
      </c>
      <c r="D47">
        <v>1219.4000000000003</v>
      </c>
      <c r="E47">
        <v>1137.9000000000001</v>
      </c>
      <c r="F47">
        <f t="shared" si="4"/>
        <v>42</v>
      </c>
      <c r="G47">
        <f t="shared" si="1"/>
        <v>0.66666666666666663</v>
      </c>
      <c r="H47">
        <f t="shared" si="2"/>
        <v>0.33333333333333337</v>
      </c>
      <c r="I47">
        <f t="shared" si="3"/>
        <v>1033.4229926661901</v>
      </c>
    </row>
    <row r="48" spans="2:9" x14ac:dyDescent="0.25">
      <c r="B48">
        <f t="shared" si="0"/>
        <v>45</v>
      </c>
      <c r="C48">
        <v>1997</v>
      </c>
      <c r="D48">
        <v>766.9</v>
      </c>
      <c r="E48">
        <v>1108.5999999999999</v>
      </c>
      <c r="F48">
        <f t="shared" si="4"/>
        <v>43</v>
      </c>
      <c r="G48">
        <f t="shared" si="1"/>
        <v>0.68253968253968256</v>
      </c>
      <c r="H48">
        <f t="shared" si="2"/>
        <v>0.31746031746031744</v>
      </c>
      <c r="I48">
        <f t="shared" si="3"/>
        <v>1005.7337849176052</v>
      </c>
    </row>
    <row r="49" spans="2:9" x14ac:dyDescent="0.25">
      <c r="B49">
        <f t="shared" si="0"/>
        <v>46</v>
      </c>
      <c r="C49">
        <v>1998</v>
      </c>
      <c r="D49">
        <v>893.9</v>
      </c>
      <c r="E49">
        <v>1043.4000000000001</v>
      </c>
      <c r="F49">
        <f t="shared" si="4"/>
        <v>44</v>
      </c>
      <c r="G49">
        <f t="shared" si="1"/>
        <v>0.69841269841269837</v>
      </c>
      <c r="H49">
        <f t="shared" si="2"/>
        <v>0.30158730158730163</v>
      </c>
      <c r="I49">
        <f t="shared" si="3"/>
        <v>977.86576291083429</v>
      </c>
    </row>
    <row r="50" spans="2:9" x14ac:dyDescent="0.25">
      <c r="B50">
        <f t="shared" si="0"/>
        <v>47</v>
      </c>
      <c r="C50" s="4">
        <v>1999</v>
      </c>
      <c r="D50" s="4">
        <v>1180.9000000000001</v>
      </c>
      <c r="E50">
        <v>1023.8</v>
      </c>
      <c r="F50">
        <f t="shared" si="4"/>
        <v>45</v>
      </c>
      <c r="G50">
        <f t="shared" si="1"/>
        <v>0.7142857142857143</v>
      </c>
      <c r="H50">
        <f t="shared" si="2"/>
        <v>0.2857142857142857</v>
      </c>
      <c r="I50">
        <f t="shared" si="3"/>
        <v>949.75307154906784</v>
      </c>
    </row>
    <row r="51" spans="2:9" x14ac:dyDescent="0.25">
      <c r="B51">
        <f t="shared" si="0"/>
        <v>48</v>
      </c>
      <c r="C51">
        <v>2000</v>
      </c>
      <c r="D51">
        <v>989.69999999999982</v>
      </c>
      <c r="E51">
        <v>1018</v>
      </c>
      <c r="F51">
        <f t="shared" si="4"/>
        <v>46</v>
      </c>
      <c r="G51">
        <f t="shared" si="1"/>
        <v>0.73015873015873012</v>
      </c>
      <c r="H51">
        <f t="shared" si="2"/>
        <v>0.26984126984126988</v>
      </c>
      <c r="I51">
        <f t="shared" si="3"/>
        <v>921.32289152185047</v>
      </c>
    </row>
    <row r="52" spans="2:9" x14ac:dyDescent="0.25">
      <c r="B52">
        <f t="shared" si="0"/>
        <v>49</v>
      </c>
      <c r="C52">
        <v>2001</v>
      </c>
      <c r="D52">
        <v>1015.1</v>
      </c>
      <c r="E52">
        <v>1015.1</v>
      </c>
      <c r="F52">
        <f t="shared" si="4"/>
        <v>47</v>
      </c>
      <c r="G52">
        <f t="shared" si="1"/>
        <v>0.74603174603174605</v>
      </c>
      <c r="H52">
        <f t="shared" si="2"/>
        <v>0.25396825396825395</v>
      </c>
      <c r="I52">
        <f t="shared" si="3"/>
        <v>892.4935243198662</v>
      </c>
    </row>
    <row r="53" spans="2:9" x14ac:dyDescent="0.25">
      <c r="B53">
        <f t="shared" si="0"/>
        <v>50</v>
      </c>
      <c r="C53">
        <v>2002</v>
      </c>
      <c r="D53">
        <v>2250.6</v>
      </c>
      <c r="E53">
        <v>1002.2000000000002</v>
      </c>
      <c r="F53">
        <f t="shared" si="4"/>
        <v>48</v>
      </c>
      <c r="G53">
        <f t="shared" si="1"/>
        <v>0.76190476190476186</v>
      </c>
      <c r="H53">
        <f t="shared" si="2"/>
        <v>0.23809523809523814</v>
      </c>
      <c r="I53">
        <f t="shared" si="3"/>
        <v>863.17192354394945</v>
      </c>
    </row>
    <row r="54" spans="2:9" x14ac:dyDescent="0.25">
      <c r="B54">
        <f t="shared" si="0"/>
        <v>51</v>
      </c>
      <c r="C54" s="4">
        <v>2003</v>
      </c>
      <c r="D54" s="4">
        <v>96.3</v>
      </c>
      <c r="E54">
        <v>989.69999999999982</v>
      </c>
      <c r="F54">
        <f t="shared" si="4"/>
        <v>49</v>
      </c>
      <c r="G54">
        <f t="shared" si="1"/>
        <v>0.77777777777777779</v>
      </c>
      <c r="H54">
        <f t="shared" si="2"/>
        <v>0.22222222222222221</v>
      </c>
      <c r="I54">
        <f t="shared" si="3"/>
        <v>833.2504470465849</v>
      </c>
    </row>
    <row r="55" spans="2:9" x14ac:dyDescent="0.25">
      <c r="B55">
        <f t="shared" si="0"/>
        <v>52</v>
      </c>
      <c r="C55" s="4">
        <v>2004</v>
      </c>
      <c r="D55" s="4">
        <v>28.9</v>
      </c>
      <c r="E55">
        <v>944.90000000000009</v>
      </c>
      <c r="F55">
        <f t="shared" si="4"/>
        <v>50</v>
      </c>
      <c r="G55">
        <f t="shared" si="1"/>
        <v>0.79365079365079361</v>
      </c>
      <c r="H55">
        <f t="shared" si="2"/>
        <v>0.20634920634920639</v>
      </c>
      <c r="I55">
        <f t="shared" si="3"/>
        <v>802.60249194725145</v>
      </c>
    </row>
    <row r="56" spans="2:9" x14ac:dyDescent="0.25">
      <c r="B56">
        <f t="shared" si="0"/>
        <v>53</v>
      </c>
      <c r="C56">
        <v>2005</v>
      </c>
      <c r="D56">
        <v>1380.3999999999999</v>
      </c>
      <c r="E56">
        <v>938.9</v>
      </c>
      <c r="F56">
        <f t="shared" si="4"/>
        <v>51</v>
      </c>
      <c r="G56">
        <f t="shared" si="1"/>
        <v>0.80952380952380953</v>
      </c>
      <c r="H56">
        <f t="shared" si="2"/>
        <v>0.19047619047619047</v>
      </c>
      <c r="I56">
        <f t="shared" si="3"/>
        <v>771.07649188693279</v>
      </c>
    </row>
    <row r="57" spans="2:9" x14ac:dyDescent="0.25">
      <c r="B57">
        <f t="shared" si="0"/>
        <v>54</v>
      </c>
      <c r="C57">
        <v>2006</v>
      </c>
      <c r="D57">
        <v>1649.1000000000001</v>
      </c>
      <c r="E57">
        <v>893.9</v>
      </c>
      <c r="F57">
        <f t="shared" si="4"/>
        <v>52</v>
      </c>
      <c r="G57">
        <f t="shared" si="1"/>
        <v>0.82539682539682535</v>
      </c>
      <c r="H57">
        <f t="shared" si="2"/>
        <v>0.17460317460317465</v>
      </c>
      <c r="I57">
        <f t="shared" si="3"/>
        <v>738.48744941923042</v>
      </c>
    </row>
    <row r="58" spans="2:9" x14ac:dyDescent="0.25">
      <c r="B58">
        <f t="shared" si="0"/>
        <v>55</v>
      </c>
      <c r="C58">
        <v>2007</v>
      </c>
      <c r="D58">
        <v>1327.8</v>
      </c>
      <c r="E58">
        <v>766.9</v>
      </c>
      <c r="F58">
        <f t="shared" si="4"/>
        <v>53</v>
      </c>
      <c r="G58">
        <f t="shared" si="1"/>
        <v>0.84126984126984128</v>
      </c>
      <c r="H58">
        <f t="shared" si="2"/>
        <v>0.15873015873015872</v>
      </c>
      <c r="I58">
        <f t="shared" si="3"/>
        <v>704.60464253273096</v>
      </c>
    </row>
    <row r="59" spans="2:9" x14ac:dyDescent="0.25">
      <c r="B59">
        <f t="shared" si="0"/>
        <v>56</v>
      </c>
      <c r="C59" s="4">
        <v>2008</v>
      </c>
      <c r="D59" s="4">
        <v>2382</v>
      </c>
      <c r="E59">
        <v>606.5</v>
      </c>
      <c r="F59">
        <f t="shared" si="4"/>
        <v>54</v>
      </c>
      <c r="G59">
        <f t="shared" si="1"/>
        <v>0.8571428571428571</v>
      </c>
      <c r="H59">
        <f t="shared" si="2"/>
        <v>0.1428571428571429</v>
      </c>
      <c r="I59">
        <f t="shared" si="3"/>
        <v>669.13317236314037</v>
      </c>
    </row>
    <row r="60" spans="2:9" x14ac:dyDescent="0.25">
      <c r="B60">
        <f t="shared" si="0"/>
        <v>57</v>
      </c>
      <c r="C60" s="4">
        <v>2009</v>
      </c>
      <c r="D60" s="4">
        <v>1216.4000000000001</v>
      </c>
      <c r="E60">
        <v>507.7</v>
      </c>
      <c r="F60">
        <f t="shared" si="4"/>
        <v>55</v>
      </c>
      <c r="G60">
        <f t="shared" si="1"/>
        <v>0.87301587301587302</v>
      </c>
      <c r="H60">
        <f t="shared" si="2"/>
        <v>0.12698412698412698</v>
      </c>
      <c r="I60">
        <f t="shared" si="3"/>
        <v>631.68515549420272</v>
      </c>
    </row>
    <row r="61" spans="2:9" x14ac:dyDescent="0.25">
      <c r="B61">
        <f t="shared" si="0"/>
        <v>58</v>
      </c>
      <c r="C61">
        <v>2010</v>
      </c>
      <c r="D61">
        <v>2986.6</v>
      </c>
      <c r="E61">
        <v>485.90000000000009</v>
      </c>
      <c r="F61">
        <f t="shared" si="4"/>
        <v>56</v>
      </c>
      <c r="G61">
        <f t="shared" si="1"/>
        <v>0.88888888888888884</v>
      </c>
      <c r="H61">
        <f t="shared" si="2"/>
        <v>0.11111111111111116</v>
      </c>
      <c r="I61">
        <f t="shared" si="3"/>
        <v>591.73256096560078</v>
      </c>
    </row>
    <row r="62" spans="2:9" x14ac:dyDescent="0.25">
      <c r="B62">
        <f t="shared" si="0"/>
        <v>59</v>
      </c>
      <c r="C62">
        <v>2011</v>
      </c>
      <c r="D62">
        <v>3338</v>
      </c>
      <c r="E62">
        <v>455.20000000000005</v>
      </c>
      <c r="F62">
        <f t="shared" si="4"/>
        <v>57</v>
      </c>
      <c r="G62">
        <f t="shared" si="1"/>
        <v>0.90476190476190477</v>
      </c>
      <c r="H62">
        <f t="shared" si="2"/>
        <v>9.5238095238095233E-2</v>
      </c>
      <c r="I62">
        <f t="shared" si="3"/>
        <v>548.52531492707703</v>
      </c>
    </row>
    <row r="63" spans="2:9" x14ac:dyDescent="0.25">
      <c r="B63">
        <f t="shared" si="0"/>
        <v>60</v>
      </c>
      <c r="C63" s="4">
        <v>2012</v>
      </c>
      <c r="D63" s="4">
        <v>1946.4</v>
      </c>
      <c r="E63">
        <v>315.8</v>
      </c>
      <c r="F63">
        <f t="shared" si="4"/>
        <v>58</v>
      </c>
      <c r="G63">
        <f t="shared" si="1"/>
        <v>0.92063492063492058</v>
      </c>
      <c r="H63">
        <f t="shared" si="2"/>
        <v>7.9365079365079416E-2</v>
      </c>
      <c r="I63">
        <f t="shared" si="3"/>
        <v>500.93798449185465</v>
      </c>
    </row>
    <row r="64" spans="2:9" x14ac:dyDescent="0.25">
      <c r="B64">
        <f t="shared" si="0"/>
        <v>61</v>
      </c>
      <c r="C64">
        <v>2013</v>
      </c>
      <c r="D64">
        <v>2357.6000000000004</v>
      </c>
      <c r="E64">
        <v>167.2</v>
      </c>
      <c r="F64">
        <f t="shared" si="4"/>
        <v>59</v>
      </c>
      <c r="G64">
        <f t="shared" si="1"/>
        <v>0.93650793650793651</v>
      </c>
      <c r="H64">
        <f t="shared" si="2"/>
        <v>6.3492063492063489E-2</v>
      </c>
      <c r="I64">
        <f t="shared" si="3"/>
        <v>447.15253194963009</v>
      </c>
    </row>
    <row r="65" spans="2:9" x14ac:dyDescent="0.25">
      <c r="B65">
        <f t="shared" si="0"/>
        <v>62</v>
      </c>
      <c r="C65">
        <v>2014</v>
      </c>
      <c r="D65">
        <v>2185.5999999999995</v>
      </c>
      <c r="E65" s="4">
        <v>96.3</v>
      </c>
      <c r="F65">
        <f t="shared" si="4"/>
        <v>60</v>
      </c>
      <c r="G65">
        <f t="shared" si="1"/>
        <v>0.95238095238095233</v>
      </c>
      <c r="H65">
        <f t="shared" si="2"/>
        <v>4.7619047619047672E-2</v>
      </c>
      <c r="I65">
        <f t="shared" si="3"/>
        <v>383.90236721886231</v>
      </c>
    </row>
    <row r="66" spans="2:9" x14ac:dyDescent="0.25">
      <c r="B66">
        <f t="shared" si="0"/>
        <v>63</v>
      </c>
      <c r="C66">
        <v>2015</v>
      </c>
      <c r="D66">
        <v>1536.7999999999997</v>
      </c>
      <c r="E66">
        <v>77.3</v>
      </c>
      <c r="F66">
        <f t="shared" si="4"/>
        <v>61</v>
      </c>
      <c r="G66">
        <f t="shared" si="1"/>
        <v>0.96825396825396826</v>
      </c>
      <c r="H66">
        <f t="shared" si="2"/>
        <v>3.1746031746031744E-2</v>
      </c>
      <c r="I66">
        <f t="shared" si="3"/>
        <v>304.23236353505399</v>
      </c>
    </row>
    <row r="67" spans="2:9" x14ac:dyDescent="0.25">
      <c r="B67">
        <f t="shared" si="0"/>
        <v>64</v>
      </c>
      <c r="C67" s="4">
        <v>2016</v>
      </c>
      <c r="D67" s="4">
        <v>2184.8000000000002</v>
      </c>
      <c r="E67" s="4">
        <v>28.9</v>
      </c>
      <c r="F67">
        <f t="shared" si="4"/>
        <v>62</v>
      </c>
      <c r="G67">
        <f t="shared" si="1"/>
        <v>0.98412698412698407</v>
      </c>
      <c r="H67">
        <f t="shared" si="2"/>
        <v>1.5873015873015928E-2</v>
      </c>
      <c r="I67">
        <f t="shared" si="3"/>
        <v>187.56797161924067</v>
      </c>
    </row>
    <row r="69" spans="2:9" ht="30" x14ac:dyDescent="0.25">
      <c r="B69" s="23" t="s">
        <v>441</v>
      </c>
      <c r="C69">
        <f>+STDEV(D6:D67)</f>
        <v>750.02609330424445</v>
      </c>
    </row>
    <row r="70" spans="2:9" x14ac:dyDescent="0.25">
      <c r="B70" t="s">
        <v>442</v>
      </c>
      <c r="C70">
        <v>1.17702</v>
      </c>
    </row>
    <row r="71" spans="2:9" x14ac:dyDescent="0.25">
      <c r="B71" t="s">
        <v>443</v>
      </c>
      <c r="C71">
        <f>+C69/C70</f>
        <v>637.22459542254546</v>
      </c>
    </row>
    <row r="72" spans="2:9" x14ac:dyDescent="0.25">
      <c r="B72" t="s">
        <v>444</v>
      </c>
      <c r="C72">
        <f>+AVERAGE(D6:D67)</f>
        <v>1445.5338709677426</v>
      </c>
    </row>
    <row r="73" spans="2:9" x14ac:dyDescent="0.25">
      <c r="B73" t="s">
        <v>445</v>
      </c>
      <c r="C73">
        <v>0.55267999999999995</v>
      </c>
    </row>
    <row r="74" spans="2:9" ht="37.5" x14ac:dyDescent="0.75">
      <c r="B74" s="24" t="s">
        <v>446</v>
      </c>
      <c r="C74">
        <f>+C72-(C73*C71)</f>
        <v>1093.3525815696103</v>
      </c>
    </row>
    <row r="75" spans="2:9" x14ac:dyDescent="0.25">
      <c r="B75" t="s">
        <v>447</v>
      </c>
      <c r="C75">
        <v>62</v>
      </c>
    </row>
  </sheetData>
  <sortState ref="E6:E67">
    <sortCondition descending="1" ref="E6"/>
  </sortState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2"/>
  <sheetViews>
    <sheetView tabSelected="1" workbookViewId="0">
      <selection activeCell="O16" sqref="O16"/>
    </sheetView>
  </sheetViews>
  <sheetFormatPr baseColWidth="10" defaultRowHeight="15" x14ac:dyDescent="0.25"/>
  <cols>
    <col min="6" max="6" width="14" customWidth="1"/>
    <col min="9" max="9" width="15.7109375" customWidth="1"/>
    <col min="10" max="10" width="13.42578125" customWidth="1"/>
    <col min="11" max="11" width="15" customWidth="1"/>
    <col min="14" max="14" width="13.7109375" customWidth="1"/>
    <col min="17" max="17" width="12.5703125" customWidth="1"/>
    <col min="29" max="29" width="12.7109375" customWidth="1"/>
  </cols>
  <sheetData>
    <row r="2" spans="1:17" x14ac:dyDescent="0.25"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</row>
    <row r="3" spans="1:17" x14ac:dyDescent="0.25">
      <c r="B3" s="20" t="s">
        <v>14</v>
      </c>
      <c r="C3" s="20" t="s">
        <v>8</v>
      </c>
      <c r="D3" s="36" t="s">
        <v>15</v>
      </c>
      <c r="E3" s="36"/>
      <c r="F3" s="19"/>
      <c r="G3" s="19"/>
      <c r="H3" s="19"/>
      <c r="I3" s="19"/>
      <c r="J3" s="19"/>
      <c r="K3" s="19"/>
      <c r="L3" s="19"/>
      <c r="M3" s="19"/>
      <c r="N3" s="19"/>
    </row>
    <row r="4" spans="1:17" x14ac:dyDescent="0.25">
      <c r="B4" s="12" t="s">
        <v>16</v>
      </c>
      <c r="C4" s="12" t="s">
        <v>17</v>
      </c>
      <c r="D4" s="12" t="s">
        <v>18</v>
      </c>
      <c r="E4" s="12" t="s">
        <v>8</v>
      </c>
      <c r="F4" s="12" t="s">
        <v>19</v>
      </c>
      <c r="G4" s="12" t="s">
        <v>20</v>
      </c>
      <c r="H4" s="12" t="s">
        <v>21</v>
      </c>
      <c r="I4" s="12" t="s">
        <v>22</v>
      </c>
      <c r="J4" s="19"/>
      <c r="K4" s="19"/>
      <c r="L4" s="19"/>
      <c r="M4" s="19"/>
      <c r="N4" s="19"/>
    </row>
    <row r="6" spans="1:17" x14ac:dyDescent="0.25">
      <c r="B6" s="12" t="s">
        <v>23</v>
      </c>
      <c r="C6" s="12" t="s">
        <v>8</v>
      </c>
      <c r="D6" s="12" t="s">
        <v>24</v>
      </c>
      <c r="E6" s="12" t="s">
        <v>25</v>
      </c>
      <c r="F6" s="21">
        <v>42921</v>
      </c>
      <c r="G6" s="12" t="s">
        <v>26</v>
      </c>
      <c r="H6" s="12" t="s">
        <v>25</v>
      </c>
      <c r="I6" s="12">
        <v>21201060</v>
      </c>
      <c r="J6" s="35" t="s">
        <v>431</v>
      </c>
      <c r="K6" s="35"/>
      <c r="L6" s="35"/>
    </row>
    <row r="8" spans="1:17" ht="30" x14ac:dyDescent="0.25">
      <c r="B8" s="12" t="s">
        <v>29</v>
      </c>
      <c r="C8" s="12">
        <v>502</v>
      </c>
      <c r="D8" s="12" t="s">
        <v>30</v>
      </c>
      <c r="E8" s="12" t="s">
        <v>31</v>
      </c>
      <c r="F8" s="12" t="s">
        <v>32</v>
      </c>
      <c r="G8" s="12" t="s">
        <v>33</v>
      </c>
      <c r="H8" s="12" t="s">
        <v>34</v>
      </c>
      <c r="I8" s="12" t="s">
        <v>35</v>
      </c>
      <c r="J8" s="17" t="s">
        <v>36</v>
      </c>
      <c r="K8" s="12" t="s">
        <v>37</v>
      </c>
    </row>
    <row r="9" spans="1:17" x14ac:dyDescent="0.25">
      <c r="B9" s="12" t="s">
        <v>38</v>
      </c>
      <c r="C9" s="12">
        <v>7402</v>
      </c>
      <c r="D9" s="12" t="s">
        <v>39</v>
      </c>
      <c r="E9" s="12" t="s">
        <v>40</v>
      </c>
      <c r="F9" s="12">
        <v>1</v>
      </c>
      <c r="G9" s="12" t="s">
        <v>41</v>
      </c>
      <c r="H9" s="12" t="s">
        <v>42</v>
      </c>
      <c r="I9" s="12" t="s">
        <v>43</v>
      </c>
      <c r="J9" s="35" t="s">
        <v>44</v>
      </c>
      <c r="K9" s="35"/>
    </row>
    <row r="10" spans="1:17" x14ac:dyDescent="0.25">
      <c r="B10" s="12" t="s">
        <v>45</v>
      </c>
      <c r="C10" s="12">
        <v>3160</v>
      </c>
      <c r="D10" s="12" t="s">
        <v>46</v>
      </c>
      <c r="E10" s="12" t="s">
        <v>47</v>
      </c>
      <c r="F10" s="12">
        <v>11</v>
      </c>
      <c r="G10" s="12" t="s">
        <v>48</v>
      </c>
      <c r="H10" s="12" t="s">
        <v>49</v>
      </c>
      <c r="I10" s="12" t="s">
        <v>50</v>
      </c>
      <c r="J10" s="12"/>
      <c r="K10" s="12"/>
    </row>
    <row r="12" spans="1:17" x14ac:dyDescent="0.25">
      <c r="E12" s="12" t="s">
        <v>54</v>
      </c>
      <c r="F12" s="12" t="s">
        <v>423</v>
      </c>
      <c r="G12" s="12" t="s">
        <v>57</v>
      </c>
      <c r="H12" s="12" t="s">
        <v>58</v>
      </c>
      <c r="I12" s="12" t="s">
        <v>59</v>
      </c>
      <c r="J12" s="12" t="s">
        <v>60</v>
      </c>
      <c r="K12" s="12" t="s">
        <v>61</v>
      </c>
      <c r="L12" s="12" t="s">
        <v>424</v>
      </c>
      <c r="M12" s="12" t="s">
        <v>425</v>
      </c>
      <c r="N12" s="12" t="s">
        <v>426</v>
      </c>
      <c r="O12" s="12" t="s">
        <v>427</v>
      </c>
      <c r="P12" s="12" t="s">
        <v>428</v>
      </c>
      <c r="Q12" s="12" t="s">
        <v>429</v>
      </c>
    </row>
    <row r="13" spans="1:17" x14ac:dyDescent="0.25">
      <c r="A13" s="3"/>
      <c r="B13" s="3">
        <v>2016</v>
      </c>
      <c r="C13" s="3"/>
      <c r="D13" s="3"/>
      <c r="E13" s="13">
        <v>29.3</v>
      </c>
      <c r="F13" s="13">
        <v>26.6</v>
      </c>
      <c r="G13" s="13">
        <v>128</v>
      </c>
      <c r="H13" s="13">
        <v>200</v>
      </c>
      <c r="I13" s="13">
        <v>138.9</v>
      </c>
      <c r="J13" s="13">
        <v>112.9</v>
      </c>
      <c r="K13" s="13">
        <v>105.6</v>
      </c>
      <c r="L13" s="13">
        <v>84.5</v>
      </c>
      <c r="M13" s="13">
        <v>115.4</v>
      </c>
      <c r="N13" s="13">
        <v>151.19999999999999</v>
      </c>
      <c r="O13" s="13">
        <f>+O15</f>
        <v>114.6</v>
      </c>
      <c r="P13" s="13">
        <f>+P15</f>
        <v>58.3</v>
      </c>
      <c r="Q13" s="13">
        <v>1092.4000000000001</v>
      </c>
    </row>
    <row r="14" spans="1:17" x14ac:dyDescent="0.25">
      <c r="A14" s="2"/>
      <c r="B14" s="2"/>
      <c r="C14" s="2"/>
      <c r="D14" s="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</row>
    <row r="15" spans="1:17" x14ac:dyDescent="0.25">
      <c r="A15" s="5" t="s">
        <v>151</v>
      </c>
      <c r="B15" s="26" t="s">
        <v>430</v>
      </c>
      <c r="C15" s="27"/>
      <c r="D15" s="28"/>
      <c r="E15" s="14">
        <v>38.1</v>
      </c>
      <c r="F15" s="14">
        <v>64</v>
      </c>
      <c r="G15" s="14">
        <v>80.400000000000006</v>
      </c>
      <c r="H15" s="14">
        <v>133.9</v>
      </c>
      <c r="I15" s="14">
        <v>142.1</v>
      </c>
      <c r="J15" s="14">
        <v>110.9</v>
      </c>
      <c r="K15" s="14">
        <v>102.6</v>
      </c>
      <c r="L15" s="14">
        <v>92.6</v>
      </c>
      <c r="M15" s="14">
        <v>82.7</v>
      </c>
      <c r="N15" s="14">
        <v>138.80000000000001</v>
      </c>
      <c r="O15" s="14">
        <v>114.6</v>
      </c>
      <c r="P15" s="14">
        <v>58.3</v>
      </c>
      <c r="Q15" s="14">
        <v>1158.9000000000001</v>
      </c>
    </row>
    <row r="16" spans="1:17" x14ac:dyDescent="0.25">
      <c r="A16" s="7" t="s">
        <v>152</v>
      </c>
      <c r="B16" s="29"/>
      <c r="C16" s="30"/>
      <c r="D16" s="31"/>
      <c r="E16" s="15">
        <v>147.30000000000001</v>
      </c>
      <c r="F16" s="15">
        <v>436.8</v>
      </c>
      <c r="G16" s="15">
        <v>185</v>
      </c>
      <c r="H16" s="15">
        <v>305.10000000000002</v>
      </c>
      <c r="I16" s="15">
        <v>302.89999999999998</v>
      </c>
      <c r="J16" s="15">
        <v>283.10000000000002</v>
      </c>
      <c r="K16" s="15">
        <v>262</v>
      </c>
      <c r="L16" s="15">
        <v>231</v>
      </c>
      <c r="M16" s="15">
        <v>207</v>
      </c>
      <c r="N16" s="15">
        <v>299.60000000000002</v>
      </c>
      <c r="O16" s="15">
        <v>249.7</v>
      </c>
      <c r="P16" s="15">
        <v>153</v>
      </c>
      <c r="Q16" s="15">
        <v>436.8</v>
      </c>
    </row>
    <row r="17" spans="1:17" x14ac:dyDescent="0.25">
      <c r="A17" s="9" t="s">
        <v>153</v>
      </c>
      <c r="B17" s="32"/>
      <c r="C17" s="33"/>
      <c r="D17" s="34"/>
      <c r="E17" s="16">
        <v>2</v>
      </c>
      <c r="F17" s="16">
        <v>6.5</v>
      </c>
      <c r="G17" s="16">
        <v>2.5</v>
      </c>
      <c r="H17" s="16">
        <v>37.799999999999997</v>
      </c>
      <c r="I17" s="16">
        <v>37.799999999999997</v>
      </c>
      <c r="J17" s="16">
        <v>25</v>
      </c>
      <c r="K17" s="16">
        <v>21.1</v>
      </c>
      <c r="L17" s="16">
        <v>21.9</v>
      </c>
      <c r="M17" s="16">
        <v>25.7</v>
      </c>
      <c r="N17" s="16">
        <v>31.6</v>
      </c>
      <c r="O17" s="16">
        <v>0</v>
      </c>
      <c r="P17" s="16">
        <v>3.5</v>
      </c>
      <c r="Q17" s="16">
        <v>0</v>
      </c>
    </row>
    <row r="21" spans="1:17" x14ac:dyDescent="0.25">
      <c r="C21" s="37" t="s">
        <v>432</v>
      </c>
      <c r="D21" s="18" t="s">
        <v>428</v>
      </c>
      <c r="E21" s="22">
        <v>153</v>
      </c>
    </row>
    <row r="22" spans="1:17" x14ac:dyDescent="0.25">
      <c r="C22" s="37"/>
      <c r="D22" s="18" t="s">
        <v>54</v>
      </c>
      <c r="E22" s="22">
        <v>147.30000000000001</v>
      </c>
    </row>
    <row r="23" spans="1:17" x14ac:dyDescent="0.25">
      <c r="C23" s="37"/>
      <c r="D23" s="18" t="s">
        <v>423</v>
      </c>
      <c r="E23" s="22">
        <v>436.8</v>
      </c>
    </row>
    <row r="24" spans="1:17" x14ac:dyDescent="0.25">
      <c r="C24" s="37"/>
      <c r="D24" s="18" t="s">
        <v>57</v>
      </c>
      <c r="E24" s="22">
        <v>185</v>
      </c>
    </row>
    <row r="25" spans="1:17" ht="15" customHeight="1" x14ac:dyDescent="0.25">
      <c r="C25" s="25" t="s">
        <v>433</v>
      </c>
      <c r="D25" s="18" t="s">
        <v>58</v>
      </c>
      <c r="E25" s="22">
        <v>305.10000000000002</v>
      </c>
    </row>
    <row r="26" spans="1:17" x14ac:dyDescent="0.25">
      <c r="C26" s="25"/>
      <c r="D26" s="18" t="s">
        <v>59</v>
      </c>
      <c r="E26" s="22">
        <v>302.89999999999998</v>
      </c>
    </row>
    <row r="27" spans="1:17" ht="20.25" customHeight="1" x14ac:dyDescent="0.25">
      <c r="C27" s="25"/>
      <c r="D27" s="18" t="s">
        <v>60</v>
      </c>
      <c r="E27" s="22">
        <v>283.10000000000002</v>
      </c>
    </row>
    <row r="28" spans="1:17" ht="15" customHeight="1" x14ac:dyDescent="0.25">
      <c r="C28" s="37" t="s">
        <v>432</v>
      </c>
      <c r="D28" s="18" t="s">
        <v>61</v>
      </c>
      <c r="E28" s="22">
        <v>262</v>
      </c>
    </row>
    <row r="29" spans="1:17" x14ac:dyDescent="0.25">
      <c r="C29" s="37"/>
      <c r="D29" s="18" t="s">
        <v>424</v>
      </c>
      <c r="E29" s="22">
        <v>231</v>
      </c>
    </row>
    <row r="30" spans="1:17" ht="21.75" customHeight="1" x14ac:dyDescent="0.25">
      <c r="C30" s="37"/>
      <c r="D30" s="18" t="s">
        <v>425</v>
      </c>
      <c r="E30" s="22">
        <v>207</v>
      </c>
    </row>
    <row r="31" spans="1:17" ht="15" customHeight="1" x14ac:dyDescent="0.25">
      <c r="C31" s="25" t="s">
        <v>433</v>
      </c>
      <c r="D31" s="18" t="s">
        <v>426</v>
      </c>
      <c r="E31" s="22">
        <v>299.60000000000002</v>
      </c>
    </row>
    <row r="32" spans="1:17" ht="31.5" customHeight="1" x14ac:dyDescent="0.25">
      <c r="C32" s="25"/>
      <c r="D32" s="18" t="s">
        <v>427</v>
      </c>
      <c r="E32" s="22">
        <v>249.7</v>
      </c>
    </row>
  </sheetData>
  <mergeCells count="8">
    <mergeCell ref="C31:C32"/>
    <mergeCell ref="B15:D17"/>
    <mergeCell ref="J9:K9"/>
    <mergeCell ref="J6:L6"/>
    <mergeCell ref="D3:E3"/>
    <mergeCell ref="C21:C24"/>
    <mergeCell ref="C25:C27"/>
    <mergeCell ref="C28:C30"/>
  </mergeCells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EXCEL ESTACIONES IDEAM TESIS</vt:lpstr>
      <vt:lpstr>PERIODOS DE RETORNO</vt:lpstr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siso</dc:creator>
  <cp:lastModifiedBy>siso</cp:lastModifiedBy>
  <dcterms:created xsi:type="dcterms:W3CDTF">2017-10-09T20:29:58Z</dcterms:created>
  <dcterms:modified xsi:type="dcterms:W3CDTF">2018-03-06T22:29:35Z</dcterms:modified>
</cp:coreProperties>
</file>