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9404B2CB-AD88-427A-9ECB-2A5F7CC64D1A}" xr6:coauthVersionLast="40" xr6:coauthVersionMax="40" xr10:uidLastSave="{00000000-0000-0000-0000-000000000000}"/>
  <bookViews>
    <workbookView xWindow="0" yWindow="0" windowWidth="28800" windowHeight="12225" activeTab="1" xr2:uid="{00000000-000D-0000-FFFF-FFFF00000000}"/>
  </bookViews>
  <sheets>
    <sheet name="Cartera con detalles" sheetId="2" r:id="rId1"/>
    <sheet name="Poligonal abierta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2" l="1"/>
  <c r="G5" i="2" l="1"/>
  <c r="F5" i="2"/>
  <c r="I149" i="2" l="1"/>
  <c r="J149" i="2"/>
  <c r="I21" i="2" l="1"/>
  <c r="K21" i="2" s="1"/>
  <c r="I23" i="2"/>
  <c r="K23" i="2" s="1"/>
  <c r="I25" i="2"/>
  <c r="K25" i="2" s="1"/>
  <c r="I27" i="2"/>
  <c r="K27" i="2" s="1"/>
  <c r="I29" i="2"/>
  <c r="K29" i="2" s="1"/>
  <c r="I31" i="2"/>
  <c r="K31" i="2" s="1"/>
  <c r="I33" i="2"/>
  <c r="K33" i="2" s="1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J7" i="2"/>
  <c r="L7" i="2" s="1"/>
  <c r="J93" i="2" l="1"/>
  <c r="J61" i="2"/>
  <c r="J117" i="2"/>
  <c r="J53" i="2"/>
  <c r="J141" i="2"/>
  <c r="J109" i="2"/>
  <c r="J77" i="2"/>
  <c r="J45" i="2"/>
  <c r="J125" i="2"/>
  <c r="J85" i="2"/>
  <c r="J133" i="2"/>
  <c r="J101" i="2"/>
  <c r="J69" i="2"/>
  <c r="J37" i="2"/>
  <c r="J139" i="2"/>
  <c r="J123" i="2"/>
  <c r="J107" i="2"/>
  <c r="J91" i="2"/>
  <c r="J75" i="2"/>
  <c r="J59" i="2"/>
  <c r="J145" i="2"/>
  <c r="J137" i="2"/>
  <c r="J129" i="2"/>
  <c r="J121" i="2"/>
  <c r="J113" i="2"/>
  <c r="J105" i="2"/>
  <c r="J97" i="2"/>
  <c r="J89" i="2"/>
  <c r="J81" i="2"/>
  <c r="J73" i="2"/>
  <c r="J65" i="2"/>
  <c r="J57" i="2"/>
  <c r="J49" i="2"/>
  <c r="J41" i="2"/>
  <c r="J27" i="2"/>
  <c r="L27" i="2" s="1"/>
  <c r="J147" i="2"/>
  <c r="J131" i="2"/>
  <c r="J115" i="2"/>
  <c r="J99" i="2"/>
  <c r="J83" i="2"/>
  <c r="J67" i="2"/>
  <c r="J51" i="2"/>
  <c r="J43" i="2"/>
  <c r="J143" i="2"/>
  <c r="J135" i="2"/>
  <c r="J127" i="2"/>
  <c r="J119" i="2"/>
  <c r="J111" i="2"/>
  <c r="J103" i="2"/>
  <c r="J95" i="2"/>
  <c r="J87" i="2"/>
  <c r="J79" i="2"/>
  <c r="J71" i="2"/>
  <c r="J63" i="2"/>
  <c r="J55" i="2"/>
  <c r="J47" i="2"/>
  <c r="J39" i="2"/>
  <c r="I28" i="2"/>
  <c r="K28" i="2" s="1"/>
  <c r="J28" i="2"/>
  <c r="L28" i="2" s="1"/>
  <c r="I24" i="2"/>
  <c r="K24" i="2" s="1"/>
  <c r="J24" i="2"/>
  <c r="L24" i="2" s="1"/>
  <c r="I12" i="2"/>
  <c r="K12" i="2" s="1"/>
  <c r="J12" i="2"/>
  <c r="L12" i="2" s="1"/>
  <c r="I19" i="2"/>
  <c r="K19" i="2" s="1"/>
  <c r="J19" i="2"/>
  <c r="L19" i="2" s="1"/>
  <c r="I15" i="2"/>
  <c r="K15" i="2" s="1"/>
  <c r="J15" i="2"/>
  <c r="L15" i="2" s="1"/>
  <c r="I11" i="2"/>
  <c r="K11" i="2" s="1"/>
  <c r="J11" i="2"/>
  <c r="L11" i="2" s="1"/>
  <c r="I7" i="2"/>
  <c r="K7" i="2" s="1"/>
  <c r="J33" i="2"/>
  <c r="L33" i="2" s="1"/>
  <c r="J25" i="2"/>
  <c r="L25" i="2" s="1"/>
  <c r="I16" i="2"/>
  <c r="K16" i="2" s="1"/>
  <c r="J16" i="2"/>
  <c r="L16" i="2" s="1"/>
  <c r="I34" i="2"/>
  <c r="K34" i="2" s="1"/>
  <c r="K35" i="2" s="1"/>
  <c r="N6" i="2" s="1"/>
  <c r="J34" i="2"/>
  <c r="L34" i="2" s="1"/>
  <c r="L35" i="2" s="1"/>
  <c r="O6" i="2" s="1"/>
  <c r="I30" i="2"/>
  <c r="K30" i="2" s="1"/>
  <c r="J30" i="2"/>
  <c r="L30" i="2" s="1"/>
  <c r="I26" i="2"/>
  <c r="K26" i="2" s="1"/>
  <c r="J26" i="2"/>
  <c r="L26" i="2" s="1"/>
  <c r="I22" i="2"/>
  <c r="K22" i="2" s="1"/>
  <c r="J22" i="2"/>
  <c r="L22" i="2" s="1"/>
  <c r="I18" i="2"/>
  <c r="K18" i="2" s="1"/>
  <c r="J18" i="2"/>
  <c r="L18" i="2" s="1"/>
  <c r="I14" i="2"/>
  <c r="K14" i="2" s="1"/>
  <c r="J14" i="2"/>
  <c r="L14" i="2" s="1"/>
  <c r="I10" i="2"/>
  <c r="K10" i="2" s="1"/>
  <c r="J10" i="2"/>
  <c r="L10" i="2" s="1"/>
  <c r="J148" i="2"/>
  <c r="L148" i="2" s="1"/>
  <c r="L149" i="2" s="1"/>
  <c r="O144" i="2" s="1"/>
  <c r="J146" i="2"/>
  <c r="J144" i="2"/>
  <c r="J142" i="2"/>
  <c r="J140" i="2"/>
  <c r="J138" i="2"/>
  <c r="J136" i="2"/>
  <c r="J134" i="2"/>
  <c r="J132" i="2"/>
  <c r="J130" i="2"/>
  <c r="J128" i="2"/>
  <c r="J126" i="2"/>
  <c r="J124" i="2"/>
  <c r="J122" i="2"/>
  <c r="J120" i="2"/>
  <c r="J118" i="2"/>
  <c r="J116" i="2"/>
  <c r="J114" i="2"/>
  <c r="J112" i="2"/>
  <c r="J110" i="2"/>
  <c r="J108" i="2"/>
  <c r="J106" i="2"/>
  <c r="J104" i="2"/>
  <c r="J102" i="2"/>
  <c r="J100" i="2"/>
  <c r="J98" i="2"/>
  <c r="J96" i="2"/>
  <c r="J94" i="2"/>
  <c r="J92" i="2"/>
  <c r="J90" i="2"/>
  <c r="J88" i="2"/>
  <c r="J86" i="2"/>
  <c r="J84" i="2"/>
  <c r="J82" i="2"/>
  <c r="J80" i="2"/>
  <c r="J78" i="2"/>
  <c r="J76" i="2"/>
  <c r="J74" i="2"/>
  <c r="J72" i="2"/>
  <c r="J70" i="2"/>
  <c r="J68" i="2"/>
  <c r="J66" i="2"/>
  <c r="J64" i="2"/>
  <c r="J62" i="2"/>
  <c r="J60" i="2"/>
  <c r="J58" i="2"/>
  <c r="J56" i="2"/>
  <c r="J54" i="2"/>
  <c r="J52" i="2"/>
  <c r="J50" i="2"/>
  <c r="J48" i="2"/>
  <c r="J46" i="2"/>
  <c r="J44" i="2"/>
  <c r="J42" i="2"/>
  <c r="J40" i="2"/>
  <c r="J38" i="2"/>
  <c r="J36" i="2"/>
  <c r="J31" i="2"/>
  <c r="L31" i="2" s="1"/>
  <c r="J23" i="2"/>
  <c r="L23" i="2" s="1"/>
  <c r="I32" i="2"/>
  <c r="K32" i="2" s="1"/>
  <c r="J32" i="2"/>
  <c r="L32" i="2" s="1"/>
  <c r="I20" i="2"/>
  <c r="K20" i="2" s="1"/>
  <c r="J20" i="2"/>
  <c r="L20" i="2" s="1"/>
  <c r="I8" i="2"/>
  <c r="K8" i="2" s="1"/>
  <c r="J8" i="2"/>
  <c r="L8" i="2" s="1"/>
  <c r="I17" i="2"/>
  <c r="K17" i="2" s="1"/>
  <c r="J17" i="2"/>
  <c r="L17" i="2" s="1"/>
  <c r="I13" i="2"/>
  <c r="K13" i="2" s="1"/>
  <c r="J13" i="2"/>
  <c r="L13" i="2" s="1"/>
  <c r="I9" i="2"/>
  <c r="K9" i="2" s="1"/>
  <c r="J9" i="2"/>
  <c r="L9" i="2" s="1"/>
  <c r="J29" i="2"/>
  <c r="L29" i="2" s="1"/>
  <c r="J21" i="2"/>
  <c r="L21" i="2" s="1"/>
  <c r="K81" i="2" l="1"/>
  <c r="L81" i="2"/>
  <c r="AF148" i="2"/>
  <c r="AC148" i="2"/>
  <c r="AF147" i="2"/>
  <c r="AC147" i="2"/>
  <c r="AF146" i="2"/>
  <c r="AC146" i="2"/>
  <c r="AF145" i="2"/>
  <c r="AC145" i="2"/>
  <c r="AF143" i="2"/>
  <c r="AC143" i="2"/>
  <c r="AF142" i="2"/>
  <c r="AC142" i="2"/>
  <c r="AF141" i="2"/>
  <c r="AC141" i="2"/>
  <c r="AF140" i="2"/>
  <c r="AC140" i="2"/>
  <c r="AF139" i="2"/>
  <c r="AC139" i="2"/>
  <c r="AF137" i="2"/>
  <c r="AC137" i="2"/>
  <c r="AF136" i="2"/>
  <c r="AC136" i="2"/>
  <c r="AF135" i="2"/>
  <c r="AC135" i="2"/>
  <c r="AF134" i="2"/>
  <c r="AC134" i="2"/>
  <c r="AF133" i="2"/>
  <c r="AC133" i="2"/>
  <c r="AF132" i="2"/>
  <c r="AC132" i="2"/>
  <c r="AF131" i="2"/>
  <c r="AC131" i="2"/>
  <c r="AF130" i="2"/>
  <c r="AC130" i="2"/>
  <c r="AF129" i="2"/>
  <c r="AC129" i="2"/>
  <c r="AF128" i="2"/>
  <c r="AC128" i="2"/>
  <c r="AF127" i="2"/>
  <c r="AC127" i="2"/>
  <c r="AF126" i="2"/>
  <c r="AC126" i="2"/>
  <c r="AF125" i="2"/>
  <c r="AC125" i="2"/>
  <c r="AF123" i="2"/>
  <c r="AC123" i="2"/>
  <c r="AF122" i="2"/>
  <c r="AC122" i="2"/>
  <c r="AF121" i="2"/>
  <c r="AC121" i="2"/>
  <c r="AF120" i="2"/>
  <c r="AC120" i="2"/>
  <c r="AF119" i="2"/>
  <c r="AC119" i="2"/>
  <c r="AF118" i="2"/>
  <c r="AC118" i="2"/>
  <c r="AF116" i="2"/>
  <c r="AC116" i="2"/>
  <c r="AF115" i="2"/>
  <c r="AC115" i="2"/>
  <c r="AF114" i="2"/>
  <c r="AC114" i="2"/>
  <c r="AF113" i="2"/>
  <c r="AC113" i="2"/>
  <c r="AF112" i="2"/>
  <c r="AC112" i="2"/>
  <c r="AF111" i="2"/>
  <c r="AC111" i="2"/>
  <c r="AF110" i="2"/>
  <c r="AC110" i="2"/>
  <c r="AF109" i="2"/>
  <c r="AC109" i="2"/>
  <c r="AF108" i="2"/>
  <c r="AC108" i="2"/>
  <c r="AF107" i="2"/>
  <c r="AC107" i="2"/>
  <c r="AF106" i="2"/>
  <c r="AC106" i="2"/>
  <c r="AF105" i="2"/>
  <c r="AC105" i="2"/>
  <c r="AF104" i="2"/>
  <c r="AC104" i="2"/>
  <c r="AF103" i="2"/>
  <c r="AC103" i="2"/>
  <c r="AF102" i="2"/>
  <c r="AC102" i="2"/>
  <c r="AF101" i="2"/>
  <c r="AC101" i="2"/>
  <c r="AF100" i="2"/>
  <c r="AC100" i="2"/>
  <c r="AF98" i="2"/>
  <c r="AC98" i="2"/>
  <c r="AF97" i="2"/>
  <c r="AC97" i="2"/>
  <c r="AF96" i="2"/>
  <c r="AC96" i="2"/>
  <c r="AF95" i="2"/>
  <c r="AC95" i="2"/>
  <c r="AF94" i="2"/>
  <c r="AC94" i="2"/>
  <c r="AF93" i="2"/>
  <c r="AC93" i="2"/>
  <c r="AF92" i="2"/>
  <c r="AC92" i="2"/>
  <c r="AF91" i="2"/>
  <c r="AC91" i="2"/>
  <c r="AF90" i="2"/>
  <c r="AC90" i="2"/>
  <c r="AF89" i="2"/>
  <c r="AC89" i="2"/>
  <c r="AF88" i="2"/>
  <c r="AC88" i="2"/>
  <c r="AF87" i="2"/>
  <c r="AC87" i="2"/>
  <c r="AF86" i="2"/>
  <c r="AC86" i="2"/>
  <c r="AF85" i="2"/>
  <c r="AC85" i="2"/>
  <c r="AF84" i="2"/>
  <c r="AC84" i="2"/>
  <c r="AF83" i="2"/>
  <c r="AC83" i="2"/>
  <c r="AF82" i="2"/>
  <c r="AC82" i="2"/>
  <c r="AF80" i="2"/>
  <c r="AC80" i="2"/>
  <c r="AF79" i="2"/>
  <c r="AC79" i="2"/>
  <c r="AF78" i="2"/>
  <c r="AC78" i="2"/>
  <c r="AF77" i="2"/>
  <c r="AC77" i="2"/>
  <c r="AF76" i="2"/>
  <c r="AC76" i="2"/>
  <c r="AF75" i="2"/>
  <c r="AC75" i="2"/>
  <c r="AF74" i="2"/>
  <c r="AC74" i="2"/>
  <c r="AF73" i="2"/>
  <c r="AC73" i="2"/>
  <c r="AF72" i="2"/>
  <c r="AC72" i="2"/>
  <c r="AF71" i="2"/>
  <c r="AC71" i="2"/>
  <c r="AF70" i="2"/>
  <c r="AC70" i="2"/>
  <c r="AF69" i="2"/>
  <c r="AC69" i="2"/>
  <c r="AF68" i="2"/>
  <c r="AC68" i="2"/>
  <c r="AF67" i="2"/>
  <c r="AC67" i="2"/>
  <c r="AF66" i="2"/>
  <c r="AC66" i="2"/>
  <c r="AF65" i="2"/>
  <c r="AC65" i="2"/>
  <c r="AF64" i="2"/>
  <c r="AC64" i="2"/>
  <c r="AF63" i="2"/>
  <c r="AC63" i="2"/>
  <c r="AF62" i="2"/>
  <c r="AC62" i="2"/>
  <c r="AF61" i="2"/>
  <c r="AC61" i="2"/>
  <c r="AF60" i="2"/>
  <c r="AC60" i="2"/>
  <c r="AF59" i="2"/>
  <c r="AC59" i="2"/>
  <c r="AF58" i="2"/>
  <c r="AC58" i="2"/>
  <c r="AF57" i="2"/>
  <c r="AC57" i="2"/>
  <c r="AF56" i="2"/>
  <c r="AC56" i="2"/>
  <c r="AF55" i="2"/>
  <c r="AC55" i="2"/>
  <c r="AF54" i="2"/>
  <c r="AC54" i="2"/>
  <c r="AF53" i="2"/>
  <c r="AC53" i="2"/>
  <c r="AF52" i="2"/>
  <c r="AC52" i="2"/>
  <c r="AF51" i="2"/>
  <c r="AC51" i="2"/>
  <c r="AF50" i="2"/>
  <c r="AC50" i="2"/>
  <c r="AF49" i="2"/>
  <c r="AC49" i="2"/>
  <c r="AF48" i="2"/>
  <c r="AC48" i="2"/>
  <c r="AF47" i="2"/>
  <c r="AC47" i="2"/>
  <c r="AF46" i="2"/>
  <c r="AC46" i="2"/>
  <c r="AF45" i="2"/>
  <c r="AC45" i="2"/>
  <c r="AF44" i="2"/>
  <c r="AC44" i="2"/>
  <c r="AF43" i="2"/>
  <c r="AC43" i="2"/>
  <c r="AF42" i="2"/>
  <c r="AC42" i="2"/>
  <c r="AF41" i="2"/>
  <c r="AC41" i="2"/>
  <c r="AF40" i="2"/>
  <c r="AC40" i="2"/>
  <c r="AF39" i="2"/>
  <c r="AC39" i="2"/>
  <c r="AF38" i="2"/>
  <c r="AC38" i="2"/>
  <c r="AF37" i="2"/>
  <c r="AC37" i="2"/>
  <c r="AF36" i="2"/>
  <c r="AC36" i="2"/>
  <c r="AF35" i="2"/>
  <c r="AC35" i="2"/>
  <c r="AF33" i="2"/>
  <c r="AC33" i="2"/>
  <c r="AF32" i="2"/>
  <c r="AC32" i="2"/>
  <c r="AF31" i="2"/>
  <c r="AC31" i="2"/>
  <c r="AF30" i="2"/>
  <c r="AC30" i="2"/>
  <c r="AF29" i="2"/>
  <c r="AC29" i="2"/>
  <c r="AF28" i="2"/>
  <c r="AC28" i="2"/>
  <c r="AF27" i="2"/>
  <c r="AC27" i="2"/>
  <c r="AF26" i="2"/>
  <c r="AC26" i="2"/>
  <c r="AF25" i="2"/>
  <c r="AC25" i="2"/>
  <c r="AF24" i="2"/>
  <c r="AC24" i="2"/>
  <c r="AF23" i="2"/>
  <c r="AC23" i="2"/>
  <c r="AF22" i="2"/>
  <c r="AC22" i="2"/>
  <c r="AF21" i="2"/>
  <c r="AC21" i="2"/>
  <c r="AF20" i="2"/>
  <c r="AC20" i="2"/>
  <c r="AF19" i="2"/>
  <c r="AC19" i="2"/>
  <c r="AF18" i="2"/>
  <c r="AC18" i="2"/>
  <c r="AF17" i="2"/>
  <c r="AC17" i="2"/>
  <c r="AF16" i="2"/>
  <c r="AC16" i="2"/>
  <c r="AF15" i="2"/>
  <c r="AC15" i="2"/>
  <c r="AF14" i="2"/>
  <c r="AC14" i="2"/>
  <c r="AF13" i="2"/>
  <c r="AC13" i="2"/>
  <c r="AF12" i="2"/>
  <c r="AC12" i="2"/>
  <c r="AF11" i="2"/>
  <c r="AC11" i="2"/>
  <c r="AF10" i="2"/>
  <c r="AC10" i="2"/>
  <c r="AF9" i="2"/>
  <c r="AC9" i="2"/>
  <c r="AF8" i="2"/>
  <c r="AC8" i="2"/>
  <c r="AF7" i="2"/>
  <c r="AC7" i="2"/>
  <c r="AF6" i="2"/>
  <c r="AC6" i="2"/>
  <c r="AF5" i="2"/>
  <c r="AC5" i="2"/>
  <c r="K99" i="2" l="1"/>
  <c r="K100" i="2" s="1"/>
  <c r="K82" i="2"/>
  <c r="N34" i="2" s="1"/>
  <c r="L99" i="2"/>
  <c r="L82" i="2"/>
  <c r="O34" i="2" s="1"/>
  <c r="K117" i="2"/>
  <c r="K116" i="2"/>
  <c r="L80" i="2"/>
  <c r="L78" i="2"/>
  <c r="L76" i="2"/>
  <c r="L74" i="2"/>
  <c r="L72" i="2"/>
  <c r="L70" i="2"/>
  <c r="L68" i="2"/>
  <c r="L66" i="2"/>
  <c r="L64" i="2"/>
  <c r="L62" i="2"/>
  <c r="L60" i="2"/>
  <c r="L58" i="2"/>
  <c r="L56" i="2"/>
  <c r="L54" i="2"/>
  <c r="L52" i="2"/>
  <c r="L50" i="2"/>
  <c r="L48" i="2"/>
  <c r="L46" i="2"/>
  <c r="L44" i="2"/>
  <c r="L42" i="2"/>
  <c r="L40" i="2"/>
  <c r="L38" i="2"/>
  <c r="L36" i="2"/>
  <c r="L79" i="2"/>
  <c r="L77" i="2"/>
  <c r="L75" i="2"/>
  <c r="L73" i="2"/>
  <c r="L71" i="2"/>
  <c r="L69" i="2"/>
  <c r="L67" i="2"/>
  <c r="L65" i="2"/>
  <c r="L63" i="2"/>
  <c r="L61" i="2"/>
  <c r="L59" i="2"/>
  <c r="L57" i="2"/>
  <c r="L55" i="2"/>
  <c r="L53" i="2"/>
  <c r="L51" i="2"/>
  <c r="L49" i="2"/>
  <c r="L47" i="2"/>
  <c r="L45" i="2"/>
  <c r="L43" i="2"/>
  <c r="L41" i="2"/>
  <c r="L39" i="2"/>
  <c r="L37" i="2"/>
  <c r="K80" i="2"/>
  <c r="K78" i="2"/>
  <c r="K76" i="2"/>
  <c r="K74" i="2"/>
  <c r="K72" i="2"/>
  <c r="K70" i="2"/>
  <c r="K68" i="2"/>
  <c r="K66" i="2"/>
  <c r="K64" i="2"/>
  <c r="K62" i="2"/>
  <c r="K60" i="2"/>
  <c r="K58" i="2"/>
  <c r="K56" i="2"/>
  <c r="K54" i="2"/>
  <c r="K52" i="2"/>
  <c r="K50" i="2"/>
  <c r="K48" i="2"/>
  <c r="K46" i="2"/>
  <c r="K44" i="2"/>
  <c r="K42" i="2"/>
  <c r="K40" i="2"/>
  <c r="K38" i="2"/>
  <c r="K36" i="2"/>
  <c r="K79" i="2"/>
  <c r="K77" i="2"/>
  <c r="K75" i="2"/>
  <c r="K73" i="2"/>
  <c r="K71" i="2"/>
  <c r="K69" i="2"/>
  <c r="K67" i="2"/>
  <c r="K65" i="2"/>
  <c r="K63" i="2"/>
  <c r="K61" i="2"/>
  <c r="K59" i="2"/>
  <c r="K57" i="2"/>
  <c r="K55" i="2"/>
  <c r="K53" i="2"/>
  <c r="K51" i="2"/>
  <c r="K49" i="2"/>
  <c r="K47" i="2"/>
  <c r="K45" i="2"/>
  <c r="K43" i="2"/>
  <c r="K41" i="2"/>
  <c r="K39" i="2"/>
  <c r="K37" i="2"/>
  <c r="L117" i="2" l="1"/>
  <c r="L100" i="2"/>
  <c r="K124" i="2"/>
  <c r="K118" i="2"/>
  <c r="N99" i="2" s="1"/>
  <c r="AC34" i="2"/>
  <c r="AF34" i="2"/>
  <c r="K138" i="2"/>
  <c r="K125" i="2"/>
  <c r="K98" i="2"/>
  <c r="K96" i="2"/>
  <c r="K94" i="2"/>
  <c r="K92" i="2"/>
  <c r="K90" i="2"/>
  <c r="K88" i="2"/>
  <c r="K86" i="2"/>
  <c r="K84" i="2"/>
  <c r="K97" i="2"/>
  <c r="K95" i="2"/>
  <c r="K93" i="2"/>
  <c r="K91" i="2"/>
  <c r="K89" i="2"/>
  <c r="K87" i="2"/>
  <c r="K85" i="2"/>
  <c r="K83" i="2"/>
  <c r="L98" i="2"/>
  <c r="L96" i="2"/>
  <c r="L94" i="2"/>
  <c r="L92" i="2"/>
  <c r="L90" i="2"/>
  <c r="L88" i="2"/>
  <c r="L86" i="2"/>
  <c r="L84" i="2"/>
  <c r="L97" i="2"/>
  <c r="L95" i="2"/>
  <c r="L93" i="2"/>
  <c r="L91" i="2"/>
  <c r="L89" i="2"/>
  <c r="L87" i="2"/>
  <c r="L85" i="2"/>
  <c r="L83" i="2"/>
  <c r="N138" i="2" l="1"/>
  <c r="K139" i="2"/>
  <c r="L124" i="2"/>
  <c r="L118" i="2"/>
  <c r="N117" i="2"/>
  <c r="AF138" i="2"/>
  <c r="L116" i="2"/>
  <c r="L114" i="2"/>
  <c r="L112" i="2"/>
  <c r="L110" i="2"/>
  <c r="L108" i="2"/>
  <c r="L106" i="2"/>
  <c r="L104" i="2"/>
  <c r="L102" i="2"/>
  <c r="O81" i="2"/>
  <c r="L115" i="2"/>
  <c r="L113" i="2"/>
  <c r="L111" i="2"/>
  <c r="L109" i="2"/>
  <c r="L107" i="2"/>
  <c r="L105" i="2"/>
  <c r="L103" i="2"/>
  <c r="L101" i="2"/>
  <c r="K114" i="2"/>
  <c r="K112" i="2"/>
  <c r="K110" i="2"/>
  <c r="K108" i="2"/>
  <c r="K106" i="2"/>
  <c r="K104" i="2"/>
  <c r="K102" i="2"/>
  <c r="N81" i="2"/>
  <c r="K115" i="2"/>
  <c r="K113" i="2"/>
  <c r="K111" i="2"/>
  <c r="K109" i="2"/>
  <c r="K107" i="2"/>
  <c r="K105" i="2"/>
  <c r="K103" i="2"/>
  <c r="K101" i="2"/>
  <c r="L138" i="2" l="1"/>
  <c r="L125" i="2"/>
  <c r="AF81" i="2"/>
  <c r="AC81" i="2"/>
  <c r="L122" i="2"/>
  <c r="L120" i="2"/>
  <c r="O99" i="2"/>
  <c r="L123" i="2"/>
  <c r="L121" i="2"/>
  <c r="L119" i="2"/>
  <c r="K122" i="2"/>
  <c r="K120" i="2"/>
  <c r="K123" i="2"/>
  <c r="K121" i="2"/>
  <c r="K119" i="2"/>
  <c r="O138" i="2" l="1"/>
  <c r="AC138" i="2" s="1"/>
  <c r="L139" i="2"/>
  <c r="AF99" i="2"/>
  <c r="AC99" i="2"/>
  <c r="L136" i="2"/>
  <c r="L134" i="2"/>
  <c r="L132" i="2"/>
  <c r="L130" i="2"/>
  <c r="L128" i="2"/>
  <c r="L126" i="2"/>
  <c r="L137" i="2"/>
  <c r="L135" i="2"/>
  <c r="L133" i="2"/>
  <c r="L131" i="2"/>
  <c r="L129" i="2"/>
  <c r="L127" i="2"/>
  <c r="O117" i="2"/>
  <c r="K136" i="2"/>
  <c r="K134" i="2"/>
  <c r="K132" i="2"/>
  <c r="K130" i="2"/>
  <c r="K128" i="2"/>
  <c r="K126" i="2"/>
  <c r="K137" i="2"/>
  <c r="K135" i="2"/>
  <c r="K133" i="2"/>
  <c r="K131" i="2"/>
  <c r="K129" i="2"/>
  <c r="K127" i="2"/>
  <c r="AC117" i="2" l="1"/>
  <c r="AF117" i="2"/>
  <c r="K142" i="2"/>
  <c r="K140" i="2"/>
  <c r="K143" i="2"/>
  <c r="K141" i="2"/>
  <c r="N124" i="2"/>
  <c r="L142" i="2"/>
  <c r="L140" i="2"/>
  <c r="L143" i="2"/>
  <c r="L141" i="2"/>
  <c r="O124" i="2"/>
  <c r="AF124" i="2" l="1"/>
  <c r="AC124" i="2"/>
  <c r="K148" i="2"/>
  <c r="K149" i="2" s="1"/>
  <c r="N144" i="2" s="1"/>
  <c r="K146" i="2"/>
  <c r="K147" i="2"/>
  <c r="L146" i="2"/>
  <c r="L147" i="2"/>
  <c r="AF144" i="2" l="1"/>
  <c r="AC144" i="2"/>
</calcChain>
</file>

<file path=xl/sharedStrings.xml><?xml version="1.0" encoding="utf-8"?>
<sst xmlns="http://schemas.openxmlformats.org/spreadsheetml/2006/main" count="369" uniqueCount="128">
  <si>
    <t>MANZANE</t>
  </si>
  <si>
    <t>MANZANELOT</t>
  </si>
  <si>
    <t>ESTACIÓN</t>
  </si>
  <si>
    <t>PUNTOS OBSERVADOS</t>
  </si>
  <si>
    <t>AZIMUT</t>
  </si>
  <si>
    <t>N : S</t>
  </si>
  <si>
    <t>E : W</t>
  </si>
  <si>
    <t>PROYECCIONES</t>
  </si>
  <si>
    <t>NORTE</t>
  </si>
  <si>
    <t>ESTE</t>
  </si>
  <si>
    <t>COORDENADAS</t>
  </si>
  <si>
    <t>DESCRIPCIÓN</t>
  </si>
  <si>
    <t xml:space="preserve"> </t>
  </si>
  <si>
    <t>INICIO (Punto 1EST, corresponde a la primera armada)</t>
  </si>
  <si>
    <t>C20B (Casa 20 de la manzana B)</t>
  </si>
  <si>
    <t>C1B (Casa 1 de la manzana B)</t>
  </si>
  <si>
    <t>C20C (Casa 20 de la manzana C)</t>
  </si>
  <si>
    <t>AC1C (Anden de la casa 1 de la manzana C)</t>
  </si>
  <si>
    <t>AC3E (Anden de la casa 3 manzana E)</t>
  </si>
  <si>
    <t>C3E (Casa 3 de la manzana E)</t>
  </si>
  <si>
    <t>C1E (Casa 1 de la manzana E)</t>
  </si>
  <si>
    <t>1PID (Primer punto del lote pequeño, donde se encuentra el parque, tomado de izquierda a derecha)</t>
  </si>
  <si>
    <t>2PID (Segundo punto del lote pequeño, donde se encuentra el parque, tomado de izquierda a derecha)</t>
  </si>
  <si>
    <t>3PID (Tercer punto del lote pequeño, donde se encuentran los parques, cerca a la calle)</t>
  </si>
  <si>
    <t>4PID (Cuarto punto del lote pequeño, donde se encuentran los parques, pegado a la cerca)</t>
  </si>
  <si>
    <t>9PID (Quinto punto del lote, pequeño, donde se encuentran los parques)</t>
  </si>
  <si>
    <t>10PID (Sexto punto del lote, pequeño, donde se encuentran los parques)</t>
  </si>
  <si>
    <t>11PID (Septimo punto del lote, pequeño, donde se encuentran los parques, pegado a la calle)</t>
  </si>
  <si>
    <t>12PID (Octavo punto del lote pequeño, donde se encuentran los parques, al lado de la cerca)</t>
  </si>
  <si>
    <t>13PID (Noveno punto del lote pequeño, donde se encuentran los parques, pegado a la cerca viva)</t>
  </si>
  <si>
    <t>14PID (Decimo primer punto del lote pequeño, donde se encuentran los parques, pegado a la calle)</t>
  </si>
  <si>
    <t>15PID (Decimo segundo punto del lote pequeño, donde se encuentran los parques, pegado a la cerca metalica)</t>
  </si>
  <si>
    <t>16PID (Decimo tercer punto del lote pequeño, donde se encuentran los parques, pegado a la calle)</t>
  </si>
  <si>
    <t>17PID (Decimo cuarto punto del lote pequeño, donde se encuentran los parques, pegado a la cerca viva)</t>
  </si>
  <si>
    <t>VERIF1 (Punto de verificación de las coordenadas del Delta 1)</t>
  </si>
  <si>
    <t>BOMBAS (Levantamiento del cuarto de bombas)</t>
  </si>
  <si>
    <t>LOTEBOMBAS (Levantamiento del lote donde se encuentra el cuarto de bombas, donde se localizaran tanques)</t>
  </si>
  <si>
    <t>Delta 2</t>
  </si>
  <si>
    <t>Delta 1</t>
  </si>
  <si>
    <t>3 EST (Tercera armada de la estación, parquedaero de carros, lote bombas)</t>
  </si>
  <si>
    <t>Delta 3</t>
  </si>
  <si>
    <t>2 EST (Segunda armada de la estación, se amarra la estación con Delta 1, lote bombas, palo)</t>
  </si>
  <si>
    <t>4 EST (Corresponde al cambio número 3 y la cuarta armada, cerca a la casa de Rodiel)</t>
  </si>
  <si>
    <t>Delta 4</t>
  </si>
  <si>
    <t>Delta 5</t>
  </si>
  <si>
    <t>5 EST (Quinta armada de la estación, calle del profe Rodiel)</t>
  </si>
  <si>
    <t>Delta 6</t>
  </si>
  <si>
    <t>6 EST (Sexta armada de la estación, calle que conlinda con el conjunto)</t>
  </si>
  <si>
    <t>VERIF2 (Punto de verificación de las coordenadas de Delta 2)</t>
  </si>
  <si>
    <t>VERIF3 (Punto de verificación de las coordenadas de Delta 3)</t>
  </si>
  <si>
    <t>18PID (Último punto del lote pequeño, pegado a la calle)</t>
  </si>
  <si>
    <t>CALLELOTE (Calle entre la manzana del señor Alex y el lote de bombas)</t>
  </si>
  <si>
    <t>CALLELOTE (" ")</t>
  </si>
  <si>
    <t>LOTEBOMBAS (" ")</t>
  </si>
  <si>
    <t>-</t>
  </si>
  <si>
    <t>BOMBAS (" ")</t>
  </si>
  <si>
    <t>LOTEBOMBAS (Punto del lote donde se encuentra el cuarto de bombas, donde se localizaran los tanques)</t>
  </si>
  <si>
    <t>CASA1A (Punto tomado en la casa 1 de la manzana A)</t>
  </si>
  <si>
    <t>CASA1A (" ")</t>
  </si>
  <si>
    <t>CASA1AND (Anden de la casa 1A)</t>
  </si>
  <si>
    <t>VIACASA1A (Vía que pasa al frente de la casa 1A)</t>
  </si>
  <si>
    <t>CASAB15 (Casa 15 de la manzana A, inicio)</t>
  </si>
  <si>
    <t>CASAB17AND (Anden de la casa 17, manzana B)</t>
  </si>
  <si>
    <t>ANDENMANZB (Anden al final de la manzana B)</t>
  </si>
  <si>
    <t>CASA11B (Punto tomado en el inicio de la casa 11B)</t>
  </si>
  <si>
    <t>CASA11B (Punto tomado en el final de la casa 11B)</t>
  </si>
  <si>
    <t>CASAPROFE (Casa del profesor Rodiel)</t>
  </si>
  <si>
    <t>CASAPROFE (" ")</t>
  </si>
  <si>
    <t>MONTEPROFE (Zona verde ubicado al frente de la casa del profesor Rodiel)</t>
  </si>
  <si>
    <t>MANZANAA (Punto para el levantamiento de la manzana A)</t>
  </si>
  <si>
    <t>MANZANAA (" ")</t>
  </si>
  <si>
    <t>MANZANAD (Inicio de la manzana D)</t>
  </si>
  <si>
    <t>MONTE (Zona verde ubicada en frente de la manzana D)</t>
  </si>
  <si>
    <t>MONTE (" ")</t>
  </si>
  <si>
    <t>MANZANAB (Punto para el levantamiento de la manzana B)</t>
  </si>
  <si>
    <t>MANZABANDE (Anden en la manzana B, final)</t>
  </si>
  <si>
    <t>MANZANAD (Punto ubicado en la manzana D, intermedio)</t>
  </si>
  <si>
    <t>MANZANAD (" ")</t>
  </si>
  <si>
    <t>MANZANAC (Punto tomado en la manzana C)</t>
  </si>
  <si>
    <t>MANZANAC (" ")</t>
  </si>
  <si>
    <t>MANZANAD (Punto tomado en la manzana D)</t>
  </si>
  <si>
    <t>°</t>
  </si>
  <si>
    <t>C0TA (m)</t>
  </si>
  <si>
    <t>ERROR COORDENADAS (metros) (Inicial-VERIF)</t>
  </si>
  <si>
    <t>Hz (m)</t>
  </si>
  <si>
    <t>CONJUNTO (Cerca del conjunto aledaño a la Urbanización)</t>
  </si>
  <si>
    <t>CONJUNTO (" ")</t>
  </si>
  <si>
    <t>VERIF4 (Punto de verificación e las coordenadas de Delta4)</t>
  </si>
  <si>
    <t>MANZAB (Punto tomado en la manzana B)</t>
  </si>
  <si>
    <t>MANZAB (" ")</t>
  </si>
  <si>
    <t>MANZAC (Punto tomado en la manzana C)</t>
  </si>
  <si>
    <t>VERIF5 (Punto de verificación de las coordenadas de Delta 5)</t>
  </si>
  <si>
    <t>CONJUNTO (Punto tomado en la cerca del conjunto)</t>
  </si>
  <si>
    <t>MANZAND (Punto para el levantamiento de la manzana D)</t>
  </si>
  <si>
    <t>MANZAND (" ")</t>
  </si>
  <si>
    <t>MANZANC (Punto tomado en la manzana C)</t>
  </si>
  <si>
    <t>7 EST (Septima armada de la estación, esquina manzana D, detrás casa del profesor Rodiel)</t>
  </si>
  <si>
    <t>VERIF6 (Punto de verificación de las coordenadas de Delta 6)</t>
  </si>
  <si>
    <t>MANZAD (Punto tomado en la manzana D)</t>
  </si>
  <si>
    <t>MANZAD (" ")</t>
  </si>
  <si>
    <t>8 EST (Octava armada de la estación, casa al respaldo de la del profesor Rodiel, sobre el anden)</t>
  </si>
  <si>
    <t>VERIF7 (Verificación de las coordenadas de Delta 7)</t>
  </si>
  <si>
    <t>VERIF8 (Verificación de las coordenadas de Delta 8)</t>
  </si>
  <si>
    <t>Delta 7</t>
  </si>
  <si>
    <t>Delta 8</t>
  </si>
  <si>
    <t>'</t>
  </si>
  <si>
    <t>''</t>
  </si>
  <si>
    <t>OBS</t>
  </si>
  <si>
    <t>El error corresponde a la diferencia entre las coordenadas de Delta 8 y el punto 143 (VERIF8).</t>
  </si>
  <si>
    <t>El error corresponde a la diferencia entre las coordenadas de Delta 7 y el punto 140 (VERIF7).</t>
  </si>
  <si>
    <t>El error corresponde a la diferencia entre las coordenadas de Delta 6 y el punto 134 (VERIF6).</t>
  </si>
  <si>
    <t>El error corresponde a la diferencia entre las coordenadas de Delta 5 y el punto 120 (VERIF5).</t>
  </si>
  <si>
    <t>El error corresponde a la diferencia entre las coordenadas de Delta 1 y el punto 30 (VERIF1).</t>
  </si>
  <si>
    <t>El error corresponde a la diferencia entre las coordenadas de Delta 2 y el punto 77 (VERIF2).</t>
  </si>
  <si>
    <t>El error corresponde a la diferencia entre las coordenadas de Delta 3 y el punto 95 (VERIF3).</t>
  </si>
  <si>
    <t>El error corresponde a la diferencia entre las coordenadas de Delta 4 y el punto 113 (VERIF4).</t>
  </si>
  <si>
    <t>Punto de armada para verificar Delta 8</t>
  </si>
  <si>
    <t>ERROR COORDENADAS (metros)</t>
  </si>
  <si>
    <t>VERIF2 (Verificación de las coordenadas de Delta 2)</t>
  </si>
  <si>
    <t>Punto de armada para verificar las coordenadas de Delta 8.</t>
  </si>
  <si>
    <t>1 EST (Corresponde a la primera armada e inicio de la poligonal.)</t>
  </si>
  <si>
    <t>2 EST (Segunda armada de la estación.)</t>
  </si>
  <si>
    <t>3 EST (Tercera armada, parqueadero carros.)</t>
  </si>
  <si>
    <t>4 EST (Cuarta armada, casa profesor.)</t>
  </si>
  <si>
    <t>5 EST (Quinta armada, calle de Rodiel.)</t>
  </si>
  <si>
    <t>6 EST (Sexta armada, calle conjunto.)</t>
  </si>
  <si>
    <t>7 EST (Septima armada, detrás de Rodiel.)</t>
  </si>
  <si>
    <t>8 EST (Octava armada,sobre el anden D.)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</si>
</sst>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[h]\°mm\'ss\'\'"/>
    <numFmt numFmtId="166" formatCode="0.0000"/>
    <numFmt numFmtId="167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167" fontId="1" fillId="0" borderId="0" xfId="0" applyNumberFormat="1" applyFont="1" applyFill="1" applyAlignment="1">
      <alignment horizontal="center" vertical="center"/>
    </xf>
    <xf numFmtId="166" fontId="1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167" fontId="5" fillId="0" borderId="2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4" fillId="0" borderId="0" xfId="0" applyNumberFormat="1" applyFont="1"/>
    <xf numFmtId="165" fontId="4" fillId="0" borderId="0" xfId="0" applyNumberFormat="1" applyFont="1"/>
    <xf numFmtId="166" fontId="4" fillId="0" borderId="0" xfId="0" applyNumberFormat="1" applyFont="1"/>
    <xf numFmtId="164" fontId="4" fillId="0" borderId="0" xfId="0" applyNumberFormat="1" applyFont="1"/>
    <xf numFmtId="166" fontId="4" fillId="0" borderId="8" xfId="0" applyNumberFormat="1" applyFont="1" applyFill="1" applyBorder="1" applyAlignment="1">
      <alignment horizontal="center" vertical="center"/>
    </xf>
    <xf numFmtId="0" fontId="4" fillId="0" borderId="0" xfId="0" applyFont="1" applyFill="1"/>
    <xf numFmtId="165" fontId="4" fillId="0" borderId="0" xfId="0" applyNumberFormat="1" applyFont="1" applyFill="1"/>
    <xf numFmtId="166" fontId="4" fillId="0" borderId="0" xfId="0" applyNumberFormat="1" applyFont="1" applyFill="1"/>
    <xf numFmtId="164" fontId="4" fillId="0" borderId="0" xfId="0" applyNumberFormat="1" applyFont="1" applyFill="1"/>
    <xf numFmtId="1" fontId="4" fillId="0" borderId="1" xfId="0" applyNumberFormat="1" applyFont="1" applyFill="1" applyBorder="1" applyAlignment="1">
      <alignment horizontal="justify" vertical="center"/>
    </xf>
    <xf numFmtId="167" fontId="4" fillId="0" borderId="0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/>
    <xf numFmtId="166" fontId="5" fillId="0" borderId="2" xfId="0" applyNumberFormat="1" applyFont="1" applyFill="1" applyBorder="1" applyAlignment="1">
      <alignment horizontal="center" vertical="center"/>
    </xf>
    <xf numFmtId="166" fontId="4" fillId="0" borderId="0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>
      <alignment horizontal="justify" vertical="center"/>
    </xf>
    <xf numFmtId="0" fontId="4" fillId="0" borderId="5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7" fontId="4" fillId="0" borderId="5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67" fontId="2" fillId="0" borderId="5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justify" vertical="center" wrapText="1"/>
    </xf>
    <xf numFmtId="1" fontId="5" fillId="0" borderId="17" xfId="0" applyNumberFormat="1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/>
    </xf>
    <xf numFmtId="167" fontId="5" fillId="0" borderId="17" xfId="0" applyNumberFormat="1" applyFont="1" applyFill="1" applyBorder="1" applyAlignment="1">
      <alignment horizontal="center" vertical="center"/>
    </xf>
    <xf numFmtId="166" fontId="5" fillId="0" borderId="17" xfId="0" applyNumberFormat="1" applyFont="1" applyFill="1" applyBorder="1" applyAlignment="1">
      <alignment horizontal="center" vertical="center"/>
    </xf>
    <xf numFmtId="164" fontId="4" fillId="0" borderId="17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justify" vertical="center" wrapText="1"/>
    </xf>
    <xf numFmtId="164" fontId="2" fillId="0" borderId="21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justify" vertical="center"/>
    </xf>
    <xf numFmtId="1" fontId="4" fillId="0" borderId="17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167" fontId="4" fillId="0" borderId="17" xfId="0" applyNumberFormat="1" applyFont="1" applyFill="1" applyBorder="1" applyAlignment="1">
      <alignment horizontal="center" vertical="center"/>
    </xf>
    <xf numFmtId="166" fontId="4" fillId="0" borderId="17" xfId="0" applyNumberFormat="1" applyFont="1" applyFill="1" applyBorder="1" applyAlignment="1">
      <alignment horizontal="center" vertical="center"/>
    </xf>
    <xf numFmtId="164" fontId="4" fillId="0" borderId="22" xfId="0" applyNumberFormat="1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164" fontId="4" fillId="0" borderId="26" xfId="0" applyNumberFormat="1" applyFont="1" applyFill="1" applyBorder="1" applyAlignment="1">
      <alignment horizontal="center" vertical="center"/>
    </xf>
    <xf numFmtId="1" fontId="4" fillId="0" borderId="17" xfId="0" applyNumberFormat="1" applyFont="1" applyFill="1" applyBorder="1" applyAlignment="1">
      <alignment horizontal="justify" vertical="center" wrapText="1"/>
    </xf>
    <xf numFmtId="1" fontId="4" fillId="0" borderId="27" xfId="0" applyNumberFormat="1" applyFont="1" applyFill="1" applyBorder="1" applyAlignment="1">
      <alignment horizontal="center" vertical="center"/>
    </xf>
    <xf numFmtId="1" fontId="4" fillId="0" borderId="8" xfId="0" applyNumberFormat="1" applyFont="1" applyFill="1" applyBorder="1" applyAlignment="1">
      <alignment horizontal="justify" vertical="center"/>
    </xf>
    <xf numFmtId="1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167" fontId="4" fillId="0" borderId="8" xfId="0" applyNumberFormat="1" applyFont="1" applyFill="1" applyBorder="1" applyAlignment="1">
      <alignment horizontal="center" vertical="center"/>
    </xf>
    <xf numFmtId="164" fontId="4" fillId="0" borderId="28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/>
    </xf>
    <xf numFmtId="1" fontId="4" fillId="0" borderId="17" xfId="0" applyNumberFormat="1" applyFont="1" applyFill="1" applyBorder="1" applyAlignment="1">
      <alignment horizontal="justify" vertical="center"/>
    </xf>
    <xf numFmtId="164" fontId="3" fillId="0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8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justify" vertical="center" wrapText="1"/>
    </xf>
    <xf numFmtId="0" fontId="9" fillId="0" borderId="31" xfId="0" applyFont="1" applyBorder="1" applyAlignment="1">
      <alignment horizontal="justify" vertical="center"/>
    </xf>
    <xf numFmtId="164" fontId="2" fillId="0" borderId="16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164" fontId="3" fillId="0" borderId="16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164" fontId="2" fillId="0" borderId="13" xfId="0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>
      <alignment horizontal="center" vertical="center"/>
    </xf>
    <xf numFmtId="166" fontId="4" fillId="0" borderId="23" xfId="0" applyNumberFormat="1" applyFont="1" applyFill="1" applyBorder="1" applyAlignment="1">
      <alignment horizontal="center" vertical="center"/>
    </xf>
    <xf numFmtId="166" fontId="4" fillId="0" borderId="9" xfId="0" applyNumberFormat="1" applyFont="1" applyFill="1" applyBorder="1" applyAlignment="1">
      <alignment horizontal="center" vertical="center"/>
    </xf>
    <xf numFmtId="166" fontId="4" fillId="0" borderId="6" xfId="0" applyNumberFormat="1" applyFont="1" applyFill="1" applyBorder="1" applyAlignment="1">
      <alignment horizontal="center" vertical="center"/>
    </xf>
    <xf numFmtId="166" fontId="4" fillId="0" borderId="24" xfId="0" applyNumberFormat="1" applyFont="1" applyFill="1" applyBorder="1" applyAlignment="1">
      <alignment horizontal="center" vertical="center"/>
    </xf>
    <xf numFmtId="166" fontId="4" fillId="0" borderId="10" xfId="0" applyNumberFormat="1" applyFont="1" applyFill="1" applyBorder="1" applyAlignment="1">
      <alignment horizontal="center" vertical="center"/>
    </xf>
    <xf numFmtId="166" fontId="4" fillId="0" borderId="11" xfId="0" applyNumberFormat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166" fontId="4" fillId="0" borderId="17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166" fontId="4" fillId="0" borderId="18" xfId="0" applyNumberFormat="1" applyFont="1" applyFill="1" applyBorder="1" applyAlignment="1">
      <alignment horizontal="center" vertical="center"/>
    </xf>
    <xf numFmtId="166" fontId="4" fillId="0" borderId="19" xfId="0" applyNumberFormat="1" applyFont="1" applyFill="1" applyBorder="1" applyAlignment="1">
      <alignment horizontal="center" vertical="center"/>
    </xf>
    <xf numFmtId="166" fontId="4" fillId="0" borderId="20" xfId="0" applyNumberFormat="1" applyFont="1" applyFill="1" applyBorder="1" applyAlignment="1">
      <alignment horizontal="center" vertical="center"/>
    </xf>
    <xf numFmtId="166" fontId="5" fillId="0" borderId="17" xfId="0" applyNumberFormat="1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/>
    </xf>
    <xf numFmtId="166" fontId="5" fillId="0" borderId="5" xfId="0" applyNumberFormat="1" applyFont="1" applyFill="1" applyBorder="1" applyAlignment="1">
      <alignment horizontal="center" vertical="center"/>
    </xf>
    <xf numFmtId="166" fontId="5" fillId="0" borderId="18" xfId="0" applyNumberFormat="1" applyFont="1" applyFill="1" applyBorder="1" applyAlignment="1">
      <alignment horizontal="center" vertical="center"/>
    </xf>
    <xf numFmtId="166" fontId="5" fillId="0" borderId="19" xfId="0" applyNumberFormat="1" applyFont="1" applyFill="1" applyBorder="1" applyAlignment="1">
      <alignment horizontal="center" vertical="center"/>
    </xf>
    <xf numFmtId="166" fontId="5" fillId="0" borderId="20" xfId="0" applyNumberFormat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justify" vertical="center" wrapText="1"/>
    </xf>
    <xf numFmtId="0" fontId="9" fillId="0" borderId="3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AF149"/>
  <sheetViews>
    <sheetView topLeftCell="A118" zoomScaleNormal="100" workbookViewId="0">
      <selection activeCell="B4" sqref="B4:O149"/>
    </sheetView>
  </sheetViews>
  <sheetFormatPr baseColWidth="10" defaultColWidth="9.140625" defaultRowHeight="15" x14ac:dyDescent="0.25"/>
  <cols>
    <col min="2" max="2" width="10.7109375" style="1" bestFit="1" customWidth="1"/>
    <col min="3" max="3" width="14.28515625" style="1" bestFit="1" customWidth="1"/>
    <col min="4" max="4" width="38.140625" style="2" customWidth="1"/>
    <col min="5" max="5" width="4.140625" style="1" bestFit="1" customWidth="1"/>
    <col min="6" max="6" width="3.140625" style="1" bestFit="1" customWidth="1"/>
    <col min="7" max="7" width="6.140625" style="1" bestFit="1" customWidth="1"/>
    <col min="8" max="8" width="10" style="1" customWidth="1"/>
    <col min="9" max="9" width="7.28515625" style="1" bestFit="1" customWidth="1"/>
    <col min="10" max="10" width="9.7109375" style="1" customWidth="1"/>
    <col min="11" max="11" width="12.7109375" style="3" bestFit="1" customWidth="1"/>
    <col min="12" max="12" width="12.7109375" style="4" bestFit="1" customWidth="1"/>
    <col min="13" max="13" width="10.42578125" style="1" bestFit="1" customWidth="1"/>
    <col min="14" max="14" width="12.85546875" style="1" customWidth="1"/>
    <col min="15" max="15" width="14.140625" style="1" customWidth="1"/>
    <col min="16" max="16" width="10" bestFit="1" customWidth="1"/>
    <col min="17" max="18" width="11.5703125" bestFit="1" customWidth="1"/>
    <col min="20" max="20" width="19" bestFit="1" customWidth="1"/>
    <col min="21" max="21" width="17" bestFit="1" customWidth="1"/>
    <col min="22" max="22" width="20.28515625" bestFit="1" customWidth="1"/>
    <col min="23" max="23" width="18.28515625" bestFit="1" customWidth="1"/>
    <col min="24" max="28" width="9.7109375" customWidth="1"/>
    <col min="29" max="29" width="48.42578125" bestFit="1" customWidth="1"/>
    <col min="32" max="32" width="47.85546875" bestFit="1" customWidth="1"/>
  </cols>
  <sheetData>
    <row r="3" spans="2:32" ht="15.75" thickBot="1" x14ac:dyDescent="0.3"/>
    <row r="4" spans="2:32" s="13" customFormat="1" ht="12" x14ac:dyDescent="0.2">
      <c r="B4" s="85" t="s">
        <v>2</v>
      </c>
      <c r="C4" s="87" t="s">
        <v>3</v>
      </c>
      <c r="D4" s="87" t="s">
        <v>11</v>
      </c>
      <c r="E4" s="89" t="s">
        <v>4</v>
      </c>
      <c r="F4" s="89"/>
      <c r="G4" s="89"/>
      <c r="H4" s="87" t="s">
        <v>84</v>
      </c>
      <c r="I4" s="87" t="s">
        <v>7</v>
      </c>
      <c r="J4" s="87"/>
      <c r="K4" s="87" t="s">
        <v>10</v>
      </c>
      <c r="L4" s="87"/>
      <c r="M4" s="87" t="s">
        <v>82</v>
      </c>
      <c r="N4" s="87" t="s">
        <v>83</v>
      </c>
      <c r="O4" s="100"/>
    </row>
    <row r="5" spans="2:32" s="13" customFormat="1" ht="12.75" thickBot="1" x14ac:dyDescent="0.25">
      <c r="B5" s="86"/>
      <c r="C5" s="88"/>
      <c r="D5" s="88"/>
      <c r="E5" s="37" t="s">
        <v>81</v>
      </c>
      <c r="F5" s="38" t="str">
        <f>"'"</f>
        <v>'</v>
      </c>
      <c r="G5" s="38" t="str">
        <f>"''"</f>
        <v>''</v>
      </c>
      <c r="H5" s="88"/>
      <c r="I5" s="39" t="s">
        <v>5</v>
      </c>
      <c r="J5" s="39" t="s">
        <v>6</v>
      </c>
      <c r="K5" s="40" t="s">
        <v>8</v>
      </c>
      <c r="L5" s="41" t="s">
        <v>9</v>
      </c>
      <c r="M5" s="88"/>
      <c r="N5" s="39" t="s">
        <v>8</v>
      </c>
      <c r="O5" s="42" t="s">
        <v>9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3" t="e">
        <f>CONCATENATE("  ",#REF!,",",#REF!,",",#REF!,"    ",#REF!," - ",#REF!)</f>
        <v>#REF!</v>
      </c>
      <c r="AF5" s="13" t="e">
        <f>CONCATENATE("  ",#REF!,",",#REF!,",",#REF!,"    ",#REF!," - ",#REF!)</f>
        <v>#REF!</v>
      </c>
    </row>
    <row r="6" spans="2:32" s="13" customFormat="1" ht="24" x14ac:dyDescent="0.2">
      <c r="B6" s="81" t="s">
        <v>38</v>
      </c>
      <c r="C6" s="43" t="s">
        <v>54</v>
      </c>
      <c r="D6" s="44" t="s">
        <v>13</v>
      </c>
      <c r="E6" s="45">
        <v>0</v>
      </c>
      <c r="F6" s="46">
        <v>0</v>
      </c>
      <c r="G6" s="46">
        <v>0</v>
      </c>
      <c r="H6" s="46">
        <v>0</v>
      </c>
      <c r="I6" s="46"/>
      <c r="J6" s="47"/>
      <c r="K6" s="48">
        <v>945355.96699999995</v>
      </c>
      <c r="L6" s="49">
        <v>1048002.804</v>
      </c>
      <c r="M6" s="50">
        <v>425</v>
      </c>
      <c r="N6" s="101">
        <f>K6-K35</f>
        <v>9.0182566782459617E-3</v>
      </c>
      <c r="O6" s="104">
        <f>L6-L35</f>
        <v>5.0058021442964673E-3</v>
      </c>
      <c r="P6" s="15"/>
      <c r="AC6" s="13" t="e">
        <f>CONCATENATE("  ",#REF!,",",#REF!,",",O6,"    ",#REF!," - ",#REF!)</f>
        <v>#REF!</v>
      </c>
      <c r="AF6" s="13" t="e">
        <f>CONCATENATE("  ",#REF!,",",#REF!,",",O6,"    ",#REF!," - ",O6)</f>
        <v>#REF!</v>
      </c>
    </row>
    <row r="7" spans="2:32" s="13" customFormat="1" ht="12" x14ac:dyDescent="0.2">
      <c r="B7" s="82"/>
      <c r="C7" s="8">
        <v>2</v>
      </c>
      <c r="D7" s="5" t="s">
        <v>14</v>
      </c>
      <c r="E7" s="8">
        <v>60</v>
      </c>
      <c r="F7" s="9">
        <v>56</v>
      </c>
      <c r="G7" s="9">
        <v>18</v>
      </c>
      <c r="H7" s="9">
        <v>11.1554</v>
      </c>
      <c r="I7" s="10">
        <f>COS(RADIANS(E7+F7/60+G7/3600))*H7</f>
        <v>5.4187431416543834</v>
      </c>
      <c r="J7" s="10">
        <f>SIN(RADIANS(E7+F7/60+G7/3600))*H7</f>
        <v>9.7509062104387816</v>
      </c>
      <c r="K7" s="11">
        <f t="shared" ref="K7:K33" si="0">$K$6+I7</f>
        <v>945361.38574314164</v>
      </c>
      <c r="L7" s="36">
        <f>L6+J7</f>
        <v>1048012.5549062104</v>
      </c>
      <c r="M7" s="10">
        <v>424.81900000000002</v>
      </c>
      <c r="N7" s="102"/>
      <c r="O7" s="105"/>
      <c r="P7" s="16"/>
      <c r="Q7" s="17"/>
      <c r="R7" s="17"/>
      <c r="S7" s="17"/>
      <c r="T7" s="18"/>
      <c r="U7" s="18"/>
      <c r="V7" s="18"/>
      <c r="W7" s="18"/>
      <c r="AC7" s="13" t="e">
        <f>CONCATENATE("  ",#REF!,",",#REF!,",",N7,"    ",#REF!," - ",O7)</f>
        <v>#REF!</v>
      </c>
      <c r="AF7" s="13" t="e">
        <f>CONCATENATE("  ",#REF!,",",#REF!,",",N7,"    ",#REF!," - ",N7)</f>
        <v>#REF!</v>
      </c>
    </row>
    <row r="8" spans="2:32" s="13" customFormat="1" ht="12" x14ac:dyDescent="0.2">
      <c r="B8" s="82"/>
      <c r="C8" s="8">
        <v>3</v>
      </c>
      <c r="D8" s="5" t="s">
        <v>14</v>
      </c>
      <c r="E8" s="8">
        <v>197</v>
      </c>
      <c r="F8" s="9">
        <v>21</v>
      </c>
      <c r="G8" s="9">
        <v>5</v>
      </c>
      <c r="H8" s="9">
        <v>39.2836</v>
      </c>
      <c r="I8" s="10">
        <f t="shared" ref="I8:I71" si="1">COS(RADIANS(E8+F8/60+G8/3600))*H8</f>
        <v>-37.49594865091683</v>
      </c>
      <c r="J8" s="10">
        <f t="shared" ref="J8:J71" si="2">SIN(RADIANS(E8+F8/60+G8/3600))*H8</f>
        <v>-11.715590626503129</v>
      </c>
      <c r="K8" s="11">
        <f t="shared" si="0"/>
        <v>945318.47105134907</v>
      </c>
      <c r="L8" s="36">
        <f>L6+J8</f>
        <v>1047991.0884093735</v>
      </c>
      <c r="M8" s="10">
        <v>424.79300000000001</v>
      </c>
      <c r="N8" s="102"/>
      <c r="O8" s="105"/>
      <c r="P8" s="16"/>
      <c r="Q8" s="17"/>
      <c r="R8" s="17"/>
      <c r="S8" s="17"/>
      <c r="T8" s="18"/>
      <c r="U8" s="18"/>
      <c r="V8" s="18"/>
      <c r="W8" s="18"/>
      <c r="AC8" s="13" t="e">
        <f>CONCATENATE("  ",#REF!,",",#REF!,",",N8,"    ",#REF!," - ",O8)</f>
        <v>#REF!</v>
      </c>
      <c r="AF8" s="13" t="e">
        <f>CONCATENATE("  ",#REF!,",",#REF!,",",N8,"    ",#REF!," - ",N8)</f>
        <v>#REF!</v>
      </c>
    </row>
    <row r="9" spans="2:32" s="13" customFormat="1" ht="12" x14ac:dyDescent="0.2">
      <c r="B9" s="82"/>
      <c r="C9" s="8">
        <v>4</v>
      </c>
      <c r="D9" s="5" t="s">
        <v>14</v>
      </c>
      <c r="E9" s="8">
        <v>63</v>
      </c>
      <c r="F9" s="9">
        <v>48</v>
      </c>
      <c r="G9" s="9">
        <v>57</v>
      </c>
      <c r="H9" s="9">
        <v>9.8355999999999995</v>
      </c>
      <c r="I9" s="10">
        <f t="shared" si="1"/>
        <v>4.3400360453559168</v>
      </c>
      <c r="J9" s="10">
        <f t="shared" si="2"/>
        <v>8.8262740998119575</v>
      </c>
      <c r="K9" s="11">
        <f t="shared" si="0"/>
        <v>945360.30703604536</v>
      </c>
      <c r="L9" s="36">
        <f t="shared" ref="L9:L33" si="3">$L$6+J9</f>
        <v>1048011.6302740998</v>
      </c>
      <c r="M9" s="10">
        <v>424.53699999999998</v>
      </c>
      <c r="N9" s="102"/>
      <c r="O9" s="105"/>
      <c r="P9" s="16"/>
      <c r="Q9" s="17"/>
      <c r="R9" s="17"/>
      <c r="S9" s="17"/>
      <c r="T9" s="18"/>
      <c r="U9" s="18"/>
      <c r="V9" s="18"/>
      <c r="W9" s="18"/>
      <c r="AC9" s="13" t="e">
        <f>CONCATENATE("  ",#REF!,",",#REF!,",",N9,"    ",#REF!," - ",O9)</f>
        <v>#REF!</v>
      </c>
      <c r="AF9" s="13" t="e">
        <f>CONCATENATE("  ",#REF!,",",#REF!,",",N9,"    ",#REF!," - ",N9)</f>
        <v>#REF!</v>
      </c>
    </row>
    <row r="10" spans="2:32" s="13" customFormat="1" ht="12" x14ac:dyDescent="0.2">
      <c r="B10" s="82"/>
      <c r="C10" s="8">
        <v>5</v>
      </c>
      <c r="D10" s="5" t="s">
        <v>15</v>
      </c>
      <c r="E10" s="8">
        <v>45</v>
      </c>
      <c r="F10" s="9">
        <v>32</v>
      </c>
      <c r="G10" s="9">
        <v>43</v>
      </c>
      <c r="H10" s="9">
        <v>36.627800000000001</v>
      </c>
      <c r="I10" s="10">
        <f t="shared" si="1"/>
        <v>25.652111314453418</v>
      </c>
      <c r="J10" s="10">
        <f t="shared" si="2"/>
        <v>26.145074449136512</v>
      </c>
      <c r="K10" s="11">
        <f t="shared" si="0"/>
        <v>945381.61911131442</v>
      </c>
      <c r="L10" s="36">
        <f t="shared" si="3"/>
        <v>1048028.9490744491</v>
      </c>
      <c r="M10" s="10">
        <v>425.00900000000001</v>
      </c>
      <c r="N10" s="102"/>
      <c r="O10" s="105"/>
      <c r="P10" s="16"/>
      <c r="Q10" s="17"/>
      <c r="R10" s="17"/>
      <c r="S10" s="17"/>
      <c r="T10" s="18"/>
      <c r="U10" s="18"/>
      <c r="V10" s="18"/>
      <c r="W10" s="18"/>
      <c r="AC10" s="13" t="e">
        <f>CONCATENATE("  ",#REF!,",",#REF!,",",N10,"    ",#REF!," - ",O10)</f>
        <v>#REF!</v>
      </c>
      <c r="AF10" s="13" t="e">
        <f>CONCATENATE("  ",#REF!,",",#REF!,",",N10,"    ",#REF!," - ",N10)</f>
        <v>#REF!</v>
      </c>
    </row>
    <row r="11" spans="2:32" s="13" customFormat="1" ht="12" x14ac:dyDescent="0.2">
      <c r="B11" s="82"/>
      <c r="C11" s="8">
        <v>6</v>
      </c>
      <c r="D11" s="5" t="s">
        <v>15</v>
      </c>
      <c r="E11" s="8">
        <v>42</v>
      </c>
      <c r="F11" s="9">
        <v>19</v>
      </c>
      <c r="G11" s="9">
        <v>15</v>
      </c>
      <c r="H11" s="9">
        <v>36.494199999999999</v>
      </c>
      <c r="I11" s="10">
        <f t="shared" si="1"/>
        <v>26.98331267122413</v>
      </c>
      <c r="J11" s="10">
        <f t="shared" si="2"/>
        <v>24.570866303957523</v>
      </c>
      <c r="K11" s="11">
        <f t="shared" si="0"/>
        <v>945382.95031267114</v>
      </c>
      <c r="L11" s="36">
        <f t="shared" si="3"/>
        <v>1048027.374866304</v>
      </c>
      <c r="M11" s="10">
        <v>424.82400000000001</v>
      </c>
      <c r="N11" s="102"/>
      <c r="O11" s="105"/>
      <c r="P11" s="16"/>
      <c r="Q11" s="17"/>
      <c r="R11" s="17"/>
      <c r="S11" s="17"/>
      <c r="T11" s="18"/>
      <c r="U11" s="18"/>
      <c r="V11" s="18"/>
      <c r="W11" s="18"/>
      <c r="AC11" s="13" t="e">
        <f>CONCATENATE("  ",#REF!,",",#REF!,",",N11,"    ",#REF!," - ",O11)</f>
        <v>#REF!</v>
      </c>
      <c r="AF11" s="13" t="e">
        <f>CONCATENATE("  ",#REF!,",",#REF!,",",N11,"    ",#REF!," - ",N11)</f>
        <v>#REF!</v>
      </c>
    </row>
    <row r="12" spans="2:32" s="13" customFormat="1" ht="12" x14ac:dyDescent="0.2">
      <c r="B12" s="82"/>
      <c r="C12" s="8">
        <v>7</v>
      </c>
      <c r="D12" s="5" t="s">
        <v>16</v>
      </c>
      <c r="E12" s="8">
        <v>42</v>
      </c>
      <c r="F12" s="9">
        <v>23</v>
      </c>
      <c r="G12" s="9">
        <v>2</v>
      </c>
      <c r="H12" s="9">
        <v>44.998399999999997</v>
      </c>
      <c r="I12" s="10">
        <f t="shared" si="1"/>
        <v>33.237839560124002</v>
      </c>
      <c r="J12" s="10">
        <f t="shared" si="2"/>
        <v>30.33318354435379</v>
      </c>
      <c r="K12" s="11">
        <f t="shared" si="0"/>
        <v>945389.20483956009</v>
      </c>
      <c r="L12" s="36">
        <f t="shared" si="3"/>
        <v>1048033.1371835443</v>
      </c>
      <c r="M12" s="10">
        <v>424.80700000000002</v>
      </c>
      <c r="N12" s="102"/>
      <c r="O12" s="105"/>
      <c r="P12" s="16"/>
      <c r="Q12" s="17"/>
      <c r="R12" s="17"/>
      <c r="S12" s="17"/>
      <c r="T12" s="18"/>
      <c r="U12" s="18"/>
      <c r="V12" s="18"/>
      <c r="W12" s="18"/>
      <c r="AC12" s="13" t="e">
        <f>CONCATENATE("  ",#REF!,",",#REF!,",",N12,"    ",#REF!," - ",O12)</f>
        <v>#REF!</v>
      </c>
      <c r="AF12" s="13" t="e">
        <f>CONCATENATE("  ",#REF!,",",#REF!,",",N12,"    ",#REF!," - ",N12)</f>
        <v>#REF!</v>
      </c>
    </row>
    <row r="13" spans="2:32" s="13" customFormat="1" ht="12" x14ac:dyDescent="0.2">
      <c r="B13" s="82"/>
      <c r="C13" s="8">
        <v>8</v>
      </c>
      <c r="D13" s="5" t="s">
        <v>17</v>
      </c>
      <c r="E13" s="8">
        <v>40</v>
      </c>
      <c r="F13" s="9">
        <v>49</v>
      </c>
      <c r="G13" s="9">
        <v>38</v>
      </c>
      <c r="H13" s="9">
        <v>80.230800000000002</v>
      </c>
      <c r="I13" s="10">
        <f t="shared" si="1"/>
        <v>60.709404284468029</v>
      </c>
      <c r="J13" s="10">
        <f t="shared" si="2"/>
        <v>52.45330780861218</v>
      </c>
      <c r="K13" s="11">
        <f t="shared" si="0"/>
        <v>945416.67640428443</v>
      </c>
      <c r="L13" s="36">
        <f t="shared" si="3"/>
        <v>1048055.2573078086</v>
      </c>
      <c r="M13" s="10">
        <v>424.95499999999998</v>
      </c>
      <c r="N13" s="102"/>
      <c r="O13" s="105"/>
      <c r="P13" s="16"/>
      <c r="Q13" s="17"/>
      <c r="R13" s="17"/>
      <c r="S13" s="17"/>
      <c r="T13" s="18"/>
      <c r="U13" s="18"/>
      <c r="V13" s="18"/>
      <c r="W13" s="18"/>
      <c r="AC13" s="13" t="e">
        <f>CONCATENATE("  ",#REF!,",",#REF!,",",N13,"    ",#REF!," - ",O13)</f>
        <v>#REF!</v>
      </c>
      <c r="AF13" s="13" t="e">
        <f>CONCATENATE("  ",#REF!,",",#REF!,",",N13,"    ",#REF!," - ",N13)</f>
        <v>#REF!</v>
      </c>
    </row>
    <row r="14" spans="2:32" s="13" customFormat="1" ht="12" x14ac:dyDescent="0.2">
      <c r="B14" s="82"/>
      <c r="C14" s="8">
        <v>9</v>
      </c>
      <c r="D14" s="5" t="s">
        <v>18</v>
      </c>
      <c r="E14" s="8">
        <v>36</v>
      </c>
      <c r="F14" s="9">
        <v>42</v>
      </c>
      <c r="G14" s="9">
        <v>7</v>
      </c>
      <c r="H14" s="9">
        <v>80.264399999999995</v>
      </c>
      <c r="I14" s="10">
        <f t="shared" si="1"/>
        <v>64.35241309398468</v>
      </c>
      <c r="J14" s="10">
        <f t="shared" si="2"/>
        <v>47.97020779964528</v>
      </c>
      <c r="K14" s="11">
        <f t="shared" si="0"/>
        <v>945420.31941309397</v>
      </c>
      <c r="L14" s="36">
        <f t="shared" si="3"/>
        <v>1048050.7742077997</v>
      </c>
      <c r="M14" s="10">
        <v>425.02199999999999</v>
      </c>
      <c r="N14" s="102"/>
      <c r="O14" s="105"/>
      <c r="P14" s="16"/>
      <c r="Q14" s="17"/>
      <c r="R14" s="17"/>
      <c r="S14" s="17"/>
      <c r="T14" s="18"/>
      <c r="U14" s="18"/>
      <c r="V14" s="18"/>
      <c r="W14" s="18"/>
      <c r="AC14" s="13" t="e">
        <f>CONCATENATE("  ",#REF!,",",#REF!,",",N14,"    ",#REF!," - ",O14)</f>
        <v>#REF!</v>
      </c>
      <c r="AF14" s="13" t="e">
        <f>CONCATENATE("  ",#REF!,",",#REF!,",",N14,"    ",#REF!," - ",N14)</f>
        <v>#REF!</v>
      </c>
    </row>
    <row r="15" spans="2:32" s="13" customFormat="1" ht="12" x14ac:dyDescent="0.2">
      <c r="B15" s="82"/>
      <c r="C15" s="8">
        <v>10</v>
      </c>
      <c r="D15" s="5" t="s">
        <v>19</v>
      </c>
      <c r="E15" s="8">
        <v>36</v>
      </c>
      <c r="F15" s="9">
        <v>24</v>
      </c>
      <c r="G15" s="9">
        <v>59</v>
      </c>
      <c r="H15" s="9">
        <v>71.487799999999993</v>
      </c>
      <c r="I15" s="10">
        <f t="shared" si="1"/>
        <v>57.527950000659999</v>
      </c>
      <c r="J15" s="10">
        <f t="shared" si="2"/>
        <v>42.438667716618546</v>
      </c>
      <c r="K15" s="11">
        <f t="shared" si="0"/>
        <v>945413.49495000066</v>
      </c>
      <c r="L15" s="36">
        <f t="shared" si="3"/>
        <v>1048045.2426677166</v>
      </c>
      <c r="M15" s="10">
        <v>425.03100000000001</v>
      </c>
      <c r="N15" s="102"/>
      <c r="O15" s="105"/>
      <c r="P15" s="16"/>
      <c r="Q15" s="17"/>
      <c r="R15" s="17"/>
      <c r="S15" s="17"/>
      <c r="T15" s="18"/>
      <c r="U15" s="18"/>
      <c r="V15" s="18"/>
      <c r="W15" s="18"/>
      <c r="AC15" s="13" t="e">
        <f>CONCATENATE("  ",#REF!,",",#REF!,",",N15,"    ",#REF!," - ",O15)</f>
        <v>#REF!</v>
      </c>
      <c r="AF15" s="13" t="e">
        <f>CONCATENATE("  ",#REF!,",",#REF!,",",N15,"    ",#REF!," - ",N15)</f>
        <v>#REF!</v>
      </c>
    </row>
    <row r="16" spans="2:32" s="13" customFormat="1" ht="12" x14ac:dyDescent="0.2">
      <c r="B16" s="82"/>
      <c r="C16" s="8">
        <v>11</v>
      </c>
      <c r="D16" s="5" t="s">
        <v>19</v>
      </c>
      <c r="E16" s="8">
        <v>35</v>
      </c>
      <c r="F16" s="9">
        <v>17</v>
      </c>
      <c r="G16" s="9">
        <v>35</v>
      </c>
      <c r="H16" s="9">
        <v>71.617400000000004</v>
      </c>
      <c r="I16" s="10">
        <f t="shared" si="1"/>
        <v>58.454667776889224</v>
      </c>
      <c r="J16" s="10">
        <f t="shared" si="2"/>
        <v>41.377576026798735</v>
      </c>
      <c r="K16" s="11">
        <f t="shared" si="0"/>
        <v>945414.42166777689</v>
      </c>
      <c r="L16" s="36">
        <f t="shared" si="3"/>
        <v>1048044.1815760268</v>
      </c>
      <c r="M16" s="10">
        <v>425.26100000000002</v>
      </c>
      <c r="N16" s="102"/>
      <c r="O16" s="105"/>
      <c r="P16" s="16"/>
      <c r="Q16" s="17"/>
      <c r="R16" s="17"/>
      <c r="S16" s="17"/>
      <c r="T16" s="18"/>
      <c r="U16" s="18"/>
      <c r="V16" s="18"/>
      <c r="W16" s="18"/>
      <c r="AC16" s="13" t="e">
        <f>CONCATENATE("  ",#REF!,",",#REF!,",",N16,"    ",#REF!," - ",O16)</f>
        <v>#REF!</v>
      </c>
      <c r="AF16" s="13" t="e">
        <f>CONCATENATE("  ",#REF!,",",#REF!,",",N16,"    ",#REF!," - ",N16)</f>
        <v>#REF!</v>
      </c>
    </row>
    <row r="17" spans="2:32" s="13" customFormat="1" ht="12" x14ac:dyDescent="0.2">
      <c r="B17" s="82"/>
      <c r="C17" s="8">
        <v>12</v>
      </c>
      <c r="D17" s="5" t="s">
        <v>19</v>
      </c>
      <c r="E17" s="8">
        <v>34</v>
      </c>
      <c r="F17" s="9">
        <v>19</v>
      </c>
      <c r="G17" s="9">
        <v>14</v>
      </c>
      <c r="H17" s="9">
        <v>57.9786</v>
      </c>
      <c r="I17" s="10">
        <f t="shared" si="1"/>
        <v>47.884297857094381</v>
      </c>
      <c r="J17" s="10">
        <f t="shared" si="2"/>
        <v>32.689632556715388</v>
      </c>
      <c r="K17" s="11">
        <f t="shared" si="0"/>
        <v>945403.85129785701</v>
      </c>
      <c r="L17" s="36">
        <f t="shared" si="3"/>
        <v>1048035.4936325568</v>
      </c>
      <c r="M17" s="10">
        <v>425.24099999999999</v>
      </c>
      <c r="N17" s="102"/>
      <c r="O17" s="105"/>
      <c r="P17" s="16"/>
      <c r="Q17" s="17"/>
      <c r="R17" s="17"/>
      <c r="S17" s="17"/>
      <c r="T17" s="18"/>
      <c r="U17" s="18"/>
      <c r="V17" s="18"/>
      <c r="W17" s="18"/>
      <c r="AC17" s="13" t="e">
        <f>CONCATENATE("  ",#REF!,",",#REF!,",",N17,"    ",#REF!," - ",O17)</f>
        <v>#REF!</v>
      </c>
      <c r="AF17" s="13" t="e">
        <f>CONCATENATE("  ",#REF!,",",#REF!,",",N17,"    ",#REF!," - ",N17)</f>
        <v>#REF!</v>
      </c>
    </row>
    <row r="18" spans="2:32" s="13" customFormat="1" ht="12" x14ac:dyDescent="0.2">
      <c r="B18" s="82"/>
      <c r="C18" s="8">
        <v>13</v>
      </c>
      <c r="D18" s="5" t="s">
        <v>19</v>
      </c>
      <c r="E18" s="8">
        <v>36</v>
      </c>
      <c r="F18" s="9">
        <v>8</v>
      </c>
      <c r="G18" s="9">
        <v>23</v>
      </c>
      <c r="H18" s="9">
        <v>57.981200000000001</v>
      </c>
      <c r="I18" s="10">
        <f t="shared" si="1"/>
        <v>46.824527630249079</v>
      </c>
      <c r="J18" s="10">
        <f t="shared" si="2"/>
        <v>34.194782725498357</v>
      </c>
      <c r="K18" s="11">
        <f t="shared" si="0"/>
        <v>945402.79152763018</v>
      </c>
      <c r="L18" s="36">
        <f t="shared" si="3"/>
        <v>1048036.9987827255</v>
      </c>
      <c r="M18" s="10">
        <v>424.95100000000002</v>
      </c>
      <c r="N18" s="102"/>
      <c r="O18" s="105"/>
      <c r="P18" s="16"/>
      <c r="Q18" s="17"/>
      <c r="R18" s="17"/>
      <c r="S18" s="17"/>
      <c r="T18" s="18"/>
      <c r="U18" s="18"/>
      <c r="V18" s="18"/>
      <c r="W18" s="18"/>
      <c r="AC18" s="13" t="e">
        <f>CONCATENATE("  ",#REF!,",",#REF!,",",N18,"    ",#REF!," - ",O18)</f>
        <v>#REF!</v>
      </c>
      <c r="AF18" s="13" t="e">
        <f>CONCATENATE("  ",#REF!,",",#REF!,",",N18,"    ",#REF!," - ",N18)</f>
        <v>#REF!</v>
      </c>
    </row>
    <row r="19" spans="2:32" s="13" customFormat="1" ht="12" x14ac:dyDescent="0.2">
      <c r="B19" s="82"/>
      <c r="C19" s="8">
        <v>14</v>
      </c>
      <c r="D19" s="5" t="s">
        <v>20</v>
      </c>
      <c r="E19" s="8">
        <v>16</v>
      </c>
      <c r="F19" s="9">
        <v>36</v>
      </c>
      <c r="G19" s="9">
        <v>3</v>
      </c>
      <c r="H19" s="9">
        <v>62.507800000000003</v>
      </c>
      <c r="I19" s="10">
        <f t="shared" si="1"/>
        <v>59.90237608335098</v>
      </c>
      <c r="J19" s="10">
        <f t="shared" si="2"/>
        <v>17.85862257870917</v>
      </c>
      <c r="K19" s="11">
        <f t="shared" si="0"/>
        <v>945415.86937608325</v>
      </c>
      <c r="L19" s="36">
        <f t="shared" si="3"/>
        <v>1048020.6626225787</v>
      </c>
      <c r="M19" s="10">
        <v>425.40800000000002</v>
      </c>
      <c r="N19" s="102"/>
      <c r="O19" s="105"/>
      <c r="P19" s="16"/>
      <c r="Q19" s="17"/>
      <c r="R19" s="17"/>
      <c r="S19" s="17"/>
      <c r="T19" s="18"/>
      <c r="U19" s="18"/>
      <c r="V19" s="18"/>
      <c r="W19" s="18"/>
      <c r="AC19" s="13" t="e">
        <f>CONCATENATE("  ",#REF!,",",#REF!,",",N19,"    ",#REF!," - ",O19)</f>
        <v>#REF!</v>
      </c>
      <c r="AF19" s="13" t="e">
        <f>CONCATENATE("  ",#REF!,",",#REF!,",",N19,"    ",#REF!," - ",N19)</f>
        <v>#REF!</v>
      </c>
    </row>
    <row r="20" spans="2:32" s="13" customFormat="1" ht="24" x14ac:dyDescent="0.2">
      <c r="B20" s="82"/>
      <c r="C20" s="8">
        <v>15</v>
      </c>
      <c r="D20" s="5" t="s">
        <v>21</v>
      </c>
      <c r="E20" s="8">
        <v>12</v>
      </c>
      <c r="F20" s="9">
        <v>56</v>
      </c>
      <c r="G20" s="9">
        <v>2</v>
      </c>
      <c r="H20" s="9">
        <v>61.8932</v>
      </c>
      <c r="I20" s="10">
        <f t="shared" si="1"/>
        <v>60.322906220724207</v>
      </c>
      <c r="J20" s="10">
        <f t="shared" si="2"/>
        <v>13.853345853103985</v>
      </c>
      <c r="K20" s="11">
        <f t="shared" si="0"/>
        <v>945416.28990622063</v>
      </c>
      <c r="L20" s="36">
        <f t="shared" si="3"/>
        <v>1048016.6573458532</v>
      </c>
      <c r="M20" s="10">
        <v>425.35500000000002</v>
      </c>
      <c r="N20" s="102"/>
      <c r="O20" s="105"/>
      <c r="P20" s="16"/>
      <c r="Q20" s="17"/>
      <c r="R20" s="17"/>
      <c r="S20" s="17"/>
      <c r="T20" s="18"/>
      <c r="U20" s="18"/>
      <c r="V20" s="18"/>
      <c r="W20" s="18"/>
      <c r="AC20" s="13" t="e">
        <f>CONCATENATE("  ",#REF!,",",#REF!,",",N20,"    ",#REF!," - ",O20)</f>
        <v>#REF!</v>
      </c>
      <c r="AF20" s="13" t="e">
        <f>CONCATENATE("  ",#REF!,",",#REF!,",",N20,"    ",#REF!," - ",N20)</f>
        <v>#REF!</v>
      </c>
    </row>
    <row r="21" spans="2:32" s="13" customFormat="1" ht="24" x14ac:dyDescent="0.2">
      <c r="B21" s="82"/>
      <c r="C21" s="8">
        <v>16</v>
      </c>
      <c r="D21" s="5" t="s">
        <v>22</v>
      </c>
      <c r="E21" s="8">
        <v>35</v>
      </c>
      <c r="F21" s="9">
        <v>2</v>
      </c>
      <c r="G21" s="9">
        <v>21</v>
      </c>
      <c r="H21" s="9">
        <v>51.063200000000002</v>
      </c>
      <c r="I21" s="10">
        <f t="shared" si="1"/>
        <v>41.808493548719198</v>
      </c>
      <c r="J21" s="10">
        <f t="shared" si="2"/>
        <v>29.317234887122371</v>
      </c>
      <c r="K21" s="11">
        <f t="shared" si="0"/>
        <v>945397.77549354872</v>
      </c>
      <c r="L21" s="36">
        <f t="shared" si="3"/>
        <v>1048032.1212348872</v>
      </c>
      <c r="M21" s="10">
        <v>424.92399999999998</v>
      </c>
      <c r="N21" s="102"/>
      <c r="O21" s="105"/>
      <c r="P21" s="16"/>
      <c r="Q21" s="17"/>
      <c r="R21" s="17"/>
      <c r="S21" s="17"/>
      <c r="T21" s="18"/>
      <c r="U21" s="18"/>
      <c r="V21" s="18"/>
      <c r="W21" s="18"/>
      <c r="AC21" s="13" t="e">
        <f>CONCATENATE("  ",#REF!,",",#REF!,",",N21,"    ",#REF!," - ",O21)</f>
        <v>#REF!</v>
      </c>
      <c r="AF21" s="13" t="e">
        <f>CONCATENATE("  ",#REF!,",",#REF!,",",N21,"    ",#REF!," - ",N21)</f>
        <v>#REF!</v>
      </c>
    </row>
    <row r="22" spans="2:32" s="13" customFormat="1" ht="24" x14ac:dyDescent="0.2">
      <c r="B22" s="82"/>
      <c r="C22" s="8">
        <v>17</v>
      </c>
      <c r="D22" s="5" t="s">
        <v>23</v>
      </c>
      <c r="E22" s="8">
        <v>23</v>
      </c>
      <c r="F22" s="9">
        <v>53</v>
      </c>
      <c r="G22" s="9">
        <v>31</v>
      </c>
      <c r="H22" s="9">
        <v>47.903199999999998</v>
      </c>
      <c r="I22" s="10">
        <f t="shared" si="1"/>
        <v>43.798418262780153</v>
      </c>
      <c r="J22" s="10">
        <f t="shared" si="2"/>
        <v>19.401420770617953</v>
      </c>
      <c r="K22" s="11">
        <f t="shared" si="0"/>
        <v>945399.76541826269</v>
      </c>
      <c r="L22" s="36">
        <f t="shared" si="3"/>
        <v>1048022.2054207706</v>
      </c>
      <c r="M22" s="10">
        <v>425.17099999999999</v>
      </c>
      <c r="N22" s="102"/>
      <c r="O22" s="105"/>
      <c r="P22" s="16"/>
      <c r="Q22" s="17"/>
      <c r="R22" s="17"/>
      <c r="S22" s="17"/>
      <c r="T22" s="18"/>
      <c r="U22" s="18"/>
      <c r="V22" s="18"/>
      <c r="W22" s="18"/>
      <c r="AC22" s="13" t="e">
        <f>CONCATENATE("  ",#REF!,",",#REF!,",",N22,"    ",#REF!," - ",O22)</f>
        <v>#REF!</v>
      </c>
      <c r="AF22" s="13" t="e">
        <f>CONCATENATE("  ",#REF!,",",#REF!,",",N22,"    ",#REF!," - ",N22)</f>
        <v>#REF!</v>
      </c>
    </row>
    <row r="23" spans="2:32" s="13" customFormat="1" ht="24" x14ac:dyDescent="0.2">
      <c r="B23" s="82"/>
      <c r="C23" s="8">
        <v>18</v>
      </c>
      <c r="D23" s="5" t="s">
        <v>24</v>
      </c>
      <c r="E23" s="8">
        <v>34</v>
      </c>
      <c r="F23" s="9">
        <v>45</v>
      </c>
      <c r="G23" s="9">
        <v>32</v>
      </c>
      <c r="H23" s="9">
        <v>46.717799999999997</v>
      </c>
      <c r="I23" s="10">
        <f t="shared" si="1"/>
        <v>38.381405623158173</v>
      </c>
      <c r="J23" s="10">
        <f t="shared" si="2"/>
        <v>26.634949581904635</v>
      </c>
      <c r="K23" s="11">
        <f t="shared" si="0"/>
        <v>945394.34840562311</v>
      </c>
      <c r="L23" s="36">
        <f t="shared" si="3"/>
        <v>1048029.4389495819</v>
      </c>
      <c r="M23" s="10">
        <v>424.99299999999999</v>
      </c>
      <c r="N23" s="102"/>
      <c r="O23" s="105"/>
      <c r="P23" s="16"/>
      <c r="Q23" s="17"/>
      <c r="R23" s="17"/>
      <c r="S23" s="17"/>
      <c r="T23" s="18"/>
      <c r="U23" s="18"/>
      <c r="V23" s="18"/>
      <c r="W23" s="18"/>
      <c r="AC23" s="13" t="e">
        <f>CONCATENATE("  ",#REF!,",",#REF!,",",N23,"    ",#REF!," - ",O23)</f>
        <v>#REF!</v>
      </c>
      <c r="AF23" s="13" t="e">
        <f>CONCATENATE("  ",#REF!,",",#REF!,",",N23,"    ",#REF!," - ",N23)</f>
        <v>#REF!</v>
      </c>
    </row>
    <row r="24" spans="2:32" s="13" customFormat="1" ht="24" x14ac:dyDescent="0.2">
      <c r="B24" s="82"/>
      <c r="C24" s="8">
        <v>19</v>
      </c>
      <c r="D24" s="5" t="s">
        <v>25</v>
      </c>
      <c r="E24" s="8">
        <v>336</v>
      </c>
      <c r="F24" s="9">
        <v>17</v>
      </c>
      <c r="G24" s="9">
        <v>9</v>
      </c>
      <c r="H24" s="9">
        <v>22.3096</v>
      </c>
      <c r="I24" s="10">
        <f t="shared" si="1"/>
        <v>20.425848359851511</v>
      </c>
      <c r="J24" s="10">
        <f t="shared" si="2"/>
        <v>-8.9723447849684916</v>
      </c>
      <c r="K24" s="11">
        <f t="shared" si="0"/>
        <v>945376.39284835977</v>
      </c>
      <c r="L24" s="36">
        <f t="shared" si="3"/>
        <v>1047993.831655215</v>
      </c>
      <c r="M24" s="10">
        <v>425.26299999999998</v>
      </c>
      <c r="N24" s="102"/>
      <c r="O24" s="105"/>
      <c r="P24" s="16"/>
      <c r="Q24" s="17"/>
      <c r="R24" s="17"/>
      <c r="S24" s="17"/>
      <c r="T24" s="18"/>
      <c r="U24" s="18"/>
      <c r="V24" s="18"/>
      <c r="W24" s="18"/>
      <c r="AC24" s="13" t="e">
        <f>CONCATENATE("  ",#REF!,",",#REF!,",",N24,"    ",#REF!," - ",O24)</f>
        <v>#REF!</v>
      </c>
      <c r="AF24" s="13" t="e">
        <f>CONCATENATE("  ",#REF!,",",#REF!,",",N24,"    ",#REF!," - ",N24)</f>
        <v>#REF!</v>
      </c>
    </row>
    <row r="25" spans="2:32" s="13" customFormat="1" ht="24" x14ac:dyDescent="0.2">
      <c r="B25" s="82"/>
      <c r="C25" s="8">
        <v>20</v>
      </c>
      <c r="D25" s="5" t="s">
        <v>26</v>
      </c>
      <c r="E25" s="8">
        <v>20</v>
      </c>
      <c r="F25" s="9">
        <v>48</v>
      </c>
      <c r="G25" s="9">
        <v>5</v>
      </c>
      <c r="H25" s="9">
        <v>16.617000000000001</v>
      </c>
      <c r="I25" s="10">
        <f t="shared" si="1"/>
        <v>15.533855220379694</v>
      </c>
      <c r="J25" s="10">
        <f t="shared" si="2"/>
        <v>5.9011889473463395</v>
      </c>
      <c r="K25" s="11">
        <f t="shared" si="0"/>
        <v>945371.50085522037</v>
      </c>
      <c r="L25" s="36">
        <f t="shared" si="3"/>
        <v>1048008.7051889474</v>
      </c>
      <c r="M25" s="10">
        <v>425.18</v>
      </c>
      <c r="N25" s="102"/>
      <c r="O25" s="105"/>
      <c r="P25" s="16"/>
      <c r="Q25" s="17"/>
      <c r="R25" s="17"/>
      <c r="S25" s="17"/>
      <c r="T25" s="18"/>
      <c r="U25" s="18"/>
      <c r="V25" s="18"/>
      <c r="W25" s="18"/>
      <c r="AC25" s="13" t="e">
        <f>CONCATENATE("  ",#REF!,",",#REF!,",",N25,"    ",#REF!," - ",O25)</f>
        <v>#REF!</v>
      </c>
      <c r="AF25" s="13" t="e">
        <f>CONCATENATE("  ",#REF!,",",#REF!,",",N25,"    ",#REF!," - ",N25)</f>
        <v>#REF!</v>
      </c>
    </row>
    <row r="26" spans="2:32" s="13" customFormat="1" ht="24" x14ac:dyDescent="0.2">
      <c r="B26" s="82"/>
      <c r="C26" s="8">
        <v>21</v>
      </c>
      <c r="D26" s="5" t="s">
        <v>27</v>
      </c>
      <c r="E26" s="8">
        <v>15</v>
      </c>
      <c r="F26" s="9">
        <v>46</v>
      </c>
      <c r="G26" s="9">
        <v>56</v>
      </c>
      <c r="H26" s="9">
        <v>8.3390000000000004</v>
      </c>
      <c r="I26" s="10">
        <f t="shared" si="1"/>
        <v>8.0246399681933624</v>
      </c>
      <c r="J26" s="10">
        <f t="shared" si="2"/>
        <v>2.2680551979336037</v>
      </c>
      <c r="K26" s="11">
        <f t="shared" si="0"/>
        <v>945363.99163996812</v>
      </c>
      <c r="L26" s="36">
        <f t="shared" si="3"/>
        <v>1048005.0720551979</v>
      </c>
      <c r="M26" s="10">
        <v>424.60700000000003</v>
      </c>
      <c r="N26" s="102"/>
      <c r="O26" s="105"/>
      <c r="P26" s="16"/>
      <c r="Q26" s="17"/>
      <c r="R26" s="17"/>
      <c r="S26" s="17"/>
      <c r="T26" s="18"/>
      <c r="U26" s="18"/>
      <c r="V26" s="18"/>
      <c r="W26" s="18"/>
      <c r="AC26" s="13" t="e">
        <f>CONCATENATE("  ",#REF!,",",#REF!,",",N26,"    ",#REF!," - ",O26)</f>
        <v>#REF!</v>
      </c>
      <c r="AF26" s="13" t="e">
        <f>CONCATENATE("  ",#REF!,",",#REF!,",",N26,"    ",#REF!," - ",N26)</f>
        <v>#REF!</v>
      </c>
    </row>
    <row r="27" spans="2:32" s="13" customFormat="1" ht="24" x14ac:dyDescent="0.2">
      <c r="B27" s="82"/>
      <c r="C27" s="8">
        <v>22</v>
      </c>
      <c r="D27" s="5" t="s">
        <v>28</v>
      </c>
      <c r="E27" s="8">
        <v>291</v>
      </c>
      <c r="F27" s="9">
        <v>8</v>
      </c>
      <c r="G27" s="9">
        <v>26</v>
      </c>
      <c r="H27" s="9">
        <v>21.324200000000001</v>
      </c>
      <c r="I27" s="10">
        <f t="shared" si="1"/>
        <v>7.6907238864384757</v>
      </c>
      <c r="J27" s="10">
        <f t="shared" si="2"/>
        <v>-19.889049040679765</v>
      </c>
      <c r="K27" s="11">
        <f t="shared" si="0"/>
        <v>945363.65772388643</v>
      </c>
      <c r="L27" s="36">
        <f t="shared" si="3"/>
        <v>1047982.9149509593</v>
      </c>
      <c r="M27" s="10">
        <v>425.22699999999998</v>
      </c>
      <c r="N27" s="102"/>
      <c r="O27" s="105"/>
      <c r="P27" s="16"/>
      <c r="Q27" s="17"/>
      <c r="R27" s="17"/>
      <c r="S27" s="17"/>
      <c r="T27" s="18"/>
      <c r="U27" s="18"/>
      <c r="V27" s="18"/>
      <c r="W27" s="18"/>
      <c r="AC27" s="13" t="e">
        <f>CONCATENATE("  ",#REF!,",",#REF!,",",N27,"    ",#REF!," - ",O27)</f>
        <v>#REF!</v>
      </c>
      <c r="AF27" s="13" t="e">
        <f>CONCATENATE("  ",#REF!,",",#REF!,",",N27,"    ",#REF!," - ",N27)</f>
        <v>#REF!</v>
      </c>
    </row>
    <row r="28" spans="2:32" s="13" customFormat="1" ht="24" x14ac:dyDescent="0.2">
      <c r="B28" s="82"/>
      <c r="C28" s="8">
        <v>23</v>
      </c>
      <c r="D28" s="5" t="s">
        <v>29</v>
      </c>
      <c r="E28" s="8">
        <v>284</v>
      </c>
      <c r="F28" s="9">
        <v>26</v>
      </c>
      <c r="G28" s="9">
        <v>12</v>
      </c>
      <c r="H28" s="9">
        <v>16.307400000000001</v>
      </c>
      <c r="I28" s="10">
        <f t="shared" si="1"/>
        <v>4.0655927559243574</v>
      </c>
      <c r="J28" s="10">
        <f t="shared" si="2"/>
        <v>-15.79247448321432</v>
      </c>
      <c r="K28" s="11">
        <f t="shared" si="0"/>
        <v>945360.03259275586</v>
      </c>
      <c r="L28" s="36">
        <f t="shared" si="3"/>
        <v>1047987.0115255167</v>
      </c>
      <c r="M28" s="10">
        <v>425.25900000000001</v>
      </c>
      <c r="N28" s="102"/>
      <c r="O28" s="105"/>
      <c r="P28" s="16"/>
      <c r="Q28" s="17"/>
      <c r="R28" s="17"/>
      <c r="S28" s="17"/>
      <c r="T28" s="18"/>
      <c r="U28" s="18"/>
      <c r="V28" s="18"/>
      <c r="W28" s="18"/>
      <c r="AC28" s="13" t="e">
        <f>CONCATENATE("  ",#REF!,",",#REF!,",",N28,"    ",#REF!," - ",O28)</f>
        <v>#REF!</v>
      </c>
      <c r="AF28" s="13" t="e">
        <f>CONCATENATE("  ",#REF!,",",#REF!,",",N28,"    ",#REF!," - ",N28)</f>
        <v>#REF!</v>
      </c>
    </row>
    <row r="29" spans="2:32" s="13" customFormat="1" ht="24" x14ac:dyDescent="0.2">
      <c r="B29" s="82"/>
      <c r="C29" s="8">
        <v>24</v>
      </c>
      <c r="D29" s="5" t="s">
        <v>30</v>
      </c>
      <c r="E29" s="8">
        <v>251</v>
      </c>
      <c r="F29" s="9">
        <v>58</v>
      </c>
      <c r="G29" s="9">
        <v>48</v>
      </c>
      <c r="H29" s="9">
        <v>7.4032</v>
      </c>
      <c r="I29" s="10">
        <f t="shared" si="1"/>
        <v>-2.2901721976736038</v>
      </c>
      <c r="J29" s="10">
        <f t="shared" si="2"/>
        <v>-7.040062609451911</v>
      </c>
      <c r="K29" s="11">
        <f t="shared" si="0"/>
        <v>945353.67682780232</v>
      </c>
      <c r="L29" s="36">
        <f t="shared" si="3"/>
        <v>1047995.7639373905</v>
      </c>
      <c r="M29" s="10">
        <v>424.97899999999998</v>
      </c>
      <c r="N29" s="102"/>
      <c r="O29" s="105"/>
      <c r="P29" s="16"/>
      <c r="Q29" s="17"/>
      <c r="R29" s="17"/>
      <c r="S29" s="17"/>
      <c r="T29" s="18"/>
      <c r="U29" s="18"/>
      <c r="V29" s="18"/>
      <c r="W29" s="18"/>
      <c r="AC29" s="13" t="e">
        <f>CONCATENATE("  ",#REF!,",",#REF!,",",N29,"    ",#REF!," - ",O29)</f>
        <v>#REF!</v>
      </c>
      <c r="AF29" s="13" t="e">
        <f>CONCATENATE("  ",#REF!,",",#REF!,",",N29,"    ",#REF!," - ",N29)</f>
        <v>#REF!</v>
      </c>
    </row>
    <row r="30" spans="2:32" s="13" customFormat="1" ht="36" x14ac:dyDescent="0.2">
      <c r="B30" s="82"/>
      <c r="C30" s="8">
        <v>25</v>
      </c>
      <c r="D30" s="5" t="s">
        <v>31</v>
      </c>
      <c r="E30" s="8">
        <v>346</v>
      </c>
      <c r="F30" s="9">
        <v>11</v>
      </c>
      <c r="G30" s="9">
        <v>39</v>
      </c>
      <c r="H30" s="9">
        <v>4.2138</v>
      </c>
      <c r="I30" s="10">
        <f t="shared" si="1"/>
        <v>4.0920632740795231</v>
      </c>
      <c r="J30" s="10">
        <f t="shared" si="2"/>
        <v>-1.0055489052898301</v>
      </c>
      <c r="K30" s="11">
        <f t="shared" si="0"/>
        <v>945360.05906327406</v>
      </c>
      <c r="L30" s="36">
        <f t="shared" si="3"/>
        <v>1048001.7984510948</v>
      </c>
      <c r="M30" s="10">
        <v>424.62099999999998</v>
      </c>
      <c r="N30" s="102"/>
      <c r="O30" s="105"/>
      <c r="P30" s="16"/>
      <c r="Q30" s="17"/>
      <c r="R30" s="17"/>
      <c r="S30" s="17"/>
      <c r="T30" s="18"/>
      <c r="U30" s="18"/>
      <c r="V30" s="18"/>
      <c r="W30" s="18"/>
      <c r="AC30" s="13" t="e">
        <f>CONCATENATE("  ",#REF!,",",#REF!,",",N30,"    ",#REF!," - ",O30)</f>
        <v>#REF!</v>
      </c>
      <c r="AF30" s="13" t="e">
        <f>CONCATENATE("  ",#REF!,",",#REF!,",",N30,"    ",#REF!," - ",N30)</f>
        <v>#REF!</v>
      </c>
    </row>
    <row r="31" spans="2:32" s="13" customFormat="1" ht="24" x14ac:dyDescent="0.2">
      <c r="B31" s="82"/>
      <c r="C31" s="8">
        <v>26</v>
      </c>
      <c r="D31" s="5" t="s">
        <v>32</v>
      </c>
      <c r="E31" s="8">
        <v>266</v>
      </c>
      <c r="F31" s="9">
        <v>24</v>
      </c>
      <c r="G31" s="9">
        <v>32</v>
      </c>
      <c r="H31" s="9">
        <v>26.185400000000001</v>
      </c>
      <c r="I31" s="10">
        <f t="shared" si="1"/>
        <v>-1.6401404537033766</v>
      </c>
      <c r="J31" s="10">
        <f t="shared" si="2"/>
        <v>-26.133983861097906</v>
      </c>
      <c r="K31" s="11">
        <f t="shared" si="0"/>
        <v>945354.32685954624</v>
      </c>
      <c r="L31" s="36">
        <f t="shared" si="3"/>
        <v>1047976.6700161389</v>
      </c>
      <c r="M31" s="10">
        <v>425.274</v>
      </c>
      <c r="N31" s="102"/>
      <c r="O31" s="105"/>
      <c r="P31" s="16"/>
      <c r="Q31" s="17"/>
      <c r="R31" s="17"/>
      <c r="S31" s="17"/>
      <c r="T31" s="18"/>
      <c r="U31" s="18"/>
      <c r="V31" s="18"/>
      <c r="W31" s="18"/>
      <c r="AC31" s="13" t="e">
        <f>CONCATENATE("  ",#REF!,",",#REF!,",",N31,"    ",#REF!," - ",O31)</f>
        <v>#REF!</v>
      </c>
      <c r="AF31" s="13" t="e">
        <f>CONCATENATE("  ",#REF!,",",#REF!,",",N31,"    ",#REF!," - ",N31)</f>
        <v>#REF!</v>
      </c>
    </row>
    <row r="32" spans="2:32" s="13" customFormat="1" ht="36" x14ac:dyDescent="0.2">
      <c r="B32" s="82"/>
      <c r="C32" s="8">
        <v>27</v>
      </c>
      <c r="D32" s="5" t="s">
        <v>33</v>
      </c>
      <c r="E32" s="8">
        <v>255</v>
      </c>
      <c r="F32" s="9">
        <v>25</v>
      </c>
      <c r="G32" s="9">
        <v>3</v>
      </c>
      <c r="H32" s="9">
        <v>21.5976</v>
      </c>
      <c r="I32" s="10">
        <f t="shared" si="1"/>
        <v>-5.437709316277699</v>
      </c>
      <c r="J32" s="10">
        <f t="shared" si="2"/>
        <v>-20.90185740913153</v>
      </c>
      <c r="K32" s="11">
        <f t="shared" si="0"/>
        <v>945350.52929068368</v>
      </c>
      <c r="L32" s="36">
        <f t="shared" si="3"/>
        <v>1047981.9021425908</v>
      </c>
      <c r="M32" s="10">
        <v>425.20400000000001</v>
      </c>
      <c r="N32" s="102"/>
      <c r="O32" s="105"/>
      <c r="P32" s="16"/>
      <c r="Q32" s="17"/>
      <c r="R32" s="17"/>
      <c r="S32" s="17"/>
      <c r="T32" s="18"/>
      <c r="U32" s="18"/>
      <c r="V32" s="18"/>
      <c r="W32" s="18"/>
      <c r="AC32" s="13" t="e">
        <f>CONCATENATE("  ",#REF!,",",#REF!,",",N32,"    ",#REF!," - ",O32)</f>
        <v>#REF!</v>
      </c>
      <c r="AF32" s="13" t="e">
        <f>CONCATENATE("  ",#REF!,",",#REF!,",",N32,"    ",#REF!," - ",N32)</f>
        <v>#REF!</v>
      </c>
    </row>
    <row r="33" spans="2:32" s="13" customFormat="1" ht="24.75" thickBot="1" x14ac:dyDescent="0.25">
      <c r="B33" s="83"/>
      <c r="C33" s="30">
        <v>28</v>
      </c>
      <c r="D33" s="51" t="s">
        <v>50</v>
      </c>
      <c r="E33" s="30">
        <v>237</v>
      </c>
      <c r="F33" s="32">
        <v>27</v>
      </c>
      <c r="G33" s="32">
        <v>1</v>
      </c>
      <c r="H33" s="32">
        <v>18.123799999999999</v>
      </c>
      <c r="I33" s="33">
        <f t="shared" si="1"/>
        <v>-9.7511719456524855</v>
      </c>
      <c r="J33" s="33">
        <f t="shared" si="2"/>
        <v>-15.277001411478626</v>
      </c>
      <c r="K33" s="34">
        <f t="shared" si="0"/>
        <v>945346.21582805435</v>
      </c>
      <c r="L33" s="35">
        <f t="shared" si="3"/>
        <v>1047987.5269985886</v>
      </c>
      <c r="M33" s="33">
        <v>425.21699999999998</v>
      </c>
      <c r="N33" s="103"/>
      <c r="O33" s="106"/>
      <c r="P33" s="16"/>
      <c r="Q33" s="17"/>
      <c r="R33" s="17"/>
      <c r="S33" s="17"/>
      <c r="T33" s="18"/>
      <c r="U33" s="18"/>
      <c r="V33" s="18"/>
      <c r="W33" s="18"/>
      <c r="AC33" s="13" t="e">
        <f>CONCATENATE("  ",#REF!,",",#REF!,",",N33,"    ",#REF!," - ",O33)</f>
        <v>#REF!</v>
      </c>
      <c r="AF33" s="13" t="e">
        <f>CONCATENATE("  ",#REF!,",",#REF!,",",N33,"    ",#REF!," - ",N33)</f>
        <v>#REF!</v>
      </c>
    </row>
    <row r="34" spans="2:32" s="13" customFormat="1" ht="24" x14ac:dyDescent="0.2">
      <c r="B34" s="78" t="s">
        <v>37</v>
      </c>
      <c r="C34" s="52" t="s">
        <v>54</v>
      </c>
      <c r="D34" s="53" t="s">
        <v>41</v>
      </c>
      <c r="E34" s="54">
        <v>197</v>
      </c>
      <c r="F34" s="55">
        <v>19</v>
      </c>
      <c r="G34" s="55">
        <v>56</v>
      </c>
      <c r="H34" s="55">
        <v>39.271000000000001</v>
      </c>
      <c r="I34" s="50">
        <f t="shared" si="1"/>
        <v>-37.487837792143573</v>
      </c>
      <c r="J34" s="50">
        <f t="shared" si="2"/>
        <v>-11.699293084196677</v>
      </c>
      <c r="K34" s="56">
        <f>I34+K6</f>
        <v>945318.4791622078</v>
      </c>
      <c r="L34" s="57">
        <f>J34+L6</f>
        <v>1047991.1047069158</v>
      </c>
      <c r="M34" s="58">
        <v>424.80900000000003</v>
      </c>
      <c r="N34" s="94">
        <f>K34-K82</f>
        <v>8.1539785023778677E-3</v>
      </c>
      <c r="O34" s="97">
        <f>L34-L82</f>
        <v>3.7102621281519532E-3</v>
      </c>
      <c r="P34" s="16"/>
      <c r="Q34" s="17"/>
      <c r="R34" s="17"/>
      <c r="S34" s="17"/>
      <c r="T34" s="18"/>
      <c r="U34" s="18"/>
      <c r="AC34" s="13" t="e">
        <f>CONCATENATE("  ",#REF!,",",#REF!,",",N34,"    ",#REF!," - ",O34)</f>
        <v>#REF!</v>
      </c>
      <c r="AF34" s="13" t="e">
        <f>CONCATENATE("  ",#REF!,",",#REF!,",",N34,"    ",#REF!," - ",N34)</f>
        <v>#REF!</v>
      </c>
    </row>
    <row r="35" spans="2:32" s="20" customFormat="1" ht="24" x14ac:dyDescent="0.2">
      <c r="B35" s="79"/>
      <c r="C35" s="7">
        <v>30</v>
      </c>
      <c r="D35" s="5" t="s">
        <v>34</v>
      </c>
      <c r="E35" s="8">
        <v>17</v>
      </c>
      <c r="F35" s="9">
        <v>19</v>
      </c>
      <c r="G35" s="9">
        <v>45.01</v>
      </c>
      <c r="H35" s="9">
        <v>39.260899999999999</v>
      </c>
      <c r="I35" s="10">
        <f t="shared" si="1"/>
        <v>37.478819535500172</v>
      </c>
      <c r="J35" s="10">
        <f>SIN(RADIANS(E35+F35/60+G35/3600))*H35</f>
        <v>11.694287282062568</v>
      </c>
      <c r="K35" s="6">
        <f>K34+I35</f>
        <v>945355.95798174327</v>
      </c>
      <c r="L35" s="27">
        <f>L34+J35</f>
        <v>1048002.7989941979</v>
      </c>
      <c r="M35" s="12">
        <v>424.99299999999999</v>
      </c>
      <c r="N35" s="95"/>
      <c r="O35" s="98"/>
      <c r="P35" s="21"/>
      <c r="Q35" s="22"/>
      <c r="R35" s="22"/>
      <c r="S35" s="22"/>
      <c r="T35" s="23"/>
      <c r="U35" s="23"/>
      <c r="V35" s="23"/>
      <c r="W35" s="23"/>
      <c r="AC35" s="20" t="e">
        <f>CONCATENATE("  ",#REF!,",",#REF!,",",N35,"    ",#REF!," - ",O35)</f>
        <v>#REF!</v>
      </c>
      <c r="AF35" s="20" t="e">
        <f>CONCATENATE("  ",#REF!,",",#REF!,",",N35,"    ",#REF!," - ",N35)</f>
        <v>#REF!</v>
      </c>
    </row>
    <row r="36" spans="2:32" s="20" customFormat="1" ht="12" x14ac:dyDescent="0.2">
      <c r="B36" s="79"/>
      <c r="C36" s="7">
        <v>31</v>
      </c>
      <c r="D36" s="5" t="s">
        <v>35</v>
      </c>
      <c r="E36" s="8">
        <v>348</v>
      </c>
      <c r="F36" s="9">
        <v>12</v>
      </c>
      <c r="G36" s="9">
        <v>16</v>
      </c>
      <c r="H36" s="9">
        <v>23.026800000000001</v>
      </c>
      <c r="I36" s="10">
        <f t="shared" si="1"/>
        <v>22.54054878918641</v>
      </c>
      <c r="J36" s="10">
        <f t="shared" si="2"/>
        <v>-4.7071412260848158</v>
      </c>
      <c r="K36" s="11">
        <f t="shared" ref="K36:K80" si="4">$K$34+I36</f>
        <v>945341.019710997</v>
      </c>
      <c r="L36" s="36">
        <f t="shared" ref="L36:L80" si="5">$L$34+J36</f>
        <v>1047986.3975656898</v>
      </c>
      <c r="M36" s="12">
        <v>425.60199999999998</v>
      </c>
      <c r="N36" s="95"/>
      <c r="O36" s="98"/>
      <c r="P36" s="21"/>
      <c r="Q36" s="22"/>
      <c r="R36" s="22"/>
      <c r="S36" s="22"/>
      <c r="T36" s="23"/>
      <c r="U36" s="23"/>
      <c r="V36" s="23"/>
      <c r="W36" s="23"/>
      <c r="AC36" s="20" t="e">
        <f>CONCATENATE("  ",#REF!,",",#REF!,",",N36,"    ",#REF!," - ",O36)</f>
        <v>#REF!</v>
      </c>
      <c r="AF36" s="20" t="e">
        <f>CONCATENATE("  ",#REF!,",",#REF!,",",N36,"    ",#REF!," - ",N36)</f>
        <v>#REF!</v>
      </c>
    </row>
    <row r="37" spans="2:32" s="20" customFormat="1" ht="12" x14ac:dyDescent="0.2">
      <c r="B37" s="79"/>
      <c r="C37" s="7">
        <v>32</v>
      </c>
      <c r="D37" s="5" t="s">
        <v>55</v>
      </c>
      <c r="E37" s="8">
        <v>343</v>
      </c>
      <c r="F37" s="9">
        <v>53</v>
      </c>
      <c r="G37" s="9">
        <v>56</v>
      </c>
      <c r="H37" s="9">
        <v>21.484400000000001</v>
      </c>
      <c r="I37" s="10">
        <f t="shared" si="1"/>
        <v>20.641648116089719</v>
      </c>
      <c r="J37" s="10">
        <f t="shared" si="2"/>
        <v>-5.9583392326662477</v>
      </c>
      <c r="K37" s="11">
        <f t="shared" si="4"/>
        <v>945339.12081032386</v>
      </c>
      <c r="L37" s="36">
        <f t="shared" si="5"/>
        <v>1047985.1463676831</v>
      </c>
      <c r="M37" s="12">
        <v>425.63400000000001</v>
      </c>
      <c r="N37" s="95"/>
      <c r="O37" s="98"/>
      <c r="P37" s="21"/>
      <c r="Q37" s="22"/>
      <c r="R37" s="22"/>
      <c r="S37" s="22"/>
      <c r="T37" s="23"/>
      <c r="U37" s="23"/>
      <c r="V37" s="23"/>
      <c r="W37" s="23"/>
      <c r="AC37" s="20" t="e">
        <f>CONCATENATE("  ",#REF!,",",#REF!,",",N37,"    ",#REF!," - ",O37)</f>
        <v>#REF!</v>
      </c>
      <c r="AF37" s="20" t="e">
        <f>CONCATENATE("  ",#REF!,",",#REF!,",",N37,"    ",#REF!," - ",N37)</f>
        <v>#REF!</v>
      </c>
    </row>
    <row r="38" spans="2:32" s="20" customFormat="1" ht="12" x14ac:dyDescent="0.2">
      <c r="B38" s="79"/>
      <c r="C38" s="7">
        <v>33</v>
      </c>
      <c r="D38" s="5" t="s">
        <v>55</v>
      </c>
      <c r="E38" s="8">
        <v>341</v>
      </c>
      <c r="F38" s="9">
        <v>16</v>
      </c>
      <c r="G38" s="9">
        <v>28</v>
      </c>
      <c r="H38" s="9">
        <v>20.8096</v>
      </c>
      <c r="I38" s="10">
        <f t="shared" si="1"/>
        <v>19.70808920915518</v>
      </c>
      <c r="J38" s="10">
        <f t="shared" si="2"/>
        <v>-6.6806191243013657</v>
      </c>
      <c r="K38" s="11">
        <f t="shared" si="4"/>
        <v>945338.18725141697</v>
      </c>
      <c r="L38" s="36">
        <f t="shared" si="5"/>
        <v>1047984.4240877915</v>
      </c>
      <c r="M38" s="12">
        <v>425.64100000000002</v>
      </c>
      <c r="N38" s="95"/>
      <c r="O38" s="98"/>
      <c r="P38" s="21"/>
      <c r="Q38" s="22"/>
      <c r="R38" s="22"/>
      <c r="S38" s="22"/>
      <c r="T38" s="23"/>
      <c r="U38" s="23"/>
      <c r="V38" s="23"/>
      <c r="W38" s="23"/>
      <c r="AC38" s="20" t="e">
        <f>CONCATENATE("  ",#REF!,",",#REF!,",",N38,"    ",#REF!," - ",O38)</f>
        <v>#REF!</v>
      </c>
      <c r="AF38" s="20" t="e">
        <f>CONCATENATE("  ",#REF!,",",#REF!,",",N38,"    ",#REF!," - ",N38)</f>
        <v>#REF!</v>
      </c>
    </row>
    <row r="39" spans="2:32" s="20" customFormat="1" ht="12" x14ac:dyDescent="0.2">
      <c r="B39" s="79"/>
      <c r="C39" s="7">
        <v>34</v>
      </c>
      <c r="D39" s="5" t="s">
        <v>55</v>
      </c>
      <c r="E39" s="8">
        <v>335</v>
      </c>
      <c r="F39" s="9">
        <v>56</v>
      </c>
      <c r="G39" s="9">
        <v>11</v>
      </c>
      <c r="H39" s="9">
        <v>23.549399999999999</v>
      </c>
      <c r="I39" s="10">
        <f t="shared" si="1"/>
        <v>21.502799976227546</v>
      </c>
      <c r="J39" s="10">
        <f t="shared" si="2"/>
        <v>-9.6022827255996095</v>
      </c>
      <c r="K39" s="11">
        <f t="shared" si="4"/>
        <v>945339.98196218407</v>
      </c>
      <c r="L39" s="36">
        <f t="shared" si="5"/>
        <v>1047981.5024241902</v>
      </c>
      <c r="M39" s="12">
        <v>425.59699999999998</v>
      </c>
      <c r="N39" s="95"/>
      <c r="O39" s="98"/>
      <c r="P39" s="21"/>
      <c r="Q39" s="22"/>
      <c r="R39" s="22"/>
      <c r="S39" s="22"/>
      <c r="T39" s="23"/>
      <c r="U39" s="23"/>
      <c r="V39" s="23"/>
      <c r="W39" s="23"/>
      <c r="AC39" s="20" t="e">
        <f>CONCATENATE("  ",#REF!,",",#REF!,",",N39,"    ",#REF!," - ",O39)</f>
        <v>#REF!</v>
      </c>
      <c r="AF39" s="20" t="e">
        <f>CONCATENATE("  ",#REF!,",",#REF!,",",N39,"    ",#REF!," - ",N39)</f>
        <v>#REF!</v>
      </c>
    </row>
    <row r="40" spans="2:32" s="20" customFormat="1" ht="36" x14ac:dyDescent="0.2">
      <c r="B40" s="79"/>
      <c r="C40" s="7">
        <v>35</v>
      </c>
      <c r="D40" s="5" t="s">
        <v>36</v>
      </c>
      <c r="E40" s="8">
        <v>331</v>
      </c>
      <c r="F40" s="9">
        <v>49</v>
      </c>
      <c r="G40" s="9">
        <v>54</v>
      </c>
      <c r="H40" s="9">
        <v>36.9086</v>
      </c>
      <c r="I40" s="10">
        <f t="shared" si="1"/>
        <v>32.537311150196167</v>
      </c>
      <c r="J40" s="10">
        <f t="shared" si="2"/>
        <v>-17.423206853943974</v>
      </c>
      <c r="K40" s="11">
        <f t="shared" si="4"/>
        <v>945351.01647335803</v>
      </c>
      <c r="L40" s="36">
        <f t="shared" si="5"/>
        <v>1047973.6815000619</v>
      </c>
      <c r="M40" s="12">
        <v>425.32499999999999</v>
      </c>
      <c r="N40" s="95"/>
      <c r="O40" s="98"/>
      <c r="P40" s="21"/>
      <c r="Q40" s="22"/>
      <c r="R40" s="22"/>
      <c r="S40" s="22"/>
      <c r="T40" s="23"/>
      <c r="U40" s="23"/>
      <c r="V40" s="23"/>
      <c r="W40" s="23"/>
      <c r="AC40" s="20" t="e">
        <f>CONCATENATE("  ",#REF!,",",#REF!,",",N40,"    ",#REF!," - ",O40)</f>
        <v>#REF!</v>
      </c>
      <c r="AF40" s="20" t="e">
        <f>CONCATENATE("  ",#REF!,",",#REF!,",",N40,"    ",#REF!," - ",N40)</f>
        <v>#REF!</v>
      </c>
    </row>
    <row r="41" spans="2:32" s="20" customFormat="1" ht="12" x14ac:dyDescent="0.2">
      <c r="B41" s="79"/>
      <c r="C41" s="7">
        <v>36</v>
      </c>
      <c r="D41" s="24" t="s">
        <v>53</v>
      </c>
      <c r="E41" s="8">
        <v>335</v>
      </c>
      <c r="F41" s="9">
        <v>32</v>
      </c>
      <c r="G41" s="9">
        <v>8</v>
      </c>
      <c r="H41" s="9">
        <v>31.296600000000002</v>
      </c>
      <c r="I41" s="10">
        <f t="shared" si="1"/>
        <v>28.486742376542477</v>
      </c>
      <c r="J41" s="10">
        <f t="shared" si="2"/>
        <v>-12.96081325891625</v>
      </c>
      <c r="K41" s="11">
        <f t="shared" si="4"/>
        <v>945346.96590458439</v>
      </c>
      <c r="L41" s="36">
        <f t="shared" si="5"/>
        <v>1047978.1438936569</v>
      </c>
      <c r="M41" s="12">
        <v>425.29399999999998</v>
      </c>
      <c r="N41" s="95"/>
      <c r="O41" s="98"/>
      <c r="P41" s="21"/>
      <c r="Q41" s="22"/>
      <c r="R41" s="22"/>
      <c r="S41" s="22"/>
      <c r="T41" s="23"/>
      <c r="U41" s="23"/>
      <c r="V41" s="23"/>
      <c r="W41" s="23"/>
      <c r="AC41" s="20" t="e">
        <f>CONCATENATE("  ",#REF!,",",#REF!,",",N41,"    ",#REF!," - ",O41)</f>
        <v>#REF!</v>
      </c>
      <c r="AF41" s="20" t="e">
        <f>CONCATENATE("  ",#REF!,",",#REF!,",",N41,"    ",#REF!," - ",N41)</f>
        <v>#REF!</v>
      </c>
    </row>
    <row r="42" spans="2:32" s="20" customFormat="1" ht="12" x14ac:dyDescent="0.2">
      <c r="B42" s="79"/>
      <c r="C42" s="7">
        <v>37</v>
      </c>
      <c r="D42" s="24" t="s">
        <v>53</v>
      </c>
      <c r="E42" s="8">
        <v>315</v>
      </c>
      <c r="F42" s="9">
        <v>39</v>
      </c>
      <c r="G42" s="9">
        <v>6</v>
      </c>
      <c r="H42" s="9">
        <v>33.259799999999998</v>
      </c>
      <c r="I42" s="10">
        <f t="shared" si="1"/>
        <v>23.784193165933207</v>
      </c>
      <c r="J42" s="10">
        <f t="shared" si="2"/>
        <v>-23.249224750205673</v>
      </c>
      <c r="K42" s="11">
        <f t="shared" si="4"/>
        <v>945342.26335537375</v>
      </c>
      <c r="L42" s="36">
        <f t="shared" si="5"/>
        <v>1047967.8554821656</v>
      </c>
      <c r="M42" s="12">
        <v>425.166</v>
      </c>
      <c r="N42" s="95"/>
      <c r="O42" s="98"/>
      <c r="P42" s="21"/>
      <c r="Q42" s="22"/>
      <c r="R42" s="22"/>
      <c r="S42" s="22"/>
      <c r="T42" s="23"/>
      <c r="U42" s="23"/>
      <c r="V42" s="23"/>
      <c r="W42" s="23"/>
      <c r="AC42" s="20" t="e">
        <f>CONCATENATE("  ",#REF!,",",#REF!,",",N42,"    ",#REF!," - ",O42)</f>
        <v>#REF!</v>
      </c>
      <c r="AF42" s="20" t="e">
        <f>CONCATENATE("  ",#REF!,",",#REF!,",",N42,"    ",#REF!," - ",N42)</f>
        <v>#REF!</v>
      </c>
    </row>
    <row r="43" spans="2:32" s="20" customFormat="1" ht="12" x14ac:dyDescent="0.2">
      <c r="B43" s="79"/>
      <c r="C43" s="7">
        <v>38</v>
      </c>
      <c r="D43" s="24" t="s">
        <v>53</v>
      </c>
      <c r="E43" s="8">
        <v>317</v>
      </c>
      <c r="F43" s="9">
        <v>41</v>
      </c>
      <c r="G43" s="9">
        <v>34</v>
      </c>
      <c r="H43" s="9">
        <v>26.3032</v>
      </c>
      <c r="I43" s="10">
        <f t="shared" si="1"/>
        <v>19.45243304998051</v>
      </c>
      <c r="J43" s="10">
        <f t="shared" si="2"/>
        <v>-17.704834895474907</v>
      </c>
      <c r="K43" s="11">
        <f t="shared" si="4"/>
        <v>945337.93159525783</v>
      </c>
      <c r="L43" s="36">
        <f t="shared" si="5"/>
        <v>1047973.3998720204</v>
      </c>
      <c r="M43" s="12">
        <v>425.14800000000002</v>
      </c>
      <c r="N43" s="95"/>
      <c r="O43" s="98"/>
      <c r="P43" s="21"/>
      <c r="Q43" s="22"/>
      <c r="R43" s="22"/>
      <c r="S43" s="22"/>
      <c r="T43" s="23"/>
      <c r="U43" s="23"/>
      <c r="V43" s="23"/>
      <c r="W43" s="23"/>
      <c r="AC43" s="20" t="e">
        <f>CONCATENATE("  ",#REF!,",",#REF!,",",N43,"    ",#REF!," - ",O43)</f>
        <v>#REF!</v>
      </c>
      <c r="AF43" s="20" t="e">
        <f>CONCATENATE("  ",#REF!,",",#REF!,",",N43,"    ",#REF!," - ",N43)</f>
        <v>#REF!</v>
      </c>
    </row>
    <row r="44" spans="2:32" s="20" customFormat="1" ht="12" x14ac:dyDescent="0.2">
      <c r="B44" s="79"/>
      <c r="C44" s="7">
        <v>39</v>
      </c>
      <c r="D44" s="24" t="s">
        <v>53</v>
      </c>
      <c r="E44" s="8">
        <v>323</v>
      </c>
      <c r="F44" s="9">
        <v>38</v>
      </c>
      <c r="G44" s="9">
        <v>41</v>
      </c>
      <c r="H44" s="9">
        <v>17.984999999999999</v>
      </c>
      <c r="I44" s="10">
        <f t="shared" si="1"/>
        <v>14.484341063185953</v>
      </c>
      <c r="J44" s="10">
        <f t="shared" si="2"/>
        <v>-10.661336171667473</v>
      </c>
      <c r="K44" s="11">
        <f t="shared" si="4"/>
        <v>945332.96350327099</v>
      </c>
      <c r="L44" s="36">
        <f t="shared" si="5"/>
        <v>1047980.4433707441</v>
      </c>
      <c r="M44" s="12">
        <v>425.05500000000001</v>
      </c>
      <c r="N44" s="95"/>
      <c r="O44" s="98"/>
      <c r="P44" s="21"/>
      <c r="Q44" s="22"/>
      <c r="R44" s="22"/>
      <c r="S44" s="22"/>
      <c r="T44" s="23"/>
      <c r="U44" s="23"/>
      <c r="V44" s="23"/>
      <c r="W44" s="23"/>
      <c r="AC44" s="20" t="e">
        <f>CONCATENATE("  ",#REF!,",",#REF!,",",N44,"    ",#REF!," - ",O44)</f>
        <v>#REF!</v>
      </c>
      <c r="AF44" s="20" t="e">
        <f>CONCATENATE("  ",#REF!,",",#REF!,",",N44,"    ",#REF!," - ",N44)</f>
        <v>#REF!</v>
      </c>
    </row>
    <row r="45" spans="2:32" s="20" customFormat="1" ht="12" x14ac:dyDescent="0.2">
      <c r="B45" s="79"/>
      <c r="C45" s="7">
        <v>40</v>
      </c>
      <c r="D45" s="24" t="s">
        <v>53</v>
      </c>
      <c r="E45" s="8">
        <v>293</v>
      </c>
      <c r="F45" s="9">
        <v>27</v>
      </c>
      <c r="G45" s="9">
        <v>34</v>
      </c>
      <c r="H45" s="9">
        <v>32.753</v>
      </c>
      <c r="I45" s="10">
        <f t="shared" si="1"/>
        <v>13.038964331823973</v>
      </c>
      <c r="J45" s="10">
        <f t="shared" si="2"/>
        <v>-30.045705486032812</v>
      </c>
      <c r="K45" s="11">
        <f t="shared" si="4"/>
        <v>945331.51812653965</v>
      </c>
      <c r="L45" s="36">
        <f t="shared" si="5"/>
        <v>1047961.0590014297</v>
      </c>
      <c r="M45" s="12">
        <v>424.81099999999998</v>
      </c>
      <c r="N45" s="95"/>
      <c r="O45" s="98"/>
      <c r="P45" s="21"/>
      <c r="Q45" s="22"/>
      <c r="R45" s="22"/>
      <c r="S45" s="22"/>
      <c r="T45" s="23"/>
      <c r="U45" s="23"/>
      <c r="V45" s="23"/>
      <c r="W45" s="23"/>
      <c r="AC45" s="20" t="e">
        <f>CONCATENATE("  ",#REF!,",",#REF!,",",N45,"    ",#REF!," - ",O45)</f>
        <v>#REF!</v>
      </c>
      <c r="AF45" s="20" t="e">
        <f>CONCATENATE("  ",#REF!,",",#REF!,",",N45,"    ",#REF!," - ",N45)</f>
        <v>#REF!</v>
      </c>
    </row>
    <row r="46" spans="2:32" s="20" customFormat="1" ht="12" x14ac:dyDescent="0.2">
      <c r="B46" s="79"/>
      <c r="C46" s="7">
        <v>41</v>
      </c>
      <c r="D46" s="24" t="s">
        <v>53</v>
      </c>
      <c r="E46" s="8">
        <v>294</v>
      </c>
      <c r="F46" s="9">
        <v>8</v>
      </c>
      <c r="G46" s="9">
        <v>42</v>
      </c>
      <c r="H46" s="9">
        <v>25.8766</v>
      </c>
      <c r="I46" s="10">
        <f t="shared" si="1"/>
        <v>10.584752655573784</v>
      </c>
      <c r="J46" s="10">
        <f t="shared" si="2"/>
        <v>-23.612738908909396</v>
      </c>
      <c r="K46" s="11">
        <f t="shared" si="4"/>
        <v>945329.06391486339</v>
      </c>
      <c r="L46" s="36">
        <f t="shared" si="5"/>
        <v>1047967.4919680068</v>
      </c>
      <c r="M46" s="12">
        <v>424.92599999999999</v>
      </c>
      <c r="N46" s="95"/>
      <c r="O46" s="98"/>
      <c r="P46" s="21"/>
      <c r="Q46" s="22"/>
      <c r="R46" s="22"/>
      <c r="S46" s="22"/>
      <c r="T46" s="23"/>
      <c r="U46" s="23"/>
      <c r="V46" s="23"/>
      <c r="W46" s="23"/>
      <c r="AC46" s="20" t="e">
        <f>CONCATENATE("  ",#REF!,",",#REF!,",",N46,"    ",#REF!," - ",O46)</f>
        <v>#REF!</v>
      </c>
      <c r="AF46" s="20" t="e">
        <f>CONCATENATE("  ",#REF!,",",#REF!,",",N46,"    ",#REF!," - ",N46)</f>
        <v>#REF!</v>
      </c>
    </row>
    <row r="47" spans="2:32" s="20" customFormat="1" ht="12" x14ac:dyDescent="0.2">
      <c r="B47" s="79"/>
      <c r="C47" s="7">
        <v>42</v>
      </c>
      <c r="D47" s="24" t="s">
        <v>53</v>
      </c>
      <c r="E47" s="8">
        <v>293</v>
      </c>
      <c r="F47" s="9">
        <v>10</v>
      </c>
      <c r="G47" s="9">
        <v>47</v>
      </c>
      <c r="H47" s="9">
        <v>18.459199999999999</v>
      </c>
      <c r="I47" s="10">
        <f t="shared" si="1"/>
        <v>7.2658473594833186</v>
      </c>
      <c r="J47" s="10">
        <f t="shared" si="2"/>
        <v>-16.969075602067701</v>
      </c>
      <c r="K47" s="11">
        <f t="shared" si="4"/>
        <v>945325.74500956724</v>
      </c>
      <c r="L47" s="36">
        <f t="shared" si="5"/>
        <v>1047974.1356313138</v>
      </c>
      <c r="M47" s="12">
        <v>424.93099999999998</v>
      </c>
      <c r="N47" s="95"/>
      <c r="O47" s="98"/>
      <c r="P47" s="21"/>
      <c r="Q47" s="22"/>
      <c r="R47" s="22"/>
      <c r="S47" s="22"/>
      <c r="T47" s="23"/>
      <c r="U47" s="23"/>
      <c r="V47" s="23"/>
      <c r="W47" s="23"/>
      <c r="AC47" s="20" t="e">
        <f>CONCATENATE("  ",#REF!,",",#REF!,",",N47,"    ",#REF!," - ",O47)</f>
        <v>#REF!</v>
      </c>
      <c r="AF47" s="20" t="e">
        <f>CONCATENATE("  ",#REF!,",",#REF!,",",N47,"    ",#REF!," - ",N47)</f>
        <v>#REF!</v>
      </c>
    </row>
    <row r="48" spans="2:32" s="20" customFormat="1" ht="12" x14ac:dyDescent="0.2">
      <c r="B48" s="79"/>
      <c r="C48" s="7">
        <v>43</v>
      </c>
      <c r="D48" s="24" t="s">
        <v>53</v>
      </c>
      <c r="E48" s="8">
        <v>279</v>
      </c>
      <c r="F48" s="9">
        <v>25</v>
      </c>
      <c r="G48" s="9">
        <v>31</v>
      </c>
      <c r="H48" s="9">
        <v>30.818999999999999</v>
      </c>
      <c r="I48" s="10">
        <f t="shared" si="1"/>
        <v>5.0469565054760608</v>
      </c>
      <c r="J48" s="10">
        <f t="shared" si="2"/>
        <v>-30.402943788913483</v>
      </c>
      <c r="K48" s="11">
        <f t="shared" si="4"/>
        <v>945323.52611871331</v>
      </c>
      <c r="L48" s="36">
        <f t="shared" si="5"/>
        <v>1047960.7017631269</v>
      </c>
      <c r="M48" s="12">
        <v>424.80200000000002</v>
      </c>
      <c r="N48" s="95"/>
      <c r="O48" s="98"/>
      <c r="P48" s="21"/>
      <c r="Q48" s="22"/>
      <c r="R48" s="22"/>
      <c r="S48" s="22"/>
      <c r="T48" s="23"/>
      <c r="U48" s="23"/>
      <c r="V48" s="23"/>
      <c r="W48" s="23"/>
      <c r="AC48" s="20" t="e">
        <f>CONCATENATE("  ",#REF!,",",#REF!,",",N48,"    ",#REF!," - ",O48)</f>
        <v>#REF!</v>
      </c>
      <c r="AF48" s="20" t="e">
        <f>CONCATENATE("  ",#REF!,",",#REF!,",",N48,"    ",#REF!," - ",N48)</f>
        <v>#REF!</v>
      </c>
    </row>
    <row r="49" spans="2:32" s="20" customFormat="1" ht="12" x14ac:dyDescent="0.2">
      <c r="B49" s="79"/>
      <c r="C49" s="7">
        <v>44</v>
      </c>
      <c r="D49" s="24" t="s">
        <v>53</v>
      </c>
      <c r="E49" s="8">
        <v>271</v>
      </c>
      <c r="F49" s="9">
        <v>8</v>
      </c>
      <c r="G49" s="9">
        <v>17</v>
      </c>
      <c r="H49" s="9">
        <v>25.143999999999998</v>
      </c>
      <c r="I49" s="10">
        <f t="shared" si="1"/>
        <v>0.49939781891627893</v>
      </c>
      <c r="J49" s="10">
        <f t="shared" si="2"/>
        <v>-25.139040113307061</v>
      </c>
      <c r="K49" s="11">
        <f t="shared" si="4"/>
        <v>945318.97856002674</v>
      </c>
      <c r="L49" s="36">
        <f t="shared" si="5"/>
        <v>1047965.9656668025</v>
      </c>
      <c r="M49" s="12">
        <v>424.89400000000001</v>
      </c>
      <c r="N49" s="95"/>
      <c r="O49" s="98"/>
      <c r="P49" s="21"/>
      <c r="Q49" s="22"/>
      <c r="R49" s="22"/>
      <c r="S49" s="22"/>
      <c r="T49" s="23"/>
      <c r="U49" s="23"/>
      <c r="V49" s="23"/>
      <c r="W49" s="23"/>
      <c r="AC49" s="20" t="e">
        <f>CONCATENATE("  ",#REF!,",",#REF!,",",N49,"    ",#REF!," - ",O49)</f>
        <v>#REF!</v>
      </c>
      <c r="AF49" s="20" t="e">
        <f>CONCATENATE("  ",#REF!,",",#REF!,",",N49,"    ",#REF!," - ",N49)</f>
        <v>#REF!</v>
      </c>
    </row>
    <row r="50" spans="2:32" s="20" customFormat="1" ht="12" x14ac:dyDescent="0.2">
      <c r="B50" s="79"/>
      <c r="C50" s="7">
        <v>45</v>
      </c>
      <c r="D50" s="24" t="s">
        <v>53</v>
      </c>
      <c r="E50" s="8">
        <v>267</v>
      </c>
      <c r="F50" s="9">
        <v>8</v>
      </c>
      <c r="G50" s="9">
        <v>3</v>
      </c>
      <c r="H50" s="9">
        <v>20.7226</v>
      </c>
      <c r="I50" s="10">
        <f t="shared" si="1"/>
        <v>-1.0360755816823917</v>
      </c>
      <c r="J50" s="10">
        <f t="shared" si="2"/>
        <v>-20.696683264451856</v>
      </c>
      <c r="K50" s="11">
        <f t="shared" si="4"/>
        <v>945317.44308662612</v>
      </c>
      <c r="L50" s="36">
        <f t="shared" si="5"/>
        <v>1047970.4080236513</v>
      </c>
      <c r="M50" s="12">
        <v>424.85700000000003</v>
      </c>
      <c r="N50" s="95"/>
      <c r="O50" s="98"/>
      <c r="P50" s="21"/>
      <c r="Q50" s="22"/>
      <c r="R50" s="22"/>
      <c r="S50" s="22"/>
      <c r="T50" s="23"/>
      <c r="U50" s="23"/>
      <c r="V50" s="23"/>
      <c r="W50" s="23"/>
      <c r="AC50" s="20" t="e">
        <f>CONCATENATE("  ",#REF!,",",#REF!,",",N50,"    ",#REF!," - ",O50)</f>
        <v>#REF!</v>
      </c>
      <c r="AF50" s="20" t="e">
        <f>CONCATENATE("  ",#REF!,",",#REF!,",",N50,"    ",#REF!," - ",N50)</f>
        <v>#REF!</v>
      </c>
    </row>
    <row r="51" spans="2:32" s="20" customFormat="1" ht="12" x14ac:dyDescent="0.2">
      <c r="B51" s="79"/>
      <c r="C51" s="7">
        <v>46</v>
      </c>
      <c r="D51" s="24" t="s">
        <v>53</v>
      </c>
      <c r="E51" s="8">
        <v>259</v>
      </c>
      <c r="F51" s="9">
        <v>30</v>
      </c>
      <c r="G51" s="9">
        <v>23</v>
      </c>
      <c r="H51" s="9">
        <v>32.5458</v>
      </c>
      <c r="I51" s="10">
        <f t="shared" si="1"/>
        <v>-5.9274326088392479</v>
      </c>
      <c r="J51" s="10">
        <f t="shared" si="2"/>
        <v>-32.001478720641479</v>
      </c>
      <c r="K51" s="11">
        <f t="shared" si="4"/>
        <v>945312.55172959901</v>
      </c>
      <c r="L51" s="36">
        <f t="shared" si="5"/>
        <v>1047959.1032281951</v>
      </c>
      <c r="M51" s="12">
        <v>424.93599999999998</v>
      </c>
      <c r="N51" s="95"/>
      <c r="O51" s="98"/>
      <c r="P51" s="21"/>
      <c r="Q51" s="22"/>
      <c r="R51" s="22"/>
      <c r="S51" s="22"/>
      <c r="T51" s="23"/>
      <c r="U51" s="23"/>
      <c r="V51" s="23"/>
      <c r="W51" s="23"/>
      <c r="AC51" s="20" t="e">
        <f>CONCATENATE("  ",#REF!,",",#REF!,",",N51,"    ",#REF!," - ",O51)</f>
        <v>#REF!</v>
      </c>
      <c r="AF51" s="20" t="e">
        <f>CONCATENATE("  ",#REF!,",",#REF!,",",N51,"    ",#REF!," - ",N51)</f>
        <v>#REF!</v>
      </c>
    </row>
    <row r="52" spans="2:32" s="20" customFormat="1" ht="12" x14ac:dyDescent="0.2">
      <c r="B52" s="79"/>
      <c r="C52" s="7">
        <v>47</v>
      </c>
      <c r="D52" s="24" t="s">
        <v>53</v>
      </c>
      <c r="E52" s="8">
        <v>251</v>
      </c>
      <c r="F52" s="9">
        <v>31</v>
      </c>
      <c r="G52" s="9">
        <v>40</v>
      </c>
      <c r="H52" s="9">
        <v>25.567799999999998</v>
      </c>
      <c r="I52" s="10">
        <f t="shared" si="1"/>
        <v>-8.1010259821207118</v>
      </c>
      <c r="J52" s="10">
        <f t="shared" si="2"/>
        <v>-24.250479889622905</v>
      </c>
      <c r="K52" s="11">
        <f t="shared" si="4"/>
        <v>945310.37813622563</v>
      </c>
      <c r="L52" s="36">
        <f t="shared" si="5"/>
        <v>1047966.8542270262</v>
      </c>
      <c r="M52" s="12">
        <v>424.91199999999998</v>
      </c>
      <c r="N52" s="95"/>
      <c r="O52" s="98"/>
      <c r="P52" s="21"/>
      <c r="Q52" s="22"/>
      <c r="R52" s="22"/>
      <c r="S52" s="22"/>
      <c r="T52" s="23"/>
      <c r="U52" s="23"/>
      <c r="V52" s="23"/>
      <c r="W52" s="23"/>
      <c r="AC52" s="20" t="e">
        <f>CONCATENATE("  ",#REF!,",",#REF!,",",N52,"    ",#REF!," - ",O52)</f>
        <v>#REF!</v>
      </c>
      <c r="AF52" s="20" t="e">
        <f>CONCATENATE("  ",#REF!,",",#REF!,",",N52,"    ",#REF!," - ",N52)</f>
        <v>#REF!</v>
      </c>
    </row>
    <row r="53" spans="2:32" s="20" customFormat="1" ht="12" x14ac:dyDescent="0.2">
      <c r="B53" s="79"/>
      <c r="C53" s="7">
        <v>48</v>
      </c>
      <c r="D53" s="24" t="s">
        <v>53</v>
      </c>
      <c r="E53" s="8">
        <v>247</v>
      </c>
      <c r="F53" s="9">
        <v>18</v>
      </c>
      <c r="G53" s="9">
        <v>22</v>
      </c>
      <c r="H53" s="9">
        <v>34.782800000000002</v>
      </c>
      <c r="I53" s="10">
        <f t="shared" si="1"/>
        <v>-13.419470089471861</v>
      </c>
      <c r="J53" s="10">
        <f t="shared" si="2"/>
        <v>-32.089889347857998</v>
      </c>
      <c r="K53" s="11">
        <f t="shared" si="4"/>
        <v>945305.05969211832</v>
      </c>
      <c r="L53" s="36">
        <f t="shared" si="5"/>
        <v>1047959.0148175679</v>
      </c>
      <c r="M53" s="12">
        <v>424.928</v>
      </c>
      <c r="N53" s="95"/>
      <c r="O53" s="98"/>
      <c r="P53" s="21"/>
      <c r="Q53" s="22"/>
      <c r="R53" s="22"/>
      <c r="S53" s="22"/>
      <c r="T53" s="23"/>
      <c r="U53" s="23"/>
      <c r="V53" s="23"/>
      <c r="W53" s="23"/>
      <c r="AC53" s="20" t="e">
        <f>CONCATENATE("  ",#REF!,",",#REF!,",",N53,"    ",#REF!," - ",O53)</f>
        <v>#REF!</v>
      </c>
      <c r="AF53" s="20" t="e">
        <f>CONCATENATE("  ",#REF!,",",#REF!,",",N53,"    ",#REF!," - ",N53)</f>
        <v>#REF!</v>
      </c>
    </row>
    <row r="54" spans="2:32" s="20" customFormat="1" ht="12" x14ac:dyDescent="0.2">
      <c r="B54" s="79"/>
      <c r="C54" s="7">
        <v>49</v>
      </c>
      <c r="D54" s="24" t="s">
        <v>53</v>
      </c>
      <c r="E54" s="8">
        <v>239</v>
      </c>
      <c r="F54" s="9">
        <v>32</v>
      </c>
      <c r="G54" s="9">
        <v>33</v>
      </c>
      <c r="H54" s="9">
        <v>30.4756</v>
      </c>
      <c r="I54" s="10">
        <f t="shared" si="1"/>
        <v>-15.448054123457876</v>
      </c>
      <c r="J54" s="10">
        <f t="shared" si="2"/>
        <v>-26.270131692831615</v>
      </c>
      <c r="K54" s="11">
        <f t="shared" si="4"/>
        <v>945303.03110808437</v>
      </c>
      <c r="L54" s="36">
        <f t="shared" si="5"/>
        <v>1047964.8345752229</v>
      </c>
      <c r="M54" s="12">
        <v>424.959</v>
      </c>
      <c r="N54" s="95"/>
      <c r="O54" s="98"/>
      <c r="P54" s="21"/>
      <c r="Q54" s="22"/>
      <c r="R54" s="22"/>
      <c r="S54" s="22"/>
      <c r="T54" s="23"/>
      <c r="U54" s="23"/>
      <c r="V54" s="23"/>
      <c r="W54" s="23"/>
      <c r="AC54" s="20" t="e">
        <f>CONCATENATE("  ",#REF!,",",#REF!,",",N54,"    ",#REF!," - ",O54)</f>
        <v>#REF!</v>
      </c>
      <c r="AF54" s="20" t="e">
        <f>CONCATENATE("  ",#REF!,",",#REF!,",",N54,"    ",#REF!," - ",N54)</f>
        <v>#REF!</v>
      </c>
    </row>
    <row r="55" spans="2:32" s="20" customFormat="1" ht="12" x14ac:dyDescent="0.2">
      <c r="B55" s="79"/>
      <c r="C55" s="7">
        <v>50</v>
      </c>
      <c r="D55" s="24" t="s">
        <v>53</v>
      </c>
      <c r="E55" s="8">
        <v>232</v>
      </c>
      <c r="F55" s="9">
        <v>24</v>
      </c>
      <c r="G55" s="9">
        <v>13</v>
      </c>
      <c r="H55" s="9">
        <v>37.381</v>
      </c>
      <c r="I55" s="10">
        <f t="shared" si="1"/>
        <v>-22.805969718536051</v>
      </c>
      <c r="J55" s="10">
        <f t="shared" si="2"/>
        <v>-29.618016581081466</v>
      </c>
      <c r="K55" s="11">
        <f t="shared" si="4"/>
        <v>945295.67319248931</v>
      </c>
      <c r="L55" s="36">
        <f t="shared" si="5"/>
        <v>1047961.4866903347</v>
      </c>
      <c r="M55" s="12">
        <v>424.91</v>
      </c>
      <c r="N55" s="95"/>
      <c r="O55" s="98"/>
      <c r="P55" s="21"/>
      <c r="Q55" s="22"/>
      <c r="R55" s="22"/>
      <c r="S55" s="22"/>
      <c r="T55" s="23"/>
      <c r="U55" s="23"/>
      <c r="V55" s="23"/>
      <c r="W55" s="23"/>
      <c r="AC55" s="20" t="e">
        <f>CONCATENATE("  ",#REF!,",",#REF!,",",N55,"    ",#REF!," - ",O55)</f>
        <v>#REF!</v>
      </c>
      <c r="AF55" s="20" t="e">
        <f>CONCATENATE("  ",#REF!,",",#REF!,",",N55,"    ",#REF!," - ",N55)</f>
        <v>#REF!</v>
      </c>
    </row>
    <row r="56" spans="2:32" s="20" customFormat="1" ht="12" x14ac:dyDescent="0.2">
      <c r="B56" s="79"/>
      <c r="C56" s="7">
        <v>51</v>
      </c>
      <c r="D56" s="24" t="s">
        <v>53</v>
      </c>
      <c r="E56" s="8">
        <v>216</v>
      </c>
      <c r="F56" s="9">
        <v>45</v>
      </c>
      <c r="G56" s="9">
        <v>57</v>
      </c>
      <c r="H56" s="9">
        <v>33.144799999999996</v>
      </c>
      <c r="I56" s="10">
        <f t="shared" si="1"/>
        <v>-26.55191608654491</v>
      </c>
      <c r="J56" s="10">
        <f t="shared" si="2"/>
        <v>-19.838687435742248</v>
      </c>
      <c r="K56" s="11">
        <f t="shared" si="4"/>
        <v>945291.92724612122</v>
      </c>
      <c r="L56" s="36">
        <f t="shared" si="5"/>
        <v>1047971.2660194801</v>
      </c>
      <c r="M56" s="12">
        <v>424.87900000000002</v>
      </c>
      <c r="N56" s="95"/>
      <c r="O56" s="98"/>
      <c r="P56" s="21"/>
      <c r="Q56" s="22"/>
      <c r="R56" s="22"/>
      <c r="S56" s="22"/>
      <c r="T56" s="23"/>
      <c r="U56" s="23"/>
      <c r="V56" s="23"/>
      <c r="W56" s="23"/>
      <c r="AC56" s="20" t="e">
        <f>CONCATENATE("  ",#REF!,",",#REF!,",",N56,"    ",#REF!," - ",O56)</f>
        <v>#REF!</v>
      </c>
      <c r="AF56" s="20" t="e">
        <f>CONCATENATE("  ",#REF!,",",#REF!,",",N56,"    ",#REF!," - ",N56)</f>
        <v>#REF!</v>
      </c>
    </row>
    <row r="57" spans="2:32" s="20" customFormat="1" ht="12" x14ac:dyDescent="0.2">
      <c r="B57" s="79"/>
      <c r="C57" s="7">
        <v>52</v>
      </c>
      <c r="D57" s="24" t="s">
        <v>53</v>
      </c>
      <c r="E57" s="8">
        <v>220</v>
      </c>
      <c r="F57" s="9">
        <v>30</v>
      </c>
      <c r="G57" s="9">
        <v>4</v>
      </c>
      <c r="H57" s="9">
        <v>22.408999999999999</v>
      </c>
      <c r="I57" s="10">
        <f t="shared" si="1"/>
        <v>-17.039655050853028</v>
      </c>
      <c r="J57" s="10">
        <f t="shared" si="2"/>
        <v>-14.553811760083295</v>
      </c>
      <c r="K57" s="11">
        <f t="shared" si="4"/>
        <v>945301.43950715696</v>
      </c>
      <c r="L57" s="36">
        <f t="shared" si="5"/>
        <v>1047976.5508951558</v>
      </c>
      <c r="M57" s="12">
        <v>424.77199999999999</v>
      </c>
      <c r="N57" s="95"/>
      <c r="O57" s="98"/>
      <c r="P57" s="21"/>
      <c r="Q57" s="22"/>
      <c r="R57" s="22"/>
      <c r="S57" s="22"/>
      <c r="T57" s="23"/>
      <c r="U57" s="23"/>
      <c r="V57" s="23"/>
      <c r="W57" s="23"/>
      <c r="AC57" s="20" t="e">
        <f>CONCATENATE("  ",#REF!,",",#REF!,",",N57,"    ",#REF!," - ",O57)</f>
        <v>#REF!</v>
      </c>
      <c r="AF57" s="20" t="e">
        <f>CONCATENATE("  ",#REF!,",",#REF!,",",N57,"    ",#REF!," - ",N57)</f>
        <v>#REF!</v>
      </c>
    </row>
    <row r="58" spans="2:32" s="20" customFormat="1" ht="12" x14ac:dyDescent="0.2">
      <c r="B58" s="79"/>
      <c r="C58" s="7">
        <v>53</v>
      </c>
      <c r="D58" s="24" t="s">
        <v>53</v>
      </c>
      <c r="E58" s="8">
        <v>226</v>
      </c>
      <c r="F58" s="9">
        <v>39</v>
      </c>
      <c r="G58" s="9">
        <v>10</v>
      </c>
      <c r="H58" s="9">
        <v>12.3484</v>
      </c>
      <c r="I58" s="10">
        <f t="shared" si="1"/>
        <v>-8.4761632662316249</v>
      </c>
      <c r="J58" s="10">
        <f t="shared" si="2"/>
        <v>-8.9798462594960746</v>
      </c>
      <c r="K58" s="11">
        <f t="shared" si="4"/>
        <v>945310.00299894158</v>
      </c>
      <c r="L58" s="36">
        <f t="shared" si="5"/>
        <v>1047982.1248606563</v>
      </c>
      <c r="M58" s="12">
        <v>424.81799999999998</v>
      </c>
      <c r="N58" s="95"/>
      <c r="O58" s="98"/>
      <c r="P58" s="21"/>
      <c r="Q58" s="22"/>
      <c r="R58" s="22"/>
      <c r="S58" s="22"/>
      <c r="T58" s="23"/>
      <c r="U58" s="23"/>
      <c r="V58" s="23"/>
      <c r="W58" s="23"/>
      <c r="AC58" s="20" t="e">
        <f>CONCATENATE("  ",#REF!,",",#REF!,",",N58,"    ",#REF!," - ",O58)</f>
        <v>#REF!</v>
      </c>
      <c r="AF58" s="20" t="e">
        <f>CONCATENATE("  ",#REF!,",",#REF!,",",N58,"    ",#REF!," - ",N58)</f>
        <v>#REF!</v>
      </c>
    </row>
    <row r="59" spans="2:32" s="20" customFormat="1" ht="12" x14ac:dyDescent="0.2">
      <c r="B59" s="79"/>
      <c r="C59" s="7">
        <v>54</v>
      </c>
      <c r="D59" s="24" t="s">
        <v>53</v>
      </c>
      <c r="E59" s="8">
        <v>242</v>
      </c>
      <c r="F59" s="9">
        <v>52</v>
      </c>
      <c r="G59" s="9">
        <v>44</v>
      </c>
      <c r="H59" s="9">
        <v>3.5851999999999999</v>
      </c>
      <c r="I59" s="10">
        <f t="shared" si="1"/>
        <v>-1.6343954590090457</v>
      </c>
      <c r="J59" s="10">
        <f t="shared" si="2"/>
        <v>-3.1909889569803611</v>
      </c>
      <c r="K59" s="11">
        <f t="shared" si="4"/>
        <v>945316.84476674884</v>
      </c>
      <c r="L59" s="36">
        <f t="shared" si="5"/>
        <v>1047987.9137179588</v>
      </c>
      <c r="M59" s="12">
        <v>424.76900000000001</v>
      </c>
      <c r="N59" s="95"/>
      <c r="O59" s="98"/>
      <c r="P59" s="21"/>
      <c r="Q59" s="22"/>
      <c r="R59" s="22"/>
      <c r="S59" s="22"/>
      <c r="T59" s="23"/>
      <c r="U59" s="23"/>
      <c r="V59" s="23"/>
      <c r="W59" s="23"/>
      <c r="AC59" s="20" t="e">
        <f>CONCATENATE("  ",#REF!,",",#REF!,",",N59,"    ",#REF!," - ",O59)</f>
        <v>#REF!</v>
      </c>
      <c r="AF59" s="20" t="e">
        <f>CONCATENATE("  ",#REF!,",",#REF!,",",N59,"    ",#REF!," - ",N59)</f>
        <v>#REF!</v>
      </c>
    </row>
    <row r="60" spans="2:32" s="20" customFormat="1" ht="12" x14ac:dyDescent="0.2">
      <c r="B60" s="79"/>
      <c r="C60" s="7">
        <v>55</v>
      </c>
      <c r="D60" s="24" t="s">
        <v>53</v>
      </c>
      <c r="E60" s="8">
        <v>20</v>
      </c>
      <c r="F60" s="9">
        <v>59</v>
      </c>
      <c r="G60" s="9">
        <v>37</v>
      </c>
      <c r="H60" s="9">
        <v>7.3517999999999999</v>
      </c>
      <c r="I60" s="10">
        <f t="shared" si="1"/>
        <v>6.8637903190989267</v>
      </c>
      <c r="J60" s="10">
        <f t="shared" si="2"/>
        <v>2.6338841461696543</v>
      </c>
      <c r="K60" s="11">
        <f t="shared" si="4"/>
        <v>945325.34295252687</v>
      </c>
      <c r="L60" s="36">
        <f t="shared" si="5"/>
        <v>1047993.738591062</v>
      </c>
      <c r="M60" s="12">
        <v>424.86799999999999</v>
      </c>
      <c r="N60" s="95"/>
      <c r="O60" s="98"/>
      <c r="P60" s="21"/>
      <c r="Q60" s="22"/>
      <c r="R60" s="22"/>
      <c r="S60" s="22"/>
      <c r="T60" s="23"/>
      <c r="U60" s="23"/>
      <c r="V60" s="23"/>
      <c r="W60" s="23"/>
      <c r="AC60" s="20" t="e">
        <f>CONCATENATE("  ",#REF!,",",#REF!,",",N60,"    ",#REF!," - ",O60)</f>
        <v>#REF!</v>
      </c>
      <c r="AF60" s="20" t="e">
        <f>CONCATENATE("  ",#REF!,",",#REF!,",",N60,"    ",#REF!," - ",N60)</f>
        <v>#REF!</v>
      </c>
    </row>
    <row r="61" spans="2:32" s="20" customFormat="1" ht="12" x14ac:dyDescent="0.2">
      <c r="B61" s="79"/>
      <c r="C61" s="7">
        <v>56</v>
      </c>
      <c r="D61" s="24" t="s">
        <v>53</v>
      </c>
      <c r="E61" s="8">
        <v>30</v>
      </c>
      <c r="F61" s="9">
        <v>13</v>
      </c>
      <c r="G61" s="9">
        <v>36</v>
      </c>
      <c r="H61" s="9">
        <v>17.0656</v>
      </c>
      <c r="I61" s="10">
        <f t="shared" si="1"/>
        <v>14.745371130931055</v>
      </c>
      <c r="J61" s="10">
        <f t="shared" si="2"/>
        <v>8.5912009388155397</v>
      </c>
      <c r="K61" s="11">
        <f t="shared" si="4"/>
        <v>945333.22453333868</v>
      </c>
      <c r="L61" s="36">
        <f t="shared" si="5"/>
        <v>1047999.6959078546</v>
      </c>
      <c r="M61" s="12">
        <v>424.904</v>
      </c>
      <c r="N61" s="95"/>
      <c r="O61" s="98"/>
      <c r="P61" s="21"/>
      <c r="Q61" s="22"/>
      <c r="R61" s="22"/>
      <c r="S61" s="22"/>
      <c r="T61" s="23"/>
      <c r="U61" s="23"/>
      <c r="V61" s="23"/>
      <c r="W61" s="23"/>
      <c r="AC61" s="20" t="e">
        <f>CONCATENATE("  ",#REF!,",",#REF!,",",N61,"    ",#REF!," - ",O61)</f>
        <v>#REF!</v>
      </c>
      <c r="AF61" s="20" t="e">
        <f>CONCATENATE("  ",#REF!,",",#REF!,",",N61,"    ",#REF!," - ",N61)</f>
        <v>#REF!</v>
      </c>
    </row>
    <row r="62" spans="2:32" s="20" customFormat="1" ht="12" x14ac:dyDescent="0.2">
      <c r="B62" s="79"/>
      <c r="C62" s="7">
        <v>57</v>
      </c>
      <c r="D62" s="24" t="s">
        <v>53</v>
      </c>
      <c r="E62" s="8">
        <v>35</v>
      </c>
      <c r="F62" s="9">
        <v>19</v>
      </c>
      <c r="G62" s="9">
        <v>22</v>
      </c>
      <c r="H62" s="9">
        <v>27.130800000000001</v>
      </c>
      <c r="I62" s="10">
        <f t="shared" si="1"/>
        <v>22.136231337586729</v>
      </c>
      <c r="J62" s="10">
        <f t="shared" si="2"/>
        <v>15.686541072168946</v>
      </c>
      <c r="K62" s="11">
        <f t="shared" si="4"/>
        <v>945340.61539354536</v>
      </c>
      <c r="L62" s="36">
        <f t="shared" si="5"/>
        <v>1048006.791247988</v>
      </c>
      <c r="M62" s="12">
        <v>424.80599999999998</v>
      </c>
      <c r="N62" s="95"/>
      <c r="O62" s="98"/>
      <c r="P62" s="21"/>
      <c r="Q62" s="22"/>
      <c r="R62" s="22"/>
      <c r="S62" s="22"/>
      <c r="T62" s="23"/>
      <c r="U62" s="23"/>
      <c r="V62" s="23"/>
      <c r="W62" s="23"/>
      <c r="AC62" s="20" t="e">
        <f>CONCATENATE("  ",#REF!,",",#REF!,",",N62,"    ",#REF!," - ",O62)</f>
        <v>#REF!</v>
      </c>
      <c r="AF62" s="20" t="e">
        <f>CONCATENATE("  ",#REF!,",",#REF!,",",N62,"    ",#REF!," - ",N62)</f>
        <v>#REF!</v>
      </c>
    </row>
    <row r="63" spans="2:32" s="20" customFormat="1" ht="24" x14ac:dyDescent="0.2">
      <c r="B63" s="79"/>
      <c r="C63" s="7">
        <v>58</v>
      </c>
      <c r="D63" s="24" t="s">
        <v>51</v>
      </c>
      <c r="E63" s="8">
        <v>37</v>
      </c>
      <c r="F63" s="9">
        <v>48</v>
      </c>
      <c r="G63" s="9">
        <v>32</v>
      </c>
      <c r="H63" s="9">
        <v>39.367199999999997</v>
      </c>
      <c r="I63" s="10">
        <f t="shared" si="1"/>
        <v>31.102446734413551</v>
      </c>
      <c r="J63" s="10">
        <f t="shared" si="2"/>
        <v>24.13326009831593</v>
      </c>
      <c r="K63" s="11">
        <f t="shared" si="4"/>
        <v>945349.58160894224</v>
      </c>
      <c r="L63" s="36">
        <f t="shared" si="5"/>
        <v>1048015.2379670141</v>
      </c>
      <c r="M63" s="12">
        <v>424.536</v>
      </c>
      <c r="N63" s="95"/>
      <c r="O63" s="98"/>
      <c r="P63" s="21"/>
      <c r="Q63" s="22"/>
      <c r="R63" s="22"/>
      <c r="S63" s="22"/>
      <c r="T63" s="23"/>
      <c r="U63" s="23"/>
      <c r="V63" s="23"/>
      <c r="W63" s="23"/>
      <c r="AC63" s="20" t="e">
        <f>CONCATENATE("  ",#REF!,",",#REF!,",",N63,"    ",#REF!," - ",O63)</f>
        <v>#REF!</v>
      </c>
      <c r="AF63" s="20" t="e">
        <f>CONCATENATE("  ",#REF!,",",#REF!,",",N63,"    ",#REF!," - ",N63)</f>
        <v>#REF!</v>
      </c>
    </row>
    <row r="64" spans="2:32" s="20" customFormat="1" ht="12" x14ac:dyDescent="0.2">
      <c r="B64" s="79"/>
      <c r="C64" s="7">
        <v>59</v>
      </c>
      <c r="D64" s="24" t="s">
        <v>52</v>
      </c>
      <c r="E64" s="8">
        <v>50</v>
      </c>
      <c r="F64" s="9">
        <v>34</v>
      </c>
      <c r="G64" s="9">
        <v>36</v>
      </c>
      <c r="H64" s="9">
        <v>40.177599999999998</v>
      </c>
      <c r="I64" s="10">
        <f t="shared" si="1"/>
        <v>25.514590070001827</v>
      </c>
      <c r="J64" s="10">
        <f t="shared" si="2"/>
        <v>31.036192345707683</v>
      </c>
      <c r="K64" s="11">
        <f t="shared" si="4"/>
        <v>945343.99375227781</v>
      </c>
      <c r="L64" s="36">
        <f t="shared" si="5"/>
        <v>1048022.1408992615</v>
      </c>
      <c r="M64" s="12">
        <v>424.44499999999999</v>
      </c>
      <c r="N64" s="95"/>
      <c r="O64" s="98"/>
      <c r="P64" s="21"/>
      <c r="Q64" s="22"/>
      <c r="R64" s="22"/>
      <c r="S64" s="22"/>
      <c r="T64" s="23"/>
      <c r="U64" s="23"/>
      <c r="V64" s="23"/>
      <c r="W64" s="23"/>
      <c r="AC64" s="20" t="e">
        <f>CONCATENATE("  ",#REF!,",",#REF!,",",N64,"    ",#REF!," - ",O64)</f>
        <v>#REF!</v>
      </c>
      <c r="AF64" s="20" t="e">
        <f>CONCATENATE("  ",#REF!,",",#REF!,",",N64,"    ",#REF!," - ",N64)</f>
        <v>#REF!</v>
      </c>
    </row>
    <row r="65" spans="2:32" s="20" customFormat="1" ht="36" x14ac:dyDescent="0.2">
      <c r="B65" s="79"/>
      <c r="C65" s="7">
        <v>60</v>
      </c>
      <c r="D65" s="24" t="s">
        <v>56</v>
      </c>
      <c r="E65" s="8">
        <v>55</v>
      </c>
      <c r="F65" s="9">
        <v>46</v>
      </c>
      <c r="G65" s="9">
        <v>51</v>
      </c>
      <c r="H65" s="9">
        <v>26.654</v>
      </c>
      <c r="I65" s="10">
        <f t="shared" si="1"/>
        <v>14.989144041894992</v>
      </c>
      <c r="J65" s="10">
        <f t="shared" si="2"/>
        <v>22.039992669947143</v>
      </c>
      <c r="K65" s="11">
        <f t="shared" si="4"/>
        <v>945333.46830624971</v>
      </c>
      <c r="L65" s="36">
        <f t="shared" si="5"/>
        <v>1048013.1446995857</v>
      </c>
      <c r="M65" s="12">
        <v>424.8</v>
      </c>
      <c r="N65" s="95"/>
      <c r="O65" s="98"/>
      <c r="P65" s="21"/>
      <c r="Q65" s="22"/>
      <c r="R65" s="22"/>
      <c r="S65" s="22"/>
      <c r="T65" s="23"/>
      <c r="U65" s="23"/>
      <c r="V65" s="23"/>
      <c r="W65" s="23"/>
      <c r="AC65" s="20" t="e">
        <f>CONCATENATE("  ",#REF!,",",#REF!,",",N65,"    ",#REF!," - ",O65)</f>
        <v>#REF!</v>
      </c>
      <c r="AF65" s="20" t="e">
        <f>CONCATENATE("  ",#REF!,",",#REF!,",",N65,"    ",#REF!," - ",N65)</f>
        <v>#REF!</v>
      </c>
    </row>
    <row r="66" spans="2:32" s="20" customFormat="1" ht="12" x14ac:dyDescent="0.2">
      <c r="B66" s="79"/>
      <c r="C66" s="7">
        <v>61</v>
      </c>
      <c r="D66" s="24" t="s">
        <v>53</v>
      </c>
      <c r="E66" s="8">
        <v>74</v>
      </c>
      <c r="F66" s="9">
        <v>26</v>
      </c>
      <c r="G66" s="9">
        <v>57</v>
      </c>
      <c r="H66" s="9">
        <v>14.2</v>
      </c>
      <c r="I66" s="10">
        <f t="shared" si="1"/>
        <v>3.806923616576706</v>
      </c>
      <c r="J66" s="10">
        <f t="shared" si="2"/>
        <v>13.68018028307926</v>
      </c>
      <c r="K66" s="11">
        <f t="shared" si="4"/>
        <v>945322.28608582437</v>
      </c>
      <c r="L66" s="36">
        <f t="shared" si="5"/>
        <v>1048004.7848871988</v>
      </c>
      <c r="M66" s="12">
        <v>424.678</v>
      </c>
      <c r="N66" s="95"/>
      <c r="O66" s="98"/>
      <c r="P66" s="21"/>
      <c r="Q66" s="22"/>
      <c r="R66" s="22"/>
      <c r="S66" s="22"/>
      <c r="T66" s="23"/>
      <c r="U66" s="23"/>
      <c r="V66" s="23"/>
      <c r="W66" s="23"/>
      <c r="AC66" s="20" t="e">
        <f>CONCATENATE("  ",#REF!,",",#REF!,",",N66,"    ",#REF!," - ",O66)</f>
        <v>#REF!</v>
      </c>
      <c r="AF66" s="20" t="e">
        <f>CONCATENATE("  ",#REF!,",",#REF!,",",N66,"    ",#REF!," - ",N66)</f>
        <v>#REF!</v>
      </c>
    </row>
    <row r="67" spans="2:32" s="20" customFormat="1" ht="12" x14ac:dyDescent="0.2">
      <c r="B67" s="79"/>
      <c r="C67" s="7">
        <v>62</v>
      </c>
      <c r="D67" s="24" t="s">
        <v>53</v>
      </c>
      <c r="E67" s="8">
        <v>116</v>
      </c>
      <c r="F67" s="9">
        <v>4</v>
      </c>
      <c r="G67" s="9">
        <v>19</v>
      </c>
      <c r="H67" s="9">
        <v>9.2327999999999992</v>
      </c>
      <c r="I67" s="10">
        <f t="shared" si="1"/>
        <v>-4.0578099432146537</v>
      </c>
      <c r="J67" s="10">
        <f t="shared" si="2"/>
        <v>8.293296950233259</v>
      </c>
      <c r="K67" s="11">
        <f t="shared" si="4"/>
        <v>945314.42135226459</v>
      </c>
      <c r="L67" s="36">
        <f t="shared" si="5"/>
        <v>1047999.3980038661</v>
      </c>
      <c r="M67" s="12">
        <v>424.65</v>
      </c>
      <c r="N67" s="95"/>
      <c r="O67" s="98"/>
      <c r="P67" s="21"/>
      <c r="Q67" s="22"/>
      <c r="R67" s="22"/>
      <c r="S67" s="22"/>
      <c r="T67" s="23"/>
      <c r="U67" s="23"/>
      <c r="V67" s="23"/>
      <c r="W67" s="23"/>
      <c r="AC67" s="20" t="e">
        <f>CONCATENATE("  ",#REF!,",",#REF!,",",N67,"    ",#REF!," - ",O67)</f>
        <v>#REF!</v>
      </c>
      <c r="AF67" s="20" t="e">
        <f>CONCATENATE("  ",#REF!,",",#REF!,",",N67,"    ",#REF!," - ",N67)</f>
        <v>#REF!</v>
      </c>
    </row>
    <row r="68" spans="2:32" s="20" customFormat="1" ht="12" x14ac:dyDescent="0.2">
      <c r="B68" s="79"/>
      <c r="C68" s="7">
        <v>63</v>
      </c>
      <c r="D68" s="24" t="s">
        <v>53</v>
      </c>
      <c r="E68" s="8">
        <v>180</v>
      </c>
      <c r="F68" s="9">
        <v>48</v>
      </c>
      <c r="G68" s="9">
        <v>6</v>
      </c>
      <c r="H68" s="9">
        <v>14.7386</v>
      </c>
      <c r="I68" s="10">
        <f t="shared" si="1"/>
        <v>-14.737157348143969</v>
      </c>
      <c r="J68" s="10">
        <f t="shared" si="2"/>
        <v>-0.20621167776389332</v>
      </c>
      <c r="K68" s="11">
        <f t="shared" si="4"/>
        <v>945303.74200485961</v>
      </c>
      <c r="L68" s="36">
        <f t="shared" si="5"/>
        <v>1047990.898495238</v>
      </c>
      <c r="M68" s="12">
        <v>424.68400000000003</v>
      </c>
      <c r="N68" s="95"/>
      <c r="O68" s="98"/>
      <c r="P68" s="21"/>
      <c r="Q68" s="22"/>
      <c r="R68" s="22"/>
      <c r="S68" s="22"/>
      <c r="T68" s="23"/>
      <c r="U68" s="23"/>
      <c r="V68" s="23"/>
      <c r="W68" s="23"/>
      <c r="AC68" s="20" t="e">
        <f>CONCATENATE("  ",#REF!,",",#REF!,",",N68,"    ",#REF!," - ",O68)</f>
        <v>#REF!</v>
      </c>
      <c r="AF68" s="20" t="e">
        <f>CONCATENATE("  ",#REF!,",",#REF!,",",N68,"    ",#REF!," - ",N68)</f>
        <v>#REF!</v>
      </c>
    </row>
    <row r="69" spans="2:32" s="20" customFormat="1" ht="12" x14ac:dyDescent="0.2">
      <c r="B69" s="79"/>
      <c r="C69" s="7">
        <v>64</v>
      </c>
      <c r="D69" s="24" t="s">
        <v>53</v>
      </c>
      <c r="E69" s="8">
        <v>196</v>
      </c>
      <c r="F69" s="9">
        <v>36</v>
      </c>
      <c r="G69" s="9">
        <v>19</v>
      </c>
      <c r="H69" s="9">
        <v>30.072399999999998</v>
      </c>
      <c r="I69" s="10">
        <f t="shared" si="1"/>
        <v>-28.818268278711066</v>
      </c>
      <c r="J69" s="10">
        <f t="shared" si="2"/>
        <v>-8.5939894796442093</v>
      </c>
      <c r="K69" s="11">
        <f t="shared" si="4"/>
        <v>945289.66089392907</v>
      </c>
      <c r="L69" s="36">
        <f t="shared" si="5"/>
        <v>1047982.5107174362</v>
      </c>
      <c r="M69" s="12">
        <v>424.55399999999997</v>
      </c>
      <c r="N69" s="95"/>
      <c r="O69" s="98"/>
      <c r="P69" s="21"/>
      <c r="Q69" s="22"/>
      <c r="R69" s="22"/>
      <c r="S69" s="22"/>
      <c r="T69" s="23"/>
      <c r="U69" s="23"/>
      <c r="V69" s="23"/>
      <c r="W69" s="23"/>
      <c r="AC69" s="20" t="e">
        <f>CONCATENATE("  ",#REF!,",",#REF!,",",N69,"    ",#REF!," - ",O69)</f>
        <v>#REF!</v>
      </c>
      <c r="AF69" s="20" t="e">
        <f>CONCATENATE("  ",#REF!,",",#REF!,",",N69,"    ",#REF!," - ",N69)</f>
        <v>#REF!</v>
      </c>
    </row>
    <row r="70" spans="2:32" s="20" customFormat="1" ht="12" x14ac:dyDescent="0.2">
      <c r="B70" s="79"/>
      <c r="C70" s="7">
        <v>65</v>
      </c>
      <c r="D70" s="24" t="s">
        <v>53</v>
      </c>
      <c r="E70" s="8">
        <v>176</v>
      </c>
      <c r="F70" s="9">
        <v>45</v>
      </c>
      <c r="G70" s="9">
        <v>15</v>
      </c>
      <c r="H70" s="9">
        <v>33.982799999999997</v>
      </c>
      <c r="I70" s="10">
        <f t="shared" si="1"/>
        <v>-33.928284477328326</v>
      </c>
      <c r="J70" s="10">
        <f t="shared" si="2"/>
        <v>1.9241123318250806</v>
      </c>
      <c r="K70" s="11">
        <f t="shared" si="4"/>
        <v>945284.55087773048</v>
      </c>
      <c r="L70" s="36">
        <f t="shared" si="5"/>
        <v>1047993.0288192476</v>
      </c>
      <c r="M70" s="12">
        <v>424.43400000000003</v>
      </c>
      <c r="N70" s="95"/>
      <c r="O70" s="98"/>
      <c r="P70" s="21"/>
      <c r="Q70" s="22"/>
      <c r="R70" s="22"/>
      <c r="S70" s="22"/>
      <c r="T70" s="23"/>
      <c r="U70" s="23"/>
      <c r="V70" s="23"/>
      <c r="W70" s="23"/>
      <c r="AC70" s="20" t="e">
        <f>CONCATENATE("  ",#REF!,",",#REF!,",",N70,"    ",#REF!," - ",O70)</f>
        <v>#REF!</v>
      </c>
      <c r="AF70" s="20" t="e">
        <f>CONCATENATE("  ",#REF!,",",#REF!,",",N70,"    ",#REF!," - ",N70)</f>
        <v>#REF!</v>
      </c>
    </row>
    <row r="71" spans="2:32" s="20" customFormat="1" ht="12" x14ac:dyDescent="0.2">
      <c r="B71" s="79"/>
      <c r="C71" s="7">
        <v>66</v>
      </c>
      <c r="D71" s="24" t="s">
        <v>53</v>
      </c>
      <c r="E71" s="8">
        <v>157</v>
      </c>
      <c r="F71" s="9">
        <v>18</v>
      </c>
      <c r="G71" s="9">
        <v>59</v>
      </c>
      <c r="H71" s="9">
        <v>41.006599999999999</v>
      </c>
      <c r="I71" s="10">
        <f t="shared" si="1"/>
        <v>-37.834675368237129</v>
      </c>
      <c r="J71" s="10">
        <f t="shared" si="2"/>
        <v>15.813873129000072</v>
      </c>
      <c r="K71" s="11">
        <f t="shared" si="4"/>
        <v>945280.64448683953</v>
      </c>
      <c r="L71" s="36">
        <f t="shared" si="5"/>
        <v>1048006.9185800448</v>
      </c>
      <c r="M71" s="12">
        <v>424.267</v>
      </c>
      <c r="N71" s="95"/>
      <c r="O71" s="98"/>
      <c r="P71" s="21"/>
      <c r="Q71" s="22"/>
      <c r="R71" s="22"/>
      <c r="S71" s="22"/>
      <c r="T71" s="23"/>
      <c r="U71" s="23"/>
      <c r="V71" s="23"/>
      <c r="W71" s="23"/>
      <c r="AC71" s="20" t="e">
        <f>CONCATENATE("  ",#REF!,",",#REF!,",",N71,"    ",#REF!," - ",O71)</f>
        <v>#REF!</v>
      </c>
      <c r="AF71" s="20" t="e">
        <f>CONCATENATE("  ",#REF!,",",#REF!,",",N71,"    ",#REF!," - ",N71)</f>
        <v>#REF!</v>
      </c>
    </row>
    <row r="72" spans="2:32" s="20" customFormat="1" ht="12" x14ac:dyDescent="0.2">
      <c r="B72" s="79"/>
      <c r="C72" s="7">
        <v>67</v>
      </c>
      <c r="D72" s="24" t="s">
        <v>53</v>
      </c>
      <c r="E72" s="8">
        <v>145</v>
      </c>
      <c r="F72" s="9">
        <v>27</v>
      </c>
      <c r="G72" s="9">
        <v>39</v>
      </c>
      <c r="H72" s="9">
        <v>33.360399999999998</v>
      </c>
      <c r="I72" s="10">
        <f t="shared" ref="I72:I135" si="6">COS(RADIANS(E72+F72/60+G72/3600))*H72</f>
        <v>-27.480256130196938</v>
      </c>
      <c r="J72" s="10">
        <f t="shared" ref="J72:J135" si="7">SIN(RADIANS(E72+F72/60+G72/3600))*H72</f>
        <v>18.914328197923755</v>
      </c>
      <c r="K72" s="11">
        <f t="shared" si="4"/>
        <v>945290.99890607758</v>
      </c>
      <c r="L72" s="36">
        <f t="shared" si="5"/>
        <v>1048010.0190351137</v>
      </c>
      <c r="M72" s="12">
        <v>424.30200000000002</v>
      </c>
      <c r="N72" s="95"/>
      <c r="O72" s="98"/>
      <c r="P72" s="21"/>
      <c r="Q72" s="22"/>
      <c r="R72" s="22"/>
      <c r="S72" s="22"/>
      <c r="T72" s="23"/>
      <c r="U72" s="23"/>
      <c r="V72" s="23"/>
      <c r="W72" s="23"/>
      <c r="AC72" s="20" t="e">
        <f>CONCATENATE("  ",#REF!,",",#REF!,",",N72,"    ",#REF!," - ",O72)</f>
        <v>#REF!</v>
      </c>
      <c r="AF72" s="20" t="e">
        <f>CONCATENATE("  ",#REF!,",",#REF!,",",N72,"    ",#REF!," - ",N72)</f>
        <v>#REF!</v>
      </c>
    </row>
    <row r="73" spans="2:32" s="20" customFormat="1" ht="12" x14ac:dyDescent="0.2">
      <c r="B73" s="79"/>
      <c r="C73" s="7">
        <v>68</v>
      </c>
      <c r="D73" s="24" t="s">
        <v>53</v>
      </c>
      <c r="E73" s="8">
        <v>151</v>
      </c>
      <c r="F73" s="9">
        <v>48</v>
      </c>
      <c r="G73" s="9">
        <v>46</v>
      </c>
      <c r="H73" s="9">
        <v>22.572600000000001</v>
      </c>
      <c r="I73" s="10">
        <f t="shared" si="6"/>
        <v>-19.895688633789455</v>
      </c>
      <c r="J73" s="10">
        <f t="shared" si="7"/>
        <v>10.662262637325213</v>
      </c>
      <c r="K73" s="11">
        <f t="shared" si="4"/>
        <v>945298.58347357402</v>
      </c>
      <c r="L73" s="36">
        <f t="shared" si="5"/>
        <v>1048001.7669695531</v>
      </c>
      <c r="M73" s="12">
        <v>424.50700000000001</v>
      </c>
      <c r="N73" s="95"/>
      <c r="O73" s="98"/>
      <c r="P73" s="21"/>
      <c r="Q73" s="22"/>
      <c r="R73" s="22"/>
      <c r="S73" s="22"/>
      <c r="T73" s="23"/>
      <c r="U73" s="23"/>
      <c r="V73" s="23"/>
      <c r="W73" s="23"/>
      <c r="AC73" s="20" t="e">
        <f>CONCATENATE("  ",#REF!,",",#REF!,",",N73,"    ",#REF!," - ",O73)</f>
        <v>#REF!</v>
      </c>
      <c r="AF73" s="20" t="e">
        <f>CONCATENATE("  ",#REF!,",",#REF!,",",N73,"    ",#REF!," - ",N73)</f>
        <v>#REF!</v>
      </c>
    </row>
    <row r="74" spans="2:32" s="20" customFormat="1" ht="12" x14ac:dyDescent="0.2">
      <c r="B74" s="79"/>
      <c r="C74" s="7">
        <v>69</v>
      </c>
      <c r="D74" s="24" t="s">
        <v>53</v>
      </c>
      <c r="E74" s="8">
        <v>128</v>
      </c>
      <c r="F74" s="9">
        <v>6</v>
      </c>
      <c r="G74" s="9">
        <v>59</v>
      </c>
      <c r="H74" s="9">
        <v>29.697800000000001</v>
      </c>
      <c r="I74" s="10">
        <f t="shared" si="6"/>
        <v>-18.331292087826771</v>
      </c>
      <c r="J74" s="10">
        <f t="shared" si="7"/>
        <v>23.364996367018325</v>
      </c>
      <c r="K74" s="11">
        <f t="shared" si="4"/>
        <v>945300.14787012001</v>
      </c>
      <c r="L74" s="36">
        <f t="shared" si="5"/>
        <v>1048014.4697032828</v>
      </c>
      <c r="M74" s="12">
        <v>424.38799999999998</v>
      </c>
      <c r="N74" s="95"/>
      <c r="O74" s="98"/>
      <c r="P74" s="21"/>
      <c r="Q74" s="22"/>
      <c r="R74" s="22"/>
      <c r="S74" s="22"/>
      <c r="T74" s="23"/>
      <c r="U74" s="23"/>
      <c r="V74" s="23"/>
      <c r="W74" s="23"/>
      <c r="AC74" s="20" t="e">
        <f>CONCATENATE("  ",#REF!,",",#REF!,",",N74,"    ",#REF!," - ",O74)</f>
        <v>#REF!</v>
      </c>
      <c r="AF74" s="20" t="e">
        <f>CONCATENATE("  ",#REF!,",",#REF!,",",N74,"    ",#REF!," - ",N74)</f>
        <v>#REF!</v>
      </c>
    </row>
    <row r="75" spans="2:32" s="20" customFormat="1" ht="12" x14ac:dyDescent="0.2">
      <c r="B75" s="79"/>
      <c r="C75" s="7">
        <v>70</v>
      </c>
      <c r="D75" s="24" t="s">
        <v>53</v>
      </c>
      <c r="E75" s="8">
        <v>128</v>
      </c>
      <c r="F75" s="9">
        <v>31</v>
      </c>
      <c r="G75" s="9">
        <v>4</v>
      </c>
      <c r="H75" s="9">
        <v>21.418600000000001</v>
      </c>
      <c r="I75" s="10">
        <f t="shared" si="6"/>
        <v>-13.338592395538534</v>
      </c>
      <c r="J75" s="10">
        <f t="shared" si="7"/>
        <v>16.758233166586557</v>
      </c>
      <c r="K75" s="11">
        <f t="shared" si="4"/>
        <v>945305.14056981227</v>
      </c>
      <c r="L75" s="36">
        <f t="shared" si="5"/>
        <v>1048007.8629400823</v>
      </c>
      <c r="M75" s="12">
        <v>424.48599999999999</v>
      </c>
      <c r="N75" s="95"/>
      <c r="O75" s="98"/>
      <c r="P75" s="21"/>
      <c r="Q75" s="22"/>
      <c r="R75" s="22"/>
      <c r="S75" s="22"/>
      <c r="T75" s="23"/>
      <c r="U75" s="23"/>
      <c r="V75" s="23"/>
      <c r="W75" s="23"/>
      <c r="AC75" s="20" t="e">
        <f>CONCATENATE("  ",#REF!,",",#REF!,",",N75,"    ",#REF!," - ",O75)</f>
        <v>#REF!</v>
      </c>
      <c r="AF75" s="20" t="e">
        <f>CONCATENATE("  ",#REF!,",",#REF!,",",N75,"    ",#REF!," - ",N75)</f>
        <v>#REF!</v>
      </c>
    </row>
    <row r="76" spans="2:32" s="20" customFormat="1" ht="12" x14ac:dyDescent="0.2">
      <c r="B76" s="79"/>
      <c r="C76" s="7">
        <v>71</v>
      </c>
      <c r="D76" s="24" t="s">
        <v>53</v>
      </c>
      <c r="E76" s="8">
        <v>102</v>
      </c>
      <c r="F76" s="9">
        <v>56</v>
      </c>
      <c r="G76" s="9">
        <v>3</v>
      </c>
      <c r="H76" s="9">
        <v>30.490600000000001</v>
      </c>
      <c r="I76" s="10">
        <f t="shared" si="6"/>
        <v>-6.8247520592333348</v>
      </c>
      <c r="J76" s="10">
        <f t="shared" si="7"/>
        <v>29.716989209709492</v>
      </c>
      <c r="K76" s="11">
        <f t="shared" si="4"/>
        <v>945311.65441014862</v>
      </c>
      <c r="L76" s="36">
        <f t="shared" si="5"/>
        <v>1048020.8216961256</v>
      </c>
      <c r="M76" s="12">
        <v>424.54700000000003</v>
      </c>
      <c r="N76" s="95"/>
      <c r="O76" s="98"/>
      <c r="P76" s="21"/>
      <c r="Q76" s="22"/>
      <c r="R76" s="22"/>
      <c r="S76" s="22"/>
      <c r="T76" s="23"/>
      <c r="U76" s="23"/>
      <c r="V76" s="23"/>
      <c r="W76" s="23"/>
      <c r="AC76" s="20" t="e">
        <f>CONCATENATE("  ",#REF!,",",#REF!,",",N76,"    ",#REF!," - ",O76)</f>
        <v>#REF!</v>
      </c>
      <c r="AF76" s="20" t="e">
        <f>CONCATENATE("  ",#REF!,",",#REF!,",",N76,"    ",#REF!," - ",N76)</f>
        <v>#REF!</v>
      </c>
    </row>
    <row r="77" spans="2:32" s="20" customFormat="1" ht="12" x14ac:dyDescent="0.2">
      <c r="B77" s="79"/>
      <c r="C77" s="7">
        <v>72</v>
      </c>
      <c r="D77" s="24" t="s">
        <v>53</v>
      </c>
      <c r="E77" s="8">
        <v>99</v>
      </c>
      <c r="F77" s="9">
        <v>28</v>
      </c>
      <c r="G77" s="9">
        <v>46</v>
      </c>
      <c r="H77" s="9">
        <v>24.066600000000001</v>
      </c>
      <c r="I77" s="10">
        <f t="shared" si="6"/>
        <v>-3.9636186838751466</v>
      </c>
      <c r="J77" s="10">
        <f t="shared" si="7"/>
        <v>23.737964581843066</v>
      </c>
      <c r="K77" s="11">
        <f t="shared" si="4"/>
        <v>945314.51554352394</v>
      </c>
      <c r="L77" s="36">
        <f t="shared" si="5"/>
        <v>1048014.8426714976</v>
      </c>
      <c r="M77" s="12">
        <v>424.61599999999999</v>
      </c>
      <c r="N77" s="95"/>
      <c r="O77" s="98"/>
      <c r="P77" s="21"/>
      <c r="Q77" s="22"/>
      <c r="R77" s="22"/>
      <c r="S77" s="22"/>
      <c r="T77" s="23"/>
      <c r="U77" s="23"/>
      <c r="V77" s="23"/>
      <c r="W77" s="23"/>
      <c r="AC77" s="20" t="e">
        <f>CONCATENATE("  ",#REF!,",",#REF!,",",N77,"    ",#REF!," - ",O77)</f>
        <v>#REF!</v>
      </c>
      <c r="AF77" s="20" t="e">
        <f>CONCATENATE("  ",#REF!,",",#REF!,",",N77,"    ",#REF!," - ",N77)</f>
        <v>#REF!</v>
      </c>
    </row>
    <row r="78" spans="2:32" s="20" customFormat="1" ht="12" x14ac:dyDescent="0.2">
      <c r="B78" s="79"/>
      <c r="C78" s="7">
        <v>73</v>
      </c>
      <c r="D78" s="24" t="s">
        <v>53</v>
      </c>
      <c r="E78" s="8">
        <v>100</v>
      </c>
      <c r="F78" s="9">
        <v>10</v>
      </c>
      <c r="G78" s="9">
        <v>29</v>
      </c>
      <c r="H78" s="9">
        <v>21.376200000000001</v>
      </c>
      <c r="I78" s="10">
        <f t="shared" si="6"/>
        <v>-3.7761167438463796</v>
      </c>
      <c r="J78" s="10">
        <f t="shared" si="7"/>
        <v>21.040030151519343</v>
      </c>
      <c r="K78" s="11">
        <f t="shared" si="4"/>
        <v>945314.703045464</v>
      </c>
      <c r="L78" s="36">
        <f t="shared" si="5"/>
        <v>1048012.1447370673</v>
      </c>
      <c r="M78" s="12">
        <v>424.53800000000001</v>
      </c>
      <c r="N78" s="95"/>
      <c r="O78" s="98"/>
      <c r="P78" s="21"/>
      <c r="Q78" s="22"/>
      <c r="R78" s="22"/>
      <c r="S78" s="22"/>
      <c r="T78" s="23"/>
      <c r="U78" s="23"/>
      <c r="V78" s="23"/>
      <c r="W78" s="23"/>
      <c r="AC78" s="20" t="e">
        <f>CONCATENATE("  ",#REF!,",",#REF!,",",N78,"    ",#REF!," - ",O78)</f>
        <v>#REF!</v>
      </c>
      <c r="AF78" s="20" t="e">
        <f>CONCATENATE("  ",#REF!,",",#REF!,",",N78,"    ",#REF!," - ",N78)</f>
        <v>#REF!</v>
      </c>
    </row>
    <row r="79" spans="2:32" s="20" customFormat="1" ht="24" x14ac:dyDescent="0.2">
      <c r="B79" s="79"/>
      <c r="C79" s="7">
        <v>74</v>
      </c>
      <c r="D79" s="24" t="s">
        <v>57</v>
      </c>
      <c r="E79" s="8">
        <v>83</v>
      </c>
      <c r="F79" s="9">
        <v>26</v>
      </c>
      <c r="G79" s="9">
        <v>19</v>
      </c>
      <c r="H79" s="9">
        <v>29.560199999999998</v>
      </c>
      <c r="I79" s="10">
        <f t="shared" si="6"/>
        <v>3.3777760496474931</v>
      </c>
      <c r="J79" s="10">
        <f t="shared" si="7"/>
        <v>29.366580546574156</v>
      </c>
      <c r="K79" s="11">
        <f t="shared" si="4"/>
        <v>945321.85693825746</v>
      </c>
      <c r="L79" s="36">
        <f t="shared" si="5"/>
        <v>1048020.4712874624</v>
      </c>
      <c r="M79" s="12">
        <v>424.59699999999998</v>
      </c>
      <c r="N79" s="95"/>
      <c r="O79" s="98"/>
      <c r="P79" s="21"/>
      <c r="Q79" s="22"/>
      <c r="R79" s="22"/>
      <c r="S79" s="22"/>
      <c r="T79" s="23"/>
      <c r="U79" s="23"/>
      <c r="V79" s="23"/>
      <c r="W79" s="23"/>
      <c r="AC79" s="20" t="e">
        <f>CONCATENATE("  ",#REF!,",",#REF!,",",N79,"    ",#REF!," - ",O79)</f>
        <v>#REF!</v>
      </c>
      <c r="AF79" s="20" t="e">
        <f>CONCATENATE("  ",#REF!,",",#REF!,",",N79,"    ",#REF!," - ",N79)</f>
        <v>#REF!</v>
      </c>
    </row>
    <row r="80" spans="2:32" s="20" customFormat="1" ht="12.75" thickBot="1" x14ac:dyDescent="0.25">
      <c r="B80" s="80"/>
      <c r="C80" s="59">
        <v>75</v>
      </c>
      <c r="D80" s="31" t="s">
        <v>58</v>
      </c>
      <c r="E80" s="30">
        <v>81</v>
      </c>
      <c r="F80" s="32">
        <v>18</v>
      </c>
      <c r="G80" s="32">
        <v>5</v>
      </c>
      <c r="H80" s="32">
        <v>27.918199999999999</v>
      </c>
      <c r="I80" s="33">
        <f t="shared" si="6"/>
        <v>4.222260861153865</v>
      </c>
      <c r="J80" s="33">
        <f t="shared" si="7"/>
        <v>27.597072389301879</v>
      </c>
      <c r="K80" s="34">
        <f t="shared" si="4"/>
        <v>945322.701423069</v>
      </c>
      <c r="L80" s="35">
        <f t="shared" si="5"/>
        <v>1048018.7017793051</v>
      </c>
      <c r="M80" s="60">
        <v>424.529</v>
      </c>
      <c r="N80" s="96"/>
      <c r="O80" s="99"/>
      <c r="P80" s="21"/>
      <c r="Q80" s="22"/>
      <c r="R80" s="22"/>
      <c r="S80" s="22"/>
      <c r="T80" s="23"/>
      <c r="U80" s="23"/>
      <c r="V80" s="23"/>
      <c r="W80" s="23"/>
      <c r="AC80" s="20" t="e">
        <f>CONCATENATE("  ",#REF!,",",#REF!,",",N80,"    ",#REF!," - ",O80)</f>
        <v>#REF!</v>
      </c>
      <c r="AF80" s="20" t="e">
        <f>CONCATENATE("  ",#REF!,",",#REF!,",",N80,"    ",#REF!," - ",N80)</f>
        <v>#REF!</v>
      </c>
    </row>
    <row r="81" spans="2:32" s="20" customFormat="1" ht="24" x14ac:dyDescent="0.2">
      <c r="B81" s="78" t="s">
        <v>40</v>
      </c>
      <c r="C81" s="52" t="s">
        <v>54</v>
      </c>
      <c r="D81" s="61" t="s">
        <v>39</v>
      </c>
      <c r="E81" s="54">
        <v>40</v>
      </c>
      <c r="F81" s="55">
        <v>43</v>
      </c>
      <c r="G81" s="55">
        <v>51</v>
      </c>
      <c r="H81" s="55">
        <v>38.467799999999997</v>
      </c>
      <c r="I81" s="50">
        <f t="shared" si="6"/>
        <v>29.150256586412819</v>
      </c>
      <c r="J81" s="50">
        <f t="shared" si="7"/>
        <v>25.100481624588316</v>
      </c>
      <c r="K81" s="56">
        <f>I81+K34</f>
        <v>945347.62941879418</v>
      </c>
      <c r="L81" s="57">
        <f>J81+L34</f>
        <v>1048016.2051885404</v>
      </c>
      <c r="M81" s="58">
        <v>424.62299999999999</v>
      </c>
      <c r="N81" s="94">
        <f>K81-K100</f>
        <v>-1.5569201204925776E-3</v>
      </c>
      <c r="O81" s="97">
        <f>L81-L100</f>
        <v>6.1876220861449838E-3</v>
      </c>
      <c r="P81" s="21"/>
      <c r="Q81" s="22"/>
      <c r="R81" s="22"/>
      <c r="S81" s="22"/>
      <c r="T81" s="23"/>
      <c r="U81" s="23"/>
      <c r="AC81" s="20" t="e">
        <f>CONCATENATE("  ",#REF!,",",#REF!,",",N81,"    ",#REF!," - ",O81)</f>
        <v>#REF!</v>
      </c>
      <c r="AF81" s="20" t="e">
        <f>CONCATENATE("  ",#REF!,",",#REF!,",",N81,"    ",#REF!," - ",N81)</f>
        <v>#REF!</v>
      </c>
    </row>
    <row r="82" spans="2:32" s="20" customFormat="1" ht="24" x14ac:dyDescent="0.2">
      <c r="B82" s="79"/>
      <c r="C82" s="7">
        <v>77</v>
      </c>
      <c r="D82" s="24" t="s">
        <v>48</v>
      </c>
      <c r="E82" s="8">
        <v>220</v>
      </c>
      <c r="F82" s="9">
        <v>43</v>
      </c>
      <c r="G82" s="9">
        <v>37.549999999999997</v>
      </c>
      <c r="H82" s="9">
        <v>38.476399999999998</v>
      </c>
      <c r="I82" s="10">
        <f t="shared" si="6"/>
        <v>-29.158410564907008</v>
      </c>
      <c r="J82" s="10">
        <f t="shared" si="7"/>
        <v>-25.104191886780963</v>
      </c>
      <c r="K82" s="25">
        <f>K81+I82</f>
        <v>945318.4710082293</v>
      </c>
      <c r="L82" s="36">
        <f>L81+J82</f>
        <v>1047991.1009966537</v>
      </c>
      <c r="M82" s="12">
        <v>424.80900000000003</v>
      </c>
      <c r="N82" s="95"/>
      <c r="O82" s="98"/>
      <c r="P82" s="21"/>
      <c r="Q82" s="22"/>
      <c r="R82" s="22"/>
      <c r="S82" s="22"/>
      <c r="T82" s="23"/>
      <c r="U82" s="23"/>
      <c r="V82" s="23"/>
      <c r="W82" s="23"/>
      <c r="AC82" s="20" t="e">
        <f>CONCATENATE("  ",#REF!,",",#REF!,",",N82,"    ",#REF!," - ",O82)</f>
        <v>#REF!</v>
      </c>
      <c r="AF82" s="20" t="e">
        <f>CONCATENATE("  ",#REF!,",",#REF!,",",N82,"    ",#REF!," - ",N82)</f>
        <v>#REF!</v>
      </c>
    </row>
    <row r="83" spans="2:32" s="20" customFormat="1" ht="12" x14ac:dyDescent="0.2">
      <c r="B83" s="79"/>
      <c r="C83" s="7">
        <v>78</v>
      </c>
      <c r="D83" s="24" t="s">
        <v>59</v>
      </c>
      <c r="E83" s="8">
        <v>130</v>
      </c>
      <c r="F83" s="9">
        <v>43</v>
      </c>
      <c r="G83" s="9">
        <v>11</v>
      </c>
      <c r="H83" s="9">
        <v>19.828399999999998</v>
      </c>
      <c r="I83" s="10">
        <f t="shared" si="6"/>
        <v>-12.935241708452637</v>
      </c>
      <c r="J83" s="10">
        <f t="shared" si="7"/>
        <v>15.028139222934662</v>
      </c>
      <c r="K83" s="11">
        <f t="shared" ref="K83:K98" si="8">$K$81+I83</f>
        <v>945334.69417708577</v>
      </c>
      <c r="L83" s="36">
        <f t="shared" ref="L83:L98" si="9">$L$81+J83</f>
        <v>1048031.2333277633</v>
      </c>
      <c r="M83" s="12">
        <v>424.541</v>
      </c>
      <c r="N83" s="95"/>
      <c r="O83" s="98"/>
      <c r="P83" s="21"/>
      <c r="Q83" s="22"/>
      <c r="R83" s="22"/>
      <c r="S83" s="22"/>
      <c r="T83" s="23"/>
      <c r="U83" s="23"/>
      <c r="V83" s="23"/>
      <c r="W83" s="23"/>
      <c r="AC83" s="20" t="e">
        <f>CONCATENATE("  ",#REF!,",",#REF!,",",N83,"    ",#REF!," - ",O83)</f>
        <v>#REF!</v>
      </c>
      <c r="AF83" s="20" t="e">
        <f>CONCATENATE("  ",#REF!,",",#REF!,",",N83,"    ",#REF!," - ",N83)</f>
        <v>#REF!</v>
      </c>
    </row>
    <row r="84" spans="2:32" s="20" customFormat="1" ht="12" x14ac:dyDescent="0.2">
      <c r="B84" s="79"/>
      <c r="C84" s="7">
        <v>79</v>
      </c>
      <c r="D84" s="24" t="s">
        <v>60</v>
      </c>
      <c r="E84" s="8">
        <v>126</v>
      </c>
      <c r="F84" s="9">
        <v>13</v>
      </c>
      <c r="G84" s="9">
        <v>7</v>
      </c>
      <c r="H84" s="9">
        <v>17.622399999999999</v>
      </c>
      <c r="I84" s="10">
        <f t="shared" si="6"/>
        <v>-10.412507969329708</v>
      </c>
      <c r="J84" s="10">
        <f t="shared" si="7"/>
        <v>14.217195910187257</v>
      </c>
      <c r="K84" s="11">
        <f t="shared" si="8"/>
        <v>945337.21691082488</v>
      </c>
      <c r="L84" s="36">
        <f t="shared" si="9"/>
        <v>1048030.4223844506</v>
      </c>
      <c r="M84" s="12">
        <v>424.334</v>
      </c>
      <c r="N84" s="95"/>
      <c r="O84" s="98"/>
      <c r="P84" s="21"/>
      <c r="Q84" s="22"/>
      <c r="R84" s="22"/>
      <c r="S84" s="22"/>
      <c r="T84" s="23"/>
      <c r="U84" s="23"/>
      <c r="V84" s="23"/>
      <c r="W84" s="23"/>
      <c r="AC84" s="20" t="e">
        <f>CONCATENATE("  ",#REF!,",",#REF!,",",N84,"    ",#REF!," - ",O84)</f>
        <v>#REF!</v>
      </c>
      <c r="AF84" s="20" t="e">
        <f>CONCATENATE("  ",#REF!,",",#REF!,",",N84,"    ",#REF!," - ",N84)</f>
        <v>#REF!</v>
      </c>
    </row>
    <row r="85" spans="2:32" s="20" customFormat="1" ht="12" x14ac:dyDescent="0.2">
      <c r="B85" s="79"/>
      <c r="C85" s="7">
        <v>80</v>
      </c>
      <c r="D85" s="24" t="s">
        <v>61</v>
      </c>
      <c r="E85" s="8">
        <v>97</v>
      </c>
      <c r="F85" s="9">
        <v>36</v>
      </c>
      <c r="G85" s="9">
        <v>50</v>
      </c>
      <c r="H85" s="9">
        <v>16.078399999999998</v>
      </c>
      <c r="I85" s="10">
        <f t="shared" si="6"/>
        <v>-2.1303343591844608</v>
      </c>
      <c r="J85" s="10">
        <f t="shared" si="7"/>
        <v>15.936644002991285</v>
      </c>
      <c r="K85" s="11">
        <f t="shared" si="8"/>
        <v>945345.49908443505</v>
      </c>
      <c r="L85" s="36">
        <f t="shared" si="9"/>
        <v>1048032.1418325434</v>
      </c>
      <c r="M85" s="12">
        <v>424.61700000000002</v>
      </c>
      <c r="N85" s="95"/>
      <c r="O85" s="98"/>
      <c r="P85" s="21"/>
      <c r="Q85" s="22"/>
      <c r="R85" s="22"/>
      <c r="S85" s="22"/>
      <c r="T85" s="23"/>
      <c r="U85" s="23"/>
      <c r="V85" s="23"/>
      <c r="W85" s="23"/>
      <c r="AC85" s="20" t="e">
        <f>CONCATENATE("  ",#REF!,",",#REF!,",",N85,"    ",#REF!," - ",O85)</f>
        <v>#REF!</v>
      </c>
      <c r="AF85" s="20" t="e">
        <f>CONCATENATE("  ",#REF!,",",#REF!,",",N85,"    ",#REF!," - ",N85)</f>
        <v>#REF!</v>
      </c>
    </row>
    <row r="86" spans="2:32" s="20" customFormat="1" ht="12" x14ac:dyDescent="0.2">
      <c r="B86" s="79"/>
      <c r="C86" s="7">
        <v>81</v>
      </c>
      <c r="D86" s="24" t="s">
        <v>62</v>
      </c>
      <c r="E86" s="8">
        <v>102</v>
      </c>
      <c r="F86" s="9">
        <v>17</v>
      </c>
      <c r="G86" s="9">
        <v>40</v>
      </c>
      <c r="H86" s="9">
        <v>15.422000000000001</v>
      </c>
      <c r="I86" s="10">
        <f t="shared" si="6"/>
        <v>-3.2838935674870418</v>
      </c>
      <c r="J86" s="10">
        <f t="shared" si="7"/>
        <v>15.068315335080337</v>
      </c>
      <c r="K86" s="11">
        <f t="shared" si="8"/>
        <v>945344.34552522667</v>
      </c>
      <c r="L86" s="36">
        <f t="shared" si="9"/>
        <v>1048031.2735038755</v>
      </c>
      <c r="M86" s="12">
        <v>424.358</v>
      </c>
      <c r="N86" s="95"/>
      <c r="O86" s="98"/>
      <c r="P86" s="21"/>
      <c r="Q86" s="22"/>
      <c r="R86" s="22"/>
      <c r="S86" s="22"/>
      <c r="T86" s="23"/>
      <c r="U86" s="23"/>
      <c r="V86" s="23"/>
      <c r="W86" s="23"/>
      <c r="AC86" s="20" t="e">
        <f>CONCATENATE("  ",#REF!,",",#REF!,",",N86,"    ",#REF!," - ",O86)</f>
        <v>#REF!</v>
      </c>
      <c r="AF86" s="20" t="e">
        <f>CONCATENATE("  ",#REF!,",",#REF!,",",N86,"    ",#REF!," - ",N86)</f>
        <v>#REF!</v>
      </c>
    </row>
    <row r="87" spans="2:32" s="20" customFormat="1" ht="12" x14ac:dyDescent="0.2">
      <c r="B87" s="79"/>
      <c r="C87" s="7">
        <v>82</v>
      </c>
      <c r="D87" s="24" t="s">
        <v>63</v>
      </c>
      <c r="E87" s="8">
        <v>117</v>
      </c>
      <c r="F87" s="9">
        <v>9</v>
      </c>
      <c r="G87" s="9">
        <v>44</v>
      </c>
      <c r="H87" s="9">
        <v>33.363799999999998</v>
      </c>
      <c r="I87" s="10">
        <f t="shared" si="6"/>
        <v>-15.230954849638017</v>
      </c>
      <c r="J87" s="10">
        <f t="shared" si="7"/>
        <v>29.6843589253379</v>
      </c>
      <c r="K87" s="11">
        <f t="shared" si="8"/>
        <v>945332.39846394456</v>
      </c>
      <c r="L87" s="36">
        <f t="shared" si="9"/>
        <v>1048045.8895474657</v>
      </c>
      <c r="M87" s="12">
        <v>424.19499999999999</v>
      </c>
      <c r="N87" s="95"/>
      <c r="O87" s="98"/>
      <c r="P87" s="21"/>
      <c r="Q87" s="22"/>
      <c r="R87" s="22"/>
      <c r="S87" s="22"/>
      <c r="T87" s="23"/>
      <c r="U87" s="23"/>
      <c r="V87" s="23"/>
      <c r="W87" s="23"/>
      <c r="AC87" s="20" t="e">
        <f>CONCATENATE("  ",#REF!,",",#REF!,",",N87,"    ",#REF!," - ",O87)</f>
        <v>#REF!</v>
      </c>
      <c r="AF87" s="20" t="e">
        <f>CONCATENATE("  ",#REF!,",",#REF!,",",N87,"    ",#REF!," - ",N87)</f>
        <v>#REF!</v>
      </c>
    </row>
    <row r="88" spans="2:32" s="20" customFormat="1" ht="24" x14ac:dyDescent="0.2">
      <c r="B88" s="79"/>
      <c r="C88" s="7">
        <v>83</v>
      </c>
      <c r="D88" s="24" t="s">
        <v>64</v>
      </c>
      <c r="E88" s="8">
        <v>120</v>
      </c>
      <c r="F88" s="9">
        <v>2</v>
      </c>
      <c r="G88" s="9">
        <v>5</v>
      </c>
      <c r="H88" s="9">
        <v>52.160400000000003</v>
      </c>
      <c r="I88" s="10">
        <f t="shared" si="6"/>
        <v>-26.107570354039641</v>
      </c>
      <c r="J88" s="10">
        <f t="shared" si="7"/>
        <v>45.156418130414984</v>
      </c>
      <c r="K88" s="11">
        <f t="shared" si="8"/>
        <v>945321.52184844017</v>
      </c>
      <c r="L88" s="36">
        <f t="shared" si="9"/>
        <v>1048061.3616066708</v>
      </c>
      <c r="M88" s="12">
        <v>424.40199999999999</v>
      </c>
      <c r="N88" s="95"/>
      <c r="O88" s="98"/>
      <c r="P88" s="21"/>
      <c r="Q88" s="22"/>
      <c r="R88" s="22"/>
      <c r="S88" s="22"/>
      <c r="T88" s="23"/>
      <c r="U88" s="23"/>
      <c r="V88" s="23"/>
      <c r="W88" s="23"/>
      <c r="AC88" s="20" t="e">
        <f>CONCATENATE("  ",#REF!,",",#REF!,",",N88,"    ",#REF!," - ",O88)</f>
        <v>#REF!</v>
      </c>
      <c r="AF88" s="20" t="e">
        <f>CONCATENATE("  ",#REF!,",",#REF!,",",N88,"    ",#REF!," - ",N88)</f>
        <v>#REF!</v>
      </c>
    </row>
    <row r="89" spans="2:32" s="20" customFormat="1" ht="12" x14ac:dyDescent="0.2">
      <c r="B89" s="79"/>
      <c r="C89" s="7">
        <v>84</v>
      </c>
      <c r="D89" s="24" t="s">
        <v>65</v>
      </c>
      <c r="E89" s="8">
        <v>121</v>
      </c>
      <c r="F89" s="9">
        <v>16</v>
      </c>
      <c r="G89" s="9">
        <v>3</v>
      </c>
      <c r="H89" s="9">
        <v>51.814399999999999</v>
      </c>
      <c r="I89" s="10">
        <f t="shared" si="6"/>
        <v>-26.893453524656245</v>
      </c>
      <c r="J89" s="10">
        <f t="shared" si="7"/>
        <v>44.288533559795752</v>
      </c>
      <c r="K89" s="11">
        <f t="shared" si="8"/>
        <v>945320.7359652695</v>
      </c>
      <c r="L89" s="36">
        <f t="shared" si="9"/>
        <v>1048060.4937221002</v>
      </c>
      <c r="M89" s="12">
        <v>424</v>
      </c>
      <c r="N89" s="95"/>
      <c r="O89" s="98"/>
      <c r="P89" s="21"/>
      <c r="Q89" s="22"/>
      <c r="R89" s="22"/>
      <c r="S89" s="22"/>
      <c r="T89" s="23"/>
      <c r="U89" s="23"/>
      <c r="V89" s="23"/>
      <c r="W89" s="23"/>
      <c r="AC89" s="20" t="e">
        <f>CONCATENATE("  ",#REF!,",",#REF!,",",N89,"    ",#REF!," - ",O89)</f>
        <v>#REF!</v>
      </c>
      <c r="AF89" s="20" t="e">
        <f>CONCATENATE("  ",#REF!,",",#REF!,",",N89,"    ",#REF!," - ",N89)</f>
        <v>#REF!</v>
      </c>
    </row>
    <row r="90" spans="2:32" s="20" customFormat="1" ht="12" x14ac:dyDescent="0.2">
      <c r="B90" s="79"/>
      <c r="C90" s="7">
        <v>85</v>
      </c>
      <c r="D90" s="24" t="s">
        <v>66</v>
      </c>
      <c r="E90" s="8">
        <v>122</v>
      </c>
      <c r="F90" s="9">
        <v>20</v>
      </c>
      <c r="G90" s="9">
        <v>47</v>
      </c>
      <c r="H90" s="9">
        <v>61.703600000000002</v>
      </c>
      <c r="I90" s="10">
        <f t="shared" si="6"/>
        <v>-33.013680093810954</v>
      </c>
      <c r="J90" s="10">
        <f t="shared" si="7"/>
        <v>52.128985983073861</v>
      </c>
      <c r="K90" s="11">
        <f t="shared" si="8"/>
        <v>945314.61573870038</v>
      </c>
      <c r="L90" s="36">
        <f t="shared" si="9"/>
        <v>1048068.3341745235</v>
      </c>
      <c r="M90" s="12">
        <v>423.89600000000002</v>
      </c>
      <c r="N90" s="95"/>
      <c r="O90" s="98"/>
      <c r="P90" s="21"/>
      <c r="Q90" s="22"/>
      <c r="R90" s="22"/>
      <c r="S90" s="22"/>
      <c r="T90" s="23"/>
      <c r="U90" s="23"/>
      <c r="V90" s="23"/>
      <c r="W90" s="23"/>
      <c r="AC90" s="20" t="e">
        <f>CONCATENATE("  ",#REF!,",",#REF!,",",N90,"    ",#REF!," - ",O90)</f>
        <v>#REF!</v>
      </c>
      <c r="AF90" s="20" t="e">
        <f>CONCATENATE("  ",#REF!,",",#REF!,",",N90,"    ",#REF!," - ",N90)</f>
        <v>#REF!</v>
      </c>
    </row>
    <row r="91" spans="2:32" s="20" customFormat="1" ht="12" x14ac:dyDescent="0.2">
      <c r="B91" s="79"/>
      <c r="C91" s="7">
        <v>86</v>
      </c>
      <c r="D91" s="24" t="s">
        <v>67</v>
      </c>
      <c r="E91" s="8">
        <v>121</v>
      </c>
      <c r="F91" s="9">
        <v>2</v>
      </c>
      <c r="G91" s="9">
        <v>42</v>
      </c>
      <c r="H91" s="9">
        <v>63.211199999999998</v>
      </c>
      <c r="I91" s="10">
        <f t="shared" si="6"/>
        <v>-32.598719609092214</v>
      </c>
      <c r="J91" s="10">
        <f t="shared" si="7"/>
        <v>54.156987409638901</v>
      </c>
      <c r="K91" s="11">
        <f t="shared" si="8"/>
        <v>945315.0306991851</v>
      </c>
      <c r="L91" s="36">
        <f t="shared" si="9"/>
        <v>1048070.3621759501</v>
      </c>
      <c r="M91" s="12">
        <v>423.41699999999997</v>
      </c>
      <c r="N91" s="95"/>
      <c r="O91" s="98"/>
      <c r="P91" s="21"/>
      <c r="Q91" s="22"/>
      <c r="R91" s="22"/>
      <c r="S91" s="22"/>
      <c r="T91" s="23"/>
      <c r="U91" s="23"/>
      <c r="V91" s="23"/>
      <c r="W91" s="23"/>
      <c r="AC91" s="20" t="e">
        <f>CONCATENATE("  ",#REF!,",",#REF!,",",N91,"    ",#REF!," - ",O91)</f>
        <v>#REF!</v>
      </c>
      <c r="AF91" s="20" t="e">
        <f>CONCATENATE("  ",#REF!,",",#REF!,",",N91,"    ",#REF!," - ",N91)</f>
        <v>#REF!</v>
      </c>
    </row>
    <row r="92" spans="2:32" s="20" customFormat="1" ht="12" x14ac:dyDescent="0.2">
      <c r="B92" s="79"/>
      <c r="C92" s="7">
        <v>87</v>
      </c>
      <c r="D92" s="24" t="s">
        <v>67</v>
      </c>
      <c r="E92" s="8">
        <v>120</v>
      </c>
      <c r="F92" s="9">
        <v>46</v>
      </c>
      <c r="G92" s="9">
        <v>19</v>
      </c>
      <c r="H92" s="9">
        <v>67.851699999999994</v>
      </c>
      <c r="I92" s="10">
        <f t="shared" si="6"/>
        <v>-34.714436274503299</v>
      </c>
      <c r="J92" s="10">
        <f t="shared" si="7"/>
        <v>58.298894560990163</v>
      </c>
      <c r="K92" s="11">
        <f t="shared" si="8"/>
        <v>945312.91498251969</v>
      </c>
      <c r="L92" s="36">
        <f t="shared" si="9"/>
        <v>1048074.5040831014</v>
      </c>
      <c r="M92" s="12">
        <v>424.26799999999997</v>
      </c>
      <c r="N92" s="95"/>
      <c r="O92" s="98"/>
      <c r="P92" s="21"/>
      <c r="Q92" s="22"/>
      <c r="R92" s="22"/>
      <c r="S92" s="22"/>
      <c r="T92" s="23"/>
      <c r="U92" s="23"/>
      <c r="V92" s="23"/>
      <c r="W92" s="23"/>
      <c r="AC92" s="20" t="e">
        <f>CONCATENATE("  ",#REF!,",",#REF!,",",N92,"    ",#REF!," - ",O92)</f>
        <v>#REF!</v>
      </c>
      <c r="AF92" s="20" t="e">
        <f>CONCATENATE("  ",#REF!,",",#REF!,",",N92,"    ",#REF!," - ",N92)</f>
        <v>#REF!</v>
      </c>
    </row>
    <row r="93" spans="2:32" s="20" customFormat="1" ht="12" x14ac:dyDescent="0.2">
      <c r="B93" s="79"/>
      <c r="C93" s="7">
        <v>88</v>
      </c>
      <c r="D93" s="24" t="s">
        <v>67</v>
      </c>
      <c r="E93" s="8">
        <v>123</v>
      </c>
      <c r="F93" s="9">
        <v>13</v>
      </c>
      <c r="G93" s="9">
        <v>22</v>
      </c>
      <c r="H93" s="9">
        <v>68.386399999999995</v>
      </c>
      <c r="I93" s="10">
        <f t="shared" si="6"/>
        <v>-37.468623630777195</v>
      </c>
      <c r="J93" s="10">
        <f t="shared" si="7"/>
        <v>57.208408019933266</v>
      </c>
      <c r="K93" s="11">
        <f t="shared" si="8"/>
        <v>945310.16079516336</v>
      </c>
      <c r="L93" s="36">
        <f t="shared" si="9"/>
        <v>1048073.4135965604</v>
      </c>
      <c r="M93" s="12">
        <v>423.98899999999998</v>
      </c>
      <c r="N93" s="95"/>
      <c r="O93" s="98"/>
      <c r="P93" s="21"/>
      <c r="Q93" s="22"/>
      <c r="R93" s="22"/>
      <c r="S93" s="22"/>
      <c r="T93" s="23"/>
      <c r="U93" s="23"/>
      <c r="V93" s="23"/>
      <c r="W93" s="23"/>
      <c r="AC93" s="20" t="e">
        <f>CONCATENATE("  ",#REF!,",",#REF!,",",N93,"    ",#REF!," - ",O93)</f>
        <v>#REF!</v>
      </c>
      <c r="AF93" s="20" t="e">
        <f>CONCATENATE("  ",#REF!,",",#REF!,",",N93,"    ",#REF!," - ",N93)</f>
        <v>#REF!</v>
      </c>
    </row>
    <row r="94" spans="2:32" s="20" customFormat="1" ht="24" x14ac:dyDescent="0.2">
      <c r="B94" s="79"/>
      <c r="C94" s="7">
        <v>89</v>
      </c>
      <c r="D94" s="24" t="s">
        <v>68</v>
      </c>
      <c r="E94" s="8">
        <v>129</v>
      </c>
      <c r="F94" s="9">
        <v>32</v>
      </c>
      <c r="G94" s="9">
        <v>24</v>
      </c>
      <c r="H94" s="9">
        <v>68.466800000000006</v>
      </c>
      <c r="I94" s="10">
        <f t="shared" si="6"/>
        <v>-43.587112438915455</v>
      </c>
      <c r="J94" s="10">
        <f t="shared" si="7"/>
        <v>52.800249350522407</v>
      </c>
      <c r="K94" s="11">
        <f t="shared" si="8"/>
        <v>945304.04230635532</v>
      </c>
      <c r="L94" s="36">
        <f t="shared" si="9"/>
        <v>1048069.0054378909</v>
      </c>
      <c r="M94" s="12">
        <v>424.13299999999998</v>
      </c>
      <c r="N94" s="95"/>
      <c r="O94" s="98"/>
      <c r="P94" s="21"/>
      <c r="Q94" s="22"/>
      <c r="R94" s="22"/>
      <c r="S94" s="22"/>
      <c r="T94" s="23"/>
      <c r="U94" s="23"/>
      <c r="V94" s="23"/>
      <c r="W94" s="23"/>
      <c r="AC94" s="20" t="e">
        <f>CONCATENATE("  ",#REF!,",",#REF!,",",N94,"    ",#REF!," - ",O94)</f>
        <v>#REF!</v>
      </c>
      <c r="AF94" s="20" t="e">
        <f>CONCATENATE("  ",#REF!,",",#REF!,",",N94,"    ",#REF!," - ",N94)</f>
        <v>#REF!</v>
      </c>
    </row>
    <row r="95" spans="2:32" s="20" customFormat="1" ht="24" x14ac:dyDescent="0.2">
      <c r="B95" s="79"/>
      <c r="C95" s="7">
        <v>90</v>
      </c>
      <c r="D95" s="24" t="s">
        <v>69</v>
      </c>
      <c r="E95" s="8">
        <v>129</v>
      </c>
      <c r="F95" s="9">
        <v>28</v>
      </c>
      <c r="G95" s="9">
        <v>6</v>
      </c>
      <c r="H95" s="9">
        <v>51.368000000000002</v>
      </c>
      <c r="I95" s="10">
        <f t="shared" si="6"/>
        <v>-32.652154255840578</v>
      </c>
      <c r="J95" s="10">
        <f t="shared" si="7"/>
        <v>39.65486409575491</v>
      </c>
      <c r="K95" s="11">
        <f t="shared" si="8"/>
        <v>945314.97726453829</v>
      </c>
      <c r="L95" s="36">
        <f t="shared" si="9"/>
        <v>1048055.8600526361</v>
      </c>
      <c r="M95" s="12">
        <v>424.185</v>
      </c>
      <c r="N95" s="95"/>
      <c r="O95" s="98"/>
      <c r="P95" s="21"/>
      <c r="Q95" s="22"/>
      <c r="R95" s="22"/>
      <c r="S95" s="22"/>
      <c r="T95" s="23"/>
      <c r="U95" s="23"/>
      <c r="V95" s="23"/>
      <c r="W95" s="23"/>
      <c r="AC95" s="20" t="e">
        <f>CONCATENATE("  ",#REF!,",",#REF!,",",N95,"    ",#REF!," - ",O95)</f>
        <v>#REF!</v>
      </c>
      <c r="AF95" s="20" t="e">
        <f>CONCATENATE("  ",#REF!,",",#REF!,",",N95,"    ",#REF!," - ",N95)</f>
        <v>#REF!</v>
      </c>
    </row>
    <row r="96" spans="2:32" s="20" customFormat="1" ht="12" x14ac:dyDescent="0.2">
      <c r="B96" s="79"/>
      <c r="C96" s="7">
        <v>91</v>
      </c>
      <c r="D96" s="24" t="s">
        <v>70</v>
      </c>
      <c r="E96" s="8">
        <v>128</v>
      </c>
      <c r="F96" s="9">
        <v>8</v>
      </c>
      <c r="G96" s="9">
        <v>5</v>
      </c>
      <c r="H96" s="9">
        <v>51.383800000000001</v>
      </c>
      <c r="I96" s="10">
        <f t="shared" si="6"/>
        <v>-31.730146910347507</v>
      </c>
      <c r="J96" s="10">
        <f t="shared" si="7"/>
        <v>40.416490192590508</v>
      </c>
      <c r="K96" s="11">
        <f t="shared" si="8"/>
        <v>945315.89927188389</v>
      </c>
      <c r="L96" s="36">
        <f t="shared" si="9"/>
        <v>1048056.621678733</v>
      </c>
      <c r="M96" s="12">
        <v>424.04500000000002</v>
      </c>
      <c r="N96" s="95"/>
      <c r="O96" s="98"/>
      <c r="P96" s="21"/>
      <c r="Q96" s="22"/>
      <c r="R96" s="22"/>
      <c r="S96" s="22"/>
      <c r="T96" s="23"/>
      <c r="U96" s="23"/>
      <c r="V96" s="23"/>
      <c r="W96" s="23"/>
      <c r="AC96" s="20" t="e">
        <f>CONCATENATE("  ",#REF!,",",#REF!,",",N96,"    ",#REF!," - ",O96)</f>
        <v>#REF!</v>
      </c>
      <c r="AF96" s="20" t="e">
        <f>CONCATENATE("  ",#REF!,",",#REF!,",",N96,"    ",#REF!," - ",N96)</f>
        <v>#REF!</v>
      </c>
    </row>
    <row r="97" spans="2:32" s="20" customFormat="1" ht="12" x14ac:dyDescent="0.2">
      <c r="B97" s="79"/>
      <c r="C97" s="7">
        <v>92</v>
      </c>
      <c r="D97" s="24" t="s">
        <v>70</v>
      </c>
      <c r="E97" s="8">
        <v>130</v>
      </c>
      <c r="F97" s="9">
        <v>6</v>
      </c>
      <c r="G97" s="9">
        <v>38</v>
      </c>
      <c r="H97" s="9">
        <v>32.479399999999998</v>
      </c>
      <c r="I97" s="10">
        <f t="shared" si="6"/>
        <v>-20.925325690294876</v>
      </c>
      <c r="J97" s="10">
        <f t="shared" si="7"/>
        <v>24.840333514570315</v>
      </c>
      <c r="K97" s="11">
        <f t="shared" si="8"/>
        <v>945326.70409310388</v>
      </c>
      <c r="L97" s="36">
        <f t="shared" si="9"/>
        <v>1048041.045522055</v>
      </c>
      <c r="M97" s="12">
        <v>424.47399999999999</v>
      </c>
      <c r="N97" s="95"/>
      <c r="O97" s="98"/>
      <c r="P97" s="21"/>
      <c r="Q97" s="22"/>
      <c r="R97" s="22"/>
      <c r="S97" s="22"/>
      <c r="T97" s="23"/>
      <c r="U97" s="23"/>
      <c r="V97" s="23"/>
      <c r="W97" s="23"/>
      <c r="AC97" s="20" t="e">
        <f>CONCATENATE("  ",#REF!,",",#REF!,",",N97,"    ",#REF!," - ",O97)</f>
        <v>#REF!</v>
      </c>
      <c r="AF97" s="20" t="e">
        <f>CONCATENATE("  ",#REF!,",",#REF!,",",N97,"    ",#REF!," - ",N97)</f>
        <v>#REF!</v>
      </c>
    </row>
    <row r="98" spans="2:32" s="20" customFormat="1" ht="12.75" thickBot="1" x14ac:dyDescent="0.25">
      <c r="B98" s="84"/>
      <c r="C98" s="62">
        <v>93</v>
      </c>
      <c r="D98" s="63" t="s">
        <v>70</v>
      </c>
      <c r="E98" s="64">
        <v>126</v>
      </c>
      <c r="F98" s="65">
        <v>13</v>
      </c>
      <c r="G98" s="65">
        <v>57</v>
      </c>
      <c r="H98" s="65">
        <v>32.531799999999997</v>
      </c>
      <c r="I98" s="66">
        <f t="shared" si="6"/>
        <v>-19.22835326783844</v>
      </c>
      <c r="J98" s="66">
        <f t="shared" si="7"/>
        <v>26.240968767315103</v>
      </c>
      <c r="K98" s="67">
        <f t="shared" si="8"/>
        <v>945328.4010655263</v>
      </c>
      <c r="L98" s="19">
        <f t="shared" si="9"/>
        <v>1048042.4461573077</v>
      </c>
      <c r="M98" s="68">
        <v>424.20400000000001</v>
      </c>
      <c r="N98" s="95"/>
      <c r="O98" s="98"/>
      <c r="P98" s="21"/>
      <c r="Q98" s="22"/>
      <c r="R98" s="22"/>
      <c r="S98" s="22"/>
      <c r="T98" s="23"/>
      <c r="U98" s="23"/>
      <c r="V98" s="23"/>
      <c r="W98" s="23"/>
      <c r="AC98" s="20" t="e">
        <f>CONCATENATE("  ",#REF!,",",#REF!,",",N98,"    ",#REF!," - ",O98)</f>
        <v>#REF!</v>
      </c>
      <c r="AF98" s="20" t="e">
        <f>CONCATENATE("  ",#REF!,",",#REF!,",",N98,"    ",#REF!," - ",N98)</f>
        <v>#REF!</v>
      </c>
    </row>
    <row r="99" spans="2:32" s="20" customFormat="1" ht="24" x14ac:dyDescent="0.2">
      <c r="B99" s="78" t="s">
        <v>43</v>
      </c>
      <c r="C99" s="69" t="s">
        <v>54</v>
      </c>
      <c r="D99" s="70" t="s">
        <v>42</v>
      </c>
      <c r="E99" s="54">
        <v>126</v>
      </c>
      <c r="F99" s="55">
        <v>30</v>
      </c>
      <c r="G99" s="55">
        <v>9</v>
      </c>
      <c r="H99" s="55">
        <v>56.740400000000001</v>
      </c>
      <c r="I99" s="50">
        <f t="shared" si="6"/>
        <v>-33.752472979543121</v>
      </c>
      <c r="J99" s="50">
        <f t="shared" si="7"/>
        <v>45.609687128122367</v>
      </c>
      <c r="K99" s="56">
        <f>K81+I99</f>
        <v>945313.87694581458</v>
      </c>
      <c r="L99" s="57">
        <f>L81+J99</f>
        <v>1048061.8148756685</v>
      </c>
      <c r="M99" s="50">
        <v>423.91899999999998</v>
      </c>
      <c r="N99" s="107">
        <f>K99-K118</f>
        <v>-4.0917100850492716E-3</v>
      </c>
      <c r="O99" s="110">
        <f>L99-L118</f>
        <v>5.8962423354387283E-3</v>
      </c>
      <c r="P99" s="26"/>
      <c r="Q99" s="22"/>
      <c r="R99" s="22"/>
      <c r="S99" s="22"/>
      <c r="T99" s="23"/>
      <c r="U99" s="23"/>
      <c r="AC99" s="20" t="e">
        <f>CONCATENATE("  ",#REF!,",",#REF!,",",N99,"    ",#REF!," - ",O99)</f>
        <v>#REF!</v>
      </c>
      <c r="AF99" s="20" t="e">
        <f>CONCATENATE("  ",#REF!,",",#REF!,",",N99,"    ",#REF!," - ",N99)</f>
        <v>#REF!</v>
      </c>
    </row>
    <row r="100" spans="2:32" s="20" customFormat="1" ht="24" x14ac:dyDescent="0.2">
      <c r="B100" s="79"/>
      <c r="C100" s="8">
        <v>95</v>
      </c>
      <c r="D100" s="24" t="s">
        <v>49</v>
      </c>
      <c r="E100" s="8">
        <v>306</v>
      </c>
      <c r="F100" s="9">
        <v>30</v>
      </c>
      <c r="G100" s="9">
        <v>0.17</v>
      </c>
      <c r="H100" s="9">
        <v>56.746299999999998</v>
      </c>
      <c r="I100" s="10">
        <f t="shared" si="6"/>
        <v>33.75402989967936</v>
      </c>
      <c r="J100" s="10">
        <f t="shared" si="7"/>
        <v>-45.61587475015196</v>
      </c>
      <c r="K100" s="11">
        <f>K99+I100</f>
        <v>945347.6309757143</v>
      </c>
      <c r="L100" s="36">
        <f>J100+L99</f>
        <v>1048016.1990009183</v>
      </c>
      <c r="M100" s="10">
        <v>424.613</v>
      </c>
      <c r="N100" s="108"/>
      <c r="O100" s="111"/>
      <c r="P100" s="26"/>
      <c r="Q100" s="22"/>
      <c r="R100" s="22"/>
      <c r="S100" s="22"/>
      <c r="T100" s="23"/>
      <c r="U100" s="23"/>
      <c r="V100" s="23"/>
      <c r="W100" s="23"/>
      <c r="AC100" s="20" t="e">
        <f>CONCATENATE("  ",#REF!,",",#REF!,",",N100,"    ",#REF!," - ",O100)</f>
        <v>#REF!</v>
      </c>
      <c r="AF100" s="20" t="e">
        <f>CONCATENATE("  ",#REF!,",",#REF!,",",N100,"    ",#REF!," - ",N100)</f>
        <v>#REF!</v>
      </c>
    </row>
    <row r="101" spans="2:32" s="20" customFormat="1" ht="12" x14ac:dyDescent="0.2">
      <c r="B101" s="79"/>
      <c r="C101" s="8">
        <v>96</v>
      </c>
      <c r="D101" s="24" t="s">
        <v>71</v>
      </c>
      <c r="E101" s="8">
        <v>95</v>
      </c>
      <c r="F101" s="9">
        <v>35</v>
      </c>
      <c r="G101" s="9">
        <v>49</v>
      </c>
      <c r="H101" s="9">
        <v>37.657200000000003</v>
      </c>
      <c r="I101" s="10">
        <f t="shared" si="6"/>
        <v>-3.6727001122784158</v>
      </c>
      <c r="J101" s="10">
        <f t="shared" si="7"/>
        <v>37.477673163168369</v>
      </c>
      <c r="K101" s="11">
        <f t="shared" ref="K101:K115" si="10">$K$99+I101</f>
        <v>945310.20424570225</v>
      </c>
      <c r="L101" s="36">
        <f t="shared" ref="L101:L116" si="11">$L$99+J101</f>
        <v>1048099.2925488317</v>
      </c>
      <c r="M101" s="10">
        <v>423.88</v>
      </c>
      <c r="N101" s="108"/>
      <c r="O101" s="111"/>
      <c r="P101" s="21"/>
      <c r="Q101" s="22"/>
      <c r="R101" s="22"/>
      <c r="S101" s="22"/>
      <c r="T101" s="23"/>
      <c r="U101" s="23"/>
      <c r="V101" s="23"/>
      <c r="W101" s="23"/>
      <c r="AC101" s="20" t="e">
        <f>CONCATENATE("  ",#REF!,",",#REF!,",",N101,"    ",#REF!," - ",O101)</f>
        <v>#REF!</v>
      </c>
      <c r="AF101" s="20" t="e">
        <f>CONCATENATE("  ",#REF!,",",#REF!,",",N101,"    ",#REF!," - ",N101)</f>
        <v>#REF!</v>
      </c>
    </row>
    <row r="102" spans="2:32" s="20" customFormat="1" ht="24" x14ac:dyDescent="0.2">
      <c r="B102" s="79"/>
      <c r="C102" s="8">
        <v>97</v>
      </c>
      <c r="D102" s="24" t="s">
        <v>72</v>
      </c>
      <c r="E102" s="8">
        <v>108</v>
      </c>
      <c r="F102" s="9">
        <v>8</v>
      </c>
      <c r="G102" s="9">
        <v>34</v>
      </c>
      <c r="H102" s="9">
        <v>38.091999999999999</v>
      </c>
      <c r="I102" s="10">
        <f t="shared" si="6"/>
        <v>-11.861315909752573</v>
      </c>
      <c r="J102" s="10">
        <f t="shared" si="7"/>
        <v>36.198199525515776</v>
      </c>
      <c r="K102" s="11">
        <f t="shared" si="10"/>
        <v>945302.01562990481</v>
      </c>
      <c r="L102" s="36">
        <f t="shared" si="11"/>
        <v>1048098.013075194</v>
      </c>
      <c r="M102" s="10">
        <v>423.53300000000002</v>
      </c>
      <c r="N102" s="108"/>
      <c r="O102" s="111"/>
      <c r="P102" s="21"/>
      <c r="Q102" s="22"/>
      <c r="R102" s="22"/>
      <c r="S102" s="22"/>
      <c r="T102" s="23"/>
      <c r="U102" s="23"/>
      <c r="V102" s="23"/>
      <c r="W102" s="23"/>
      <c r="AC102" s="20" t="e">
        <f>CONCATENATE("  ",#REF!,",",#REF!,",",N102,"    ",#REF!," - ",O102)</f>
        <v>#REF!</v>
      </c>
      <c r="AF102" s="20" t="e">
        <f>CONCATENATE("  ",#REF!,",",#REF!,",",N102,"    ",#REF!," - ",N102)</f>
        <v>#REF!</v>
      </c>
    </row>
    <row r="103" spans="2:32" s="20" customFormat="1" ht="12" x14ac:dyDescent="0.2">
      <c r="B103" s="79"/>
      <c r="C103" s="8">
        <v>98</v>
      </c>
      <c r="D103" s="24" t="s">
        <v>73</v>
      </c>
      <c r="E103" s="8">
        <v>114</v>
      </c>
      <c r="F103" s="9">
        <v>38</v>
      </c>
      <c r="G103" s="9">
        <v>11</v>
      </c>
      <c r="H103" s="9">
        <v>25.837</v>
      </c>
      <c r="I103" s="10">
        <f t="shared" si="6"/>
        <v>-10.770364525468473</v>
      </c>
      <c r="J103" s="10">
        <f t="shared" si="7"/>
        <v>23.485097764082873</v>
      </c>
      <c r="K103" s="11">
        <f t="shared" si="10"/>
        <v>945303.10658128909</v>
      </c>
      <c r="L103" s="36">
        <f t="shared" si="11"/>
        <v>1048085.2999734326</v>
      </c>
      <c r="M103" s="10">
        <v>423.60700000000003</v>
      </c>
      <c r="N103" s="108"/>
      <c r="O103" s="111"/>
      <c r="P103" s="21"/>
      <c r="Q103" s="22"/>
      <c r="R103" s="22"/>
      <c r="S103" s="22"/>
      <c r="T103" s="23"/>
      <c r="U103" s="23"/>
      <c r="V103" s="23"/>
      <c r="W103" s="23"/>
      <c r="AC103" s="20" t="e">
        <f>CONCATENATE("  ",#REF!,",",#REF!,",",N103,"    ",#REF!," - ",O103)</f>
        <v>#REF!</v>
      </c>
      <c r="AF103" s="20" t="e">
        <f>CONCATENATE("  ",#REF!,",",#REF!,",",N103,"    ",#REF!," - ",N103)</f>
        <v>#REF!</v>
      </c>
    </row>
    <row r="104" spans="2:32" s="20" customFormat="1" ht="24" x14ac:dyDescent="0.2">
      <c r="B104" s="79"/>
      <c r="C104" s="8">
        <v>99</v>
      </c>
      <c r="D104" s="24" t="s">
        <v>69</v>
      </c>
      <c r="E104" s="8">
        <v>138</v>
      </c>
      <c r="F104" s="9">
        <v>5</v>
      </c>
      <c r="G104" s="9">
        <v>24</v>
      </c>
      <c r="H104" s="9">
        <v>12.044600000000001</v>
      </c>
      <c r="I104" s="10">
        <f t="shared" si="6"/>
        <v>-8.963530809444606</v>
      </c>
      <c r="J104" s="10">
        <f t="shared" si="7"/>
        <v>8.0453405514084562</v>
      </c>
      <c r="K104" s="11">
        <f t="shared" si="10"/>
        <v>945304.91341500508</v>
      </c>
      <c r="L104" s="36">
        <f t="shared" si="11"/>
        <v>1048069.8602162199</v>
      </c>
      <c r="M104" s="10">
        <v>424.15199999999999</v>
      </c>
      <c r="N104" s="108"/>
      <c r="O104" s="111"/>
      <c r="P104" s="21"/>
      <c r="Q104" s="22"/>
      <c r="R104" s="22"/>
      <c r="S104" s="22"/>
      <c r="T104" s="23"/>
      <c r="U104" s="23"/>
      <c r="V104" s="23"/>
      <c r="W104" s="23"/>
      <c r="AC104" s="20" t="e">
        <f>CONCATENATE("  ",#REF!,",",#REF!,",",N104,"    ",#REF!," - ",O104)</f>
        <v>#REF!</v>
      </c>
      <c r="AF104" s="20" t="e">
        <f>CONCATENATE("  ",#REF!,",",#REF!,",",N104,"    ",#REF!," - ",N104)</f>
        <v>#REF!</v>
      </c>
    </row>
    <row r="105" spans="2:32" s="20" customFormat="1" ht="24" x14ac:dyDescent="0.2">
      <c r="B105" s="79"/>
      <c r="C105" s="8">
        <v>100</v>
      </c>
      <c r="D105" s="24" t="s">
        <v>74</v>
      </c>
      <c r="E105" s="8">
        <v>29</v>
      </c>
      <c r="F105" s="9">
        <v>41</v>
      </c>
      <c r="G105" s="9">
        <v>47</v>
      </c>
      <c r="H105" s="9">
        <v>30.402000000000001</v>
      </c>
      <c r="I105" s="10">
        <f t="shared" si="6"/>
        <v>26.409084602669516</v>
      </c>
      <c r="J105" s="10">
        <f t="shared" si="7"/>
        <v>15.061270014478989</v>
      </c>
      <c r="K105" s="11">
        <f t="shared" si="10"/>
        <v>945340.28603041731</v>
      </c>
      <c r="L105" s="36">
        <f t="shared" si="11"/>
        <v>1048076.876145683</v>
      </c>
      <c r="M105" s="10">
        <v>424.49400000000003</v>
      </c>
      <c r="N105" s="108"/>
      <c r="O105" s="111"/>
      <c r="P105" s="21"/>
      <c r="Q105" s="22"/>
      <c r="R105" s="22"/>
      <c r="S105" s="22"/>
      <c r="T105" s="23"/>
      <c r="U105" s="23"/>
      <c r="V105" s="23"/>
      <c r="W105" s="23"/>
      <c r="AC105" s="20" t="e">
        <f>CONCATENATE("  ",#REF!,",",#REF!,",",N105,"    ",#REF!," - ",O105)</f>
        <v>#REF!</v>
      </c>
      <c r="AF105" s="20" t="e">
        <f>CONCATENATE("  ",#REF!,",",#REF!,",",N105,"    ",#REF!," - ",N105)</f>
        <v>#REF!</v>
      </c>
    </row>
    <row r="106" spans="2:32" s="20" customFormat="1" ht="12" x14ac:dyDescent="0.2">
      <c r="B106" s="79"/>
      <c r="C106" s="8">
        <v>101</v>
      </c>
      <c r="D106" s="24" t="s">
        <v>75</v>
      </c>
      <c r="E106" s="8">
        <v>34</v>
      </c>
      <c r="F106" s="9">
        <v>48</v>
      </c>
      <c r="G106" s="9">
        <v>33</v>
      </c>
      <c r="H106" s="9">
        <v>33.031199999999998</v>
      </c>
      <c r="I106" s="10">
        <f t="shared" si="6"/>
        <v>27.12052740949126</v>
      </c>
      <c r="J106" s="10">
        <f t="shared" si="7"/>
        <v>18.855693211097634</v>
      </c>
      <c r="K106" s="11">
        <f t="shared" si="10"/>
        <v>945340.99747322407</v>
      </c>
      <c r="L106" s="36">
        <f t="shared" si="11"/>
        <v>1048080.6705688796</v>
      </c>
      <c r="M106" s="10">
        <v>424.23700000000002</v>
      </c>
      <c r="N106" s="108"/>
      <c r="O106" s="111"/>
      <c r="P106" s="21"/>
      <c r="Q106" s="22"/>
      <c r="R106" s="22"/>
      <c r="S106" s="22"/>
      <c r="T106" s="23"/>
      <c r="U106" s="23"/>
      <c r="V106" s="23"/>
      <c r="W106" s="23"/>
      <c r="AC106" s="20" t="e">
        <f>CONCATENATE("  ",#REF!,",",#REF!,",",N106,"    ",#REF!," - ",O106)</f>
        <v>#REF!</v>
      </c>
      <c r="AF106" s="20" t="e">
        <f>CONCATENATE("  ",#REF!,",",#REF!,",",N106,"    ",#REF!," - ",N106)</f>
        <v>#REF!</v>
      </c>
    </row>
    <row r="107" spans="2:32" s="20" customFormat="1" ht="24" x14ac:dyDescent="0.2">
      <c r="B107" s="79"/>
      <c r="C107" s="8">
        <v>102</v>
      </c>
      <c r="D107" s="24" t="s">
        <v>76</v>
      </c>
      <c r="E107" s="8">
        <v>51</v>
      </c>
      <c r="F107" s="9">
        <v>48</v>
      </c>
      <c r="G107" s="9">
        <v>39</v>
      </c>
      <c r="H107" s="9">
        <v>30.8858</v>
      </c>
      <c r="I107" s="10">
        <f t="shared" si="6"/>
        <v>19.095448425110661</v>
      </c>
      <c r="J107" s="10">
        <f t="shared" si="7"/>
        <v>24.275429781652448</v>
      </c>
      <c r="K107" s="11">
        <f t="shared" si="10"/>
        <v>945332.97239423974</v>
      </c>
      <c r="L107" s="36">
        <f t="shared" si="11"/>
        <v>1048086.0903054501</v>
      </c>
      <c r="M107" s="10">
        <v>424.38600000000002</v>
      </c>
      <c r="N107" s="108"/>
      <c r="O107" s="111"/>
      <c r="P107" s="21"/>
      <c r="Q107" s="22"/>
      <c r="R107" s="22"/>
      <c r="S107" s="22"/>
      <c r="T107" s="23"/>
      <c r="U107" s="23"/>
      <c r="V107" s="23"/>
      <c r="W107" s="23"/>
      <c r="AC107" s="20" t="e">
        <f>CONCATENATE("  ",#REF!,",",#REF!,",",N107,"    ",#REF!," - ",O107)</f>
        <v>#REF!</v>
      </c>
      <c r="AF107" s="20" t="e">
        <f>CONCATENATE("  ",#REF!,",",#REF!,",",N107,"    ",#REF!," - ",N107)</f>
        <v>#REF!</v>
      </c>
    </row>
    <row r="108" spans="2:32" s="20" customFormat="1" ht="12" x14ac:dyDescent="0.2">
      <c r="B108" s="79"/>
      <c r="C108" s="8">
        <v>103</v>
      </c>
      <c r="D108" s="24" t="s">
        <v>77</v>
      </c>
      <c r="E108" s="8">
        <v>47</v>
      </c>
      <c r="F108" s="9">
        <v>24</v>
      </c>
      <c r="G108" s="9">
        <v>30</v>
      </c>
      <c r="H108" s="9">
        <v>30.438800000000001</v>
      </c>
      <c r="I108" s="10">
        <f t="shared" si="6"/>
        <v>20.600033240262327</v>
      </c>
      <c r="J108" s="10">
        <f t="shared" si="7"/>
        <v>22.408908405812344</v>
      </c>
      <c r="K108" s="11">
        <f t="shared" si="10"/>
        <v>945334.47697905486</v>
      </c>
      <c r="L108" s="36">
        <f t="shared" si="11"/>
        <v>1048084.2237840743</v>
      </c>
      <c r="M108" s="10">
        <v>424.21</v>
      </c>
      <c r="N108" s="108"/>
      <c r="O108" s="111"/>
      <c r="P108" s="21"/>
      <c r="Q108" s="22"/>
      <c r="R108" s="22"/>
      <c r="S108" s="22"/>
      <c r="T108" s="23"/>
      <c r="U108" s="23"/>
      <c r="V108" s="23"/>
      <c r="W108" s="23"/>
      <c r="AC108" s="20" t="e">
        <f>CONCATENATE("  ",#REF!,",",#REF!,",",N108,"    ",#REF!," - ",O108)</f>
        <v>#REF!</v>
      </c>
      <c r="AF108" s="20" t="e">
        <f>CONCATENATE("  ",#REF!,",",#REF!,",",N108,"    ",#REF!," - ",N108)</f>
        <v>#REF!</v>
      </c>
    </row>
    <row r="109" spans="2:32" s="20" customFormat="1" ht="12" x14ac:dyDescent="0.2">
      <c r="B109" s="79"/>
      <c r="C109" s="8">
        <v>104</v>
      </c>
      <c r="D109" s="24" t="s">
        <v>78</v>
      </c>
      <c r="E109" s="8">
        <v>32</v>
      </c>
      <c r="F109" s="9">
        <v>29</v>
      </c>
      <c r="G109" s="9">
        <v>55</v>
      </c>
      <c r="H109" s="9">
        <v>42.327399999999997</v>
      </c>
      <c r="I109" s="10">
        <f t="shared" si="6"/>
        <v>35.699118366658503</v>
      </c>
      <c r="J109" s="10">
        <f t="shared" si="7"/>
        <v>22.74163007797166</v>
      </c>
      <c r="K109" s="11">
        <f t="shared" si="10"/>
        <v>945349.57606418128</v>
      </c>
      <c r="L109" s="36">
        <f t="shared" si="11"/>
        <v>1048084.5565057464</v>
      </c>
      <c r="M109" s="10">
        <v>424.61500000000001</v>
      </c>
      <c r="N109" s="108"/>
      <c r="O109" s="111"/>
      <c r="P109" s="21"/>
      <c r="Q109" s="22"/>
      <c r="R109" s="22"/>
      <c r="S109" s="22"/>
      <c r="T109" s="23"/>
      <c r="U109" s="23"/>
      <c r="V109" s="23"/>
      <c r="W109" s="23"/>
      <c r="AC109" s="20" t="e">
        <f>CONCATENATE("  ",#REF!,",",#REF!,",",N109,"    ",#REF!," - ",O109)</f>
        <v>#REF!</v>
      </c>
      <c r="AF109" s="20" t="e">
        <f>CONCATENATE("  ",#REF!,",",#REF!,",",N109,"    ",#REF!," - ",N109)</f>
        <v>#REF!</v>
      </c>
    </row>
    <row r="110" spans="2:32" s="20" customFormat="1" ht="12" x14ac:dyDescent="0.2">
      <c r="B110" s="79"/>
      <c r="C110" s="8">
        <v>105</v>
      </c>
      <c r="D110" s="24" t="s">
        <v>79</v>
      </c>
      <c r="E110" s="8">
        <v>35</v>
      </c>
      <c r="F110" s="9">
        <v>27</v>
      </c>
      <c r="G110" s="9">
        <v>23</v>
      </c>
      <c r="H110" s="9">
        <v>39.264200000000002</v>
      </c>
      <c r="I110" s="10">
        <f t="shared" si="6"/>
        <v>31.982940301979042</v>
      </c>
      <c r="J110" s="10">
        <f t="shared" si="7"/>
        <v>22.776499539658083</v>
      </c>
      <c r="K110" s="11">
        <f t="shared" si="10"/>
        <v>945345.85988611658</v>
      </c>
      <c r="L110" s="36">
        <f t="shared" si="11"/>
        <v>1048084.5913752081</v>
      </c>
      <c r="M110" s="10">
        <v>424.31099999999998</v>
      </c>
      <c r="N110" s="108"/>
      <c r="O110" s="111"/>
      <c r="P110" s="21"/>
      <c r="Q110" s="22"/>
      <c r="R110" s="22"/>
      <c r="S110" s="22"/>
      <c r="T110" s="23"/>
      <c r="U110" s="23"/>
      <c r="V110" s="23"/>
      <c r="W110" s="23"/>
      <c r="AC110" s="20" t="e">
        <f>CONCATENATE("  ",#REF!,",",#REF!,",",N110,"    ",#REF!," - ",O110)</f>
        <v>#REF!</v>
      </c>
      <c r="AF110" s="20" t="e">
        <f>CONCATENATE("  ",#REF!,",",#REF!,",",N110,"    ",#REF!," - ",N110)</f>
        <v>#REF!</v>
      </c>
    </row>
    <row r="111" spans="2:32" s="20" customFormat="1" ht="12" x14ac:dyDescent="0.2">
      <c r="B111" s="79"/>
      <c r="C111" s="8">
        <v>106</v>
      </c>
      <c r="D111" s="24" t="s">
        <v>79</v>
      </c>
      <c r="E111" s="8">
        <v>45</v>
      </c>
      <c r="F111" s="9">
        <v>12</v>
      </c>
      <c r="G111" s="9">
        <v>33</v>
      </c>
      <c r="H111" s="9">
        <v>66.507400000000004</v>
      </c>
      <c r="I111" s="10">
        <f t="shared" si="6"/>
        <v>46.855838525238987</v>
      </c>
      <c r="J111" s="10">
        <f t="shared" si="7"/>
        <v>47.199201803173864</v>
      </c>
      <c r="K111" s="11">
        <f t="shared" si="10"/>
        <v>945360.73278433981</v>
      </c>
      <c r="L111" s="36">
        <f t="shared" si="11"/>
        <v>1048109.0140774717</v>
      </c>
      <c r="M111" s="10">
        <v>424.55700000000002</v>
      </c>
      <c r="N111" s="108"/>
      <c r="O111" s="111"/>
      <c r="P111" s="21"/>
      <c r="Q111" s="22"/>
      <c r="R111" s="22"/>
      <c r="S111" s="22"/>
      <c r="T111" s="23"/>
      <c r="U111" s="23"/>
      <c r="V111" s="23"/>
      <c r="W111" s="23"/>
      <c r="AC111" s="20" t="e">
        <f>CONCATENATE("  ",#REF!,",",#REF!,",",N111,"    ",#REF!," - ",O111)</f>
        <v>#REF!</v>
      </c>
      <c r="AF111" s="20" t="e">
        <f>CONCATENATE("  ",#REF!,",",#REF!,",",N111,"    ",#REF!," - ",N111)</f>
        <v>#REF!</v>
      </c>
    </row>
    <row r="112" spans="2:32" s="20" customFormat="1" ht="12" x14ac:dyDescent="0.2">
      <c r="B112" s="79"/>
      <c r="C112" s="8">
        <v>107</v>
      </c>
      <c r="D112" s="24" t="s">
        <v>80</v>
      </c>
      <c r="E112" s="8">
        <v>42</v>
      </c>
      <c r="F112" s="9">
        <v>52</v>
      </c>
      <c r="G112" s="9">
        <v>40</v>
      </c>
      <c r="H112" s="9">
        <v>68.644999999999996</v>
      </c>
      <c r="I112" s="10">
        <f t="shared" si="6"/>
        <v>50.303527036181173</v>
      </c>
      <c r="J112" s="10">
        <f t="shared" si="7"/>
        <v>46.708577292829091</v>
      </c>
      <c r="K112" s="11">
        <f t="shared" si="10"/>
        <v>945364.1804728508</v>
      </c>
      <c r="L112" s="36">
        <f t="shared" si="11"/>
        <v>1048108.5234529614</v>
      </c>
      <c r="M112" s="10">
        <v>424.37799999999999</v>
      </c>
      <c r="N112" s="108"/>
      <c r="O112" s="111"/>
      <c r="P112" s="21"/>
      <c r="Q112" s="22"/>
      <c r="R112" s="22"/>
      <c r="S112" s="22"/>
      <c r="T112" s="23"/>
      <c r="U112" s="23"/>
      <c r="V112" s="23"/>
      <c r="W112" s="23"/>
      <c r="AC112" s="20" t="e">
        <f>CONCATENATE("  ",#REF!,",",#REF!,",",N112,"    ",#REF!," - ",O112)</f>
        <v>#REF!</v>
      </c>
      <c r="AF112" s="20" t="e">
        <f>CONCATENATE("  ",#REF!,",",#REF!,",",N112,"    ",#REF!," - ",N112)</f>
        <v>#REF!</v>
      </c>
    </row>
    <row r="113" spans="2:32" s="20" customFormat="1" ht="12" x14ac:dyDescent="0.2">
      <c r="B113" s="79"/>
      <c r="C113" s="8">
        <v>108</v>
      </c>
      <c r="D113" s="24" t="s">
        <v>78</v>
      </c>
      <c r="E113" s="8">
        <v>22</v>
      </c>
      <c r="F113" s="9">
        <v>29</v>
      </c>
      <c r="G113" s="9">
        <v>53</v>
      </c>
      <c r="H113" s="9">
        <v>66.323999999999998</v>
      </c>
      <c r="I113" s="10">
        <f t="shared" si="6"/>
        <v>61.276247436172149</v>
      </c>
      <c r="J113" s="10">
        <f t="shared" si="7"/>
        <v>25.379016453381446</v>
      </c>
      <c r="K113" s="11">
        <f t="shared" si="10"/>
        <v>945375.15319325076</v>
      </c>
      <c r="L113" s="36">
        <f t="shared" si="11"/>
        <v>1048087.1938921219</v>
      </c>
      <c r="M113" s="10">
        <v>424.572</v>
      </c>
      <c r="N113" s="108"/>
      <c r="O113" s="111"/>
      <c r="P113" s="21"/>
      <c r="Q113" s="22"/>
      <c r="R113" s="22"/>
      <c r="S113" s="22"/>
      <c r="T113" s="23"/>
      <c r="U113" s="23"/>
      <c r="V113" s="23"/>
      <c r="W113" s="23"/>
      <c r="AC113" s="20" t="e">
        <f>CONCATENATE("  ",#REF!,",",#REF!,",",N113,"    ",#REF!," - ",O113)</f>
        <v>#REF!</v>
      </c>
      <c r="AF113" s="20" t="e">
        <f>CONCATENATE("  ",#REF!,",",#REF!,",",N113,"    ",#REF!," - ",N113)</f>
        <v>#REF!</v>
      </c>
    </row>
    <row r="114" spans="2:32" s="20" customFormat="1" ht="12" x14ac:dyDescent="0.2">
      <c r="B114" s="79"/>
      <c r="C114" s="8">
        <v>109</v>
      </c>
      <c r="D114" s="24" t="s">
        <v>79</v>
      </c>
      <c r="E114" s="8">
        <v>36</v>
      </c>
      <c r="F114" s="9">
        <v>59</v>
      </c>
      <c r="G114" s="9">
        <v>23</v>
      </c>
      <c r="H114" s="9">
        <v>68.621200000000002</v>
      </c>
      <c r="I114" s="10">
        <f t="shared" si="6"/>
        <v>54.810734128282071</v>
      </c>
      <c r="J114" s="10">
        <f t="shared" si="7"/>
        <v>41.287437723341164</v>
      </c>
      <c r="K114" s="11">
        <f t="shared" si="10"/>
        <v>945368.68767994281</v>
      </c>
      <c r="L114" s="36">
        <f t="shared" si="11"/>
        <v>1048103.1023133919</v>
      </c>
      <c r="M114" s="10">
        <v>424.41199999999998</v>
      </c>
      <c r="N114" s="108"/>
      <c r="O114" s="111"/>
      <c r="P114" s="21"/>
      <c r="Q114" s="22"/>
      <c r="R114" s="22"/>
      <c r="S114" s="22"/>
      <c r="T114" s="23"/>
      <c r="U114" s="23"/>
      <c r="V114" s="23"/>
      <c r="W114" s="23"/>
      <c r="AC114" s="20" t="e">
        <f>CONCATENATE("  ",#REF!,",",#REF!,",",N114,"    ",#REF!," - ",O114)</f>
        <v>#REF!</v>
      </c>
      <c r="AF114" s="20" t="e">
        <f>CONCATENATE("  ",#REF!,",",#REF!,",",N114,"    ",#REF!," - ",N114)</f>
        <v>#REF!</v>
      </c>
    </row>
    <row r="115" spans="2:32" s="20" customFormat="1" ht="24" x14ac:dyDescent="0.2">
      <c r="B115" s="79"/>
      <c r="C115" s="8">
        <v>110</v>
      </c>
      <c r="D115" s="24" t="s">
        <v>85</v>
      </c>
      <c r="E115" s="8">
        <v>36</v>
      </c>
      <c r="F115" s="9">
        <v>27</v>
      </c>
      <c r="G115" s="9">
        <v>26</v>
      </c>
      <c r="H115" s="9">
        <v>75.589399999999998</v>
      </c>
      <c r="I115" s="10">
        <f t="shared" si="6"/>
        <v>60.796610280176907</v>
      </c>
      <c r="J115" s="10">
        <f t="shared" si="7"/>
        <v>44.91691853634093</v>
      </c>
      <c r="K115" s="11">
        <f t="shared" si="10"/>
        <v>945374.67355609476</v>
      </c>
      <c r="L115" s="36">
        <f t="shared" si="11"/>
        <v>1048106.7317942048</v>
      </c>
      <c r="M115" s="10">
        <v>424.47199999999998</v>
      </c>
      <c r="N115" s="108"/>
      <c r="O115" s="111"/>
      <c r="P115" s="21"/>
      <c r="Q115" s="22"/>
      <c r="R115" s="22"/>
      <c r="S115" s="22"/>
      <c r="T115" s="23"/>
      <c r="U115" s="23"/>
      <c r="V115" s="23"/>
      <c r="W115" s="23"/>
      <c r="AC115" s="20" t="e">
        <f>CONCATENATE("  ",#REF!,",",#REF!,",",N115,"    ",#REF!," - ",O115)</f>
        <v>#REF!</v>
      </c>
      <c r="AF115" s="20" t="e">
        <f>CONCATENATE("  ",#REF!,",",#REF!,",",N115,"    ",#REF!," - ",N115)</f>
        <v>#REF!</v>
      </c>
    </row>
    <row r="116" spans="2:32" s="20" customFormat="1" ht="12.75" thickBot="1" x14ac:dyDescent="0.25">
      <c r="B116" s="80"/>
      <c r="C116" s="30">
        <v>111</v>
      </c>
      <c r="D116" s="31" t="s">
        <v>86</v>
      </c>
      <c r="E116" s="30">
        <v>45</v>
      </c>
      <c r="F116" s="32">
        <v>2</v>
      </c>
      <c r="G116" s="32">
        <v>53</v>
      </c>
      <c r="H116" s="32">
        <v>75.675399999999996</v>
      </c>
      <c r="I116" s="33">
        <f t="shared" si="6"/>
        <v>53.465688881747965</v>
      </c>
      <c r="J116" s="33">
        <f t="shared" si="7"/>
        <v>53.555450493485075</v>
      </c>
      <c r="K116" s="34">
        <f>$K$99+I116</f>
        <v>945367.34263469628</v>
      </c>
      <c r="L116" s="35">
        <f t="shared" si="11"/>
        <v>1048115.370326162</v>
      </c>
      <c r="M116" s="33">
        <v>424.34899999999999</v>
      </c>
      <c r="N116" s="109"/>
      <c r="O116" s="112"/>
      <c r="P116" s="21"/>
      <c r="Q116" s="22"/>
      <c r="R116" s="22"/>
      <c r="S116" s="22"/>
      <c r="T116" s="23"/>
      <c r="U116" s="23"/>
      <c r="V116" s="23"/>
      <c r="W116" s="23"/>
      <c r="AC116" s="20" t="e">
        <f>CONCATENATE("  ",#REF!,",",#REF!,",",N116,"    ",#REF!," - ",O116)</f>
        <v>#REF!</v>
      </c>
      <c r="AF116" s="20" t="e">
        <f>CONCATENATE("  ",#REF!,",",#REF!,",",N116,"    ",#REF!," - ",N116)</f>
        <v>#REF!</v>
      </c>
    </row>
    <row r="117" spans="2:32" s="20" customFormat="1" ht="24" x14ac:dyDescent="0.2">
      <c r="B117" s="78" t="s">
        <v>44</v>
      </c>
      <c r="C117" s="52" t="s">
        <v>54</v>
      </c>
      <c r="D117" s="70" t="s">
        <v>45</v>
      </c>
      <c r="E117" s="54">
        <v>29</v>
      </c>
      <c r="F117" s="55">
        <v>57</v>
      </c>
      <c r="G117" s="55">
        <v>28</v>
      </c>
      <c r="H117" s="55">
        <v>37.941600000000001</v>
      </c>
      <c r="I117" s="50">
        <f t="shared" si="6"/>
        <v>32.872360438288347</v>
      </c>
      <c r="J117" s="50">
        <f t="shared" si="7"/>
        <v>18.946580952120499</v>
      </c>
      <c r="K117" s="56">
        <f>K99+I117</f>
        <v>945346.74930625292</v>
      </c>
      <c r="L117" s="57">
        <f>L99+J117</f>
        <v>1048080.7614566206</v>
      </c>
      <c r="M117" s="58">
        <v>424.33600000000001</v>
      </c>
      <c r="N117" s="94">
        <f>K117-K125</f>
        <v>1.828031032346189E-3</v>
      </c>
      <c r="O117" s="97">
        <f>L117-L125</f>
        <v>8.4770541870966554E-3</v>
      </c>
      <c r="P117" s="21"/>
      <c r="Q117" s="22"/>
      <c r="R117" s="22"/>
      <c r="S117" s="22"/>
      <c r="T117" s="23"/>
      <c r="U117" s="23"/>
      <c r="AC117" s="20" t="e">
        <f>CONCATENATE("  ",#REF!,",",#REF!,",",N117,"    ",#REF!," - ",O117)</f>
        <v>#REF!</v>
      </c>
      <c r="AF117" s="20" t="e">
        <f>CONCATENATE("  ",#REF!,",",#REF!,",",N117,"    ",#REF!," - ",N117)</f>
        <v>#REF!</v>
      </c>
    </row>
    <row r="118" spans="2:32" s="20" customFormat="1" ht="24" x14ac:dyDescent="0.2">
      <c r="B118" s="79"/>
      <c r="C118" s="7">
        <v>113</v>
      </c>
      <c r="D118" s="24" t="s">
        <v>87</v>
      </c>
      <c r="E118" s="8">
        <v>209</v>
      </c>
      <c r="F118" s="9">
        <v>58</v>
      </c>
      <c r="G118" s="9">
        <v>6.88</v>
      </c>
      <c r="H118" s="9">
        <v>37.941000000000003</v>
      </c>
      <c r="I118" s="10">
        <f t="shared" si="6"/>
        <v>-32.868268728260276</v>
      </c>
      <c r="J118" s="10">
        <f t="shared" si="7"/>
        <v>-18.952477194469012</v>
      </c>
      <c r="K118" s="11">
        <f>K117+I118</f>
        <v>945313.88103752467</v>
      </c>
      <c r="L118" s="28">
        <f>L117+J118</f>
        <v>1048061.8089794262</v>
      </c>
      <c r="M118" s="12">
        <v>423.93400000000003</v>
      </c>
      <c r="N118" s="95"/>
      <c r="O118" s="98"/>
      <c r="P118" s="21"/>
      <c r="Q118" s="22"/>
      <c r="R118" s="22"/>
      <c r="S118" s="22"/>
      <c r="T118" s="23"/>
      <c r="U118" s="23"/>
      <c r="V118" s="23"/>
      <c r="W118" s="23"/>
      <c r="AC118" s="20" t="e">
        <f>CONCATENATE("  ",#REF!,",",#REF!,",",N118,"    ",#REF!," - ",O118)</f>
        <v>#REF!</v>
      </c>
      <c r="AF118" s="20" t="e">
        <f>CONCATENATE("  ",#REF!,",",#REF!,",",N118,"    ",#REF!," - ",N118)</f>
        <v>#REF!</v>
      </c>
    </row>
    <row r="119" spans="2:32" s="20" customFormat="1" ht="12" x14ac:dyDescent="0.2">
      <c r="B119" s="79"/>
      <c r="C119" s="7">
        <v>114</v>
      </c>
      <c r="D119" s="24" t="s">
        <v>88</v>
      </c>
      <c r="E119" s="8">
        <v>295</v>
      </c>
      <c r="F119" s="9">
        <v>31</v>
      </c>
      <c r="G119" s="9">
        <v>0</v>
      </c>
      <c r="H119" s="9">
        <v>24.921399999999998</v>
      </c>
      <c r="I119" s="10">
        <f t="shared" si="6"/>
        <v>10.73548194285824</v>
      </c>
      <c r="J119" s="10">
        <f t="shared" si="7"/>
        <v>-22.490567031859481</v>
      </c>
      <c r="K119" s="11">
        <f t="shared" ref="K119:K123" si="12">$K$117+I119</f>
        <v>945357.48478819581</v>
      </c>
      <c r="L119" s="36">
        <f t="shared" ref="L119:L123" si="13">$L$117+J119</f>
        <v>1048058.2708895887</v>
      </c>
      <c r="M119" s="12">
        <v>424.589</v>
      </c>
      <c r="N119" s="95"/>
      <c r="O119" s="98"/>
      <c r="P119" s="21"/>
      <c r="Q119" s="22"/>
      <c r="R119" s="22"/>
      <c r="S119" s="22"/>
      <c r="T119" s="23"/>
      <c r="U119" s="23"/>
      <c r="V119" s="23"/>
      <c r="W119" s="23"/>
      <c r="AC119" s="20" t="e">
        <f>CONCATENATE("  ",#REF!,",",#REF!,",",N119,"    ",#REF!," - ",O119)</f>
        <v>#REF!</v>
      </c>
      <c r="AF119" s="20" t="e">
        <f>CONCATENATE("  ",#REF!,",",#REF!,",",N119,"    ",#REF!," - ",N119)</f>
        <v>#REF!</v>
      </c>
    </row>
    <row r="120" spans="2:32" s="20" customFormat="1" ht="12" x14ac:dyDescent="0.2">
      <c r="B120" s="79"/>
      <c r="C120" s="7">
        <v>115</v>
      </c>
      <c r="D120" s="24" t="s">
        <v>89</v>
      </c>
      <c r="E120" s="8">
        <v>298</v>
      </c>
      <c r="F120" s="9">
        <v>56</v>
      </c>
      <c r="G120" s="9">
        <v>17</v>
      </c>
      <c r="H120" s="9">
        <v>24.5168</v>
      </c>
      <c r="I120" s="10">
        <f t="shared" si="6"/>
        <v>11.862790922012747</v>
      </c>
      <c r="J120" s="10">
        <f t="shared" si="7"/>
        <v>-21.455714245408192</v>
      </c>
      <c r="K120" s="11">
        <f t="shared" si="12"/>
        <v>945358.61209717498</v>
      </c>
      <c r="L120" s="36">
        <f t="shared" si="13"/>
        <v>1048059.3057423752</v>
      </c>
      <c r="M120" s="12">
        <v>424.327</v>
      </c>
      <c r="N120" s="95"/>
      <c r="O120" s="98"/>
      <c r="P120" s="21"/>
      <c r="Q120" s="22"/>
      <c r="R120" s="22"/>
      <c r="S120" s="22"/>
      <c r="T120" s="23"/>
      <c r="U120" s="23"/>
      <c r="V120" s="23"/>
      <c r="W120" s="23"/>
      <c r="AC120" s="20" t="e">
        <f>CONCATENATE("  ",#REF!,",",#REF!,",",N120,"    ",#REF!," - ",O120)</f>
        <v>#REF!</v>
      </c>
      <c r="AF120" s="20" t="e">
        <f>CONCATENATE("  ",#REF!,",",#REF!,",",N120,"    ",#REF!," - ",N120)</f>
        <v>#REF!</v>
      </c>
    </row>
    <row r="121" spans="2:32" s="20" customFormat="1" ht="12" x14ac:dyDescent="0.2">
      <c r="B121" s="79"/>
      <c r="C121" s="7">
        <v>116</v>
      </c>
      <c r="D121" s="24" t="s">
        <v>90</v>
      </c>
      <c r="E121" s="8">
        <v>312</v>
      </c>
      <c r="F121" s="9">
        <v>50</v>
      </c>
      <c r="G121" s="9">
        <v>27</v>
      </c>
      <c r="H121" s="9">
        <v>23.890799999999999</v>
      </c>
      <c r="I121" s="10">
        <f t="shared" si="6"/>
        <v>16.244884968471826</v>
      </c>
      <c r="J121" s="10">
        <f t="shared" si="7"/>
        <v>-17.517820555112387</v>
      </c>
      <c r="K121" s="11">
        <f t="shared" si="12"/>
        <v>945362.99419122143</v>
      </c>
      <c r="L121" s="36">
        <f t="shared" si="13"/>
        <v>1048063.2436360655</v>
      </c>
      <c r="M121" s="12">
        <v>424.31099999999998</v>
      </c>
      <c r="N121" s="95"/>
      <c r="O121" s="98"/>
      <c r="P121" s="21"/>
      <c r="Q121" s="22"/>
      <c r="R121" s="22"/>
      <c r="S121" s="22"/>
      <c r="T121" s="23"/>
      <c r="U121" s="23"/>
      <c r="V121" s="23"/>
      <c r="W121" s="23"/>
      <c r="AC121" s="20" t="e">
        <f>CONCATENATE("  ",#REF!,",",#REF!,",",N121,"    ",#REF!," - ",O121)</f>
        <v>#REF!</v>
      </c>
      <c r="AF121" s="20" t="e">
        <f>CONCATENATE("  ",#REF!,",",#REF!,",",N121,"    ",#REF!," - ",N121)</f>
        <v>#REF!</v>
      </c>
    </row>
    <row r="122" spans="2:32" s="20" customFormat="1" ht="12" x14ac:dyDescent="0.2">
      <c r="B122" s="79"/>
      <c r="C122" s="7">
        <v>117</v>
      </c>
      <c r="D122" s="24" t="s">
        <v>88</v>
      </c>
      <c r="E122" s="8">
        <v>302</v>
      </c>
      <c r="F122" s="9">
        <v>36</v>
      </c>
      <c r="G122" s="9">
        <v>35</v>
      </c>
      <c r="H122" s="9">
        <v>49.704000000000001</v>
      </c>
      <c r="I122" s="10">
        <f t="shared" si="6"/>
        <v>26.786167966657295</v>
      </c>
      <c r="J122" s="10">
        <f t="shared" si="7"/>
        <v>-41.868709338383269</v>
      </c>
      <c r="K122" s="11">
        <f t="shared" si="12"/>
        <v>945373.53547421959</v>
      </c>
      <c r="L122" s="36">
        <f t="shared" si="13"/>
        <v>1048038.8927472823</v>
      </c>
      <c r="M122" s="12">
        <v>424.80200000000002</v>
      </c>
      <c r="N122" s="95"/>
      <c r="O122" s="98"/>
      <c r="P122" s="21"/>
      <c r="Q122" s="22"/>
      <c r="R122" s="22"/>
      <c r="S122" s="22"/>
      <c r="T122" s="23"/>
      <c r="U122" s="23"/>
      <c r="V122" s="23"/>
      <c r="W122" s="23"/>
      <c r="AC122" s="20" t="e">
        <f>CONCATENATE("  ",#REF!,",",#REF!,",",N122,"    ",#REF!," - ",O122)</f>
        <v>#REF!</v>
      </c>
      <c r="AF122" s="20" t="e">
        <f>CONCATENATE("  ",#REF!,",",#REF!,",",N122,"    ",#REF!," - ",N122)</f>
        <v>#REF!</v>
      </c>
    </row>
    <row r="123" spans="2:32" s="20" customFormat="1" ht="12.75" thickBot="1" x14ac:dyDescent="0.25">
      <c r="B123" s="80"/>
      <c r="C123" s="59">
        <v>118</v>
      </c>
      <c r="D123" s="31" t="s">
        <v>89</v>
      </c>
      <c r="E123" s="30">
        <v>304</v>
      </c>
      <c r="F123" s="32">
        <v>8</v>
      </c>
      <c r="G123" s="32">
        <v>27</v>
      </c>
      <c r="H123" s="32">
        <v>49.579799999999999</v>
      </c>
      <c r="I123" s="33">
        <f t="shared" si="6"/>
        <v>27.825621125806858</v>
      </c>
      <c r="J123" s="33">
        <f t="shared" si="7"/>
        <v>-41.035245545787234</v>
      </c>
      <c r="K123" s="34">
        <f t="shared" si="12"/>
        <v>945374.57492737868</v>
      </c>
      <c r="L123" s="35">
        <f t="shared" si="13"/>
        <v>1048039.7262110749</v>
      </c>
      <c r="M123" s="60">
        <v>424.52</v>
      </c>
      <c r="N123" s="96"/>
      <c r="O123" s="99"/>
      <c r="P123" s="21"/>
      <c r="Q123" s="22"/>
      <c r="R123" s="22"/>
      <c r="S123" s="22"/>
      <c r="T123" s="23"/>
      <c r="U123" s="23"/>
      <c r="V123" s="23"/>
      <c r="W123" s="23"/>
      <c r="AC123" s="20" t="e">
        <f>CONCATENATE("  ",#REF!,",",#REF!,",",N123,"    ",#REF!," - ",O123)</f>
        <v>#REF!</v>
      </c>
      <c r="AF123" s="20" t="e">
        <f>CONCATENATE("  ",#REF!,",",#REF!,",",N123,"    ",#REF!," - ",N123)</f>
        <v>#REF!</v>
      </c>
    </row>
    <row r="124" spans="2:32" s="20" customFormat="1" ht="24" x14ac:dyDescent="0.2">
      <c r="B124" s="78" t="s">
        <v>46</v>
      </c>
      <c r="C124" s="52" t="s">
        <v>54</v>
      </c>
      <c r="D124" s="70" t="s">
        <v>47</v>
      </c>
      <c r="E124" s="54">
        <v>53</v>
      </c>
      <c r="F124" s="55">
        <v>37</v>
      </c>
      <c r="G124" s="55">
        <v>51</v>
      </c>
      <c r="H124" s="55">
        <v>37.287799999999997</v>
      </c>
      <c r="I124" s="50">
        <f t="shared" si="6"/>
        <v>22.111130416481188</v>
      </c>
      <c r="J124" s="50">
        <f t="shared" si="7"/>
        <v>30.02462223817912</v>
      </c>
      <c r="K124" s="56">
        <f>K117+I124</f>
        <v>945368.86043666943</v>
      </c>
      <c r="L124" s="57">
        <f>L117+J124</f>
        <v>1048110.7860788588</v>
      </c>
      <c r="M124" s="58">
        <v>424.23099999999999</v>
      </c>
      <c r="N124" s="94">
        <f>K124-K139</f>
        <v>-4.5578688150271773E-3</v>
      </c>
      <c r="O124" s="97">
        <f>L124-L139</f>
        <v>1.007232116535306E-2</v>
      </c>
      <c r="P124" s="21"/>
      <c r="Q124" s="22"/>
      <c r="R124" s="22"/>
      <c r="S124" s="22"/>
      <c r="T124" s="23"/>
      <c r="U124" s="23"/>
      <c r="AC124" s="20" t="e">
        <f>CONCATENATE("  ",#REF!,",",#REF!,",",N124,"    ",#REF!," - ",O124)</f>
        <v>#REF!</v>
      </c>
      <c r="AF124" s="20" t="e">
        <f>CONCATENATE("  ",#REF!,",",#REF!,",",N124,"    ",#REF!," - ",N124)</f>
        <v>#REF!</v>
      </c>
    </row>
    <row r="125" spans="2:32" s="20" customFormat="1" ht="24" x14ac:dyDescent="0.2">
      <c r="B125" s="79"/>
      <c r="C125" s="7">
        <v>120</v>
      </c>
      <c r="D125" s="24" t="s">
        <v>91</v>
      </c>
      <c r="E125" s="8">
        <v>233</v>
      </c>
      <c r="F125" s="9">
        <v>38</v>
      </c>
      <c r="G125" s="9">
        <v>10.66</v>
      </c>
      <c r="H125" s="9">
        <v>37.29571</v>
      </c>
      <c r="I125" s="10">
        <f t="shared" si="6"/>
        <v>-22.112958447514345</v>
      </c>
      <c r="J125" s="10">
        <f t="shared" si="7"/>
        <v>-30.033099292324192</v>
      </c>
      <c r="K125" s="11">
        <f>$K$124+I125</f>
        <v>945346.74747822189</v>
      </c>
      <c r="L125" s="36">
        <f>L124+J125</f>
        <v>1048080.7529795665</v>
      </c>
      <c r="M125" s="12">
        <v>424.34199999999998</v>
      </c>
      <c r="N125" s="95"/>
      <c r="O125" s="98"/>
      <c r="P125" s="21"/>
      <c r="Q125" s="22"/>
      <c r="R125" s="22" t="s">
        <v>12</v>
      </c>
      <c r="S125" s="22"/>
      <c r="T125" s="23"/>
      <c r="U125" s="23"/>
      <c r="V125" s="23"/>
      <c r="W125" s="23"/>
      <c r="AC125" s="20" t="e">
        <f>CONCATENATE("  ",#REF!,",",#REF!,",",N125,"    ",#REF!," - ",O125)</f>
        <v>#REF!</v>
      </c>
      <c r="AF125" s="20" t="e">
        <f>CONCATENATE("  ",#REF!,",",#REF!,",",N125,"    ",#REF!," - ",N125)</f>
        <v>#REF!</v>
      </c>
    </row>
    <row r="126" spans="2:32" s="20" customFormat="1" ht="12" customHeight="1" x14ac:dyDescent="0.2">
      <c r="B126" s="79"/>
      <c r="C126" s="7">
        <v>121</v>
      </c>
      <c r="D126" s="24" t="s">
        <v>92</v>
      </c>
      <c r="E126" s="8">
        <v>125</v>
      </c>
      <c r="F126" s="9">
        <v>45</v>
      </c>
      <c r="G126" s="9">
        <v>30</v>
      </c>
      <c r="H126" s="9">
        <v>34.181800000000003</v>
      </c>
      <c r="I126" s="10">
        <f t="shared" si="6"/>
        <v>-19.974739783198974</v>
      </c>
      <c r="J126" s="10">
        <f t="shared" si="7"/>
        <v>27.738154621991139</v>
      </c>
      <c r="K126" s="11">
        <f t="shared" ref="K126:K137" si="14">$K$124+I126</f>
        <v>945348.88569688622</v>
      </c>
      <c r="L126" s="36">
        <f t="shared" ref="L126:L137" si="15">$L$124+J126</f>
        <v>1048138.5242334808</v>
      </c>
      <c r="M126" s="12">
        <v>423.572</v>
      </c>
      <c r="N126" s="95"/>
      <c r="O126" s="98"/>
      <c r="P126" s="21"/>
      <c r="Q126" s="22"/>
      <c r="R126" s="22"/>
      <c r="S126" s="22"/>
      <c r="T126" s="23"/>
      <c r="U126" s="23"/>
      <c r="V126" s="23"/>
      <c r="W126" s="23"/>
      <c r="AC126" s="20" t="e">
        <f>CONCATENATE("  ",#REF!,",",#REF!,",",N126,"    ",#REF!," - ",O126)</f>
        <v>#REF!</v>
      </c>
      <c r="AF126" s="20" t="e">
        <f>CONCATENATE("  ",#REF!,",",#REF!,",",N126,"    ",#REF!," - ",N126)</f>
        <v>#REF!</v>
      </c>
    </row>
    <row r="127" spans="2:32" s="20" customFormat="1" ht="24" x14ac:dyDescent="0.2">
      <c r="B127" s="79"/>
      <c r="C127" s="7">
        <v>122</v>
      </c>
      <c r="D127" s="24" t="s">
        <v>93</v>
      </c>
      <c r="E127" s="8">
        <v>138</v>
      </c>
      <c r="F127" s="9">
        <v>27</v>
      </c>
      <c r="G127" s="9">
        <v>46</v>
      </c>
      <c r="H127" s="9">
        <v>31.609000000000002</v>
      </c>
      <c r="I127" s="10">
        <f t="shared" si="6"/>
        <v>-23.66012961525751</v>
      </c>
      <c r="J127" s="10">
        <f t="shared" si="7"/>
        <v>20.960132337111201</v>
      </c>
      <c r="K127" s="11">
        <f t="shared" si="14"/>
        <v>945345.20030705421</v>
      </c>
      <c r="L127" s="36">
        <f t="shared" si="15"/>
        <v>1048131.7462111958</v>
      </c>
      <c r="M127" s="12">
        <v>423.55500000000001</v>
      </c>
      <c r="N127" s="95"/>
      <c r="O127" s="98"/>
      <c r="P127" s="21"/>
      <c r="Q127" s="22"/>
      <c r="R127" s="22"/>
      <c r="S127" s="22"/>
      <c r="T127" s="23"/>
      <c r="U127" s="23"/>
      <c r="V127" s="23"/>
      <c r="W127" s="23"/>
      <c r="AC127" s="20" t="e">
        <f>CONCATENATE("  ",#REF!,",",#REF!,",",N127,"    ",#REF!," - ",O127)</f>
        <v>#REF!</v>
      </c>
      <c r="AF127" s="20" t="e">
        <f>CONCATENATE("  ",#REF!,",",#REF!,",",N127,"    ",#REF!," - ",N127)</f>
        <v>#REF!</v>
      </c>
    </row>
    <row r="128" spans="2:32" s="20" customFormat="1" ht="12" x14ac:dyDescent="0.2">
      <c r="B128" s="79"/>
      <c r="C128" s="7">
        <v>123</v>
      </c>
      <c r="D128" s="24" t="s">
        <v>94</v>
      </c>
      <c r="E128" s="8">
        <v>143</v>
      </c>
      <c r="F128" s="9">
        <v>53</v>
      </c>
      <c r="G128" s="9">
        <v>30</v>
      </c>
      <c r="H128" s="9">
        <v>29.1812</v>
      </c>
      <c r="I128" s="10">
        <f t="shared" si="6"/>
        <v>-23.575613463712052</v>
      </c>
      <c r="J128" s="10">
        <f t="shared" si="7"/>
        <v>17.196885859062945</v>
      </c>
      <c r="K128" s="11">
        <f t="shared" si="14"/>
        <v>945345.28482320567</v>
      </c>
      <c r="L128" s="36">
        <f t="shared" si="15"/>
        <v>1048127.9829647178</v>
      </c>
      <c r="M128" s="12">
        <v>423.947</v>
      </c>
      <c r="N128" s="95"/>
      <c r="O128" s="98"/>
      <c r="P128" s="21"/>
      <c r="Q128" s="22"/>
      <c r="R128" s="22"/>
      <c r="S128" s="22"/>
      <c r="T128" s="23"/>
      <c r="U128" s="23"/>
      <c r="V128" s="23"/>
      <c r="W128" s="23"/>
      <c r="AC128" s="20" t="e">
        <f>CONCATENATE("  ",#REF!,",",#REF!,",",N128,"    ",#REF!," - ",O128)</f>
        <v>#REF!</v>
      </c>
      <c r="AF128" s="20" t="e">
        <f>CONCATENATE("  ",#REF!,",",#REF!,",",N128,"    ",#REF!," - ",N128)</f>
        <v>#REF!</v>
      </c>
    </row>
    <row r="129" spans="2:32" s="20" customFormat="1" ht="12" x14ac:dyDescent="0.2">
      <c r="B129" s="79"/>
      <c r="C129" s="7">
        <v>124</v>
      </c>
      <c r="D129" s="24" t="s">
        <v>95</v>
      </c>
      <c r="E129" s="8">
        <v>299</v>
      </c>
      <c r="F129" s="9">
        <v>8</v>
      </c>
      <c r="G129" s="9">
        <v>39</v>
      </c>
      <c r="H129" s="9">
        <v>27.6586</v>
      </c>
      <c r="I129" s="10">
        <f t="shared" si="6"/>
        <v>13.469981221186474</v>
      </c>
      <c r="J129" s="10">
        <f t="shared" si="7"/>
        <v>-24.156940200714242</v>
      </c>
      <c r="K129" s="11">
        <f t="shared" si="14"/>
        <v>945382.33041789057</v>
      </c>
      <c r="L129" s="36">
        <f t="shared" si="15"/>
        <v>1048086.6291386581</v>
      </c>
      <c r="M129" s="12">
        <v>424.60899999999998</v>
      </c>
      <c r="N129" s="95"/>
      <c r="O129" s="98"/>
      <c r="P129" s="21"/>
      <c r="Q129" s="22"/>
      <c r="R129" s="22"/>
      <c r="S129" s="22"/>
      <c r="T129" s="23"/>
      <c r="U129" s="23"/>
      <c r="V129" s="23"/>
      <c r="W129" s="23"/>
      <c r="AC129" s="20" t="e">
        <f>CONCATENATE("  ",#REF!,",",#REF!,",",N129,"    ",#REF!," - ",O129)</f>
        <v>#REF!</v>
      </c>
      <c r="AF129" s="20" t="e">
        <f>CONCATENATE("  ",#REF!,",",#REF!,",",N129,"    ",#REF!," - ",N129)</f>
        <v>#REF!</v>
      </c>
    </row>
    <row r="130" spans="2:32" s="20" customFormat="1" ht="12" x14ac:dyDescent="0.2">
      <c r="B130" s="79"/>
      <c r="C130" s="7">
        <v>125</v>
      </c>
      <c r="D130" s="24" t="s">
        <v>95</v>
      </c>
      <c r="E130" s="8">
        <v>313</v>
      </c>
      <c r="F130" s="9">
        <v>50</v>
      </c>
      <c r="G130" s="9">
        <v>16</v>
      </c>
      <c r="H130" s="9">
        <v>27.461600000000001</v>
      </c>
      <c r="I130" s="10">
        <f t="shared" si="6"/>
        <v>19.02042355613721</v>
      </c>
      <c r="J130" s="10">
        <f t="shared" si="7"/>
        <v>-19.808153934810299</v>
      </c>
      <c r="K130" s="11">
        <f t="shared" si="14"/>
        <v>945387.88086022553</v>
      </c>
      <c r="L130" s="36">
        <f t="shared" si="15"/>
        <v>1048090.977924924</v>
      </c>
      <c r="M130" s="12">
        <v>424.65199999999999</v>
      </c>
      <c r="N130" s="95"/>
      <c r="O130" s="98"/>
      <c r="P130" s="21"/>
      <c r="Q130" s="22"/>
      <c r="R130" s="22"/>
      <c r="S130" s="22"/>
      <c r="T130" s="23"/>
      <c r="U130" s="23"/>
      <c r="V130" s="23"/>
      <c r="W130" s="23"/>
      <c r="AC130" s="20" t="e">
        <f>CONCATENATE("  ",#REF!,",",#REF!,",",N130,"    ",#REF!," - ",O130)</f>
        <v>#REF!</v>
      </c>
      <c r="AF130" s="20" t="e">
        <f>CONCATENATE("  ",#REF!,",",#REF!,",",N130,"    ",#REF!," - ",N130)</f>
        <v>#REF!</v>
      </c>
    </row>
    <row r="131" spans="2:32" s="20" customFormat="1" ht="12" x14ac:dyDescent="0.2">
      <c r="B131" s="79"/>
      <c r="C131" s="7">
        <v>126</v>
      </c>
      <c r="D131" s="24" t="s">
        <v>95</v>
      </c>
      <c r="E131" s="8">
        <v>301</v>
      </c>
      <c r="F131" s="9">
        <v>11</v>
      </c>
      <c r="G131" s="9">
        <v>12</v>
      </c>
      <c r="H131" s="9">
        <v>46.473799999999997</v>
      </c>
      <c r="I131" s="10">
        <f t="shared" si="6"/>
        <v>24.065432259546998</v>
      </c>
      <c r="J131" s="10">
        <f t="shared" si="7"/>
        <v>-39.757628910702842</v>
      </c>
      <c r="K131" s="11">
        <f t="shared" si="14"/>
        <v>945392.92586892901</v>
      </c>
      <c r="L131" s="36">
        <f t="shared" si="15"/>
        <v>1048071.0284499481</v>
      </c>
      <c r="M131" s="12">
        <v>425.08</v>
      </c>
      <c r="N131" s="95"/>
      <c r="O131" s="98"/>
      <c r="P131" s="21"/>
      <c r="Q131" s="22"/>
      <c r="R131" s="22"/>
      <c r="S131" s="22"/>
      <c r="T131" s="23"/>
      <c r="U131" s="23"/>
      <c r="V131" s="23"/>
      <c r="W131" s="23"/>
      <c r="AC131" s="20" t="e">
        <f>CONCATENATE("  ",#REF!,",",#REF!,",",N131,"    ",#REF!," - ",O131)</f>
        <v>#REF!</v>
      </c>
      <c r="AF131" s="20" t="e">
        <f>CONCATENATE("  ",#REF!,",",#REF!,",",N131,"    ",#REF!," - ",N131)</f>
        <v>#REF!</v>
      </c>
    </row>
    <row r="132" spans="2:32" s="20" customFormat="1" ht="12" x14ac:dyDescent="0.2">
      <c r="B132" s="79"/>
      <c r="C132" s="7">
        <v>127</v>
      </c>
      <c r="D132" s="24" t="s">
        <v>95</v>
      </c>
      <c r="E132" s="8">
        <v>303</v>
      </c>
      <c r="F132" s="9">
        <v>18</v>
      </c>
      <c r="G132" s="9">
        <v>12</v>
      </c>
      <c r="H132" s="9">
        <v>46.249600000000001</v>
      </c>
      <c r="I132" s="10">
        <f t="shared" si="6"/>
        <v>25.394334581045285</v>
      </c>
      <c r="J132" s="10">
        <f t="shared" si="7"/>
        <v>-38.654278823254842</v>
      </c>
      <c r="K132" s="11">
        <f t="shared" si="14"/>
        <v>945394.25477125053</v>
      </c>
      <c r="L132" s="36">
        <f t="shared" si="15"/>
        <v>1048072.1318000355</v>
      </c>
      <c r="M132" s="12">
        <v>424.71600000000001</v>
      </c>
      <c r="N132" s="95"/>
      <c r="O132" s="98"/>
      <c r="P132" s="21"/>
      <c r="Q132" s="22"/>
      <c r="R132" s="22"/>
      <c r="S132" s="22"/>
      <c r="T132" s="23"/>
      <c r="U132" s="23"/>
      <c r="V132" s="23"/>
      <c r="W132" s="23"/>
      <c r="AC132" s="20" t="e">
        <f>CONCATENATE("  ",#REF!,",",#REF!,",",N132,"    ",#REF!," - ",O132)</f>
        <v>#REF!</v>
      </c>
      <c r="AF132" s="20" t="e">
        <f>CONCATENATE("  ",#REF!,",",#REF!,",",N132,"    ",#REF!," - ",N132)</f>
        <v>#REF!</v>
      </c>
    </row>
    <row r="133" spans="2:32" s="20" customFormat="1" ht="12" x14ac:dyDescent="0.2">
      <c r="B133" s="79"/>
      <c r="C133" s="7">
        <v>128</v>
      </c>
      <c r="D133" s="24" t="s">
        <v>95</v>
      </c>
      <c r="E133" s="8">
        <v>311</v>
      </c>
      <c r="F133" s="9">
        <v>45</v>
      </c>
      <c r="G133" s="9">
        <v>23</v>
      </c>
      <c r="H133" s="9">
        <v>44.5062</v>
      </c>
      <c r="I133" s="10">
        <f t="shared" si="6"/>
        <v>29.639564922343787</v>
      </c>
      <c r="J133" s="10">
        <f t="shared" si="7"/>
        <v>-33.200873929072522</v>
      </c>
      <c r="K133" s="11">
        <f t="shared" si="14"/>
        <v>945398.50000159175</v>
      </c>
      <c r="L133" s="36">
        <f t="shared" si="15"/>
        <v>1048077.5852049297</v>
      </c>
      <c r="M133" s="12">
        <v>424.75599999999997</v>
      </c>
      <c r="N133" s="95"/>
      <c r="O133" s="98"/>
      <c r="P133" s="21"/>
      <c r="Q133" s="22"/>
      <c r="R133" s="22"/>
      <c r="S133" s="22"/>
      <c r="T133" s="23"/>
      <c r="U133" s="23"/>
      <c r="V133" s="23"/>
      <c r="W133" s="23"/>
      <c r="AC133" s="20" t="e">
        <f>CONCATENATE("  ",#REF!,",",#REF!,",",N133,"    ",#REF!," - ",O133)</f>
        <v>#REF!</v>
      </c>
      <c r="AF133" s="20" t="e">
        <f>CONCATENATE("  ",#REF!,",",#REF!,",",N133,"    ",#REF!," - ",N133)</f>
        <v>#REF!</v>
      </c>
    </row>
    <row r="134" spans="2:32" s="20" customFormat="1" ht="12" x14ac:dyDescent="0.2">
      <c r="B134" s="79"/>
      <c r="C134" s="7">
        <v>129</v>
      </c>
      <c r="D134" s="24" t="s">
        <v>0</v>
      </c>
      <c r="E134" s="8">
        <v>306</v>
      </c>
      <c r="F134" s="9">
        <v>41</v>
      </c>
      <c r="G134" s="9">
        <v>38</v>
      </c>
      <c r="H134" s="9">
        <v>100.52379999999999</v>
      </c>
      <c r="I134" s="10">
        <f t="shared" si="6"/>
        <v>60.066953954613766</v>
      </c>
      <c r="J134" s="10">
        <f t="shared" si="7"/>
        <v>-80.603941647132288</v>
      </c>
      <c r="K134" s="11">
        <f t="shared" si="14"/>
        <v>945428.92739062407</v>
      </c>
      <c r="L134" s="36">
        <f t="shared" si="15"/>
        <v>1048030.1821372117</v>
      </c>
      <c r="M134" s="12">
        <v>425.16</v>
      </c>
      <c r="N134" s="95"/>
      <c r="O134" s="98"/>
      <c r="P134" s="21"/>
      <c r="Q134" s="22"/>
      <c r="R134" s="22"/>
      <c r="S134" s="22"/>
      <c r="T134" s="23"/>
      <c r="U134" s="23"/>
      <c r="V134" s="23"/>
      <c r="W134" s="23"/>
      <c r="AC134" s="20" t="e">
        <f>CONCATENATE("  ",#REF!,",",#REF!,",",N134,"    ",#REF!," - ",O134)</f>
        <v>#REF!</v>
      </c>
      <c r="AF134" s="20" t="e">
        <f>CONCATENATE("  ",#REF!,",",#REF!,",",N134,"    ",#REF!," - ",N134)</f>
        <v>#REF!</v>
      </c>
    </row>
    <row r="135" spans="2:32" s="20" customFormat="1" ht="12" x14ac:dyDescent="0.2">
      <c r="B135" s="79"/>
      <c r="C135" s="7">
        <v>130</v>
      </c>
      <c r="D135" s="24" t="s">
        <v>0</v>
      </c>
      <c r="E135" s="8">
        <v>310</v>
      </c>
      <c r="F135" s="9">
        <v>40</v>
      </c>
      <c r="G135" s="9">
        <v>15</v>
      </c>
      <c r="H135" s="9">
        <v>97.3108</v>
      </c>
      <c r="I135" s="10">
        <f t="shared" si="6"/>
        <v>63.41865382309274</v>
      </c>
      <c r="J135" s="10">
        <f t="shared" si="7"/>
        <v>-73.806951867061443</v>
      </c>
      <c r="K135" s="11">
        <f t="shared" si="14"/>
        <v>945432.27909049252</v>
      </c>
      <c r="L135" s="36">
        <f t="shared" si="15"/>
        <v>1048036.9791269917</v>
      </c>
      <c r="M135" s="12">
        <v>425.17700000000002</v>
      </c>
      <c r="N135" s="95"/>
      <c r="O135" s="98"/>
      <c r="P135" s="21"/>
      <c r="Q135" s="22"/>
      <c r="R135" s="22"/>
      <c r="S135" s="22"/>
      <c r="T135" s="23"/>
      <c r="U135" s="23"/>
      <c r="V135" s="23"/>
      <c r="W135" s="23"/>
      <c r="AC135" s="20" t="e">
        <f>CONCATENATE("  ",#REF!,",",#REF!,",",N135,"    ",#REF!," - ",O135)</f>
        <v>#REF!</v>
      </c>
      <c r="AF135" s="20" t="e">
        <f>CONCATENATE("  ",#REF!,",",#REF!,",",N135,"    ",#REF!," - ",N135)</f>
        <v>#REF!</v>
      </c>
    </row>
    <row r="136" spans="2:32" s="20" customFormat="1" ht="12" x14ac:dyDescent="0.2">
      <c r="B136" s="79"/>
      <c r="C136" s="7">
        <v>131</v>
      </c>
      <c r="D136" s="24" t="s">
        <v>0</v>
      </c>
      <c r="E136" s="8">
        <v>310</v>
      </c>
      <c r="F136" s="9">
        <v>21</v>
      </c>
      <c r="G136" s="9">
        <v>49</v>
      </c>
      <c r="H136" s="9">
        <v>104.8342</v>
      </c>
      <c r="I136" s="10">
        <f t="shared" ref="I136:I148" si="16">COS(RADIANS(E136+F136/60+G136/3600))*H136</f>
        <v>67.894413786335491</v>
      </c>
      <c r="J136" s="10">
        <f t="shared" ref="J136:J148" si="17">SIN(RADIANS(E136+F136/60+G136/3600))*H136</f>
        <v>-79.878395491208124</v>
      </c>
      <c r="K136" s="11">
        <f t="shared" si="14"/>
        <v>945436.75485045579</v>
      </c>
      <c r="L136" s="36">
        <f t="shared" si="15"/>
        <v>1048030.9076833676</v>
      </c>
      <c r="M136" s="12">
        <v>425.34500000000003</v>
      </c>
      <c r="N136" s="95"/>
      <c r="O136" s="98"/>
      <c r="P136" s="21"/>
      <c r="Q136" s="22"/>
      <c r="R136" s="22"/>
      <c r="S136" s="22"/>
      <c r="T136" s="23"/>
      <c r="U136" s="23"/>
      <c r="V136" s="23"/>
      <c r="W136" s="23"/>
      <c r="AC136" s="20" t="e">
        <f>CONCATENATE("  ",#REF!,",",#REF!,",",N136,"    ",#REF!," - ",O136)</f>
        <v>#REF!</v>
      </c>
      <c r="AF136" s="20" t="e">
        <f>CONCATENATE("  ",#REF!,",",#REF!,",",N136,"    ",#REF!," - ",N136)</f>
        <v>#REF!</v>
      </c>
    </row>
    <row r="137" spans="2:32" s="20" customFormat="1" ht="12.75" thickBot="1" x14ac:dyDescent="0.25">
      <c r="B137" s="80"/>
      <c r="C137" s="59">
        <v>132</v>
      </c>
      <c r="D137" s="31" t="s">
        <v>1</v>
      </c>
      <c r="E137" s="30">
        <v>307</v>
      </c>
      <c r="F137" s="32">
        <v>53</v>
      </c>
      <c r="G137" s="32">
        <v>6</v>
      </c>
      <c r="H137" s="32">
        <v>118.9194</v>
      </c>
      <c r="I137" s="33">
        <f t="shared" si="16"/>
        <v>73.025858346106205</v>
      </c>
      <c r="J137" s="33">
        <f t="shared" si="17"/>
        <v>-93.856527259293102</v>
      </c>
      <c r="K137" s="34">
        <f t="shared" si="14"/>
        <v>945441.88629501557</v>
      </c>
      <c r="L137" s="35">
        <f t="shared" si="15"/>
        <v>1048016.9295515994</v>
      </c>
      <c r="M137" s="60">
        <v>426.048</v>
      </c>
      <c r="N137" s="96"/>
      <c r="O137" s="99"/>
      <c r="P137" s="21"/>
      <c r="Q137" s="22"/>
      <c r="R137" s="22"/>
      <c r="S137" s="22"/>
      <c r="T137" s="23"/>
      <c r="U137" s="23"/>
      <c r="V137" s="23"/>
      <c r="W137" s="23"/>
      <c r="AC137" s="20" t="e">
        <f>CONCATENATE("  ",#REF!,",",#REF!,",",N137,"    ",#REF!," - ",O137)</f>
        <v>#REF!</v>
      </c>
      <c r="AF137" s="20" t="e">
        <f>CONCATENATE("  ",#REF!,",",#REF!,",",N137,"    ",#REF!," - ",N137)</f>
        <v>#REF!</v>
      </c>
    </row>
    <row r="138" spans="2:32" s="20" customFormat="1" ht="24" x14ac:dyDescent="0.2">
      <c r="B138" s="90" t="s">
        <v>103</v>
      </c>
      <c r="C138" s="43" t="s">
        <v>54</v>
      </c>
      <c r="D138" s="70" t="s">
        <v>96</v>
      </c>
      <c r="E138" s="54">
        <v>143</v>
      </c>
      <c r="F138" s="55">
        <v>14</v>
      </c>
      <c r="G138" s="55">
        <v>19</v>
      </c>
      <c r="H138" s="55">
        <v>34.724200000000003</v>
      </c>
      <c r="I138" s="50">
        <f t="shared" si="16"/>
        <v>-27.818767304315468</v>
      </c>
      <c r="J138" s="50">
        <f t="shared" si="17"/>
        <v>20.781873142437114</v>
      </c>
      <c r="K138" s="56">
        <f>K124+I138</f>
        <v>945341.04166936514</v>
      </c>
      <c r="L138" s="57">
        <f>L124+J138</f>
        <v>1048131.5679520012</v>
      </c>
      <c r="M138" s="58">
        <v>423.56400000000002</v>
      </c>
      <c r="N138" s="94">
        <f>K138-K145</f>
        <v>5.6693651713430882E-3</v>
      </c>
      <c r="O138" s="97">
        <f>L138-L145</f>
        <v>-5.0479987403377891E-3</v>
      </c>
      <c r="P138" s="21"/>
      <c r="Q138" s="22"/>
      <c r="R138" s="22"/>
      <c r="S138" s="22"/>
      <c r="T138" s="23"/>
      <c r="U138" s="23"/>
      <c r="AC138" s="20" t="e">
        <f>CONCATENATE("  ",#REF!,",",#REF!,",",N138,"    ",#REF!," - ",O138)</f>
        <v>#REF!</v>
      </c>
      <c r="AF138" s="20" t="e">
        <f>CONCATENATE("  ",#REF!,",",#REF!,",",N138,"    ",#REF!," - ",N138)</f>
        <v>#REF!</v>
      </c>
    </row>
    <row r="139" spans="2:32" s="20" customFormat="1" ht="24" x14ac:dyDescent="0.2">
      <c r="B139" s="91"/>
      <c r="C139" s="8">
        <v>134</v>
      </c>
      <c r="D139" s="24" t="s">
        <v>97</v>
      </c>
      <c r="E139" s="8">
        <v>323</v>
      </c>
      <c r="F139" s="9">
        <v>13</v>
      </c>
      <c r="G139" s="9">
        <v>47.28</v>
      </c>
      <c r="H139" s="9">
        <v>34.733879999999999</v>
      </c>
      <c r="I139" s="10">
        <f t="shared" si="16"/>
        <v>27.823325173164935</v>
      </c>
      <c r="J139" s="10">
        <f t="shared" si="17"/>
        <v>-20.791945463633901</v>
      </c>
      <c r="K139" s="11">
        <f>K138+I139</f>
        <v>945368.86499453825</v>
      </c>
      <c r="L139" s="36">
        <f>L138+J139</f>
        <v>1048110.7760065376</v>
      </c>
      <c r="M139" s="12">
        <v>424.226</v>
      </c>
      <c r="N139" s="95"/>
      <c r="O139" s="98"/>
      <c r="P139" s="21"/>
      <c r="Q139" s="22"/>
      <c r="R139" s="22"/>
      <c r="S139" s="22"/>
      <c r="T139" s="23"/>
      <c r="U139" s="23"/>
      <c r="V139" s="23"/>
      <c r="W139" s="23"/>
      <c r="AC139" s="20" t="e">
        <f>CONCATENATE("  ",#REF!,",",#REF!,",",N139,"    ",#REF!," - ",O139)</f>
        <v>#REF!</v>
      </c>
      <c r="AF139" s="20" t="e">
        <f>CONCATENATE("  ",#REF!,",",#REF!,",",N139,"    ",#REF!," - ",N139)</f>
        <v>#REF!</v>
      </c>
    </row>
    <row r="140" spans="2:32" s="20" customFormat="1" ht="12" x14ac:dyDescent="0.2">
      <c r="B140" s="91"/>
      <c r="C140" s="8">
        <v>135</v>
      </c>
      <c r="D140" s="24" t="s">
        <v>98</v>
      </c>
      <c r="E140" s="8">
        <v>229</v>
      </c>
      <c r="F140" s="9">
        <v>8</v>
      </c>
      <c r="G140" s="9">
        <v>53</v>
      </c>
      <c r="H140" s="9">
        <v>23.480799999999999</v>
      </c>
      <c r="I140" s="10">
        <f t="shared" si="16"/>
        <v>-15.358946917330305</v>
      </c>
      <c r="J140" s="10">
        <f t="shared" si="17"/>
        <v>-17.760932358145784</v>
      </c>
      <c r="K140" s="11">
        <f>$K$138+I140</f>
        <v>945325.68272244779</v>
      </c>
      <c r="L140" s="36">
        <f>$L$138+J140</f>
        <v>1048113.8070196431</v>
      </c>
      <c r="M140" s="12">
        <v>423.67</v>
      </c>
      <c r="N140" s="95"/>
      <c r="O140" s="98"/>
      <c r="P140" s="21"/>
      <c r="Q140" s="22"/>
      <c r="R140" s="22"/>
      <c r="S140" s="22"/>
      <c r="T140" s="23"/>
      <c r="U140" s="23"/>
      <c r="V140" s="23"/>
      <c r="W140" s="23"/>
      <c r="AC140" s="20" t="e">
        <f>CONCATENATE("  ",#REF!,",",#REF!,",",N140,"    ",#REF!," - ",O140)</f>
        <v>#REF!</v>
      </c>
      <c r="AF140" s="20" t="e">
        <f>CONCATENATE("  ",#REF!,",",#REF!,",",N140,"    ",#REF!," - ",N140)</f>
        <v>#REF!</v>
      </c>
    </row>
    <row r="141" spans="2:32" s="20" customFormat="1" ht="12" x14ac:dyDescent="0.2">
      <c r="B141" s="91"/>
      <c r="C141" s="8">
        <v>136</v>
      </c>
      <c r="D141" s="24" t="s">
        <v>99</v>
      </c>
      <c r="E141" s="8">
        <v>225</v>
      </c>
      <c r="F141" s="9">
        <v>44</v>
      </c>
      <c r="G141" s="9">
        <v>30</v>
      </c>
      <c r="H141" s="9">
        <v>23.212800000000001</v>
      </c>
      <c r="I141" s="10">
        <f t="shared" si="16"/>
        <v>-16.200088568364588</v>
      </c>
      <c r="J141" s="10">
        <f t="shared" si="17"/>
        <v>-16.625017720806884</v>
      </c>
      <c r="K141" s="11">
        <f>$K$138+I141</f>
        <v>945324.84158079675</v>
      </c>
      <c r="L141" s="36">
        <f>$L$138+J141</f>
        <v>1048114.9429342804</v>
      </c>
      <c r="M141" s="12">
        <v>423.39299999999997</v>
      </c>
      <c r="N141" s="95"/>
      <c r="O141" s="98"/>
      <c r="P141" s="21"/>
      <c r="Q141" s="22"/>
      <c r="R141" s="22"/>
      <c r="S141" s="22"/>
      <c r="T141" s="23"/>
      <c r="U141" s="23"/>
      <c r="V141" s="23"/>
      <c r="W141" s="23"/>
      <c r="AC141" s="20" t="e">
        <f>CONCATENATE("  ",#REF!,",",#REF!,",",N141,"    ",#REF!," - ",O141)</f>
        <v>#REF!</v>
      </c>
      <c r="AF141" s="20" t="e">
        <f>CONCATENATE("  ",#REF!,",",#REF!,",",N141,"    ",#REF!," - ",N141)</f>
        <v>#REF!</v>
      </c>
    </row>
    <row r="142" spans="2:32" s="20" customFormat="1" ht="12" x14ac:dyDescent="0.2">
      <c r="B142" s="91"/>
      <c r="C142" s="8">
        <v>137</v>
      </c>
      <c r="D142" s="24" t="s">
        <v>99</v>
      </c>
      <c r="E142" s="8">
        <v>215</v>
      </c>
      <c r="F142" s="9">
        <v>16</v>
      </c>
      <c r="G142" s="9">
        <v>3</v>
      </c>
      <c r="H142" s="9">
        <v>23.126799999999999</v>
      </c>
      <c r="I142" s="10">
        <f t="shared" si="16"/>
        <v>-18.882228268619546</v>
      </c>
      <c r="J142" s="10">
        <f t="shared" si="17"/>
        <v>-13.353289252155996</v>
      </c>
      <c r="K142" s="11">
        <f>$K$138+I142</f>
        <v>945322.15944109648</v>
      </c>
      <c r="L142" s="36">
        <f>$L$138+J142</f>
        <v>1048118.2146627491</v>
      </c>
      <c r="M142" s="12">
        <v>423.29700000000003</v>
      </c>
      <c r="N142" s="95"/>
      <c r="O142" s="98"/>
      <c r="P142" s="21"/>
      <c r="Q142" s="22"/>
      <c r="R142" s="22"/>
      <c r="S142" s="22"/>
      <c r="T142" s="23"/>
      <c r="U142" s="23"/>
      <c r="V142" s="23"/>
      <c r="W142" s="23"/>
      <c r="AC142" s="20" t="e">
        <f>CONCATENATE("  ",#REF!,",",#REF!,",",N142,"    ",#REF!," - ",O142)</f>
        <v>#REF!</v>
      </c>
      <c r="AF142" s="20" t="e">
        <f>CONCATENATE("  ",#REF!,",",#REF!,",",N142,"    ",#REF!," - ",N142)</f>
        <v>#REF!</v>
      </c>
    </row>
    <row r="143" spans="2:32" s="20" customFormat="1" ht="12.75" thickBot="1" x14ac:dyDescent="0.25">
      <c r="B143" s="92"/>
      <c r="C143" s="30">
        <v>138</v>
      </c>
      <c r="D143" s="31" t="s">
        <v>99</v>
      </c>
      <c r="E143" s="30">
        <v>218</v>
      </c>
      <c r="F143" s="32">
        <v>49</v>
      </c>
      <c r="G143" s="32">
        <v>56</v>
      </c>
      <c r="H143" s="32">
        <v>44.446800000000003</v>
      </c>
      <c r="I143" s="33">
        <f t="shared" si="16"/>
        <v>-34.623410491539985</v>
      </c>
      <c r="J143" s="33">
        <f t="shared" si="17"/>
        <v>-27.870010336817582</v>
      </c>
      <c r="K143" s="34">
        <f>$K$138+I143</f>
        <v>945306.41825887363</v>
      </c>
      <c r="L143" s="35">
        <f>$L$138+J143</f>
        <v>1048103.6979416644</v>
      </c>
      <c r="M143" s="60">
        <v>423.166</v>
      </c>
      <c r="N143" s="96"/>
      <c r="O143" s="99"/>
      <c r="P143" s="21"/>
      <c r="Q143" s="22"/>
      <c r="R143" s="22"/>
      <c r="S143" s="22"/>
      <c r="T143" s="23"/>
      <c r="U143" s="23"/>
      <c r="V143" s="23"/>
      <c r="W143" s="23"/>
      <c r="AC143" s="20" t="e">
        <f>CONCATENATE("  ",#REF!,",",#REF!,",",N143,"    ",#REF!," - ",O143)</f>
        <v>#REF!</v>
      </c>
      <c r="AF143" s="20" t="e">
        <f>CONCATENATE("  ",#REF!,",",#REF!,",",N143,"    ",#REF!," - ",N143)</f>
        <v>#REF!</v>
      </c>
    </row>
    <row r="144" spans="2:32" s="20" customFormat="1" ht="24" x14ac:dyDescent="0.2">
      <c r="B144" s="90" t="s">
        <v>104</v>
      </c>
      <c r="C144" s="43" t="s">
        <v>54</v>
      </c>
      <c r="D144" s="70" t="s">
        <v>100</v>
      </c>
      <c r="E144" s="54">
        <v>223</v>
      </c>
      <c r="F144" s="55">
        <v>5</v>
      </c>
      <c r="G144" s="55">
        <v>14</v>
      </c>
      <c r="H144" s="55">
        <v>46.578000000000003</v>
      </c>
      <c r="I144" s="50">
        <f t="shared" si="16"/>
        <v>-34.016595221797303</v>
      </c>
      <c r="J144" s="50">
        <f t="shared" si="17"/>
        <v>-31.817940434861544</v>
      </c>
      <c r="K144" s="56">
        <v>945307.02507414331</v>
      </c>
      <c r="L144" s="57">
        <v>1048099.7500115663</v>
      </c>
      <c r="M144" s="58">
        <v>423.42599999999999</v>
      </c>
      <c r="N144" s="94">
        <f>K144-K149</f>
        <v>4.2591115925461054E-4</v>
      </c>
      <c r="O144" s="97">
        <f>L144-L149</f>
        <v>-1.3757601846009493E-4</v>
      </c>
      <c r="P144" s="21"/>
      <c r="Q144" s="22"/>
      <c r="R144" s="22"/>
      <c r="S144" s="22"/>
      <c r="T144" s="23"/>
      <c r="U144" s="23"/>
      <c r="AC144" s="20" t="e">
        <f>CONCATENATE("  ",#REF!,",",#REF!,",",N144,"    ",#REF!," - ",O144)</f>
        <v>#REF!</v>
      </c>
      <c r="AF144" s="20" t="e">
        <f>CONCATENATE("  ",#REF!,",",#REF!,",",N144,"    ",#REF!," - ",N144)</f>
        <v>#REF!</v>
      </c>
    </row>
    <row r="145" spans="2:32" s="20" customFormat="1" ht="12" x14ac:dyDescent="0.2">
      <c r="B145" s="91"/>
      <c r="C145" s="8">
        <v>140</v>
      </c>
      <c r="D145" s="24" t="s">
        <v>101</v>
      </c>
      <c r="E145" s="8">
        <v>43</v>
      </c>
      <c r="F145" s="9">
        <v>26</v>
      </c>
      <c r="G145" s="9">
        <v>19</v>
      </c>
      <c r="H145" s="9">
        <v>46.514800000000001</v>
      </c>
      <c r="I145" s="10">
        <f t="shared" si="16"/>
        <v>33.774930452494544</v>
      </c>
      <c r="J145" s="10">
        <f t="shared" si="17"/>
        <v>31.982506030158994</v>
      </c>
      <c r="K145" s="11">
        <v>945341.03599999996</v>
      </c>
      <c r="L145" s="36">
        <v>1048131.573</v>
      </c>
      <c r="M145" s="12">
        <v>423.56099999999998</v>
      </c>
      <c r="N145" s="95"/>
      <c r="O145" s="98"/>
      <c r="P145" s="21"/>
      <c r="Q145" s="22"/>
      <c r="R145" s="22"/>
      <c r="S145" s="22"/>
      <c r="T145" s="23"/>
      <c r="U145" s="23"/>
      <c r="V145" s="23"/>
      <c r="W145" s="23"/>
      <c r="AC145" s="20" t="e">
        <f>CONCATENATE("  ",#REF!,",",#REF!,",",N145,"    ",#REF!," - ",O145)</f>
        <v>#REF!</v>
      </c>
      <c r="AF145" s="20" t="e">
        <f>CONCATENATE("  ",#REF!,",",#REF!,",",N145,"    ",#REF!," - ",N145)</f>
        <v>#REF!</v>
      </c>
    </row>
    <row r="146" spans="2:32" s="20" customFormat="1" ht="24" x14ac:dyDescent="0.2">
      <c r="B146" s="91"/>
      <c r="C146" s="8">
        <v>141</v>
      </c>
      <c r="D146" s="24" t="s">
        <v>72</v>
      </c>
      <c r="E146" s="8">
        <v>262</v>
      </c>
      <c r="F146" s="9">
        <v>34</v>
      </c>
      <c r="G146" s="9">
        <v>32</v>
      </c>
      <c r="H146" s="9">
        <v>32.062800000000003</v>
      </c>
      <c r="I146" s="10">
        <f t="shared" si="16"/>
        <v>-4.1431122923264754</v>
      </c>
      <c r="J146" s="10">
        <f t="shared" si="17"/>
        <v>-31.793989437835158</v>
      </c>
      <c r="K146" s="11">
        <f>$K$144+I146</f>
        <v>945302.88196185103</v>
      </c>
      <c r="L146" s="36">
        <f>$L$144+J146</f>
        <v>1048067.9560221285</v>
      </c>
      <c r="M146" s="12">
        <v>424.14800000000002</v>
      </c>
      <c r="N146" s="95"/>
      <c r="O146" s="98"/>
      <c r="P146" s="21"/>
      <c r="Q146" s="22"/>
      <c r="R146" s="22"/>
      <c r="S146" s="22"/>
      <c r="T146" s="23"/>
      <c r="U146" s="23"/>
      <c r="V146" s="23"/>
      <c r="W146" s="23"/>
      <c r="AC146" s="20" t="e">
        <f>CONCATENATE("  ",#REF!,",",#REF!,",",N146,"    ",#REF!," - ",O146)</f>
        <v>#REF!</v>
      </c>
      <c r="AF146" s="20" t="e">
        <f>CONCATENATE("  ",#REF!,",",#REF!,",",N146,"    ",#REF!," - ",N146)</f>
        <v>#REF!</v>
      </c>
    </row>
    <row r="147" spans="2:32" s="20" customFormat="1" ht="12" x14ac:dyDescent="0.2">
      <c r="B147" s="91"/>
      <c r="C147" s="8">
        <v>142</v>
      </c>
      <c r="D147" s="24" t="s">
        <v>73</v>
      </c>
      <c r="E147" s="8">
        <v>258</v>
      </c>
      <c r="F147" s="9">
        <v>12</v>
      </c>
      <c r="G147" s="9">
        <v>14</v>
      </c>
      <c r="H147" s="9">
        <v>34.819000000000003</v>
      </c>
      <c r="I147" s="10">
        <f t="shared" si="16"/>
        <v>-7.1180346535604953</v>
      </c>
      <c r="J147" s="10">
        <f t="shared" si="17"/>
        <v>-34.083666816683795</v>
      </c>
      <c r="K147" s="11">
        <f>$K$144+I147</f>
        <v>945299.90703948971</v>
      </c>
      <c r="L147" s="36">
        <f>$L$144+J147</f>
        <v>1048065.6663447496</v>
      </c>
      <c r="M147" s="12">
        <v>424.19</v>
      </c>
      <c r="N147" s="95"/>
      <c r="O147" s="98"/>
      <c r="P147" s="21"/>
      <c r="Q147" s="22"/>
      <c r="R147" s="22"/>
      <c r="S147" s="22"/>
      <c r="T147" s="23"/>
      <c r="U147" s="23"/>
      <c r="V147" s="23"/>
      <c r="W147" s="23"/>
      <c r="AC147" s="20" t="e">
        <f>CONCATENATE("  ",#REF!,",",#REF!,",",N147,"    ",#REF!," - ",O147)</f>
        <v>#REF!</v>
      </c>
      <c r="AF147" s="20" t="e">
        <f>CONCATENATE("  ",#REF!,",",#REF!,",",N147,"    ",#REF!," - ",N147)</f>
        <v>#REF!</v>
      </c>
    </row>
    <row r="148" spans="2:32" s="20" customFormat="1" ht="12" x14ac:dyDescent="0.2">
      <c r="B148" s="93"/>
      <c r="C148" s="64">
        <v>143</v>
      </c>
      <c r="D148" s="24" t="s">
        <v>73</v>
      </c>
      <c r="E148" s="8">
        <v>252</v>
      </c>
      <c r="F148" s="9">
        <v>5</v>
      </c>
      <c r="G148" s="9">
        <v>54</v>
      </c>
      <c r="H148" s="9">
        <v>33.693399999999997</v>
      </c>
      <c r="I148" s="10">
        <f t="shared" si="16"/>
        <v>-10.356822120684948</v>
      </c>
      <c r="J148" s="10">
        <f t="shared" si="17"/>
        <v>-32.062149633492929</v>
      </c>
      <c r="K148" s="11">
        <f>$K$144+I148</f>
        <v>945296.66825202259</v>
      </c>
      <c r="L148" s="36">
        <f>$L$144+J148</f>
        <v>1048067.6878619328</v>
      </c>
      <c r="M148" s="10">
        <v>424.15899999999999</v>
      </c>
      <c r="N148" s="95"/>
      <c r="O148" s="98"/>
      <c r="P148" s="21"/>
      <c r="Q148" s="22"/>
      <c r="R148" s="22"/>
      <c r="S148" s="22"/>
      <c r="T148" s="23"/>
      <c r="U148" s="23"/>
      <c r="V148" s="23"/>
      <c r="W148" s="23"/>
      <c r="AC148" s="20" t="e">
        <f>CONCATENATE("  ",#REF!,",",#REF!,",",N148,"    ",#REF!," - ",O148)</f>
        <v>#REF!</v>
      </c>
      <c r="AF148" s="20" t="e">
        <f>CONCATENATE("  ",#REF!,",",#REF!,",",N148,"    ",#REF!," - ",N148)</f>
        <v>#REF!</v>
      </c>
    </row>
    <row r="149" spans="2:32" s="13" customFormat="1" ht="12.75" thickBot="1" x14ac:dyDescent="0.25">
      <c r="B149" s="29">
        <v>143</v>
      </c>
      <c r="C149" s="71" t="s">
        <v>54</v>
      </c>
      <c r="D149" s="31" t="s">
        <v>102</v>
      </c>
      <c r="E149" s="30">
        <v>72</v>
      </c>
      <c r="F149" s="32">
        <v>5</v>
      </c>
      <c r="G149" s="32">
        <v>56.74</v>
      </c>
      <c r="H149" s="32">
        <v>33.693399999999997</v>
      </c>
      <c r="I149" s="33">
        <f t="shared" ref="I149" si="18">COS(RADIANS(E149+F149/60+G149/3600))*H149</f>
        <v>10.356396209546359</v>
      </c>
      <c r="J149" s="33">
        <f t="shared" ref="J149" si="19">SIN(RADIANS(E149+F149/60+G149/3600))*H149</f>
        <v>32.062287209600214</v>
      </c>
      <c r="K149" s="34">
        <f>$K$148+I149</f>
        <v>945307.02464823215</v>
      </c>
      <c r="L149" s="35">
        <f>$L$148+J149</f>
        <v>1048099.7501491423</v>
      </c>
      <c r="M149" s="33">
        <v>425.15899999999999</v>
      </c>
      <c r="N149" s="96"/>
      <c r="O149" s="99"/>
    </row>
  </sheetData>
  <mergeCells count="33">
    <mergeCell ref="N4:O4"/>
    <mergeCell ref="N144:N149"/>
    <mergeCell ref="O144:O149"/>
    <mergeCell ref="N6:N33"/>
    <mergeCell ref="O6:O33"/>
    <mergeCell ref="N34:N80"/>
    <mergeCell ref="O34:O80"/>
    <mergeCell ref="N81:N98"/>
    <mergeCell ref="O81:O98"/>
    <mergeCell ref="N99:N116"/>
    <mergeCell ref="O99:O116"/>
    <mergeCell ref="N117:N123"/>
    <mergeCell ref="B117:B123"/>
    <mergeCell ref="B138:B143"/>
    <mergeCell ref="B144:B148"/>
    <mergeCell ref="N138:N143"/>
    <mergeCell ref="O138:O143"/>
    <mergeCell ref="B124:B137"/>
    <mergeCell ref="O117:O123"/>
    <mergeCell ref="N124:N137"/>
    <mergeCell ref="O124:O137"/>
    <mergeCell ref="C4:C5"/>
    <mergeCell ref="E4:G4"/>
    <mergeCell ref="M4:M5"/>
    <mergeCell ref="H4:H5"/>
    <mergeCell ref="K4:L4"/>
    <mergeCell ref="I4:J4"/>
    <mergeCell ref="D4:D5"/>
    <mergeCell ref="B34:B80"/>
    <mergeCell ref="B6:B33"/>
    <mergeCell ref="B81:B98"/>
    <mergeCell ref="B99:B116"/>
    <mergeCell ref="B4:B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10607-7B48-4689-A479-2D403A15616E}">
  <sheetPr>
    <pageSetUpPr fitToPage="1"/>
  </sheetPr>
  <dimension ref="A1:P147"/>
  <sheetViews>
    <sheetView tabSelected="1" topLeftCell="A79" zoomScale="85" zoomScaleNormal="85" workbookViewId="0">
      <selection activeCell="I123" sqref="I123"/>
    </sheetView>
  </sheetViews>
  <sheetFormatPr baseColWidth="10" defaultRowHeight="16.5" x14ac:dyDescent="0.25"/>
  <cols>
    <col min="1" max="1" width="12.85546875" style="72" bestFit="1" customWidth="1"/>
    <col min="2" max="2" width="17.28515625" style="72" bestFit="1" customWidth="1"/>
    <col min="3" max="3" width="33.5703125" style="73" customWidth="1"/>
    <col min="4" max="4" width="5.140625" style="72" bestFit="1" customWidth="1"/>
    <col min="5" max="5" width="3.85546875" style="72" bestFit="1" customWidth="1"/>
    <col min="6" max="6" width="7.7109375" style="72" bestFit="1" customWidth="1"/>
    <col min="7" max="7" width="11.5703125" style="72" bestFit="1" customWidth="1"/>
    <col min="8" max="8" width="9.140625" style="72" customWidth="1"/>
    <col min="9" max="9" width="9.85546875" style="72" customWidth="1"/>
    <col min="10" max="10" width="17.5703125" style="72" customWidth="1"/>
    <col min="11" max="11" width="18.7109375" style="72" customWidth="1"/>
    <col min="12" max="12" width="12.28515625" style="72" bestFit="1" customWidth="1"/>
    <col min="13" max="13" width="10.42578125" style="72" customWidth="1"/>
    <col min="14" max="14" width="14.28515625" style="72" customWidth="1"/>
    <col min="15" max="15" width="20.42578125" style="72" customWidth="1"/>
    <col min="16" max="16" width="17.28515625" style="72" customWidth="1"/>
  </cols>
  <sheetData>
    <row r="1" spans="1:16" ht="17.25" thickBot="1" x14ac:dyDescent="0.3"/>
    <row r="2" spans="1:16" ht="54" customHeight="1" thickBot="1" x14ac:dyDescent="0.3">
      <c r="A2" s="116" t="s">
        <v>2</v>
      </c>
      <c r="B2" s="115" t="s">
        <v>3</v>
      </c>
      <c r="C2" s="115" t="s">
        <v>11</v>
      </c>
      <c r="D2" s="116" t="s">
        <v>4</v>
      </c>
      <c r="E2" s="116"/>
      <c r="F2" s="116"/>
      <c r="G2" s="116" t="s">
        <v>84</v>
      </c>
      <c r="H2" s="116" t="s">
        <v>7</v>
      </c>
      <c r="I2" s="116"/>
      <c r="J2" s="116" t="s">
        <v>10</v>
      </c>
      <c r="K2" s="116"/>
      <c r="L2" s="116" t="s">
        <v>82</v>
      </c>
      <c r="M2" s="115" t="s">
        <v>117</v>
      </c>
      <c r="N2" s="115"/>
      <c r="O2" s="116" t="s">
        <v>107</v>
      </c>
      <c r="P2" s="116"/>
    </row>
    <row r="3" spans="1:16" thickBot="1" x14ac:dyDescent="0.3">
      <c r="A3" s="116"/>
      <c r="B3" s="115"/>
      <c r="C3" s="115"/>
      <c r="D3" s="74" t="s">
        <v>81</v>
      </c>
      <c r="E3" s="74" t="s">
        <v>105</v>
      </c>
      <c r="F3" s="74" t="s">
        <v>106</v>
      </c>
      <c r="G3" s="116"/>
      <c r="H3" s="74" t="s">
        <v>5</v>
      </c>
      <c r="I3" s="74" t="s">
        <v>6</v>
      </c>
      <c r="J3" s="74" t="s">
        <v>8</v>
      </c>
      <c r="K3" s="74" t="s">
        <v>9</v>
      </c>
      <c r="L3" s="116"/>
      <c r="M3" s="74" t="s">
        <v>8</v>
      </c>
      <c r="N3" s="74" t="s">
        <v>9</v>
      </c>
      <c r="O3" s="116"/>
      <c r="P3" s="116"/>
    </row>
    <row r="4" spans="1:16" ht="56.25" customHeight="1" thickBot="1" x14ac:dyDescent="0.3">
      <c r="A4" s="74" t="s">
        <v>38</v>
      </c>
      <c r="B4" s="75" t="s">
        <v>54</v>
      </c>
      <c r="C4" s="76" t="s">
        <v>120</v>
      </c>
      <c r="D4" s="75">
        <v>0</v>
      </c>
      <c r="E4" s="75">
        <v>0</v>
      </c>
      <c r="F4" s="75">
        <v>0</v>
      </c>
      <c r="G4" s="75">
        <v>0</v>
      </c>
      <c r="H4" s="75"/>
      <c r="I4" s="75"/>
      <c r="J4" s="75">
        <v>945355.96699999995</v>
      </c>
      <c r="K4" s="75">
        <v>1048002.804</v>
      </c>
      <c r="L4" s="75">
        <v>425</v>
      </c>
      <c r="M4" s="75">
        <v>9.0182566782459617E-3</v>
      </c>
      <c r="N4" s="75">
        <v>5.0058021442964673E-3</v>
      </c>
      <c r="O4" s="113" t="s">
        <v>112</v>
      </c>
      <c r="P4" s="113"/>
    </row>
    <row r="5" spans="1:16" hidden="1" thickBot="1" x14ac:dyDescent="0.3">
      <c r="A5" s="74"/>
      <c r="B5" s="75">
        <v>2</v>
      </c>
      <c r="C5" s="76" t="s">
        <v>14</v>
      </c>
      <c r="D5" s="75">
        <v>60</v>
      </c>
      <c r="E5" s="75">
        <v>56</v>
      </c>
      <c r="F5" s="75">
        <v>18</v>
      </c>
      <c r="G5" s="75">
        <v>11.1554</v>
      </c>
      <c r="H5" s="75">
        <v>5.4187431416543834</v>
      </c>
      <c r="I5" s="75">
        <v>9.7509062104387816</v>
      </c>
      <c r="J5" s="75">
        <v>945361.38574314164</v>
      </c>
      <c r="K5" s="75">
        <v>1048012.5549062104</v>
      </c>
      <c r="L5" s="75">
        <v>424.81900000000002</v>
      </c>
      <c r="M5" s="75"/>
      <c r="N5" s="75"/>
      <c r="O5" s="77"/>
      <c r="P5" s="77"/>
    </row>
    <row r="6" spans="1:16" hidden="1" thickBot="1" x14ac:dyDescent="0.3">
      <c r="A6" s="74"/>
      <c r="B6" s="75">
        <v>3</v>
      </c>
      <c r="C6" s="76" t="s">
        <v>14</v>
      </c>
      <c r="D6" s="75">
        <v>197</v>
      </c>
      <c r="E6" s="75">
        <v>21</v>
      </c>
      <c r="F6" s="75">
        <v>5</v>
      </c>
      <c r="G6" s="75">
        <v>39.2836</v>
      </c>
      <c r="H6" s="75">
        <v>-37.49594865091683</v>
      </c>
      <c r="I6" s="75">
        <v>-11.715590626503129</v>
      </c>
      <c r="J6" s="75">
        <v>945318.47105134907</v>
      </c>
      <c r="K6" s="75">
        <v>1047991.0884093735</v>
      </c>
      <c r="L6" s="75">
        <v>424.79300000000001</v>
      </c>
      <c r="M6" s="75"/>
      <c r="N6" s="75"/>
      <c r="O6" s="77"/>
      <c r="P6" s="77"/>
    </row>
    <row r="7" spans="1:16" hidden="1" thickBot="1" x14ac:dyDescent="0.3">
      <c r="A7" s="74"/>
      <c r="B7" s="75">
        <v>4</v>
      </c>
      <c r="C7" s="76" t="s">
        <v>14</v>
      </c>
      <c r="D7" s="75">
        <v>63</v>
      </c>
      <c r="E7" s="75">
        <v>48</v>
      </c>
      <c r="F7" s="75">
        <v>57</v>
      </c>
      <c r="G7" s="75">
        <v>9.8355999999999995</v>
      </c>
      <c r="H7" s="75">
        <v>4.3400360453559168</v>
      </c>
      <c r="I7" s="75">
        <v>8.8262740998119575</v>
      </c>
      <c r="J7" s="75">
        <v>945360.30703604536</v>
      </c>
      <c r="K7" s="75">
        <v>1048011.6302740998</v>
      </c>
      <c r="L7" s="75">
        <v>424.53699999999998</v>
      </c>
      <c r="M7" s="75"/>
      <c r="N7" s="75"/>
      <c r="O7" s="77"/>
      <c r="P7" s="77"/>
    </row>
    <row r="8" spans="1:16" hidden="1" thickBot="1" x14ac:dyDescent="0.3">
      <c r="A8" s="74"/>
      <c r="B8" s="75">
        <v>5</v>
      </c>
      <c r="C8" s="76" t="s">
        <v>15</v>
      </c>
      <c r="D8" s="75">
        <v>45</v>
      </c>
      <c r="E8" s="75">
        <v>32</v>
      </c>
      <c r="F8" s="75">
        <v>43</v>
      </c>
      <c r="G8" s="75">
        <v>36.627800000000001</v>
      </c>
      <c r="H8" s="75">
        <v>25.652111314453418</v>
      </c>
      <c r="I8" s="75">
        <v>26.145074449136512</v>
      </c>
      <c r="J8" s="75">
        <v>945381.61911131442</v>
      </c>
      <c r="K8" s="75">
        <v>1048028.9490744491</v>
      </c>
      <c r="L8" s="75">
        <v>425.00900000000001</v>
      </c>
      <c r="M8" s="75"/>
      <c r="N8" s="75"/>
      <c r="O8" s="77"/>
      <c r="P8" s="77"/>
    </row>
    <row r="9" spans="1:16" hidden="1" thickBot="1" x14ac:dyDescent="0.3">
      <c r="A9" s="74"/>
      <c r="B9" s="75">
        <v>6</v>
      </c>
      <c r="C9" s="76" t="s">
        <v>15</v>
      </c>
      <c r="D9" s="75">
        <v>42</v>
      </c>
      <c r="E9" s="75">
        <v>19</v>
      </c>
      <c r="F9" s="75">
        <v>15</v>
      </c>
      <c r="G9" s="75">
        <v>36.494199999999999</v>
      </c>
      <c r="H9" s="75">
        <v>26.98331267122413</v>
      </c>
      <c r="I9" s="75">
        <v>24.570866303957523</v>
      </c>
      <c r="J9" s="75">
        <v>945382.95031267114</v>
      </c>
      <c r="K9" s="75">
        <v>1048027.374866304</v>
      </c>
      <c r="L9" s="75">
        <v>424.82400000000001</v>
      </c>
      <c r="M9" s="75"/>
      <c r="N9" s="75"/>
      <c r="O9" s="77"/>
      <c r="P9" s="77"/>
    </row>
    <row r="10" spans="1:16" hidden="1" thickBot="1" x14ac:dyDescent="0.3">
      <c r="A10" s="74"/>
      <c r="B10" s="75">
        <v>7</v>
      </c>
      <c r="C10" s="76" t="s">
        <v>16</v>
      </c>
      <c r="D10" s="75">
        <v>42</v>
      </c>
      <c r="E10" s="75">
        <v>23</v>
      </c>
      <c r="F10" s="75">
        <v>2</v>
      </c>
      <c r="G10" s="75">
        <v>44.998399999999997</v>
      </c>
      <c r="H10" s="75">
        <v>33.237839560124002</v>
      </c>
      <c r="I10" s="75">
        <v>30.33318354435379</v>
      </c>
      <c r="J10" s="75">
        <v>945389.20483956009</v>
      </c>
      <c r="K10" s="75">
        <v>1048033.1371835443</v>
      </c>
      <c r="L10" s="75">
        <v>424.80700000000002</v>
      </c>
      <c r="M10" s="75"/>
      <c r="N10" s="75"/>
      <c r="O10" s="77"/>
      <c r="P10" s="77"/>
    </row>
    <row r="11" spans="1:16" hidden="1" thickBot="1" x14ac:dyDescent="0.3">
      <c r="A11" s="74"/>
      <c r="B11" s="75">
        <v>8</v>
      </c>
      <c r="C11" s="76" t="s">
        <v>17</v>
      </c>
      <c r="D11" s="75">
        <v>40</v>
      </c>
      <c r="E11" s="75">
        <v>49</v>
      </c>
      <c r="F11" s="75">
        <v>38</v>
      </c>
      <c r="G11" s="75">
        <v>80.230800000000002</v>
      </c>
      <c r="H11" s="75">
        <v>60.709404284468029</v>
      </c>
      <c r="I11" s="75">
        <v>52.45330780861218</v>
      </c>
      <c r="J11" s="75">
        <v>945416.67640428443</v>
      </c>
      <c r="K11" s="75">
        <v>1048055.2573078086</v>
      </c>
      <c r="L11" s="75">
        <v>424.95499999999998</v>
      </c>
      <c r="M11" s="75"/>
      <c r="N11" s="75"/>
      <c r="O11" s="77"/>
      <c r="P11" s="77"/>
    </row>
    <row r="12" spans="1:16" hidden="1" thickBot="1" x14ac:dyDescent="0.3">
      <c r="A12" s="74"/>
      <c r="B12" s="75">
        <v>9</v>
      </c>
      <c r="C12" s="76" t="s">
        <v>18</v>
      </c>
      <c r="D12" s="75">
        <v>36</v>
      </c>
      <c r="E12" s="75">
        <v>42</v>
      </c>
      <c r="F12" s="75">
        <v>7</v>
      </c>
      <c r="G12" s="75">
        <v>80.264399999999995</v>
      </c>
      <c r="H12" s="75">
        <v>64.35241309398468</v>
      </c>
      <c r="I12" s="75">
        <v>47.97020779964528</v>
      </c>
      <c r="J12" s="75">
        <v>945420.31941309397</v>
      </c>
      <c r="K12" s="75">
        <v>1048050.7742077997</v>
      </c>
      <c r="L12" s="75">
        <v>425.02199999999999</v>
      </c>
      <c r="M12" s="75"/>
      <c r="N12" s="75"/>
      <c r="O12" s="77"/>
      <c r="P12" s="77"/>
    </row>
    <row r="13" spans="1:16" hidden="1" thickBot="1" x14ac:dyDescent="0.3">
      <c r="A13" s="74"/>
      <c r="B13" s="75">
        <v>10</v>
      </c>
      <c r="C13" s="76" t="s">
        <v>19</v>
      </c>
      <c r="D13" s="75">
        <v>36</v>
      </c>
      <c r="E13" s="75">
        <v>24</v>
      </c>
      <c r="F13" s="75">
        <v>59</v>
      </c>
      <c r="G13" s="75">
        <v>71.487799999999993</v>
      </c>
      <c r="H13" s="75">
        <v>57.527950000659999</v>
      </c>
      <c r="I13" s="75">
        <v>42.438667716618546</v>
      </c>
      <c r="J13" s="75">
        <v>945413.49495000066</v>
      </c>
      <c r="K13" s="75">
        <v>1048045.2426677166</v>
      </c>
      <c r="L13" s="75">
        <v>425.03100000000001</v>
      </c>
      <c r="M13" s="75"/>
      <c r="N13" s="75"/>
      <c r="O13" s="77"/>
      <c r="P13" s="77"/>
    </row>
    <row r="14" spans="1:16" hidden="1" thickBot="1" x14ac:dyDescent="0.3">
      <c r="A14" s="74"/>
      <c r="B14" s="75">
        <v>11</v>
      </c>
      <c r="C14" s="76" t="s">
        <v>19</v>
      </c>
      <c r="D14" s="75">
        <v>35</v>
      </c>
      <c r="E14" s="75">
        <v>17</v>
      </c>
      <c r="F14" s="75">
        <v>35</v>
      </c>
      <c r="G14" s="75">
        <v>71.617400000000004</v>
      </c>
      <c r="H14" s="75">
        <v>58.454667776889224</v>
      </c>
      <c r="I14" s="75">
        <v>41.377576026798735</v>
      </c>
      <c r="J14" s="75">
        <v>945414.42166777689</v>
      </c>
      <c r="K14" s="75">
        <v>1048044.1815760268</v>
      </c>
      <c r="L14" s="75">
        <v>425.26100000000002</v>
      </c>
      <c r="M14" s="75"/>
      <c r="N14" s="75"/>
      <c r="O14" s="77"/>
      <c r="P14" s="77"/>
    </row>
    <row r="15" spans="1:16" hidden="1" thickBot="1" x14ac:dyDescent="0.3">
      <c r="A15" s="74"/>
      <c r="B15" s="75">
        <v>12</v>
      </c>
      <c r="C15" s="76" t="s">
        <v>19</v>
      </c>
      <c r="D15" s="75">
        <v>34</v>
      </c>
      <c r="E15" s="75">
        <v>19</v>
      </c>
      <c r="F15" s="75">
        <v>14</v>
      </c>
      <c r="G15" s="75">
        <v>57.9786</v>
      </c>
      <c r="H15" s="75">
        <v>47.884297857094381</v>
      </c>
      <c r="I15" s="75">
        <v>32.689632556715388</v>
      </c>
      <c r="J15" s="75">
        <v>945403.85129785701</v>
      </c>
      <c r="K15" s="75">
        <v>1048035.4936325568</v>
      </c>
      <c r="L15" s="75">
        <v>425.24099999999999</v>
      </c>
      <c r="M15" s="75"/>
      <c r="N15" s="75"/>
      <c r="O15" s="77"/>
      <c r="P15" s="77"/>
    </row>
    <row r="16" spans="1:16" hidden="1" thickBot="1" x14ac:dyDescent="0.3">
      <c r="A16" s="74"/>
      <c r="B16" s="75">
        <v>13</v>
      </c>
      <c r="C16" s="76" t="s">
        <v>19</v>
      </c>
      <c r="D16" s="75">
        <v>36</v>
      </c>
      <c r="E16" s="75">
        <v>8</v>
      </c>
      <c r="F16" s="75">
        <v>23</v>
      </c>
      <c r="G16" s="75">
        <v>57.981200000000001</v>
      </c>
      <c r="H16" s="75">
        <v>46.824527630249079</v>
      </c>
      <c r="I16" s="75">
        <v>34.194782725498357</v>
      </c>
      <c r="J16" s="75">
        <v>945402.79152763018</v>
      </c>
      <c r="K16" s="75">
        <v>1048036.9987827255</v>
      </c>
      <c r="L16" s="75">
        <v>424.95100000000002</v>
      </c>
      <c r="M16" s="75"/>
      <c r="N16" s="75"/>
      <c r="O16" s="77"/>
      <c r="P16" s="77"/>
    </row>
    <row r="17" spans="1:16" hidden="1" thickBot="1" x14ac:dyDescent="0.3">
      <c r="A17" s="74"/>
      <c r="B17" s="75">
        <v>14</v>
      </c>
      <c r="C17" s="76" t="s">
        <v>20</v>
      </c>
      <c r="D17" s="75">
        <v>16</v>
      </c>
      <c r="E17" s="75">
        <v>36</v>
      </c>
      <c r="F17" s="75">
        <v>3</v>
      </c>
      <c r="G17" s="75">
        <v>62.507800000000003</v>
      </c>
      <c r="H17" s="75">
        <v>59.90237608335098</v>
      </c>
      <c r="I17" s="75">
        <v>17.85862257870917</v>
      </c>
      <c r="J17" s="75">
        <v>945415.86937608325</v>
      </c>
      <c r="K17" s="75">
        <v>1048020.6626225787</v>
      </c>
      <c r="L17" s="75">
        <v>425.40800000000002</v>
      </c>
      <c r="M17" s="75"/>
      <c r="N17" s="75"/>
      <c r="O17" s="77"/>
      <c r="P17" s="77"/>
    </row>
    <row r="18" spans="1:16" ht="48" hidden="1" thickBot="1" x14ac:dyDescent="0.3">
      <c r="A18" s="74"/>
      <c r="B18" s="75">
        <v>15</v>
      </c>
      <c r="C18" s="76" t="s">
        <v>21</v>
      </c>
      <c r="D18" s="75">
        <v>12</v>
      </c>
      <c r="E18" s="75">
        <v>56</v>
      </c>
      <c r="F18" s="75">
        <v>2</v>
      </c>
      <c r="G18" s="75">
        <v>61.8932</v>
      </c>
      <c r="H18" s="75">
        <v>60.322906220724207</v>
      </c>
      <c r="I18" s="75">
        <v>13.853345853103985</v>
      </c>
      <c r="J18" s="75">
        <v>945416.28990622063</v>
      </c>
      <c r="K18" s="75">
        <v>1048016.6573458532</v>
      </c>
      <c r="L18" s="75">
        <v>425.35500000000002</v>
      </c>
      <c r="M18" s="75"/>
      <c r="N18" s="75"/>
      <c r="O18" s="77"/>
      <c r="P18" s="77"/>
    </row>
    <row r="19" spans="1:16" ht="48" hidden="1" thickBot="1" x14ac:dyDescent="0.3">
      <c r="A19" s="74"/>
      <c r="B19" s="75">
        <v>16</v>
      </c>
      <c r="C19" s="76" t="s">
        <v>22</v>
      </c>
      <c r="D19" s="75">
        <v>35</v>
      </c>
      <c r="E19" s="75">
        <v>2</v>
      </c>
      <c r="F19" s="75">
        <v>21</v>
      </c>
      <c r="G19" s="75">
        <v>51.063200000000002</v>
      </c>
      <c r="H19" s="75">
        <v>41.808493548719198</v>
      </c>
      <c r="I19" s="75">
        <v>29.317234887122371</v>
      </c>
      <c r="J19" s="75">
        <v>945397.77549354872</v>
      </c>
      <c r="K19" s="75">
        <v>1048032.1212348872</v>
      </c>
      <c r="L19" s="75">
        <v>424.92399999999998</v>
      </c>
      <c r="M19" s="75"/>
      <c r="N19" s="75"/>
      <c r="O19" s="77"/>
      <c r="P19" s="77"/>
    </row>
    <row r="20" spans="1:16" ht="32.25" hidden="1" thickBot="1" x14ac:dyDescent="0.3">
      <c r="A20" s="74"/>
      <c r="B20" s="75">
        <v>17</v>
      </c>
      <c r="C20" s="76" t="s">
        <v>23</v>
      </c>
      <c r="D20" s="75">
        <v>23</v>
      </c>
      <c r="E20" s="75">
        <v>53</v>
      </c>
      <c r="F20" s="75">
        <v>31</v>
      </c>
      <c r="G20" s="75">
        <v>47.903199999999998</v>
      </c>
      <c r="H20" s="75">
        <v>43.798418262780153</v>
      </c>
      <c r="I20" s="75">
        <v>19.401420770617953</v>
      </c>
      <c r="J20" s="75">
        <v>945399.76541826269</v>
      </c>
      <c r="K20" s="75">
        <v>1048022.2054207706</v>
      </c>
      <c r="L20" s="75">
        <v>425.17099999999999</v>
      </c>
      <c r="M20" s="75"/>
      <c r="N20" s="75"/>
      <c r="O20" s="77"/>
      <c r="P20" s="77"/>
    </row>
    <row r="21" spans="1:16" ht="32.25" hidden="1" thickBot="1" x14ac:dyDescent="0.3">
      <c r="A21" s="74"/>
      <c r="B21" s="75">
        <v>18</v>
      </c>
      <c r="C21" s="76" t="s">
        <v>24</v>
      </c>
      <c r="D21" s="75">
        <v>34</v>
      </c>
      <c r="E21" s="75">
        <v>45</v>
      </c>
      <c r="F21" s="75">
        <v>32</v>
      </c>
      <c r="G21" s="75">
        <v>46.717799999999997</v>
      </c>
      <c r="H21" s="75">
        <v>38.381405623158173</v>
      </c>
      <c r="I21" s="75">
        <v>26.634949581904635</v>
      </c>
      <c r="J21" s="75">
        <v>945394.34840562311</v>
      </c>
      <c r="K21" s="75">
        <v>1048029.4389495819</v>
      </c>
      <c r="L21" s="75">
        <v>424.99299999999999</v>
      </c>
      <c r="M21" s="75"/>
      <c r="N21" s="75"/>
      <c r="O21" s="77"/>
      <c r="P21" s="77"/>
    </row>
    <row r="22" spans="1:16" ht="32.25" hidden="1" thickBot="1" x14ac:dyDescent="0.3">
      <c r="A22" s="74"/>
      <c r="B22" s="75">
        <v>19</v>
      </c>
      <c r="C22" s="76" t="s">
        <v>25</v>
      </c>
      <c r="D22" s="75">
        <v>336</v>
      </c>
      <c r="E22" s="75">
        <v>17</v>
      </c>
      <c r="F22" s="75">
        <v>9</v>
      </c>
      <c r="G22" s="75">
        <v>22.3096</v>
      </c>
      <c r="H22" s="75">
        <v>20.425848359851511</v>
      </c>
      <c r="I22" s="75">
        <v>-8.9723447849684916</v>
      </c>
      <c r="J22" s="75">
        <v>945376.39284835977</v>
      </c>
      <c r="K22" s="75">
        <v>1047993.831655215</v>
      </c>
      <c r="L22" s="75">
        <v>425.26299999999998</v>
      </c>
      <c r="M22" s="75"/>
      <c r="N22" s="75"/>
      <c r="O22" s="77"/>
      <c r="P22" s="77"/>
    </row>
    <row r="23" spans="1:16" ht="32.25" hidden="1" thickBot="1" x14ac:dyDescent="0.3">
      <c r="A23" s="74"/>
      <c r="B23" s="75">
        <v>20</v>
      </c>
      <c r="C23" s="76" t="s">
        <v>26</v>
      </c>
      <c r="D23" s="75">
        <v>20</v>
      </c>
      <c r="E23" s="75">
        <v>48</v>
      </c>
      <c r="F23" s="75">
        <v>5</v>
      </c>
      <c r="G23" s="75">
        <v>16.617000000000001</v>
      </c>
      <c r="H23" s="75">
        <v>15.533855220379694</v>
      </c>
      <c r="I23" s="75">
        <v>5.9011889473463395</v>
      </c>
      <c r="J23" s="75">
        <v>945371.50085522037</v>
      </c>
      <c r="K23" s="75">
        <v>1048008.7051889474</v>
      </c>
      <c r="L23" s="75">
        <v>425.18</v>
      </c>
      <c r="M23" s="75"/>
      <c r="N23" s="75"/>
      <c r="O23" s="77"/>
      <c r="P23" s="77"/>
    </row>
    <row r="24" spans="1:16" ht="32.25" hidden="1" thickBot="1" x14ac:dyDescent="0.3">
      <c r="A24" s="74"/>
      <c r="B24" s="75">
        <v>21</v>
      </c>
      <c r="C24" s="76" t="s">
        <v>27</v>
      </c>
      <c r="D24" s="75">
        <v>15</v>
      </c>
      <c r="E24" s="75">
        <v>46</v>
      </c>
      <c r="F24" s="75">
        <v>56</v>
      </c>
      <c r="G24" s="75">
        <v>8.3390000000000004</v>
      </c>
      <c r="H24" s="75">
        <v>8.0246399681933624</v>
      </c>
      <c r="I24" s="75">
        <v>2.2680551979336037</v>
      </c>
      <c r="J24" s="75">
        <v>945363.99163996812</v>
      </c>
      <c r="K24" s="75">
        <v>1048005.0720551979</v>
      </c>
      <c r="L24" s="75">
        <v>424.60700000000003</v>
      </c>
      <c r="M24" s="75"/>
      <c r="N24" s="75"/>
      <c r="O24" s="77"/>
      <c r="P24" s="77"/>
    </row>
    <row r="25" spans="1:16" ht="32.25" hidden="1" thickBot="1" x14ac:dyDescent="0.3">
      <c r="A25" s="74"/>
      <c r="B25" s="75">
        <v>22</v>
      </c>
      <c r="C25" s="76" t="s">
        <v>28</v>
      </c>
      <c r="D25" s="75">
        <v>291</v>
      </c>
      <c r="E25" s="75">
        <v>8</v>
      </c>
      <c r="F25" s="75">
        <v>26</v>
      </c>
      <c r="G25" s="75">
        <v>21.324200000000001</v>
      </c>
      <c r="H25" s="75">
        <v>7.6907238864384757</v>
      </c>
      <c r="I25" s="75">
        <v>-19.889049040679765</v>
      </c>
      <c r="J25" s="75">
        <v>945363.65772388643</v>
      </c>
      <c r="K25" s="75">
        <v>1047982.9149509593</v>
      </c>
      <c r="L25" s="75">
        <v>425.22699999999998</v>
      </c>
      <c r="M25" s="75"/>
      <c r="N25" s="75"/>
      <c r="O25" s="77"/>
      <c r="P25" s="77"/>
    </row>
    <row r="26" spans="1:16" ht="32.25" hidden="1" thickBot="1" x14ac:dyDescent="0.3">
      <c r="A26" s="74"/>
      <c r="B26" s="75">
        <v>23</v>
      </c>
      <c r="C26" s="76" t="s">
        <v>29</v>
      </c>
      <c r="D26" s="75">
        <v>284</v>
      </c>
      <c r="E26" s="75">
        <v>26</v>
      </c>
      <c r="F26" s="75">
        <v>12</v>
      </c>
      <c r="G26" s="75">
        <v>16.307400000000001</v>
      </c>
      <c r="H26" s="75">
        <v>4.0655927559243574</v>
      </c>
      <c r="I26" s="75">
        <v>-15.79247448321432</v>
      </c>
      <c r="J26" s="75">
        <v>945360.03259275586</v>
      </c>
      <c r="K26" s="75">
        <v>1047987.0115255167</v>
      </c>
      <c r="L26" s="75">
        <v>425.25900000000001</v>
      </c>
      <c r="M26" s="75"/>
      <c r="N26" s="75"/>
      <c r="O26" s="77"/>
      <c r="P26" s="77"/>
    </row>
    <row r="27" spans="1:16" ht="48" hidden="1" thickBot="1" x14ac:dyDescent="0.3">
      <c r="A27" s="74"/>
      <c r="B27" s="75">
        <v>24</v>
      </c>
      <c r="C27" s="76" t="s">
        <v>30</v>
      </c>
      <c r="D27" s="75">
        <v>251</v>
      </c>
      <c r="E27" s="75">
        <v>58</v>
      </c>
      <c r="F27" s="75">
        <v>48</v>
      </c>
      <c r="G27" s="75">
        <v>7.4032</v>
      </c>
      <c r="H27" s="75">
        <v>-2.2901721976736038</v>
      </c>
      <c r="I27" s="75">
        <v>-7.040062609451911</v>
      </c>
      <c r="J27" s="75">
        <v>945353.67682780232</v>
      </c>
      <c r="K27" s="75">
        <v>1047995.7639373905</v>
      </c>
      <c r="L27" s="75">
        <v>424.97899999999998</v>
      </c>
      <c r="M27" s="75"/>
      <c r="N27" s="75"/>
      <c r="O27" s="77"/>
      <c r="P27" s="77"/>
    </row>
    <row r="28" spans="1:16" ht="48" hidden="1" thickBot="1" x14ac:dyDescent="0.3">
      <c r="A28" s="74"/>
      <c r="B28" s="75">
        <v>25</v>
      </c>
      <c r="C28" s="76" t="s">
        <v>31</v>
      </c>
      <c r="D28" s="75">
        <v>346</v>
      </c>
      <c r="E28" s="75">
        <v>11</v>
      </c>
      <c r="F28" s="75">
        <v>39</v>
      </c>
      <c r="G28" s="75">
        <v>4.2138</v>
      </c>
      <c r="H28" s="75">
        <v>4.0920632740795231</v>
      </c>
      <c r="I28" s="75">
        <v>-1.0055489052898301</v>
      </c>
      <c r="J28" s="75">
        <v>945360.05906327406</v>
      </c>
      <c r="K28" s="75">
        <v>1048001.7984510948</v>
      </c>
      <c r="L28" s="75">
        <v>424.62099999999998</v>
      </c>
      <c r="M28" s="75"/>
      <c r="N28" s="75"/>
      <c r="O28" s="77"/>
      <c r="P28" s="77"/>
    </row>
    <row r="29" spans="1:16" ht="48" hidden="1" thickBot="1" x14ac:dyDescent="0.3">
      <c r="A29" s="74"/>
      <c r="B29" s="75">
        <v>26</v>
      </c>
      <c r="C29" s="76" t="s">
        <v>32</v>
      </c>
      <c r="D29" s="75">
        <v>266</v>
      </c>
      <c r="E29" s="75">
        <v>24</v>
      </c>
      <c r="F29" s="75">
        <v>32</v>
      </c>
      <c r="G29" s="75">
        <v>26.185400000000001</v>
      </c>
      <c r="H29" s="75">
        <v>-1.6401404537033766</v>
      </c>
      <c r="I29" s="75">
        <v>-26.133983861097906</v>
      </c>
      <c r="J29" s="75">
        <v>945354.32685954624</v>
      </c>
      <c r="K29" s="75">
        <v>1047976.6700161389</v>
      </c>
      <c r="L29" s="75">
        <v>425.274</v>
      </c>
      <c r="M29" s="75"/>
      <c r="N29" s="75"/>
      <c r="O29" s="77"/>
      <c r="P29" s="77"/>
    </row>
    <row r="30" spans="1:16" ht="48" hidden="1" thickBot="1" x14ac:dyDescent="0.3">
      <c r="A30" s="74"/>
      <c r="B30" s="75">
        <v>27</v>
      </c>
      <c r="C30" s="76" t="s">
        <v>33</v>
      </c>
      <c r="D30" s="75">
        <v>255</v>
      </c>
      <c r="E30" s="75">
        <v>25</v>
      </c>
      <c r="F30" s="75">
        <v>3</v>
      </c>
      <c r="G30" s="75">
        <v>21.5976</v>
      </c>
      <c r="H30" s="75">
        <v>-5.437709316277699</v>
      </c>
      <c r="I30" s="75">
        <v>-20.90185740913153</v>
      </c>
      <c r="J30" s="75">
        <v>945350.52929068368</v>
      </c>
      <c r="K30" s="75">
        <v>1047981.9021425908</v>
      </c>
      <c r="L30" s="75">
        <v>425.20400000000001</v>
      </c>
      <c r="M30" s="75"/>
      <c r="N30" s="75"/>
      <c r="O30" s="77"/>
      <c r="P30" s="77"/>
    </row>
    <row r="31" spans="1:16" ht="32.25" hidden="1" thickBot="1" x14ac:dyDescent="0.3">
      <c r="A31" s="74"/>
      <c r="B31" s="75">
        <v>28</v>
      </c>
      <c r="C31" s="76" t="s">
        <v>50</v>
      </c>
      <c r="D31" s="75">
        <v>237</v>
      </c>
      <c r="E31" s="75">
        <v>27</v>
      </c>
      <c r="F31" s="75">
        <v>1</v>
      </c>
      <c r="G31" s="75">
        <v>18.123799999999999</v>
      </c>
      <c r="H31" s="75">
        <v>-9.7511719456524855</v>
      </c>
      <c r="I31" s="75">
        <v>-15.277001411478626</v>
      </c>
      <c r="J31" s="75">
        <v>945346.21582805435</v>
      </c>
      <c r="K31" s="75">
        <v>1047987.5269985886</v>
      </c>
      <c r="L31" s="75">
        <v>425.21699999999998</v>
      </c>
      <c r="M31" s="75"/>
      <c r="N31" s="75"/>
      <c r="O31" s="77"/>
      <c r="P31" s="77"/>
    </row>
    <row r="32" spans="1:16" ht="32.25" thickBot="1" x14ac:dyDescent="0.3">
      <c r="A32" s="116" t="s">
        <v>37</v>
      </c>
      <c r="B32" s="75" t="s">
        <v>54</v>
      </c>
      <c r="C32" s="76" t="s">
        <v>121</v>
      </c>
      <c r="D32" s="75">
        <v>197</v>
      </c>
      <c r="E32" s="75">
        <v>19</v>
      </c>
      <c r="F32" s="75">
        <v>56</v>
      </c>
      <c r="G32" s="75">
        <v>39.271000000000001</v>
      </c>
      <c r="H32" s="75">
        <v>-37.487837792143573</v>
      </c>
      <c r="I32" s="75">
        <v>-11.699293084196677</v>
      </c>
      <c r="J32" s="75">
        <v>945318.4791622078</v>
      </c>
      <c r="K32" s="75">
        <v>1047991.1047069158</v>
      </c>
      <c r="L32" s="75">
        <v>424.80900000000003</v>
      </c>
      <c r="M32" s="114">
        <v>8.1539785023778677E-3</v>
      </c>
      <c r="N32" s="114">
        <v>3.7102621281519532E-3</v>
      </c>
      <c r="O32" s="113" t="s">
        <v>113</v>
      </c>
      <c r="P32" s="113"/>
    </row>
    <row r="33" spans="1:16" ht="32.25" thickBot="1" x14ac:dyDescent="0.3">
      <c r="A33" s="116"/>
      <c r="B33" s="75">
        <v>30</v>
      </c>
      <c r="C33" s="76" t="s">
        <v>34</v>
      </c>
      <c r="D33" s="75">
        <v>17</v>
      </c>
      <c r="E33" s="75">
        <v>19</v>
      </c>
      <c r="F33" s="75">
        <v>45.01</v>
      </c>
      <c r="G33" s="75">
        <v>39.260899999999999</v>
      </c>
      <c r="H33" s="75">
        <v>37.478819535500172</v>
      </c>
      <c r="I33" s="75">
        <v>11.694287282062568</v>
      </c>
      <c r="J33" s="75">
        <v>945355.95798174327</v>
      </c>
      <c r="K33" s="75">
        <v>1048002.7989941979</v>
      </c>
      <c r="L33" s="75">
        <v>424.99299999999999</v>
      </c>
      <c r="M33" s="114"/>
      <c r="N33" s="114"/>
      <c r="O33" s="113"/>
      <c r="P33" s="113"/>
    </row>
    <row r="34" spans="1:16" hidden="1" thickBot="1" x14ac:dyDescent="0.3">
      <c r="A34" s="74"/>
      <c r="B34" s="75">
        <v>31</v>
      </c>
      <c r="C34" s="76" t="s">
        <v>35</v>
      </c>
      <c r="D34" s="75">
        <v>348</v>
      </c>
      <c r="E34" s="75">
        <v>12</v>
      </c>
      <c r="F34" s="75">
        <v>16</v>
      </c>
      <c r="G34" s="75">
        <v>23.026800000000001</v>
      </c>
      <c r="H34" s="75">
        <v>22.54054878918641</v>
      </c>
      <c r="I34" s="75">
        <v>-4.7071412260848158</v>
      </c>
      <c r="J34" s="75">
        <v>945341.019710997</v>
      </c>
      <c r="K34" s="75">
        <v>1047986.3975656898</v>
      </c>
      <c r="L34" s="75">
        <v>425.60199999999998</v>
      </c>
      <c r="M34" s="75"/>
      <c r="N34" s="75"/>
      <c r="O34" s="77"/>
      <c r="P34" s="77"/>
    </row>
    <row r="35" spans="1:16" hidden="1" thickBot="1" x14ac:dyDescent="0.3">
      <c r="A35" s="74"/>
      <c r="B35" s="75">
        <v>32</v>
      </c>
      <c r="C35" s="76" t="s">
        <v>55</v>
      </c>
      <c r="D35" s="75">
        <v>343</v>
      </c>
      <c r="E35" s="75">
        <v>53</v>
      </c>
      <c r="F35" s="75">
        <v>56</v>
      </c>
      <c r="G35" s="75">
        <v>21.484400000000001</v>
      </c>
      <c r="H35" s="75">
        <v>20.641648116089719</v>
      </c>
      <c r="I35" s="75">
        <v>-5.9583392326662477</v>
      </c>
      <c r="J35" s="75">
        <v>945339.12081032386</v>
      </c>
      <c r="K35" s="75">
        <v>1047985.1463676831</v>
      </c>
      <c r="L35" s="75">
        <v>425.63400000000001</v>
      </c>
      <c r="M35" s="75"/>
      <c r="N35" s="75"/>
      <c r="O35" s="77"/>
      <c r="P35" s="77"/>
    </row>
    <row r="36" spans="1:16" hidden="1" thickBot="1" x14ac:dyDescent="0.3">
      <c r="A36" s="74"/>
      <c r="B36" s="75">
        <v>33</v>
      </c>
      <c r="C36" s="76" t="s">
        <v>55</v>
      </c>
      <c r="D36" s="75">
        <v>341</v>
      </c>
      <c r="E36" s="75">
        <v>16</v>
      </c>
      <c r="F36" s="75">
        <v>28</v>
      </c>
      <c r="G36" s="75">
        <v>20.8096</v>
      </c>
      <c r="H36" s="75">
        <v>19.70808920915518</v>
      </c>
      <c r="I36" s="75">
        <v>-6.6806191243013657</v>
      </c>
      <c r="J36" s="75">
        <v>945338.18725141697</v>
      </c>
      <c r="K36" s="75">
        <v>1047984.4240877915</v>
      </c>
      <c r="L36" s="75">
        <v>425.64100000000002</v>
      </c>
      <c r="M36" s="75"/>
      <c r="N36" s="75"/>
      <c r="O36" s="77"/>
      <c r="P36" s="77"/>
    </row>
    <row r="37" spans="1:16" hidden="1" thickBot="1" x14ac:dyDescent="0.3">
      <c r="A37" s="74"/>
      <c r="B37" s="75">
        <v>34</v>
      </c>
      <c r="C37" s="76" t="s">
        <v>55</v>
      </c>
      <c r="D37" s="75">
        <v>335</v>
      </c>
      <c r="E37" s="75">
        <v>56</v>
      </c>
      <c r="F37" s="75">
        <v>11</v>
      </c>
      <c r="G37" s="75">
        <v>23.549399999999999</v>
      </c>
      <c r="H37" s="75">
        <v>21.502799976227546</v>
      </c>
      <c r="I37" s="75">
        <v>-9.6022827255996095</v>
      </c>
      <c r="J37" s="75">
        <v>945339.98196218407</v>
      </c>
      <c r="K37" s="75">
        <v>1047981.5024241902</v>
      </c>
      <c r="L37" s="75">
        <v>425.59699999999998</v>
      </c>
      <c r="M37" s="75"/>
      <c r="N37" s="75"/>
      <c r="O37" s="77"/>
      <c r="P37" s="77"/>
    </row>
    <row r="38" spans="1:16" ht="48" hidden="1" thickBot="1" x14ac:dyDescent="0.3">
      <c r="A38" s="74"/>
      <c r="B38" s="75">
        <v>35</v>
      </c>
      <c r="C38" s="76" t="s">
        <v>36</v>
      </c>
      <c r="D38" s="75">
        <v>331</v>
      </c>
      <c r="E38" s="75">
        <v>49</v>
      </c>
      <c r="F38" s="75">
        <v>54</v>
      </c>
      <c r="G38" s="75">
        <v>36.9086</v>
      </c>
      <c r="H38" s="75">
        <v>32.537311150196167</v>
      </c>
      <c r="I38" s="75">
        <v>-17.423206853943974</v>
      </c>
      <c r="J38" s="75">
        <v>945351.01647335803</v>
      </c>
      <c r="K38" s="75">
        <v>1047973.6815000619</v>
      </c>
      <c r="L38" s="75">
        <v>425.32499999999999</v>
      </c>
      <c r="M38" s="75"/>
      <c r="N38" s="75"/>
      <c r="O38" s="77"/>
      <c r="P38" s="77"/>
    </row>
    <row r="39" spans="1:16" hidden="1" thickBot="1" x14ac:dyDescent="0.3">
      <c r="A39" s="74"/>
      <c r="B39" s="75">
        <v>36</v>
      </c>
      <c r="C39" s="76" t="s">
        <v>53</v>
      </c>
      <c r="D39" s="75">
        <v>335</v>
      </c>
      <c r="E39" s="75">
        <v>32</v>
      </c>
      <c r="F39" s="75">
        <v>8</v>
      </c>
      <c r="G39" s="75">
        <v>31.296600000000002</v>
      </c>
      <c r="H39" s="75">
        <v>28.486742376542477</v>
      </c>
      <c r="I39" s="75">
        <v>-12.96081325891625</v>
      </c>
      <c r="J39" s="75">
        <v>945346.96590458439</v>
      </c>
      <c r="K39" s="75">
        <v>1047978.1438936569</v>
      </c>
      <c r="L39" s="75">
        <v>425.29399999999998</v>
      </c>
      <c r="M39" s="75"/>
      <c r="N39" s="75"/>
      <c r="O39" s="77"/>
      <c r="P39" s="77"/>
    </row>
    <row r="40" spans="1:16" hidden="1" thickBot="1" x14ac:dyDescent="0.3">
      <c r="A40" s="74"/>
      <c r="B40" s="75">
        <v>37</v>
      </c>
      <c r="C40" s="76" t="s">
        <v>53</v>
      </c>
      <c r="D40" s="75">
        <v>315</v>
      </c>
      <c r="E40" s="75">
        <v>39</v>
      </c>
      <c r="F40" s="75">
        <v>6</v>
      </c>
      <c r="G40" s="75">
        <v>33.259799999999998</v>
      </c>
      <c r="H40" s="75">
        <v>23.784193165933207</v>
      </c>
      <c r="I40" s="75">
        <v>-23.249224750205673</v>
      </c>
      <c r="J40" s="75">
        <v>945342.26335537375</v>
      </c>
      <c r="K40" s="75">
        <v>1047967.8554821656</v>
      </c>
      <c r="L40" s="75">
        <v>425.166</v>
      </c>
      <c r="M40" s="75"/>
      <c r="N40" s="75"/>
      <c r="O40" s="77"/>
      <c r="P40" s="77"/>
    </row>
    <row r="41" spans="1:16" hidden="1" thickBot="1" x14ac:dyDescent="0.3">
      <c r="A41" s="74"/>
      <c r="B41" s="75">
        <v>38</v>
      </c>
      <c r="C41" s="76" t="s">
        <v>53</v>
      </c>
      <c r="D41" s="75">
        <v>317</v>
      </c>
      <c r="E41" s="75">
        <v>41</v>
      </c>
      <c r="F41" s="75">
        <v>34</v>
      </c>
      <c r="G41" s="75">
        <v>26.3032</v>
      </c>
      <c r="H41" s="75">
        <v>19.45243304998051</v>
      </c>
      <c r="I41" s="75">
        <v>-17.704834895474907</v>
      </c>
      <c r="J41" s="75">
        <v>945337.93159525783</v>
      </c>
      <c r="K41" s="75">
        <v>1047973.3998720204</v>
      </c>
      <c r="L41" s="75">
        <v>425.14800000000002</v>
      </c>
      <c r="M41" s="75"/>
      <c r="N41" s="75"/>
      <c r="O41" s="77"/>
      <c r="P41" s="77"/>
    </row>
    <row r="42" spans="1:16" hidden="1" thickBot="1" x14ac:dyDescent="0.3">
      <c r="A42" s="74"/>
      <c r="B42" s="75">
        <v>39</v>
      </c>
      <c r="C42" s="76" t="s">
        <v>53</v>
      </c>
      <c r="D42" s="75">
        <v>323</v>
      </c>
      <c r="E42" s="75">
        <v>38</v>
      </c>
      <c r="F42" s="75">
        <v>41</v>
      </c>
      <c r="G42" s="75">
        <v>17.984999999999999</v>
      </c>
      <c r="H42" s="75">
        <v>14.484341063185953</v>
      </c>
      <c r="I42" s="75">
        <v>-10.661336171667473</v>
      </c>
      <c r="J42" s="75">
        <v>945332.96350327099</v>
      </c>
      <c r="K42" s="75">
        <v>1047980.4433707441</v>
      </c>
      <c r="L42" s="75">
        <v>425.05500000000001</v>
      </c>
      <c r="M42" s="75"/>
      <c r="N42" s="75"/>
      <c r="O42" s="77"/>
      <c r="P42" s="77"/>
    </row>
    <row r="43" spans="1:16" hidden="1" thickBot="1" x14ac:dyDescent="0.3">
      <c r="A43" s="74"/>
      <c r="B43" s="75">
        <v>40</v>
      </c>
      <c r="C43" s="76" t="s">
        <v>53</v>
      </c>
      <c r="D43" s="75">
        <v>293</v>
      </c>
      <c r="E43" s="75">
        <v>27</v>
      </c>
      <c r="F43" s="75">
        <v>34</v>
      </c>
      <c r="G43" s="75">
        <v>32.753</v>
      </c>
      <c r="H43" s="75">
        <v>13.038964331823973</v>
      </c>
      <c r="I43" s="75">
        <v>-30.045705486032812</v>
      </c>
      <c r="J43" s="75">
        <v>945331.51812653965</v>
      </c>
      <c r="K43" s="75">
        <v>1047961.0590014297</v>
      </c>
      <c r="L43" s="75">
        <v>424.81099999999998</v>
      </c>
      <c r="M43" s="75"/>
      <c r="N43" s="75"/>
      <c r="O43" s="77"/>
      <c r="P43" s="77"/>
    </row>
    <row r="44" spans="1:16" hidden="1" thickBot="1" x14ac:dyDescent="0.3">
      <c r="A44" s="74"/>
      <c r="B44" s="75">
        <v>41</v>
      </c>
      <c r="C44" s="76" t="s">
        <v>53</v>
      </c>
      <c r="D44" s="75">
        <v>294</v>
      </c>
      <c r="E44" s="75">
        <v>8</v>
      </c>
      <c r="F44" s="75">
        <v>42</v>
      </c>
      <c r="G44" s="75">
        <v>25.8766</v>
      </c>
      <c r="H44" s="75">
        <v>10.584752655573784</v>
      </c>
      <c r="I44" s="75">
        <v>-23.612738908909396</v>
      </c>
      <c r="J44" s="75">
        <v>945329.06391486339</v>
      </c>
      <c r="K44" s="75">
        <v>1047967.4919680068</v>
      </c>
      <c r="L44" s="75">
        <v>424.92599999999999</v>
      </c>
      <c r="M44" s="75"/>
      <c r="N44" s="75"/>
      <c r="O44" s="77"/>
      <c r="P44" s="77"/>
    </row>
    <row r="45" spans="1:16" hidden="1" thickBot="1" x14ac:dyDescent="0.3">
      <c r="A45" s="74"/>
      <c r="B45" s="75">
        <v>42</v>
      </c>
      <c r="C45" s="76" t="s">
        <v>53</v>
      </c>
      <c r="D45" s="75">
        <v>293</v>
      </c>
      <c r="E45" s="75">
        <v>10</v>
      </c>
      <c r="F45" s="75">
        <v>47</v>
      </c>
      <c r="G45" s="75">
        <v>18.459199999999999</v>
      </c>
      <c r="H45" s="75">
        <v>7.2658473594833186</v>
      </c>
      <c r="I45" s="75">
        <v>-16.969075602067701</v>
      </c>
      <c r="J45" s="75">
        <v>945325.74500956724</v>
      </c>
      <c r="K45" s="75">
        <v>1047974.1356313138</v>
      </c>
      <c r="L45" s="75">
        <v>424.93099999999998</v>
      </c>
      <c r="M45" s="75"/>
      <c r="N45" s="75"/>
      <c r="O45" s="77"/>
      <c r="P45" s="77"/>
    </row>
    <row r="46" spans="1:16" hidden="1" thickBot="1" x14ac:dyDescent="0.3">
      <c r="A46" s="74"/>
      <c r="B46" s="75">
        <v>43</v>
      </c>
      <c r="C46" s="76" t="s">
        <v>53</v>
      </c>
      <c r="D46" s="75">
        <v>279</v>
      </c>
      <c r="E46" s="75">
        <v>25</v>
      </c>
      <c r="F46" s="75">
        <v>31</v>
      </c>
      <c r="G46" s="75">
        <v>30.818999999999999</v>
      </c>
      <c r="H46" s="75">
        <v>5.0469565054760608</v>
      </c>
      <c r="I46" s="75">
        <v>-30.402943788913483</v>
      </c>
      <c r="J46" s="75">
        <v>945323.52611871331</v>
      </c>
      <c r="K46" s="75">
        <v>1047960.7017631269</v>
      </c>
      <c r="L46" s="75">
        <v>424.80200000000002</v>
      </c>
      <c r="M46" s="75"/>
      <c r="N46" s="75"/>
      <c r="O46" s="77"/>
      <c r="P46" s="77"/>
    </row>
    <row r="47" spans="1:16" hidden="1" thickBot="1" x14ac:dyDescent="0.3">
      <c r="A47" s="74"/>
      <c r="B47" s="75">
        <v>44</v>
      </c>
      <c r="C47" s="76" t="s">
        <v>53</v>
      </c>
      <c r="D47" s="75">
        <v>271</v>
      </c>
      <c r="E47" s="75">
        <v>8</v>
      </c>
      <c r="F47" s="75">
        <v>17</v>
      </c>
      <c r="G47" s="75">
        <v>25.143999999999998</v>
      </c>
      <c r="H47" s="75">
        <v>0.49939781891627893</v>
      </c>
      <c r="I47" s="75">
        <v>-25.139040113307061</v>
      </c>
      <c r="J47" s="75">
        <v>945318.97856002674</v>
      </c>
      <c r="K47" s="75">
        <v>1047965.9656668025</v>
      </c>
      <c r="L47" s="75">
        <v>424.89400000000001</v>
      </c>
      <c r="M47" s="75"/>
      <c r="N47" s="75"/>
      <c r="O47" s="77"/>
      <c r="P47" s="77"/>
    </row>
    <row r="48" spans="1:16" hidden="1" thickBot="1" x14ac:dyDescent="0.3">
      <c r="A48" s="74"/>
      <c r="B48" s="75">
        <v>45</v>
      </c>
      <c r="C48" s="76" t="s">
        <v>53</v>
      </c>
      <c r="D48" s="75">
        <v>267</v>
      </c>
      <c r="E48" s="75">
        <v>8</v>
      </c>
      <c r="F48" s="75">
        <v>3</v>
      </c>
      <c r="G48" s="75">
        <v>20.7226</v>
      </c>
      <c r="H48" s="75">
        <v>-1.0360755816823917</v>
      </c>
      <c r="I48" s="75">
        <v>-20.696683264451856</v>
      </c>
      <c r="J48" s="75">
        <v>945317.44308662612</v>
      </c>
      <c r="K48" s="75">
        <v>1047970.4080236513</v>
      </c>
      <c r="L48" s="75">
        <v>424.85700000000003</v>
      </c>
      <c r="M48" s="75"/>
      <c r="N48" s="75"/>
      <c r="O48" s="77"/>
      <c r="P48" s="77"/>
    </row>
    <row r="49" spans="1:16" hidden="1" thickBot="1" x14ac:dyDescent="0.3">
      <c r="A49" s="74"/>
      <c r="B49" s="75">
        <v>46</v>
      </c>
      <c r="C49" s="76" t="s">
        <v>53</v>
      </c>
      <c r="D49" s="75">
        <v>259</v>
      </c>
      <c r="E49" s="75">
        <v>30</v>
      </c>
      <c r="F49" s="75">
        <v>23</v>
      </c>
      <c r="G49" s="75">
        <v>32.5458</v>
      </c>
      <c r="H49" s="75">
        <v>-5.9274326088392479</v>
      </c>
      <c r="I49" s="75">
        <v>-32.001478720641479</v>
      </c>
      <c r="J49" s="75">
        <v>945312.55172959901</v>
      </c>
      <c r="K49" s="75">
        <v>1047959.1032281951</v>
      </c>
      <c r="L49" s="75">
        <v>424.93599999999998</v>
      </c>
      <c r="M49" s="75"/>
      <c r="N49" s="75"/>
      <c r="O49" s="77"/>
      <c r="P49" s="77"/>
    </row>
    <row r="50" spans="1:16" hidden="1" thickBot="1" x14ac:dyDescent="0.3">
      <c r="A50" s="74"/>
      <c r="B50" s="75">
        <v>47</v>
      </c>
      <c r="C50" s="76" t="s">
        <v>53</v>
      </c>
      <c r="D50" s="75">
        <v>251</v>
      </c>
      <c r="E50" s="75">
        <v>31</v>
      </c>
      <c r="F50" s="75">
        <v>40</v>
      </c>
      <c r="G50" s="75">
        <v>25.567799999999998</v>
      </c>
      <c r="H50" s="75">
        <v>-8.1010259821207118</v>
      </c>
      <c r="I50" s="75">
        <v>-24.250479889622905</v>
      </c>
      <c r="J50" s="75">
        <v>945310.37813622563</v>
      </c>
      <c r="K50" s="75">
        <v>1047966.8542270262</v>
      </c>
      <c r="L50" s="75">
        <v>424.91199999999998</v>
      </c>
      <c r="M50" s="75"/>
      <c r="N50" s="75"/>
      <c r="O50" s="77"/>
      <c r="P50" s="77"/>
    </row>
    <row r="51" spans="1:16" hidden="1" thickBot="1" x14ac:dyDescent="0.3">
      <c r="A51" s="74"/>
      <c r="B51" s="75">
        <v>48</v>
      </c>
      <c r="C51" s="76" t="s">
        <v>53</v>
      </c>
      <c r="D51" s="75">
        <v>247</v>
      </c>
      <c r="E51" s="75">
        <v>18</v>
      </c>
      <c r="F51" s="75">
        <v>22</v>
      </c>
      <c r="G51" s="75">
        <v>34.782800000000002</v>
      </c>
      <c r="H51" s="75">
        <v>-13.419470089471861</v>
      </c>
      <c r="I51" s="75">
        <v>-32.089889347857998</v>
      </c>
      <c r="J51" s="75">
        <v>945305.05969211832</v>
      </c>
      <c r="K51" s="75">
        <v>1047959.0148175679</v>
      </c>
      <c r="L51" s="75">
        <v>424.928</v>
      </c>
      <c r="M51" s="75"/>
      <c r="N51" s="75"/>
      <c r="O51" s="77"/>
      <c r="P51" s="77"/>
    </row>
    <row r="52" spans="1:16" hidden="1" thickBot="1" x14ac:dyDescent="0.3">
      <c r="A52" s="74"/>
      <c r="B52" s="75">
        <v>49</v>
      </c>
      <c r="C52" s="76" t="s">
        <v>53</v>
      </c>
      <c r="D52" s="75">
        <v>239</v>
      </c>
      <c r="E52" s="75">
        <v>32</v>
      </c>
      <c r="F52" s="75">
        <v>33</v>
      </c>
      <c r="G52" s="75">
        <v>30.4756</v>
      </c>
      <c r="H52" s="75">
        <v>-15.448054123457876</v>
      </c>
      <c r="I52" s="75">
        <v>-26.270131692831615</v>
      </c>
      <c r="J52" s="75">
        <v>945303.03110808437</v>
      </c>
      <c r="K52" s="75">
        <v>1047964.8345752229</v>
      </c>
      <c r="L52" s="75">
        <v>424.959</v>
      </c>
      <c r="M52" s="75"/>
      <c r="N52" s="75"/>
      <c r="O52" s="77"/>
      <c r="P52" s="77"/>
    </row>
    <row r="53" spans="1:16" hidden="1" thickBot="1" x14ac:dyDescent="0.3">
      <c r="A53" s="74"/>
      <c r="B53" s="75">
        <v>50</v>
      </c>
      <c r="C53" s="76" t="s">
        <v>53</v>
      </c>
      <c r="D53" s="75">
        <v>232</v>
      </c>
      <c r="E53" s="75">
        <v>24</v>
      </c>
      <c r="F53" s="75">
        <v>13</v>
      </c>
      <c r="G53" s="75">
        <v>37.381</v>
      </c>
      <c r="H53" s="75">
        <v>-22.805969718536051</v>
      </c>
      <c r="I53" s="75">
        <v>-29.618016581081466</v>
      </c>
      <c r="J53" s="75">
        <v>945295.67319248931</v>
      </c>
      <c r="K53" s="75">
        <v>1047961.4866903347</v>
      </c>
      <c r="L53" s="75">
        <v>424.91</v>
      </c>
      <c r="M53" s="75"/>
      <c r="N53" s="75"/>
      <c r="O53" s="77"/>
      <c r="P53" s="77"/>
    </row>
    <row r="54" spans="1:16" hidden="1" thickBot="1" x14ac:dyDescent="0.3">
      <c r="A54" s="74"/>
      <c r="B54" s="75">
        <v>51</v>
      </c>
      <c r="C54" s="76" t="s">
        <v>53</v>
      </c>
      <c r="D54" s="75">
        <v>216</v>
      </c>
      <c r="E54" s="75">
        <v>45</v>
      </c>
      <c r="F54" s="75">
        <v>57</v>
      </c>
      <c r="G54" s="75">
        <v>33.144799999999996</v>
      </c>
      <c r="H54" s="75">
        <v>-26.55191608654491</v>
      </c>
      <c r="I54" s="75">
        <v>-19.838687435742248</v>
      </c>
      <c r="J54" s="75">
        <v>945291.92724612122</v>
      </c>
      <c r="K54" s="75">
        <v>1047971.2660194801</v>
      </c>
      <c r="L54" s="75">
        <v>424.87900000000002</v>
      </c>
      <c r="M54" s="75"/>
      <c r="N54" s="75"/>
      <c r="O54" s="77"/>
      <c r="P54" s="77"/>
    </row>
    <row r="55" spans="1:16" hidden="1" thickBot="1" x14ac:dyDescent="0.3">
      <c r="A55" s="74"/>
      <c r="B55" s="75">
        <v>52</v>
      </c>
      <c r="C55" s="76" t="s">
        <v>53</v>
      </c>
      <c r="D55" s="75">
        <v>220</v>
      </c>
      <c r="E55" s="75">
        <v>30</v>
      </c>
      <c r="F55" s="75">
        <v>4</v>
      </c>
      <c r="G55" s="75">
        <v>22.408999999999999</v>
      </c>
      <c r="H55" s="75">
        <v>-17.039655050853028</v>
      </c>
      <c r="I55" s="75">
        <v>-14.553811760083295</v>
      </c>
      <c r="J55" s="75">
        <v>945301.43950715696</v>
      </c>
      <c r="K55" s="75">
        <v>1047976.5508951558</v>
      </c>
      <c r="L55" s="75">
        <v>424.77199999999999</v>
      </c>
      <c r="M55" s="75"/>
      <c r="N55" s="75"/>
      <c r="O55" s="77"/>
      <c r="P55" s="77"/>
    </row>
    <row r="56" spans="1:16" hidden="1" thickBot="1" x14ac:dyDescent="0.3">
      <c r="A56" s="74"/>
      <c r="B56" s="75">
        <v>53</v>
      </c>
      <c r="C56" s="76" t="s">
        <v>53</v>
      </c>
      <c r="D56" s="75">
        <v>226</v>
      </c>
      <c r="E56" s="75">
        <v>39</v>
      </c>
      <c r="F56" s="75">
        <v>10</v>
      </c>
      <c r="G56" s="75">
        <v>12.3484</v>
      </c>
      <c r="H56" s="75">
        <v>-8.4761632662316249</v>
      </c>
      <c r="I56" s="75">
        <v>-8.9798462594960746</v>
      </c>
      <c r="J56" s="75">
        <v>945310.00299894158</v>
      </c>
      <c r="K56" s="75">
        <v>1047982.1248606563</v>
      </c>
      <c r="L56" s="75">
        <v>424.81799999999998</v>
      </c>
      <c r="M56" s="75"/>
      <c r="N56" s="75"/>
      <c r="O56" s="77"/>
      <c r="P56" s="77"/>
    </row>
    <row r="57" spans="1:16" hidden="1" thickBot="1" x14ac:dyDescent="0.3">
      <c r="A57" s="74"/>
      <c r="B57" s="75">
        <v>54</v>
      </c>
      <c r="C57" s="76" t="s">
        <v>53</v>
      </c>
      <c r="D57" s="75">
        <v>242</v>
      </c>
      <c r="E57" s="75">
        <v>52</v>
      </c>
      <c r="F57" s="75">
        <v>44</v>
      </c>
      <c r="G57" s="75">
        <v>3.5851999999999999</v>
      </c>
      <c r="H57" s="75">
        <v>-1.6343954590090457</v>
      </c>
      <c r="I57" s="75">
        <v>-3.1909889569803611</v>
      </c>
      <c r="J57" s="75">
        <v>945316.84476674884</v>
      </c>
      <c r="K57" s="75">
        <v>1047987.9137179588</v>
      </c>
      <c r="L57" s="75">
        <v>424.76900000000001</v>
      </c>
      <c r="M57" s="75"/>
      <c r="N57" s="75"/>
      <c r="O57" s="77"/>
      <c r="P57" s="77"/>
    </row>
    <row r="58" spans="1:16" hidden="1" thickBot="1" x14ac:dyDescent="0.3">
      <c r="A58" s="74"/>
      <c r="B58" s="75">
        <v>55</v>
      </c>
      <c r="C58" s="76" t="s">
        <v>53</v>
      </c>
      <c r="D58" s="75">
        <v>20</v>
      </c>
      <c r="E58" s="75">
        <v>59</v>
      </c>
      <c r="F58" s="75">
        <v>37</v>
      </c>
      <c r="G58" s="75">
        <v>7.3517999999999999</v>
      </c>
      <c r="H58" s="75">
        <v>6.8637903190989267</v>
      </c>
      <c r="I58" s="75">
        <v>2.6338841461696543</v>
      </c>
      <c r="J58" s="75">
        <v>945325.34295252687</v>
      </c>
      <c r="K58" s="75">
        <v>1047993.738591062</v>
      </c>
      <c r="L58" s="75">
        <v>424.86799999999999</v>
      </c>
      <c r="M58" s="75"/>
      <c r="N58" s="75"/>
      <c r="O58" s="77"/>
      <c r="P58" s="77"/>
    </row>
    <row r="59" spans="1:16" hidden="1" thickBot="1" x14ac:dyDescent="0.3">
      <c r="A59" s="74"/>
      <c r="B59" s="75">
        <v>56</v>
      </c>
      <c r="C59" s="76" t="s">
        <v>53</v>
      </c>
      <c r="D59" s="75">
        <v>30</v>
      </c>
      <c r="E59" s="75">
        <v>13</v>
      </c>
      <c r="F59" s="75">
        <v>36</v>
      </c>
      <c r="G59" s="75">
        <v>17.0656</v>
      </c>
      <c r="H59" s="75">
        <v>14.745371130931055</v>
      </c>
      <c r="I59" s="75">
        <v>8.5912009388155397</v>
      </c>
      <c r="J59" s="75">
        <v>945333.22453333868</v>
      </c>
      <c r="K59" s="75">
        <v>1047999.6959078546</v>
      </c>
      <c r="L59" s="75">
        <v>424.904</v>
      </c>
      <c r="M59" s="75"/>
      <c r="N59" s="75"/>
      <c r="O59" s="77"/>
      <c r="P59" s="77"/>
    </row>
    <row r="60" spans="1:16" hidden="1" thickBot="1" x14ac:dyDescent="0.3">
      <c r="A60" s="74"/>
      <c r="B60" s="75">
        <v>57</v>
      </c>
      <c r="C60" s="76" t="s">
        <v>53</v>
      </c>
      <c r="D60" s="75">
        <v>35</v>
      </c>
      <c r="E60" s="75">
        <v>19</v>
      </c>
      <c r="F60" s="75">
        <v>22</v>
      </c>
      <c r="G60" s="75">
        <v>27.130800000000001</v>
      </c>
      <c r="H60" s="75">
        <v>22.136231337586729</v>
      </c>
      <c r="I60" s="75">
        <v>15.686541072168946</v>
      </c>
      <c r="J60" s="75">
        <v>945340.61539354536</v>
      </c>
      <c r="K60" s="75">
        <v>1048006.791247988</v>
      </c>
      <c r="L60" s="75">
        <v>424.80599999999998</v>
      </c>
      <c r="M60" s="75"/>
      <c r="N60" s="75"/>
      <c r="O60" s="77"/>
      <c r="P60" s="77"/>
    </row>
    <row r="61" spans="1:16" ht="32.25" hidden="1" thickBot="1" x14ac:dyDescent="0.3">
      <c r="A61" s="74"/>
      <c r="B61" s="75">
        <v>58</v>
      </c>
      <c r="C61" s="76" t="s">
        <v>51</v>
      </c>
      <c r="D61" s="75">
        <v>37</v>
      </c>
      <c r="E61" s="75">
        <v>48</v>
      </c>
      <c r="F61" s="75">
        <v>32</v>
      </c>
      <c r="G61" s="75">
        <v>39.367199999999997</v>
      </c>
      <c r="H61" s="75">
        <v>31.102446734413551</v>
      </c>
      <c r="I61" s="75">
        <v>24.13326009831593</v>
      </c>
      <c r="J61" s="75">
        <v>945349.58160894224</v>
      </c>
      <c r="K61" s="75">
        <v>1048015.2379670141</v>
      </c>
      <c r="L61" s="75">
        <v>424.536</v>
      </c>
      <c r="M61" s="75"/>
      <c r="N61" s="75"/>
      <c r="O61" s="77"/>
      <c r="P61" s="77"/>
    </row>
    <row r="62" spans="1:16" hidden="1" thickBot="1" x14ac:dyDescent="0.3">
      <c r="A62" s="74"/>
      <c r="B62" s="75">
        <v>59</v>
      </c>
      <c r="C62" s="76" t="s">
        <v>52</v>
      </c>
      <c r="D62" s="75">
        <v>50</v>
      </c>
      <c r="E62" s="75">
        <v>34</v>
      </c>
      <c r="F62" s="75">
        <v>36</v>
      </c>
      <c r="G62" s="75">
        <v>40.177599999999998</v>
      </c>
      <c r="H62" s="75">
        <v>25.514590070001827</v>
      </c>
      <c r="I62" s="75">
        <v>31.036192345707683</v>
      </c>
      <c r="J62" s="75">
        <v>945343.99375227781</v>
      </c>
      <c r="K62" s="75">
        <v>1048022.1408992615</v>
      </c>
      <c r="L62" s="75">
        <v>424.44499999999999</v>
      </c>
      <c r="M62" s="75"/>
      <c r="N62" s="75"/>
      <c r="O62" s="77"/>
      <c r="P62" s="77"/>
    </row>
    <row r="63" spans="1:16" ht="48" hidden="1" thickBot="1" x14ac:dyDescent="0.3">
      <c r="A63" s="74"/>
      <c r="B63" s="75">
        <v>60</v>
      </c>
      <c r="C63" s="76" t="s">
        <v>56</v>
      </c>
      <c r="D63" s="75">
        <v>55</v>
      </c>
      <c r="E63" s="75">
        <v>46</v>
      </c>
      <c r="F63" s="75">
        <v>51</v>
      </c>
      <c r="G63" s="75">
        <v>26.654</v>
      </c>
      <c r="H63" s="75">
        <v>14.989144041894992</v>
      </c>
      <c r="I63" s="75">
        <v>22.039992669947143</v>
      </c>
      <c r="J63" s="75">
        <v>945333.46830624971</v>
      </c>
      <c r="K63" s="75">
        <v>1048013.1446995857</v>
      </c>
      <c r="L63" s="75">
        <v>424.8</v>
      </c>
      <c r="M63" s="75"/>
      <c r="N63" s="75"/>
      <c r="O63" s="77"/>
      <c r="P63" s="77"/>
    </row>
    <row r="64" spans="1:16" hidden="1" thickBot="1" x14ac:dyDescent="0.3">
      <c r="A64" s="74"/>
      <c r="B64" s="75">
        <v>61</v>
      </c>
      <c r="C64" s="76" t="s">
        <v>53</v>
      </c>
      <c r="D64" s="75">
        <v>74</v>
      </c>
      <c r="E64" s="75">
        <v>26</v>
      </c>
      <c r="F64" s="75">
        <v>57</v>
      </c>
      <c r="G64" s="75">
        <v>14.2</v>
      </c>
      <c r="H64" s="75">
        <v>3.806923616576706</v>
      </c>
      <c r="I64" s="75">
        <v>13.68018028307926</v>
      </c>
      <c r="J64" s="75">
        <v>945322.28608582437</v>
      </c>
      <c r="K64" s="75">
        <v>1048004.7848871988</v>
      </c>
      <c r="L64" s="75">
        <v>424.678</v>
      </c>
      <c r="M64" s="75"/>
      <c r="N64" s="75"/>
      <c r="O64" s="77"/>
      <c r="P64" s="77"/>
    </row>
    <row r="65" spans="1:16" hidden="1" thickBot="1" x14ac:dyDescent="0.3">
      <c r="A65" s="74"/>
      <c r="B65" s="75">
        <v>62</v>
      </c>
      <c r="C65" s="76" t="s">
        <v>53</v>
      </c>
      <c r="D65" s="75">
        <v>116</v>
      </c>
      <c r="E65" s="75">
        <v>4</v>
      </c>
      <c r="F65" s="75">
        <v>19</v>
      </c>
      <c r="G65" s="75">
        <v>9.2327999999999992</v>
      </c>
      <c r="H65" s="75">
        <v>-4.0578099432146537</v>
      </c>
      <c r="I65" s="75">
        <v>8.293296950233259</v>
      </c>
      <c r="J65" s="75">
        <v>945314.42135226459</v>
      </c>
      <c r="K65" s="75">
        <v>1047999.3980038661</v>
      </c>
      <c r="L65" s="75">
        <v>424.65</v>
      </c>
      <c r="M65" s="75"/>
      <c r="N65" s="75"/>
      <c r="O65" s="77"/>
      <c r="P65" s="77"/>
    </row>
    <row r="66" spans="1:16" hidden="1" thickBot="1" x14ac:dyDescent="0.3">
      <c r="A66" s="74"/>
      <c r="B66" s="75">
        <v>63</v>
      </c>
      <c r="C66" s="76" t="s">
        <v>53</v>
      </c>
      <c r="D66" s="75">
        <v>180</v>
      </c>
      <c r="E66" s="75">
        <v>48</v>
      </c>
      <c r="F66" s="75">
        <v>6</v>
      </c>
      <c r="G66" s="75">
        <v>14.7386</v>
      </c>
      <c r="H66" s="75">
        <v>-14.737157348143969</v>
      </c>
      <c r="I66" s="75">
        <v>-0.20621167776389332</v>
      </c>
      <c r="J66" s="75">
        <v>945303.74200485961</v>
      </c>
      <c r="K66" s="75">
        <v>1047990.898495238</v>
      </c>
      <c r="L66" s="75">
        <v>424.68400000000003</v>
      </c>
      <c r="M66" s="75"/>
      <c r="N66" s="75"/>
      <c r="O66" s="77"/>
      <c r="P66" s="77"/>
    </row>
    <row r="67" spans="1:16" hidden="1" thickBot="1" x14ac:dyDescent="0.3">
      <c r="A67" s="74"/>
      <c r="B67" s="75">
        <v>64</v>
      </c>
      <c r="C67" s="76" t="s">
        <v>53</v>
      </c>
      <c r="D67" s="75">
        <v>196</v>
      </c>
      <c r="E67" s="75">
        <v>36</v>
      </c>
      <c r="F67" s="75">
        <v>19</v>
      </c>
      <c r="G67" s="75">
        <v>30.072399999999998</v>
      </c>
      <c r="H67" s="75">
        <v>-28.818268278711066</v>
      </c>
      <c r="I67" s="75">
        <v>-8.5939894796442093</v>
      </c>
      <c r="J67" s="75">
        <v>945289.66089392907</v>
      </c>
      <c r="K67" s="75">
        <v>1047982.5107174362</v>
      </c>
      <c r="L67" s="75">
        <v>424.55399999999997</v>
      </c>
      <c r="M67" s="75"/>
      <c r="N67" s="75"/>
      <c r="O67" s="77"/>
      <c r="P67" s="77"/>
    </row>
    <row r="68" spans="1:16" hidden="1" thickBot="1" x14ac:dyDescent="0.3">
      <c r="A68" s="74"/>
      <c r="B68" s="75">
        <v>65</v>
      </c>
      <c r="C68" s="76" t="s">
        <v>53</v>
      </c>
      <c r="D68" s="75">
        <v>176</v>
      </c>
      <c r="E68" s="75">
        <v>45</v>
      </c>
      <c r="F68" s="75">
        <v>15</v>
      </c>
      <c r="G68" s="75">
        <v>33.982799999999997</v>
      </c>
      <c r="H68" s="75">
        <v>-33.928284477328326</v>
      </c>
      <c r="I68" s="75">
        <v>1.9241123318250806</v>
      </c>
      <c r="J68" s="75">
        <v>945284.55087773048</v>
      </c>
      <c r="K68" s="75">
        <v>1047993.0288192476</v>
      </c>
      <c r="L68" s="75">
        <v>424.43400000000003</v>
      </c>
      <c r="M68" s="75"/>
      <c r="N68" s="75"/>
      <c r="O68" s="77"/>
      <c r="P68" s="77"/>
    </row>
    <row r="69" spans="1:16" hidden="1" thickBot="1" x14ac:dyDescent="0.3">
      <c r="A69" s="74"/>
      <c r="B69" s="75">
        <v>66</v>
      </c>
      <c r="C69" s="76" t="s">
        <v>53</v>
      </c>
      <c r="D69" s="75">
        <v>157</v>
      </c>
      <c r="E69" s="75">
        <v>18</v>
      </c>
      <c r="F69" s="75">
        <v>59</v>
      </c>
      <c r="G69" s="75">
        <v>41.006599999999999</v>
      </c>
      <c r="H69" s="75">
        <v>-37.834675368237129</v>
      </c>
      <c r="I69" s="75">
        <v>15.813873129000072</v>
      </c>
      <c r="J69" s="75">
        <v>945280.64448683953</v>
      </c>
      <c r="K69" s="75">
        <v>1048006.9185800448</v>
      </c>
      <c r="L69" s="75">
        <v>424.267</v>
      </c>
      <c r="M69" s="75"/>
      <c r="N69" s="75"/>
      <c r="O69" s="77"/>
      <c r="P69" s="77"/>
    </row>
    <row r="70" spans="1:16" hidden="1" thickBot="1" x14ac:dyDescent="0.3">
      <c r="A70" s="74"/>
      <c r="B70" s="75">
        <v>67</v>
      </c>
      <c r="C70" s="76" t="s">
        <v>53</v>
      </c>
      <c r="D70" s="75">
        <v>145</v>
      </c>
      <c r="E70" s="75">
        <v>27</v>
      </c>
      <c r="F70" s="75">
        <v>39</v>
      </c>
      <c r="G70" s="75">
        <v>33.360399999999998</v>
      </c>
      <c r="H70" s="75">
        <v>-27.480256130196938</v>
      </c>
      <c r="I70" s="75">
        <v>18.914328197923755</v>
      </c>
      <c r="J70" s="75">
        <v>945290.99890607758</v>
      </c>
      <c r="K70" s="75">
        <v>1048010.0190351137</v>
      </c>
      <c r="L70" s="75">
        <v>424.30200000000002</v>
      </c>
      <c r="M70" s="75"/>
      <c r="N70" s="75"/>
      <c r="O70" s="77"/>
      <c r="P70" s="77"/>
    </row>
    <row r="71" spans="1:16" hidden="1" thickBot="1" x14ac:dyDescent="0.3">
      <c r="A71" s="74"/>
      <c r="B71" s="75">
        <v>68</v>
      </c>
      <c r="C71" s="76" t="s">
        <v>53</v>
      </c>
      <c r="D71" s="75">
        <v>151</v>
      </c>
      <c r="E71" s="75">
        <v>48</v>
      </c>
      <c r="F71" s="75">
        <v>46</v>
      </c>
      <c r="G71" s="75">
        <v>22.572600000000001</v>
      </c>
      <c r="H71" s="75">
        <v>-19.895688633789455</v>
      </c>
      <c r="I71" s="75">
        <v>10.662262637325213</v>
      </c>
      <c r="J71" s="75">
        <v>945298.58347357402</v>
      </c>
      <c r="K71" s="75">
        <v>1048001.7669695531</v>
      </c>
      <c r="L71" s="75">
        <v>424.50700000000001</v>
      </c>
      <c r="M71" s="75"/>
      <c r="N71" s="75"/>
      <c r="O71" s="77"/>
      <c r="P71" s="77"/>
    </row>
    <row r="72" spans="1:16" hidden="1" thickBot="1" x14ac:dyDescent="0.3">
      <c r="A72" s="74"/>
      <c r="B72" s="75">
        <v>69</v>
      </c>
      <c r="C72" s="76" t="s">
        <v>53</v>
      </c>
      <c r="D72" s="75">
        <v>128</v>
      </c>
      <c r="E72" s="75">
        <v>6</v>
      </c>
      <c r="F72" s="75">
        <v>59</v>
      </c>
      <c r="G72" s="75">
        <v>29.697800000000001</v>
      </c>
      <c r="H72" s="75">
        <v>-18.331292087826771</v>
      </c>
      <c r="I72" s="75">
        <v>23.364996367018325</v>
      </c>
      <c r="J72" s="75">
        <v>945300.14787012001</v>
      </c>
      <c r="K72" s="75">
        <v>1048014.4697032828</v>
      </c>
      <c r="L72" s="75">
        <v>424.38799999999998</v>
      </c>
      <c r="M72" s="75"/>
      <c r="N72" s="75"/>
      <c r="O72" s="77"/>
      <c r="P72" s="77"/>
    </row>
    <row r="73" spans="1:16" hidden="1" thickBot="1" x14ac:dyDescent="0.3">
      <c r="A73" s="74"/>
      <c r="B73" s="75">
        <v>70</v>
      </c>
      <c r="C73" s="76" t="s">
        <v>53</v>
      </c>
      <c r="D73" s="75">
        <v>128</v>
      </c>
      <c r="E73" s="75">
        <v>31</v>
      </c>
      <c r="F73" s="75">
        <v>4</v>
      </c>
      <c r="G73" s="75">
        <v>21.418600000000001</v>
      </c>
      <c r="H73" s="75">
        <v>-13.338592395538534</v>
      </c>
      <c r="I73" s="75">
        <v>16.758233166586557</v>
      </c>
      <c r="J73" s="75">
        <v>945305.14056981227</v>
      </c>
      <c r="K73" s="75">
        <v>1048007.8629400823</v>
      </c>
      <c r="L73" s="75">
        <v>424.48599999999999</v>
      </c>
      <c r="M73" s="75"/>
      <c r="N73" s="75"/>
      <c r="O73" s="77"/>
      <c r="P73" s="77"/>
    </row>
    <row r="74" spans="1:16" hidden="1" thickBot="1" x14ac:dyDescent="0.3">
      <c r="A74" s="74"/>
      <c r="B74" s="75">
        <v>71</v>
      </c>
      <c r="C74" s="76" t="s">
        <v>53</v>
      </c>
      <c r="D74" s="75">
        <v>102</v>
      </c>
      <c r="E74" s="75">
        <v>56</v>
      </c>
      <c r="F74" s="75">
        <v>3</v>
      </c>
      <c r="G74" s="75">
        <v>30.490600000000001</v>
      </c>
      <c r="H74" s="75">
        <v>-6.8247520592333348</v>
      </c>
      <c r="I74" s="75">
        <v>29.716989209709492</v>
      </c>
      <c r="J74" s="75">
        <v>945311.65441014862</v>
      </c>
      <c r="K74" s="75">
        <v>1048020.8216961256</v>
      </c>
      <c r="L74" s="75">
        <v>424.54700000000003</v>
      </c>
      <c r="M74" s="75"/>
      <c r="N74" s="75"/>
      <c r="O74" s="77"/>
      <c r="P74" s="77"/>
    </row>
    <row r="75" spans="1:16" hidden="1" thickBot="1" x14ac:dyDescent="0.3">
      <c r="A75" s="74"/>
      <c r="B75" s="75">
        <v>72</v>
      </c>
      <c r="C75" s="76" t="s">
        <v>53</v>
      </c>
      <c r="D75" s="75">
        <v>99</v>
      </c>
      <c r="E75" s="75">
        <v>28</v>
      </c>
      <c r="F75" s="75">
        <v>46</v>
      </c>
      <c r="G75" s="75">
        <v>24.066600000000001</v>
      </c>
      <c r="H75" s="75">
        <v>-3.9636186838751466</v>
      </c>
      <c r="I75" s="75">
        <v>23.737964581843066</v>
      </c>
      <c r="J75" s="75">
        <v>945314.51554352394</v>
      </c>
      <c r="K75" s="75">
        <v>1048014.8426714976</v>
      </c>
      <c r="L75" s="75">
        <v>424.61599999999999</v>
      </c>
      <c r="M75" s="75"/>
      <c r="N75" s="75"/>
      <c r="O75" s="77"/>
      <c r="P75" s="77"/>
    </row>
    <row r="76" spans="1:16" hidden="1" thickBot="1" x14ac:dyDescent="0.3">
      <c r="A76" s="74"/>
      <c r="B76" s="75">
        <v>73</v>
      </c>
      <c r="C76" s="76" t="s">
        <v>53</v>
      </c>
      <c r="D76" s="75">
        <v>100</v>
      </c>
      <c r="E76" s="75">
        <v>10</v>
      </c>
      <c r="F76" s="75">
        <v>29</v>
      </c>
      <c r="G76" s="75">
        <v>21.376200000000001</v>
      </c>
      <c r="H76" s="75">
        <v>-3.7761167438463796</v>
      </c>
      <c r="I76" s="75">
        <v>21.040030151519343</v>
      </c>
      <c r="J76" s="75">
        <v>945314.703045464</v>
      </c>
      <c r="K76" s="75">
        <v>1048012.1447370673</v>
      </c>
      <c r="L76" s="75">
        <v>424.53800000000001</v>
      </c>
      <c r="M76" s="75"/>
      <c r="N76" s="75"/>
      <c r="O76" s="77"/>
      <c r="P76" s="77"/>
    </row>
    <row r="77" spans="1:16" ht="32.25" hidden="1" thickBot="1" x14ac:dyDescent="0.3">
      <c r="A77" s="74"/>
      <c r="B77" s="75">
        <v>74</v>
      </c>
      <c r="C77" s="76" t="s">
        <v>57</v>
      </c>
      <c r="D77" s="75">
        <v>83</v>
      </c>
      <c r="E77" s="75">
        <v>26</v>
      </c>
      <c r="F77" s="75">
        <v>19</v>
      </c>
      <c r="G77" s="75">
        <v>29.560199999999998</v>
      </c>
      <c r="H77" s="75">
        <v>3.3777760496474931</v>
      </c>
      <c r="I77" s="75">
        <v>29.366580546574156</v>
      </c>
      <c r="J77" s="75">
        <v>945321.85693825746</v>
      </c>
      <c r="K77" s="75">
        <v>1048020.4712874624</v>
      </c>
      <c r="L77" s="75">
        <v>424.59699999999998</v>
      </c>
      <c r="M77" s="75"/>
      <c r="N77" s="75"/>
      <c r="O77" s="77"/>
      <c r="P77" s="77"/>
    </row>
    <row r="78" spans="1:16" hidden="1" thickBot="1" x14ac:dyDescent="0.3">
      <c r="A78" s="74"/>
      <c r="B78" s="75">
        <v>75</v>
      </c>
      <c r="C78" s="76" t="s">
        <v>58</v>
      </c>
      <c r="D78" s="75">
        <v>81</v>
      </c>
      <c r="E78" s="75">
        <v>18</v>
      </c>
      <c r="F78" s="75">
        <v>5</v>
      </c>
      <c r="G78" s="75">
        <v>27.918199999999999</v>
      </c>
      <c r="H78" s="75">
        <v>4.222260861153865</v>
      </c>
      <c r="I78" s="75">
        <v>27.597072389301879</v>
      </c>
      <c r="J78" s="75">
        <v>945322.701423069</v>
      </c>
      <c r="K78" s="75">
        <v>1048018.7017793051</v>
      </c>
      <c r="L78" s="75">
        <v>424.529</v>
      </c>
      <c r="M78" s="75"/>
      <c r="N78" s="75"/>
      <c r="O78" s="77"/>
      <c r="P78" s="77"/>
    </row>
    <row r="79" spans="1:16" ht="33.75" customHeight="1" thickBot="1" x14ac:dyDescent="0.3">
      <c r="A79" s="116" t="s">
        <v>40</v>
      </c>
      <c r="B79" s="75" t="s">
        <v>54</v>
      </c>
      <c r="C79" s="76" t="s">
        <v>122</v>
      </c>
      <c r="D79" s="75">
        <v>40</v>
      </c>
      <c r="E79" s="75">
        <v>43</v>
      </c>
      <c r="F79" s="75">
        <v>51</v>
      </c>
      <c r="G79" s="75">
        <v>38.467799999999997</v>
      </c>
      <c r="H79" s="75">
        <v>29.150256586412819</v>
      </c>
      <c r="I79" s="75">
        <v>25.100481624588316</v>
      </c>
      <c r="J79" s="75">
        <v>945347.62941879418</v>
      </c>
      <c r="K79" s="75">
        <v>1048016.2051885404</v>
      </c>
      <c r="L79" s="75">
        <v>424.62299999999999</v>
      </c>
      <c r="M79" s="114">
        <v>-1.5569201204925776E-3</v>
      </c>
      <c r="N79" s="114">
        <v>6.1876220861449838E-3</v>
      </c>
      <c r="O79" s="113" t="s">
        <v>114</v>
      </c>
      <c r="P79" s="113"/>
    </row>
    <row r="80" spans="1:16" ht="32.25" thickBot="1" x14ac:dyDescent="0.3">
      <c r="A80" s="116"/>
      <c r="B80" s="75">
        <v>77</v>
      </c>
      <c r="C80" s="76" t="s">
        <v>118</v>
      </c>
      <c r="D80" s="75">
        <v>220</v>
      </c>
      <c r="E80" s="75">
        <v>43</v>
      </c>
      <c r="F80" s="75">
        <v>37.549999999999997</v>
      </c>
      <c r="G80" s="75">
        <v>38.476399999999998</v>
      </c>
      <c r="H80" s="75">
        <v>-29.158410564907008</v>
      </c>
      <c r="I80" s="75">
        <v>-25.104191886780963</v>
      </c>
      <c r="J80" s="75">
        <v>945318.4710082293</v>
      </c>
      <c r="K80" s="75">
        <v>1047991.1009966537</v>
      </c>
      <c r="L80" s="75">
        <v>424.80900000000003</v>
      </c>
      <c r="M80" s="114"/>
      <c r="N80" s="114"/>
      <c r="O80" s="113"/>
      <c r="P80" s="113"/>
    </row>
    <row r="81" spans="1:16" hidden="1" thickBot="1" x14ac:dyDescent="0.3">
      <c r="A81" s="74"/>
      <c r="B81" s="75">
        <v>78</v>
      </c>
      <c r="C81" s="76" t="s">
        <v>59</v>
      </c>
      <c r="D81" s="75">
        <v>130</v>
      </c>
      <c r="E81" s="75">
        <v>43</v>
      </c>
      <c r="F81" s="75">
        <v>11</v>
      </c>
      <c r="G81" s="75">
        <v>19.828399999999998</v>
      </c>
      <c r="H81" s="75">
        <v>-12.935241708452637</v>
      </c>
      <c r="I81" s="75">
        <v>15.028139222934662</v>
      </c>
      <c r="J81" s="75">
        <v>945334.69417708577</v>
      </c>
      <c r="K81" s="75">
        <v>1048031.2333277633</v>
      </c>
      <c r="L81" s="75">
        <v>424.541</v>
      </c>
      <c r="M81" s="75"/>
      <c r="N81" s="75"/>
      <c r="O81" s="77"/>
      <c r="P81" s="77"/>
    </row>
    <row r="82" spans="1:16" ht="32.25" hidden="1" thickBot="1" x14ac:dyDescent="0.3">
      <c r="A82" s="74"/>
      <c r="B82" s="75">
        <v>79</v>
      </c>
      <c r="C82" s="76" t="s">
        <v>60</v>
      </c>
      <c r="D82" s="75">
        <v>126</v>
      </c>
      <c r="E82" s="75">
        <v>13</v>
      </c>
      <c r="F82" s="75">
        <v>7</v>
      </c>
      <c r="G82" s="75">
        <v>17.622399999999999</v>
      </c>
      <c r="H82" s="75">
        <v>-10.412507969329708</v>
      </c>
      <c r="I82" s="75">
        <v>14.217195910187257</v>
      </c>
      <c r="J82" s="75">
        <v>945337.21691082488</v>
      </c>
      <c r="K82" s="75">
        <v>1048030.4223844506</v>
      </c>
      <c r="L82" s="75">
        <v>424.334</v>
      </c>
      <c r="M82" s="75"/>
      <c r="N82" s="75"/>
      <c r="O82" s="77"/>
      <c r="P82" s="77"/>
    </row>
    <row r="83" spans="1:16" hidden="1" thickBot="1" x14ac:dyDescent="0.3">
      <c r="A83" s="74"/>
      <c r="B83" s="75">
        <v>80</v>
      </c>
      <c r="C83" s="76" t="s">
        <v>61</v>
      </c>
      <c r="D83" s="75">
        <v>97</v>
      </c>
      <c r="E83" s="75">
        <v>36</v>
      </c>
      <c r="F83" s="75">
        <v>50</v>
      </c>
      <c r="G83" s="75">
        <v>16.078399999999998</v>
      </c>
      <c r="H83" s="75">
        <v>-2.1303343591844608</v>
      </c>
      <c r="I83" s="75">
        <v>15.936644002991285</v>
      </c>
      <c r="J83" s="75">
        <v>945345.49908443505</v>
      </c>
      <c r="K83" s="75">
        <v>1048032.1418325434</v>
      </c>
      <c r="L83" s="75">
        <v>424.61700000000002</v>
      </c>
      <c r="M83" s="75"/>
      <c r="N83" s="75"/>
      <c r="O83" s="77"/>
      <c r="P83" s="77"/>
    </row>
    <row r="84" spans="1:16" ht="32.25" hidden="1" thickBot="1" x14ac:dyDescent="0.3">
      <c r="A84" s="74"/>
      <c r="B84" s="75">
        <v>81</v>
      </c>
      <c r="C84" s="76" t="s">
        <v>62</v>
      </c>
      <c r="D84" s="75">
        <v>102</v>
      </c>
      <c r="E84" s="75">
        <v>17</v>
      </c>
      <c r="F84" s="75">
        <v>40</v>
      </c>
      <c r="G84" s="75">
        <v>15.422000000000001</v>
      </c>
      <c r="H84" s="75">
        <v>-3.2838935674870418</v>
      </c>
      <c r="I84" s="75">
        <v>15.068315335080337</v>
      </c>
      <c r="J84" s="75">
        <v>945344.34552522667</v>
      </c>
      <c r="K84" s="75">
        <v>1048031.2735038755</v>
      </c>
      <c r="L84" s="75">
        <v>424.358</v>
      </c>
      <c r="M84" s="75"/>
      <c r="N84" s="75"/>
      <c r="O84" s="77"/>
      <c r="P84" s="77"/>
    </row>
    <row r="85" spans="1:16" ht="32.25" hidden="1" thickBot="1" x14ac:dyDescent="0.3">
      <c r="A85" s="74"/>
      <c r="B85" s="75">
        <v>82</v>
      </c>
      <c r="C85" s="76" t="s">
        <v>63</v>
      </c>
      <c r="D85" s="75">
        <v>117</v>
      </c>
      <c r="E85" s="75">
        <v>9</v>
      </c>
      <c r="F85" s="75">
        <v>44</v>
      </c>
      <c r="G85" s="75">
        <v>33.363799999999998</v>
      </c>
      <c r="H85" s="75">
        <v>-15.230954849638017</v>
      </c>
      <c r="I85" s="75">
        <v>29.6843589253379</v>
      </c>
      <c r="J85" s="75">
        <v>945332.39846394456</v>
      </c>
      <c r="K85" s="75">
        <v>1048045.8895474657</v>
      </c>
      <c r="L85" s="75">
        <v>424.19499999999999</v>
      </c>
      <c r="M85" s="75"/>
      <c r="N85" s="75"/>
      <c r="O85" s="77"/>
      <c r="P85" s="77"/>
    </row>
    <row r="86" spans="1:16" ht="32.25" hidden="1" thickBot="1" x14ac:dyDescent="0.3">
      <c r="A86" s="74"/>
      <c r="B86" s="75">
        <v>83</v>
      </c>
      <c r="C86" s="76" t="s">
        <v>64</v>
      </c>
      <c r="D86" s="75">
        <v>120</v>
      </c>
      <c r="E86" s="75">
        <v>2</v>
      </c>
      <c r="F86" s="75">
        <v>5</v>
      </c>
      <c r="G86" s="75">
        <v>52.160400000000003</v>
      </c>
      <c r="H86" s="75">
        <v>-26.107570354039641</v>
      </c>
      <c r="I86" s="75">
        <v>45.156418130414984</v>
      </c>
      <c r="J86" s="75">
        <v>945321.52184844017</v>
      </c>
      <c r="K86" s="75">
        <v>1048061.3616066708</v>
      </c>
      <c r="L86" s="75">
        <v>424.40199999999999</v>
      </c>
      <c r="M86" s="75"/>
      <c r="N86" s="75"/>
      <c r="O86" s="77"/>
      <c r="P86" s="77"/>
    </row>
    <row r="87" spans="1:16" ht="32.25" hidden="1" thickBot="1" x14ac:dyDescent="0.3">
      <c r="A87" s="74"/>
      <c r="B87" s="75">
        <v>84</v>
      </c>
      <c r="C87" s="76" t="s">
        <v>65</v>
      </c>
      <c r="D87" s="75">
        <v>121</v>
      </c>
      <c r="E87" s="75">
        <v>16</v>
      </c>
      <c r="F87" s="75">
        <v>3</v>
      </c>
      <c r="G87" s="75">
        <v>51.814399999999999</v>
      </c>
      <c r="H87" s="75">
        <v>-26.893453524656245</v>
      </c>
      <c r="I87" s="75">
        <v>44.288533559795752</v>
      </c>
      <c r="J87" s="75">
        <v>945320.7359652695</v>
      </c>
      <c r="K87" s="75">
        <v>1048060.4937221002</v>
      </c>
      <c r="L87" s="75">
        <v>424</v>
      </c>
      <c r="M87" s="75"/>
      <c r="N87" s="75"/>
      <c r="O87" s="77"/>
      <c r="P87" s="77"/>
    </row>
    <row r="88" spans="1:16" hidden="1" thickBot="1" x14ac:dyDescent="0.3">
      <c r="A88" s="74"/>
      <c r="B88" s="75">
        <v>85</v>
      </c>
      <c r="C88" s="76" t="s">
        <v>66</v>
      </c>
      <c r="D88" s="75">
        <v>122</v>
      </c>
      <c r="E88" s="75">
        <v>20</v>
      </c>
      <c r="F88" s="75">
        <v>47</v>
      </c>
      <c r="G88" s="75">
        <v>61.703600000000002</v>
      </c>
      <c r="H88" s="75">
        <v>-33.013680093810954</v>
      </c>
      <c r="I88" s="75">
        <v>52.128985983073861</v>
      </c>
      <c r="J88" s="75">
        <v>945314.61573870038</v>
      </c>
      <c r="K88" s="75">
        <v>1048068.3341745235</v>
      </c>
      <c r="L88" s="75">
        <v>423.89600000000002</v>
      </c>
      <c r="M88" s="75"/>
      <c r="N88" s="75"/>
      <c r="O88" s="77"/>
      <c r="P88" s="77"/>
    </row>
    <row r="89" spans="1:16" hidden="1" thickBot="1" x14ac:dyDescent="0.3">
      <c r="A89" s="74"/>
      <c r="B89" s="75">
        <v>86</v>
      </c>
      <c r="C89" s="76" t="s">
        <v>67</v>
      </c>
      <c r="D89" s="75">
        <v>121</v>
      </c>
      <c r="E89" s="75">
        <v>2</v>
      </c>
      <c r="F89" s="75">
        <v>42</v>
      </c>
      <c r="G89" s="75">
        <v>63.211199999999998</v>
      </c>
      <c r="H89" s="75">
        <v>-32.598719609092214</v>
      </c>
      <c r="I89" s="75">
        <v>54.156987409638901</v>
      </c>
      <c r="J89" s="75">
        <v>945315.0306991851</v>
      </c>
      <c r="K89" s="75">
        <v>1048070.3621759501</v>
      </c>
      <c r="L89" s="75">
        <v>423.41699999999997</v>
      </c>
      <c r="M89" s="75"/>
      <c r="N89" s="75"/>
      <c r="O89" s="77"/>
      <c r="P89" s="77"/>
    </row>
    <row r="90" spans="1:16" hidden="1" thickBot="1" x14ac:dyDescent="0.3">
      <c r="A90" s="74"/>
      <c r="B90" s="75">
        <v>87</v>
      </c>
      <c r="C90" s="76" t="s">
        <v>67</v>
      </c>
      <c r="D90" s="75">
        <v>120</v>
      </c>
      <c r="E90" s="75">
        <v>46</v>
      </c>
      <c r="F90" s="75">
        <v>19</v>
      </c>
      <c r="G90" s="75">
        <v>67.851699999999994</v>
      </c>
      <c r="H90" s="75">
        <v>-34.714436274503299</v>
      </c>
      <c r="I90" s="75">
        <v>58.298894560990163</v>
      </c>
      <c r="J90" s="75">
        <v>945312.91498251969</v>
      </c>
      <c r="K90" s="75">
        <v>1048074.5040831014</v>
      </c>
      <c r="L90" s="75">
        <v>424.26799999999997</v>
      </c>
      <c r="M90" s="75"/>
      <c r="N90" s="75"/>
      <c r="O90" s="77"/>
      <c r="P90" s="77"/>
    </row>
    <row r="91" spans="1:16" hidden="1" thickBot="1" x14ac:dyDescent="0.3">
      <c r="A91" s="74"/>
      <c r="B91" s="75">
        <v>88</v>
      </c>
      <c r="C91" s="76" t="s">
        <v>67</v>
      </c>
      <c r="D91" s="75">
        <v>123</v>
      </c>
      <c r="E91" s="75">
        <v>13</v>
      </c>
      <c r="F91" s="75">
        <v>22</v>
      </c>
      <c r="G91" s="75">
        <v>68.386399999999995</v>
      </c>
      <c r="H91" s="75">
        <v>-37.468623630777195</v>
      </c>
      <c r="I91" s="75">
        <v>57.208408019933266</v>
      </c>
      <c r="J91" s="75">
        <v>945310.16079516336</v>
      </c>
      <c r="K91" s="75">
        <v>1048073.4135965604</v>
      </c>
      <c r="L91" s="75">
        <v>423.98899999999998</v>
      </c>
      <c r="M91" s="75"/>
      <c r="N91" s="75"/>
      <c r="O91" s="77"/>
      <c r="P91" s="77"/>
    </row>
    <row r="92" spans="1:16" ht="32.25" hidden="1" thickBot="1" x14ac:dyDescent="0.3">
      <c r="A92" s="74"/>
      <c r="B92" s="75">
        <v>89</v>
      </c>
      <c r="C92" s="76" t="s">
        <v>68</v>
      </c>
      <c r="D92" s="75">
        <v>129</v>
      </c>
      <c r="E92" s="75">
        <v>32</v>
      </c>
      <c r="F92" s="75">
        <v>24</v>
      </c>
      <c r="G92" s="75">
        <v>68.466800000000006</v>
      </c>
      <c r="H92" s="75">
        <v>-43.587112438915455</v>
      </c>
      <c r="I92" s="75">
        <v>52.800249350522407</v>
      </c>
      <c r="J92" s="75">
        <v>945304.04230635532</v>
      </c>
      <c r="K92" s="75">
        <v>1048069.0054378909</v>
      </c>
      <c r="L92" s="75">
        <v>424.13299999999998</v>
      </c>
      <c r="M92" s="75"/>
      <c r="N92" s="75"/>
      <c r="O92" s="77"/>
      <c r="P92" s="77"/>
    </row>
    <row r="93" spans="1:16" ht="32.25" hidden="1" thickBot="1" x14ac:dyDescent="0.3">
      <c r="A93" s="74"/>
      <c r="B93" s="75">
        <v>90</v>
      </c>
      <c r="C93" s="76" t="s">
        <v>69</v>
      </c>
      <c r="D93" s="75">
        <v>129</v>
      </c>
      <c r="E93" s="75">
        <v>28</v>
      </c>
      <c r="F93" s="75">
        <v>6</v>
      </c>
      <c r="G93" s="75">
        <v>51.368000000000002</v>
      </c>
      <c r="H93" s="75">
        <v>-32.652154255840578</v>
      </c>
      <c r="I93" s="75">
        <v>39.65486409575491</v>
      </c>
      <c r="J93" s="75">
        <v>945314.97726453829</v>
      </c>
      <c r="K93" s="75">
        <v>1048055.8600526361</v>
      </c>
      <c r="L93" s="75">
        <v>424.185</v>
      </c>
      <c r="M93" s="75"/>
      <c r="N93" s="75"/>
      <c r="O93" s="77"/>
      <c r="P93" s="77"/>
    </row>
    <row r="94" spans="1:16" hidden="1" thickBot="1" x14ac:dyDescent="0.3">
      <c r="A94" s="74"/>
      <c r="B94" s="75">
        <v>91</v>
      </c>
      <c r="C94" s="76" t="s">
        <v>70</v>
      </c>
      <c r="D94" s="75">
        <v>128</v>
      </c>
      <c r="E94" s="75">
        <v>8</v>
      </c>
      <c r="F94" s="75">
        <v>5</v>
      </c>
      <c r="G94" s="75">
        <v>51.383800000000001</v>
      </c>
      <c r="H94" s="75">
        <v>-31.730146910347507</v>
      </c>
      <c r="I94" s="75">
        <v>40.416490192590508</v>
      </c>
      <c r="J94" s="75">
        <v>945315.89927188389</v>
      </c>
      <c r="K94" s="75">
        <v>1048056.621678733</v>
      </c>
      <c r="L94" s="75">
        <v>424.04500000000002</v>
      </c>
      <c r="M94" s="75"/>
      <c r="N94" s="75"/>
      <c r="O94" s="77"/>
      <c r="P94" s="77"/>
    </row>
    <row r="95" spans="1:16" hidden="1" thickBot="1" x14ac:dyDescent="0.3">
      <c r="A95" s="74"/>
      <c r="B95" s="75">
        <v>92</v>
      </c>
      <c r="C95" s="76" t="s">
        <v>70</v>
      </c>
      <c r="D95" s="75">
        <v>130</v>
      </c>
      <c r="E95" s="75">
        <v>6</v>
      </c>
      <c r="F95" s="75">
        <v>38</v>
      </c>
      <c r="G95" s="75">
        <v>32.479399999999998</v>
      </c>
      <c r="H95" s="75">
        <v>-20.925325690294876</v>
      </c>
      <c r="I95" s="75">
        <v>24.840333514570315</v>
      </c>
      <c r="J95" s="75">
        <v>945326.70409310388</v>
      </c>
      <c r="K95" s="75">
        <v>1048041.045522055</v>
      </c>
      <c r="L95" s="75">
        <v>424.47399999999999</v>
      </c>
      <c r="M95" s="75"/>
      <c r="N95" s="75"/>
      <c r="O95" s="77"/>
      <c r="P95" s="77"/>
    </row>
    <row r="96" spans="1:16" hidden="1" thickBot="1" x14ac:dyDescent="0.3">
      <c r="A96" s="74"/>
      <c r="B96" s="75">
        <v>93</v>
      </c>
      <c r="C96" s="76" t="s">
        <v>70</v>
      </c>
      <c r="D96" s="75">
        <v>126</v>
      </c>
      <c r="E96" s="75">
        <v>13</v>
      </c>
      <c r="F96" s="75">
        <v>57</v>
      </c>
      <c r="G96" s="75">
        <v>32.531799999999997</v>
      </c>
      <c r="H96" s="75">
        <v>-19.22835326783844</v>
      </c>
      <c r="I96" s="75">
        <v>26.240968767315103</v>
      </c>
      <c r="J96" s="75">
        <v>945328.4010655263</v>
      </c>
      <c r="K96" s="75">
        <v>1048042.4461573077</v>
      </c>
      <c r="L96" s="75">
        <v>424.20400000000001</v>
      </c>
      <c r="M96" s="75"/>
      <c r="N96" s="75"/>
      <c r="O96" s="77"/>
      <c r="P96" s="77"/>
    </row>
    <row r="97" spans="1:16" ht="32.25" thickBot="1" x14ac:dyDescent="0.3">
      <c r="A97" s="116" t="s">
        <v>43</v>
      </c>
      <c r="B97" s="75" t="s">
        <v>54</v>
      </c>
      <c r="C97" s="76" t="s">
        <v>123</v>
      </c>
      <c r="D97" s="75">
        <v>126</v>
      </c>
      <c r="E97" s="75">
        <v>30</v>
      </c>
      <c r="F97" s="75">
        <v>9</v>
      </c>
      <c r="G97" s="75">
        <v>56.740400000000001</v>
      </c>
      <c r="H97" s="75">
        <v>-33.752472979543121</v>
      </c>
      <c r="I97" s="75">
        <v>45.609687128122367</v>
      </c>
      <c r="J97" s="75">
        <v>945313.87694581458</v>
      </c>
      <c r="K97" s="75">
        <v>1048061.8148756685</v>
      </c>
      <c r="L97" s="75">
        <v>423.91899999999998</v>
      </c>
      <c r="M97" s="114">
        <v>-4.0917100850492716E-3</v>
      </c>
      <c r="N97" s="114">
        <v>5.8962423354387283E-3</v>
      </c>
      <c r="O97" s="113" t="s">
        <v>115</v>
      </c>
      <c r="P97" s="113"/>
    </row>
    <row r="98" spans="1:16" ht="38.25" customHeight="1" thickBot="1" x14ac:dyDescent="0.3">
      <c r="A98" s="116"/>
      <c r="B98" s="75">
        <v>95</v>
      </c>
      <c r="C98" s="76" t="s">
        <v>49</v>
      </c>
      <c r="D98" s="75">
        <v>306</v>
      </c>
      <c r="E98" s="75">
        <v>30</v>
      </c>
      <c r="F98" s="75">
        <v>0.17</v>
      </c>
      <c r="G98" s="75">
        <v>56.746299999999998</v>
      </c>
      <c r="H98" s="75">
        <v>33.75402989967936</v>
      </c>
      <c r="I98" s="75">
        <v>-45.61587475015196</v>
      </c>
      <c r="J98" s="75">
        <v>945347.6309757143</v>
      </c>
      <c r="K98" s="75">
        <v>1048016.1990009183</v>
      </c>
      <c r="L98" s="75">
        <v>424.613</v>
      </c>
      <c r="M98" s="114"/>
      <c r="N98" s="114"/>
      <c r="O98" s="113"/>
      <c r="P98" s="113"/>
    </row>
    <row r="99" spans="1:16" hidden="1" thickBot="1" x14ac:dyDescent="0.3">
      <c r="A99" s="74"/>
      <c r="B99" s="75">
        <v>96</v>
      </c>
      <c r="C99" s="76" t="s">
        <v>71</v>
      </c>
      <c r="D99" s="75">
        <v>95</v>
      </c>
      <c r="E99" s="75">
        <v>35</v>
      </c>
      <c r="F99" s="75">
        <v>49</v>
      </c>
      <c r="G99" s="75">
        <v>37.657200000000003</v>
      </c>
      <c r="H99" s="75">
        <v>-3.6727001122784158</v>
      </c>
      <c r="I99" s="75">
        <v>37.477673163168369</v>
      </c>
      <c r="J99" s="75">
        <v>945310.20424570225</v>
      </c>
      <c r="K99" s="75">
        <v>1048099.2925488317</v>
      </c>
      <c r="L99" s="75">
        <v>423.88</v>
      </c>
      <c r="M99" s="75"/>
      <c r="N99" s="75"/>
      <c r="O99" s="76"/>
      <c r="P99" s="76"/>
    </row>
    <row r="100" spans="1:16" ht="32.25" hidden="1" thickBot="1" x14ac:dyDescent="0.3">
      <c r="A100" s="74"/>
      <c r="B100" s="75">
        <v>97</v>
      </c>
      <c r="C100" s="76" t="s">
        <v>72</v>
      </c>
      <c r="D100" s="75">
        <v>108</v>
      </c>
      <c r="E100" s="75">
        <v>8</v>
      </c>
      <c r="F100" s="75">
        <v>34</v>
      </c>
      <c r="G100" s="75">
        <v>38.091999999999999</v>
      </c>
      <c r="H100" s="75">
        <v>-11.861315909752573</v>
      </c>
      <c r="I100" s="75">
        <v>36.198199525515776</v>
      </c>
      <c r="J100" s="75">
        <v>945302.01562990481</v>
      </c>
      <c r="K100" s="75">
        <v>1048098.013075194</v>
      </c>
      <c r="L100" s="75">
        <v>423.53300000000002</v>
      </c>
      <c r="M100" s="75"/>
      <c r="N100" s="75"/>
      <c r="O100" s="76"/>
      <c r="P100" s="76"/>
    </row>
    <row r="101" spans="1:16" hidden="1" thickBot="1" x14ac:dyDescent="0.3">
      <c r="A101" s="74"/>
      <c r="B101" s="75">
        <v>98</v>
      </c>
      <c r="C101" s="76" t="s">
        <v>73</v>
      </c>
      <c r="D101" s="75">
        <v>114</v>
      </c>
      <c r="E101" s="75">
        <v>38</v>
      </c>
      <c r="F101" s="75">
        <v>11</v>
      </c>
      <c r="G101" s="75">
        <v>25.837</v>
      </c>
      <c r="H101" s="75">
        <v>-10.770364525468473</v>
      </c>
      <c r="I101" s="75">
        <v>23.485097764082873</v>
      </c>
      <c r="J101" s="75">
        <v>945303.10658128909</v>
      </c>
      <c r="K101" s="75">
        <v>1048085.2999734326</v>
      </c>
      <c r="L101" s="75">
        <v>423.60700000000003</v>
      </c>
      <c r="M101" s="75"/>
      <c r="N101" s="75"/>
      <c r="O101" s="76"/>
      <c r="P101" s="76"/>
    </row>
    <row r="102" spans="1:16" ht="32.25" hidden="1" thickBot="1" x14ac:dyDescent="0.3">
      <c r="A102" s="74"/>
      <c r="B102" s="75">
        <v>99</v>
      </c>
      <c r="C102" s="76" t="s">
        <v>69</v>
      </c>
      <c r="D102" s="75">
        <v>138</v>
      </c>
      <c r="E102" s="75">
        <v>5</v>
      </c>
      <c r="F102" s="75">
        <v>24</v>
      </c>
      <c r="G102" s="75">
        <v>12.044600000000001</v>
      </c>
      <c r="H102" s="75">
        <v>-8.963530809444606</v>
      </c>
      <c r="I102" s="75">
        <v>8.0453405514084562</v>
      </c>
      <c r="J102" s="75">
        <v>945304.91341500508</v>
      </c>
      <c r="K102" s="75">
        <v>1048069.8602162199</v>
      </c>
      <c r="L102" s="75">
        <v>424.15199999999999</v>
      </c>
      <c r="M102" s="75"/>
      <c r="N102" s="75"/>
      <c r="O102" s="76"/>
      <c r="P102" s="76"/>
    </row>
    <row r="103" spans="1:16" ht="32.25" hidden="1" thickBot="1" x14ac:dyDescent="0.3">
      <c r="A103" s="74"/>
      <c r="B103" s="75">
        <v>100</v>
      </c>
      <c r="C103" s="76" t="s">
        <v>74</v>
      </c>
      <c r="D103" s="75">
        <v>29</v>
      </c>
      <c r="E103" s="75">
        <v>41</v>
      </c>
      <c r="F103" s="75">
        <v>47</v>
      </c>
      <c r="G103" s="75">
        <v>30.402000000000001</v>
      </c>
      <c r="H103" s="75">
        <v>26.409084602669516</v>
      </c>
      <c r="I103" s="75">
        <v>15.061270014478989</v>
      </c>
      <c r="J103" s="75">
        <v>945340.28603041731</v>
      </c>
      <c r="K103" s="75">
        <v>1048076.876145683</v>
      </c>
      <c r="L103" s="75">
        <v>424.49400000000003</v>
      </c>
      <c r="M103" s="75"/>
      <c r="N103" s="75"/>
      <c r="O103" s="76"/>
      <c r="P103" s="76"/>
    </row>
    <row r="104" spans="1:16" hidden="1" thickBot="1" x14ac:dyDescent="0.3">
      <c r="A104" s="74"/>
      <c r="B104" s="75">
        <v>101</v>
      </c>
      <c r="C104" s="76" t="s">
        <v>75</v>
      </c>
      <c r="D104" s="75">
        <v>34</v>
      </c>
      <c r="E104" s="75">
        <v>48</v>
      </c>
      <c r="F104" s="75">
        <v>33</v>
      </c>
      <c r="G104" s="75">
        <v>33.031199999999998</v>
      </c>
      <c r="H104" s="75">
        <v>27.12052740949126</v>
      </c>
      <c r="I104" s="75">
        <v>18.855693211097634</v>
      </c>
      <c r="J104" s="75">
        <v>945340.99747322407</v>
      </c>
      <c r="K104" s="75">
        <v>1048080.6705688796</v>
      </c>
      <c r="L104" s="75">
        <v>424.23700000000002</v>
      </c>
      <c r="M104" s="75"/>
      <c r="N104" s="75"/>
      <c r="O104" s="76"/>
      <c r="P104" s="76"/>
    </row>
    <row r="105" spans="1:16" ht="32.25" hidden="1" thickBot="1" x14ac:dyDescent="0.3">
      <c r="A105" s="74"/>
      <c r="B105" s="75">
        <v>102</v>
      </c>
      <c r="C105" s="76" t="s">
        <v>76</v>
      </c>
      <c r="D105" s="75">
        <v>51</v>
      </c>
      <c r="E105" s="75">
        <v>48</v>
      </c>
      <c r="F105" s="75">
        <v>39</v>
      </c>
      <c r="G105" s="75">
        <v>30.8858</v>
      </c>
      <c r="H105" s="75">
        <v>19.095448425110661</v>
      </c>
      <c r="I105" s="75">
        <v>24.275429781652448</v>
      </c>
      <c r="J105" s="75">
        <v>945332.97239423974</v>
      </c>
      <c r="K105" s="75">
        <v>1048086.0903054501</v>
      </c>
      <c r="L105" s="75">
        <v>424.38600000000002</v>
      </c>
      <c r="M105" s="75"/>
      <c r="N105" s="75"/>
      <c r="O105" s="76"/>
      <c r="P105" s="76"/>
    </row>
    <row r="106" spans="1:16" hidden="1" thickBot="1" x14ac:dyDescent="0.3">
      <c r="A106" s="74"/>
      <c r="B106" s="75">
        <v>103</v>
      </c>
      <c r="C106" s="76" t="s">
        <v>77</v>
      </c>
      <c r="D106" s="75">
        <v>47</v>
      </c>
      <c r="E106" s="75">
        <v>24</v>
      </c>
      <c r="F106" s="75">
        <v>30</v>
      </c>
      <c r="G106" s="75">
        <v>30.438800000000001</v>
      </c>
      <c r="H106" s="75">
        <v>20.600033240262327</v>
      </c>
      <c r="I106" s="75">
        <v>22.408908405812344</v>
      </c>
      <c r="J106" s="75">
        <v>945334.47697905486</v>
      </c>
      <c r="K106" s="75">
        <v>1048084.2237840743</v>
      </c>
      <c r="L106" s="75">
        <v>424.21</v>
      </c>
      <c r="M106" s="75"/>
      <c r="N106" s="75"/>
      <c r="O106" s="76"/>
      <c r="P106" s="76"/>
    </row>
    <row r="107" spans="1:16" hidden="1" thickBot="1" x14ac:dyDescent="0.3">
      <c r="A107" s="74"/>
      <c r="B107" s="75">
        <v>104</v>
      </c>
      <c r="C107" s="76" t="s">
        <v>78</v>
      </c>
      <c r="D107" s="75">
        <v>32</v>
      </c>
      <c r="E107" s="75">
        <v>29</v>
      </c>
      <c r="F107" s="75">
        <v>55</v>
      </c>
      <c r="G107" s="75">
        <v>42.327399999999997</v>
      </c>
      <c r="H107" s="75">
        <v>35.699118366658503</v>
      </c>
      <c r="I107" s="75">
        <v>22.74163007797166</v>
      </c>
      <c r="J107" s="75">
        <v>945349.57606418128</v>
      </c>
      <c r="K107" s="75">
        <v>1048084.5565057464</v>
      </c>
      <c r="L107" s="75">
        <v>424.61500000000001</v>
      </c>
      <c r="M107" s="75"/>
      <c r="N107" s="75"/>
      <c r="O107" s="76"/>
      <c r="P107" s="76"/>
    </row>
    <row r="108" spans="1:16" hidden="1" thickBot="1" x14ac:dyDescent="0.3">
      <c r="A108" s="74"/>
      <c r="B108" s="75">
        <v>105</v>
      </c>
      <c r="C108" s="76" t="s">
        <v>79</v>
      </c>
      <c r="D108" s="75">
        <v>35</v>
      </c>
      <c r="E108" s="75">
        <v>27</v>
      </c>
      <c r="F108" s="75">
        <v>23</v>
      </c>
      <c r="G108" s="75">
        <v>39.264200000000002</v>
      </c>
      <c r="H108" s="75">
        <v>31.982940301979042</v>
      </c>
      <c r="I108" s="75">
        <v>22.776499539658083</v>
      </c>
      <c r="J108" s="75">
        <v>945345.85988611658</v>
      </c>
      <c r="K108" s="75">
        <v>1048084.5913752081</v>
      </c>
      <c r="L108" s="75">
        <v>424.31099999999998</v>
      </c>
      <c r="M108" s="75"/>
      <c r="N108" s="75"/>
      <c r="O108" s="76"/>
      <c r="P108" s="76"/>
    </row>
    <row r="109" spans="1:16" hidden="1" thickBot="1" x14ac:dyDescent="0.3">
      <c r="A109" s="74"/>
      <c r="B109" s="75">
        <v>106</v>
      </c>
      <c r="C109" s="76" t="s">
        <v>79</v>
      </c>
      <c r="D109" s="75">
        <v>45</v>
      </c>
      <c r="E109" s="75">
        <v>12</v>
      </c>
      <c r="F109" s="75">
        <v>33</v>
      </c>
      <c r="G109" s="75">
        <v>66.507400000000004</v>
      </c>
      <c r="H109" s="75">
        <v>46.855838525238987</v>
      </c>
      <c r="I109" s="75">
        <v>47.199201803173864</v>
      </c>
      <c r="J109" s="75">
        <v>945360.73278433981</v>
      </c>
      <c r="K109" s="75">
        <v>1048109.0140774717</v>
      </c>
      <c r="L109" s="75">
        <v>424.55700000000002</v>
      </c>
      <c r="M109" s="75"/>
      <c r="N109" s="75"/>
      <c r="O109" s="76"/>
      <c r="P109" s="76"/>
    </row>
    <row r="110" spans="1:16" hidden="1" thickBot="1" x14ac:dyDescent="0.3">
      <c r="A110" s="74"/>
      <c r="B110" s="75">
        <v>107</v>
      </c>
      <c r="C110" s="76" t="s">
        <v>80</v>
      </c>
      <c r="D110" s="75">
        <v>42</v>
      </c>
      <c r="E110" s="75">
        <v>52</v>
      </c>
      <c r="F110" s="75">
        <v>40</v>
      </c>
      <c r="G110" s="75">
        <v>68.644999999999996</v>
      </c>
      <c r="H110" s="75">
        <v>50.303527036181173</v>
      </c>
      <c r="I110" s="75">
        <v>46.708577292829091</v>
      </c>
      <c r="J110" s="75">
        <v>945364.1804728508</v>
      </c>
      <c r="K110" s="75">
        <v>1048108.5234529614</v>
      </c>
      <c r="L110" s="75">
        <v>424.37799999999999</v>
      </c>
      <c r="M110" s="75"/>
      <c r="N110" s="75"/>
      <c r="O110" s="76"/>
      <c r="P110" s="76"/>
    </row>
    <row r="111" spans="1:16" hidden="1" thickBot="1" x14ac:dyDescent="0.3">
      <c r="A111" s="74"/>
      <c r="B111" s="75">
        <v>108</v>
      </c>
      <c r="C111" s="76" t="s">
        <v>78</v>
      </c>
      <c r="D111" s="75">
        <v>22</v>
      </c>
      <c r="E111" s="75">
        <v>29</v>
      </c>
      <c r="F111" s="75">
        <v>53</v>
      </c>
      <c r="G111" s="75">
        <v>66.323999999999998</v>
      </c>
      <c r="H111" s="75">
        <v>61.276247436172149</v>
      </c>
      <c r="I111" s="75">
        <v>25.379016453381446</v>
      </c>
      <c r="J111" s="75">
        <v>945375.15319325076</v>
      </c>
      <c r="K111" s="75">
        <v>1048087.1938921219</v>
      </c>
      <c r="L111" s="75">
        <v>424.572</v>
      </c>
      <c r="M111" s="75"/>
      <c r="N111" s="75"/>
      <c r="O111" s="76"/>
      <c r="P111" s="76"/>
    </row>
    <row r="112" spans="1:16" hidden="1" thickBot="1" x14ac:dyDescent="0.3">
      <c r="A112" s="74"/>
      <c r="B112" s="75">
        <v>109</v>
      </c>
      <c r="C112" s="76" t="s">
        <v>79</v>
      </c>
      <c r="D112" s="75">
        <v>36</v>
      </c>
      <c r="E112" s="75">
        <v>59</v>
      </c>
      <c r="F112" s="75">
        <v>23</v>
      </c>
      <c r="G112" s="75">
        <v>68.621200000000002</v>
      </c>
      <c r="H112" s="75">
        <v>54.810734128282071</v>
      </c>
      <c r="I112" s="75">
        <v>41.287437723341164</v>
      </c>
      <c r="J112" s="75">
        <v>945368.68767994281</v>
      </c>
      <c r="K112" s="75">
        <v>1048103.1023133919</v>
      </c>
      <c r="L112" s="75">
        <v>424.41199999999998</v>
      </c>
      <c r="M112" s="75"/>
      <c r="N112" s="75"/>
      <c r="O112" s="76"/>
      <c r="P112" s="76"/>
    </row>
    <row r="113" spans="1:16" ht="32.25" hidden="1" thickBot="1" x14ac:dyDescent="0.3">
      <c r="A113" s="74"/>
      <c r="B113" s="75">
        <v>110</v>
      </c>
      <c r="C113" s="76" t="s">
        <v>85</v>
      </c>
      <c r="D113" s="75">
        <v>36</v>
      </c>
      <c r="E113" s="75">
        <v>27</v>
      </c>
      <c r="F113" s="75">
        <v>26</v>
      </c>
      <c r="G113" s="75">
        <v>75.589399999999998</v>
      </c>
      <c r="H113" s="75">
        <v>60.796610280176907</v>
      </c>
      <c r="I113" s="75">
        <v>44.91691853634093</v>
      </c>
      <c r="J113" s="75">
        <v>945374.67355609476</v>
      </c>
      <c r="K113" s="75">
        <v>1048106.7317942048</v>
      </c>
      <c r="L113" s="75">
        <v>424.47199999999998</v>
      </c>
      <c r="M113" s="75"/>
      <c r="N113" s="75"/>
      <c r="O113" s="76"/>
      <c r="P113" s="76"/>
    </row>
    <row r="114" spans="1:16" hidden="1" thickBot="1" x14ac:dyDescent="0.3">
      <c r="A114" s="74"/>
      <c r="B114" s="75">
        <v>111</v>
      </c>
      <c r="C114" s="76" t="s">
        <v>86</v>
      </c>
      <c r="D114" s="75">
        <v>45</v>
      </c>
      <c r="E114" s="75">
        <v>2</v>
      </c>
      <c r="F114" s="75">
        <v>53</v>
      </c>
      <c r="G114" s="75">
        <v>75.675399999999996</v>
      </c>
      <c r="H114" s="75">
        <v>53.465688881747965</v>
      </c>
      <c r="I114" s="75">
        <v>53.555450493485075</v>
      </c>
      <c r="J114" s="75">
        <v>945367.34263469628</v>
      </c>
      <c r="K114" s="75">
        <v>1048115.370326162</v>
      </c>
      <c r="L114" s="75">
        <v>424.34899999999999</v>
      </c>
      <c r="M114" s="75"/>
      <c r="N114" s="75"/>
      <c r="O114" s="76"/>
      <c r="P114" s="76"/>
    </row>
    <row r="115" spans="1:16" ht="32.25" thickBot="1" x14ac:dyDescent="0.3">
      <c r="A115" s="116" t="s">
        <v>44</v>
      </c>
      <c r="B115" s="75" t="s">
        <v>54</v>
      </c>
      <c r="C115" s="76" t="s">
        <v>124</v>
      </c>
      <c r="D115" s="75">
        <v>29</v>
      </c>
      <c r="E115" s="75">
        <v>57</v>
      </c>
      <c r="F115" s="75">
        <v>28</v>
      </c>
      <c r="G115" s="75">
        <v>37.941600000000001</v>
      </c>
      <c r="H115" s="75">
        <v>32.872360438288347</v>
      </c>
      <c r="I115" s="75">
        <v>18.946580952120499</v>
      </c>
      <c r="J115" s="75">
        <v>945346.74930625292</v>
      </c>
      <c r="K115" s="75">
        <v>1048080.7614566206</v>
      </c>
      <c r="L115" s="75">
        <v>424.33600000000001</v>
      </c>
      <c r="M115" s="114">
        <v>1.828031032346189E-3</v>
      </c>
      <c r="N115" s="114">
        <v>8.4770541870966554E-3</v>
      </c>
      <c r="O115" s="113" t="s">
        <v>111</v>
      </c>
      <c r="P115" s="113"/>
    </row>
    <row r="116" spans="1:16" ht="37.5" customHeight="1" thickBot="1" x14ac:dyDescent="0.3">
      <c r="A116" s="116"/>
      <c r="B116" s="75">
        <v>113</v>
      </c>
      <c r="C116" s="76" t="s">
        <v>87</v>
      </c>
      <c r="D116" s="75">
        <v>209</v>
      </c>
      <c r="E116" s="75">
        <v>58</v>
      </c>
      <c r="F116" s="75">
        <v>6.88</v>
      </c>
      <c r="G116" s="75">
        <v>37.941000000000003</v>
      </c>
      <c r="H116" s="75">
        <v>-32.868268728260276</v>
      </c>
      <c r="I116" s="75">
        <v>-18.952477194469012</v>
      </c>
      <c r="J116" s="75">
        <v>945313.88103752467</v>
      </c>
      <c r="K116" s="75">
        <v>1048061.8089794262</v>
      </c>
      <c r="L116" s="75">
        <v>423.93400000000003</v>
      </c>
      <c r="M116" s="114"/>
      <c r="N116" s="114"/>
      <c r="O116" s="113"/>
      <c r="P116" s="113"/>
    </row>
    <row r="117" spans="1:16" hidden="1" thickBot="1" x14ac:dyDescent="0.3">
      <c r="A117" s="74"/>
      <c r="B117" s="75">
        <v>114</v>
      </c>
      <c r="C117" s="76" t="s">
        <v>88</v>
      </c>
      <c r="D117" s="75">
        <v>295</v>
      </c>
      <c r="E117" s="75">
        <v>31</v>
      </c>
      <c r="F117" s="75">
        <v>0</v>
      </c>
      <c r="G117" s="75">
        <v>24.921399999999998</v>
      </c>
      <c r="H117" s="75">
        <v>10.73548194285824</v>
      </c>
      <c r="I117" s="75">
        <v>-22.490567031859481</v>
      </c>
      <c r="J117" s="75">
        <v>945357.48478819581</v>
      </c>
      <c r="K117" s="75">
        <v>1048058.2708895887</v>
      </c>
      <c r="L117" s="75">
        <v>424.589</v>
      </c>
      <c r="M117" s="75"/>
      <c r="N117" s="75"/>
      <c r="O117" s="77"/>
      <c r="P117" s="77"/>
    </row>
    <row r="118" spans="1:16" hidden="1" thickBot="1" x14ac:dyDescent="0.3">
      <c r="A118" s="74"/>
      <c r="B118" s="75">
        <v>115</v>
      </c>
      <c r="C118" s="76" t="s">
        <v>89</v>
      </c>
      <c r="D118" s="75">
        <v>298</v>
      </c>
      <c r="E118" s="75">
        <v>56</v>
      </c>
      <c r="F118" s="75">
        <v>17</v>
      </c>
      <c r="G118" s="75">
        <v>24.5168</v>
      </c>
      <c r="H118" s="75">
        <v>11.862790922012747</v>
      </c>
      <c r="I118" s="75">
        <v>-21.455714245408192</v>
      </c>
      <c r="J118" s="75">
        <v>945358.61209717498</v>
      </c>
      <c r="K118" s="75">
        <v>1048059.3057423752</v>
      </c>
      <c r="L118" s="75">
        <v>424.327</v>
      </c>
      <c r="M118" s="75"/>
      <c r="N118" s="75"/>
      <c r="O118" s="77"/>
      <c r="P118" s="77"/>
    </row>
    <row r="119" spans="1:16" hidden="1" thickBot="1" x14ac:dyDescent="0.3">
      <c r="A119" s="74"/>
      <c r="B119" s="75">
        <v>116</v>
      </c>
      <c r="C119" s="76" t="s">
        <v>90</v>
      </c>
      <c r="D119" s="75">
        <v>312</v>
      </c>
      <c r="E119" s="75">
        <v>50</v>
      </c>
      <c r="F119" s="75">
        <v>27</v>
      </c>
      <c r="G119" s="75">
        <v>23.890799999999999</v>
      </c>
      <c r="H119" s="75">
        <v>16.244884968471826</v>
      </c>
      <c r="I119" s="75">
        <v>-17.517820555112387</v>
      </c>
      <c r="J119" s="75">
        <v>945362.99419122143</v>
      </c>
      <c r="K119" s="75">
        <v>1048063.2436360655</v>
      </c>
      <c r="L119" s="75">
        <v>424.31099999999998</v>
      </c>
      <c r="M119" s="75"/>
      <c r="N119" s="75"/>
      <c r="O119" s="77"/>
      <c r="P119" s="77"/>
    </row>
    <row r="120" spans="1:16" hidden="1" thickBot="1" x14ac:dyDescent="0.3">
      <c r="A120" s="74"/>
      <c r="B120" s="75">
        <v>117</v>
      </c>
      <c r="C120" s="76" t="s">
        <v>88</v>
      </c>
      <c r="D120" s="75">
        <v>302</v>
      </c>
      <c r="E120" s="75">
        <v>36</v>
      </c>
      <c r="F120" s="75">
        <v>35</v>
      </c>
      <c r="G120" s="75">
        <v>49.704000000000001</v>
      </c>
      <c r="H120" s="75">
        <v>26.786167966657295</v>
      </c>
      <c r="I120" s="75">
        <v>-41.868709338383269</v>
      </c>
      <c r="J120" s="75">
        <v>945373.53547421959</v>
      </c>
      <c r="K120" s="75">
        <v>1048038.8927472823</v>
      </c>
      <c r="L120" s="75">
        <v>424.80200000000002</v>
      </c>
      <c r="M120" s="75"/>
      <c r="N120" s="75"/>
      <c r="O120" s="77"/>
      <c r="P120" s="77"/>
    </row>
    <row r="121" spans="1:16" hidden="1" thickBot="1" x14ac:dyDescent="0.3">
      <c r="A121" s="74"/>
      <c r="B121" s="75">
        <v>118</v>
      </c>
      <c r="C121" s="76" t="s">
        <v>89</v>
      </c>
      <c r="D121" s="75">
        <v>304</v>
      </c>
      <c r="E121" s="75">
        <v>8</v>
      </c>
      <c r="F121" s="75">
        <v>27</v>
      </c>
      <c r="G121" s="75">
        <v>49.579799999999999</v>
      </c>
      <c r="H121" s="75">
        <v>27.825621125806858</v>
      </c>
      <c r="I121" s="75">
        <v>-41.035245545787234</v>
      </c>
      <c r="J121" s="75">
        <v>945374.57492737868</v>
      </c>
      <c r="K121" s="75">
        <v>1048039.7262110749</v>
      </c>
      <c r="L121" s="75">
        <v>424.52</v>
      </c>
      <c r="M121" s="75"/>
      <c r="N121" s="75"/>
      <c r="O121" s="77"/>
      <c r="P121" s="77"/>
    </row>
    <row r="122" spans="1:16" ht="32.25" thickBot="1" x14ac:dyDescent="0.3">
      <c r="A122" s="116" t="s">
        <v>46</v>
      </c>
      <c r="B122" s="75" t="s">
        <v>54</v>
      </c>
      <c r="C122" s="76" t="s">
        <v>125</v>
      </c>
      <c r="D122" s="75">
        <v>53</v>
      </c>
      <c r="E122" s="75">
        <v>37</v>
      </c>
      <c r="F122" s="75">
        <v>51</v>
      </c>
      <c r="G122" s="75">
        <v>37.287799999999997</v>
      </c>
      <c r="H122" s="75">
        <v>22.111130416481188</v>
      </c>
      <c r="I122" s="75">
        <v>30.02462223817912</v>
      </c>
      <c r="J122" s="75">
        <v>945368.86043666943</v>
      </c>
      <c r="K122" s="75">
        <v>1048110.7860788588</v>
      </c>
      <c r="L122" s="75">
        <v>424.23099999999999</v>
      </c>
      <c r="M122" s="114">
        <v>-4.5578688150271773E-3</v>
      </c>
      <c r="N122" s="114">
        <v>1.007232116535306E-2</v>
      </c>
      <c r="O122" s="113" t="s">
        <v>110</v>
      </c>
      <c r="P122" s="113"/>
    </row>
    <row r="123" spans="1:16" ht="32.25" thickBot="1" x14ac:dyDescent="0.3">
      <c r="A123" s="116"/>
      <c r="B123" s="75">
        <v>120</v>
      </c>
      <c r="C123" s="76" t="s">
        <v>91</v>
      </c>
      <c r="D123" s="75">
        <v>233</v>
      </c>
      <c r="E123" s="75">
        <v>38</v>
      </c>
      <c r="F123" s="75">
        <v>10.66</v>
      </c>
      <c r="G123" s="75">
        <v>37.29571</v>
      </c>
      <c r="H123" s="75">
        <v>-22.112958447514345</v>
      </c>
      <c r="I123" s="75">
        <v>-30.033099292324192</v>
      </c>
      <c r="J123" s="75">
        <v>945346.74747822189</v>
      </c>
      <c r="K123" s="75">
        <v>1048080.7529795665</v>
      </c>
      <c r="L123" s="75">
        <v>424.34199999999998</v>
      </c>
      <c r="M123" s="114"/>
      <c r="N123" s="114"/>
      <c r="O123" s="113"/>
      <c r="P123" s="113"/>
    </row>
    <row r="124" spans="1:16" ht="32.25" hidden="1" thickBot="1" x14ac:dyDescent="0.3">
      <c r="A124" s="74"/>
      <c r="B124" s="75">
        <v>121</v>
      </c>
      <c r="C124" s="76" t="s">
        <v>92</v>
      </c>
      <c r="D124" s="75">
        <v>125</v>
      </c>
      <c r="E124" s="75">
        <v>45</v>
      </c>
      <c r="F124" s="75">
        <v>30</v>
      </c>
      <c r="G124" s="75">
        <v>34.181800000000003</v>
      </c>
      <c r="H124" s="75">
        <v>-19.974739783198974</v>
      </c>
      <c r="I124" s="75">
        <v>27.738154621991139</v>
      </c>
      <c r="J124" s="75">
        <v>945348.88569688622</v>
      </c>
      <c r="K124" s="75">
        <v>1048138.5242334808</v>
      </c>
      <c r="L124" s="75">
        <v>423.572</v>
      </c>
      <c r="M124" s="75"/>
      <c r="N124" s="75"/>
      <c r="O124" s="77"/>
      <c r="P124" s="77"/>
    </row>
    <row r="125" spans="1:16" ht="32.25" hidden="1" thickBot="1" x14ac:dyDescent="0.3">
      <c r="A125" s="74"/>
      <c r="B125" s="75">
        <v>122</v>
      </c>
      <c r="C125" s="76" t="s">
        <v>93</v>
      </c>
      <c r="D125" s="75">
        <v>138</v>
      </c>
      <c r="E125" s="75">
        <v>27</v>
      </c>
      <c r="F125" s="75">
        <v>46</v>
      </c>
      <c r="G125" s="75">
        <v>31.609000000000002</v>
      </c>
      <c r="H125" s="75">
        <v>-23.66012961525751</v>
      </c>
      <c r="I125" s="75">
        <v>20.960132337111201</v>
      </c>
      <c r="J125" s="75">
        <v>945345.20030705421</v>
      </c>
      <c r="K125" s="75">
        <v>1048131.7462111958</v>
      </c>
      <c r="L125" s="75">
        <v>423.55500000000001</v>
      </c>
      <c r="M125" s="75"/>
      <c r="N125" s="75"/>
      <c r="O125" s="77"/>
      <c r="P125" s="77"/>
    </row>
    <row r="126" spans="1:16" hidden="1" thickBot="1" x14ac:dyDescent="0.3">
      <c r="A126" s="74"/>
      <c r="B126" s="75">
        <v>123</v>
      </c>
      <c r="C126" s="76" t="s">
        <v>94</v>
      </c>
      <c r="D126" s="75">
        <v>143</v>
      </c>
      <c r="E126" s="75">
        <v>53</v>
      </c>
      <c r="F126" s="75">
        <v>30</v>
      </c>
      <c r="G126" s="75">
        <v>29.1812</v>
      </c>
      <c r="H126" s="75">
        <v>-23.575613463712052</v>
      </c>
      <c r="I126" s="75">
        <v>17.196885859062945</v>
      </c>
      <c r="J126" s="75">
        <v>945345.28482320567</v>
      </c>
      <c r="K126" s="75">
        <v>1048127.9829647178</v>
      </c>
      <c r="L126" s="75">
        <v>423.947</v>
      </c>
      <c r="M126" s="75"/>
      <c r="N126" s="75"/>
      <c r="O126" s="77"/>
      <c r="P126" s="77"/>
    </row>
    <row r="127" spans="1:16" hidden="1" thickBot="1" x14ac:dyDescent="0.3">
      <c r="A127" s="74"/>
      <c r="B127" s="75">
        <v>124</v>
      </c>
      <c r="C127" s="76" t="s">
        <v>95</v>
      </c>
      <c r="D127" s="75">
        <v>299</v>
      </c>
      <c r="E127" s="75">
        <v>8</v>
      </c>
      <c r="F127" s="75">
        <v>39</v>
      </c>
      <c r="G127" s="75">
        <v>27.6586</v>
      </c>
      <c r="H127" s="75">
        <v>13.469981221186474</v>
      </c>
      <c r="I127" s="75">
        <v>-24.156940200714242</v>
      </c>
      <c r="J127" s="75">
        <v>945382.33041789057</v>
      </c>
      <c r="K127" s="75">
        <v>1048086.6291386581</v>
      </c>
      <c r="L127" s="75">
        <v>424.60899999999998</v>
      </c>
      <c r="M127" s="75"/>
      <c r="N127" s="75"/>
      <c r="O127" s="77"/>
      <c r="P127" s="77"/>
    </row>
    <row r="128" spans="1:16" hidden="1" thickBot="1" x14ac:dyDescent="0.3">
      <c r="A128" s="74"/>
      <c r="B128" s="75">
        <v>125</v>
      </c>
      <c r="C128" s="76" t="s">
        <v>95</v>
      </c>
      <c r="D128" s="75">
        <v>313</v>
      </c>
      <c r="E128" s="75">
        <v>50</v>
      </c>
      <c r="F128" s="75">
        <v>16</v>
      </c>
      <c r="G128" s="75">
        <v>27.461600000000001</v>
      </c>
      <c r="H128" s="75">
        <v>19.02042355613721</v>
      </c>
      <c r="I128" s="75">
        <v>-19.808153934810299</v>
      </c>
      <c r="J128" s="75">
        <v>945387.88086022553</v>
      </c>
      <c r="K128" s="75">
        <v>1048090.977924924</v>
      </c>
      <c r="L128" s="75">
        <v>424.65199999999999</v>
      </c>
      <c r="M128" s="75"/>
      <c r="N128" s="75"/>
      <c r="O128" s="77"/>
      <c r="P128" s="77"/>
    </row>
    <row r="129" spans="1:16" hidden="1" thickBot="1" x14ac:dyDescent="0.3">
      <c r="A129" s="74"/>
      <c r="B129" s="75">
        <v>126</v>
      </c>
      <c r="C129" s="76" t="s">
        <v>95</v>
      </c>
      <c r="D129" s="75">
        <v>301</v>
      </c>
      <c r="E129" s="75">
        <v>11</v>
      </c>
      <c r="F129" s="75">
        <v>12</v>
      </c>
      <c r="G129" s="75">
        <v>46.473799999999997</v>
      </c>
      <c r="H129" s="75">
        <v>24.065432259546998</v>
      </c>
      <c r="I129" s="75">
        <v>-39.757628910702842</v>
      </c>
      <c r="J129" s="75">
        <v>945392.92586892901</v>
      </c>
      <c r="K129" s="75">
        <v>1048071.0284499481</v>
      </c>
      <c r="L129" s="75">
        <v>425.08</v>
      </c>
      <c r="M129" s="75"/>
      <c r="N129" s="75"/>
      <c r="O129" s="77"/>
      <c r="P129" s="77"/>
    </row>
    <row r="130" spans="1:16" hidden="1" thickBot="1" x14ac:dyDescent="0.3">
      <c r="A130" s="74"/>
      <c r="B130" s="75">
        <v>127</v>
      </c>
      <c r="C130" s="76" t="s">
        <v>95</v>
      </c>
      <c r="D130" s="75">
        <v>303</v>
      </c>
      <c r="E130" s="75">
        <v>18</v>
      </c>
      <c r="F130" s="75">
        <v>12</v>
      </c>
      <c r="G130" s="75">
        <v>46.249600000000001</v>
      </c>
      <c r="H130" s="75">
        <v>25.394334581045285</v>
      </c>
      <c r="I130" s="75">
        <v>-38.654278823254842</v>
      </c>
      <c r="J130" s="75">
        <v>945394.25477125053</v>
      </c>
      <c r="K130" s="75">
        <v>1048072.1318000355</v>
      </c>
      <c r="L130" s="75">
        <v>424.71600000000001</v>
      </c>
      <c r="M130" s="75"/>
      <c r="N130" s="75"/>
      <c r="O130" s="77"/>
      <c r="P130" s="77"/>
    </row>
    <row r="131" spans="1:16" hidden="1" thickBot="1" x14ac:dyDescent="0.3">
      <c r="A131" s="74"/>
      <c r="B131" s="75">
        <v>128</v>
      </c>
      <c r="C131" s="76" t="s">
        <v>95</v>
      </c>
      <c r="D131" s="75">
        <v>311</v>
      </c>
      <c r="E131" s="75">
        <v>45</v>
      </c>
      <c r="F131" s="75">
        <v>23</v>
      </c>
      <c r="G131" s="75">
        <v>44.5062</v>
      </c>
      <c r="H131" s="75">
        <v>29.639564922343787</v>
      </c>
      <c r="I131" s="75">
        <v>-33.200873929072522</v>
      </c>
      <c r="J131" s="75">
        <v>945398.50000159175</v>
      </c>
      <c r="K131" s="75">
        <v>1048077.5852049297</v>
      </c>
      <c r="L131" s="75">
        <v>424.75599999999997</v>
      </c>
      <c r="M131" s="75"/>
      <c r="N131" s="75"/>
      <c r="O131" s="77"/>
      <c r="P131" s="77"/>
    </row>
    <row r="132" spans="1:16" hidden="1" thickBot="1" x14ac:dyDescent="0.3">
      <c r="A132" s="74"/>
      <c r="B132" s="75">
        <v>129</v>
      </c>
      <c r="C132" s="76" t="s">
        <v>0</v>
      </c>
      <c r="D132" s="75">
        <v>306</v>
      </c>
      <c r="E132" s="75">
        <v>41</v>
      </c>
      <c r="F132" s="75">
        <v>38</v>
      </c>
      <c r="G132" s="75">
        <v>100.52379999999999</v>
      </c>
      <c r="H132" s="75">
        <v>60.066953954613766</v>
      </c>
      <c r="I132" s="75">
        <v>-80.603941647132288</v>
      </c>
      <c r="J132" s="75">
        <v>945428.92739062407</v>
      </c>
      <c r="K132" s="75">
        <v>1048030.1821372117</v>
      </c>
      <c r="L132" s="75">
        <v>425.16</v>
      </c>
      <c r="M132" s="75"/>
      <c r="N132" s="75"/>
      <c r="O132" s="77"/>
      <c r="P132" s="77"/>
    </row>
    <row r="133" spans="1:16" hidden="1" thickBot="1" x14ac:dyDescent="0.3">
      <c r="A133" s="74"/>
      <c r="B133" s="75">
        <v>130</v>
      </c>
      <c r="C133" s="76" t="s">
        <v>0</v>
      </c>
      <c r="D133" s="75">
        <v>310</v>
      </c>
      <c r="E133" s="75">
        <v>40</v>
      </c>
      <c r="F133" s="75">
        <v>15</v>
      </c>
      <c r="G133" s="75">
        <v>97.3108</v>
      </c>
      <c r="H133" s="75">
        <v>63.41865382309274</v>
      </c>
      <c r="I133" s="75">
        <v>-73.806951867061443</v>
      </c>
      <c r="J133" s="75">
        <v>945432.27909049252</v>
      </c>
      <c r="K133" s="75">
        <v>1048036.9791269917</v>
      </c>
      <c r="L133" s="75">
        <v>425.17700000000002</v>
      </c>
      <c r="M133" s="75"/>
      <c r="N133" s="75"/>
      <c r="O133" s="77"/>
      <c r="P133" s="77"/>
    </row>
    <row r="134" spans="1:16" hidden="1" thickBot="1" x14ac:dyDescent="0.3">
      <c r="A134" s="74"/>
      <c r="B134" s="75">
        <v>131</v>
      </c>
      <c r="C134" s="76" t="s">
        <v>0</v>
      </c>
      <c r="D134" s="75">
        <v>310</v>
      </c>
      <c r="E134" s="75">
        <v>21</v>
      </c>
      <c r="F134" s="75">
        <v>49</v>
      </c>
      <c r="G134" s="75">
        <v>104.8342</v>
      </c>
      <c r="H134" s="75">
        <v>67.894413786335491</v>
      </c>
      <c r="I134" s="75">
        <v>-79.878395491208124</v>
      </c>
      <c r="J134" s="75">
        <v>945436.75485045579</v>
      </c>
      <c r="K134" s="75">
        <v>1048030.9076833676</v>
      </c>
      <c r="L134" s="75">
        <v>425.34500000000003</v>
      </c>
      <c r="M134" s="75"/>
      <c r="N134" s="75"/>
      <c r="O134" s="77"/>
      <c r="P134" s="77"/>
    </row>
    <row r="135" spans="1:16" hidden="1" thickBot="1" x14ac:dyDescent="0.3">
      <c r="A135" s="74"/>
      <c r="B135" s="75">
        <v>132</v>
      </c>
      <c r="C135" s="76" t="s">
        <v>1</v>
      </c>
      <c r="D135" s="75">
        <v>307</v>
      </c>
      <c r="E135" s="75">
        <v>53</v>
      </c>
      <c r="F135" s="75">
        <v>6</v>
      </c>
      <c r="G135" s="75">
        <v>118.9194</v>
      </c>
      <c r="H135" s="75">
        <v>73.025858346106205</v>
      </c>
      <c r="I135" s="75">
        <v>-93.856527259293102</v>
      </c>
      <c r="J135" s="75">
        <v>945441.88629501557</v>
      </c>
      <c r="K135" s="75">
        <v>1048016.9295515994</v>
      </c>
      <c r="L135" s="75">
        <v>426.048</v>
      </c>
      <c r="M135" s="75"/>
      <c r="N135" s="75"/>
      <c r="O135" s="77"/>
      <c r="P135" s="77"/>
    </row>
    <row r="136" spans="1:16" ht="32.25" thickBot="1" x14ac:dyDescent="0.3">
      <c r="A136" s="116" t="s">
        <v>103</v>
      </c>
      <c r="B136" s="75" t="s">
        <v>54</v>
      </c>
      <c r="C136" s="76" t="s">
        <v>126</v>
      </c>
      <c r="D136" s="75">
        <v>143</v>
      </c>
      <c r="E136" s="75">
        <v>14</v>
      </c>
      <c r="F136" s="75">
        <v>19</v>
      </c>
      <c r="G136" s="75">
        <v>34.724200000000003</v>
      </c>
      <c r="H136" s="75">
        <v>-27.818767304315468</v>
      </c>
      <c r="I136" s="75">
        <v>20.781873142437114</v>
      </c>
      <c r="J136" s="75">
        <v>945341.04166936514</v>
      </c>
      <c r="K136" s="75">
        <v>1048131.5679520012</v>
      </c>
      <c r="L136" s="75">
        <v>423.56400000000002</v>
      </c>
      <c r="M136" s="114">
        <v>5.6693651713430882E-3</v>
      </c>
      <c r="N136" s="114">
        <v>-5.0479987403377891E-3</v>
      </c>
      <c r="O136" s="113" t="s">
        <v>109</v>
      </c>
      <c r="P136" s="113"/>
    </row>
    <row r="137" spans="1:16" ht="32.25" thickBot="1" x14ac:dyDescent="0.3">
      <c r="A137" s="116"/>
      <c r="B137" s="75">
        <v>134</v>
      </c>
      <c r="C137" s="76" t="s">
        <v>97</v>
      </c>
      <c r="D137" s="75">
        <v>323</v>
      </c>
      <c r="E137" s="75">
        <v>13</v>
      </c>
      <c r="F137" s="75">
        <v>47.28</v>
      </c>
      <c r="G137" s="75">
        <v>34.733879999999999</v>
      </c>
      <c r="H137" s="75">
        <v>27.823325173164935</v>
      </c>
      <c r="I137" s="75">
        <v>-20.791945463633901</v>
      </c>
      <c r="J137" s="75">
        <v>945368.86499453825</v>
      </c>
      <c r="K137" s="75">
        <v>1048110.7760065376</v>
      </c>
      <c r="L137" s="75">
        <v>424.226</v>
      </c>
      <c r="M137" s="114"/>
      <c r="N137" s="114"/>
      <c r="O137" s="113"/>
      <c r="P137" s="113"/>
    </row>
    <row r="138" spans="1:16" hidden="1" thickBot="1" x14ac:dyDescent="0.3">
      <c r="A138" s="74"/>
      <c r="B138" s="75">
        <v>135</v>
      </c>
      <c r="C138" s="76" t="s">
        <v>98</v>
      </c>
      <c r="D138" s="75">
        <v>229</v>
      </c>
      <c r="E138" s="75">
        <v>8</v>
      </c>
      <c r="F138" s="75">
        <v>53</v>
      </c>
      <c r="G138" s="75">
        <v>23.480799999999999</v>
      </c>
      <c r="H138" s="75">
        <v>-15.358946917330305</v>
      </c>
      <c r="I138" s="75">
        <v>-17.760932358145784</v>
      </c>
      <c r="J138" s="75">
        <v>945325.68272244779</v>
      </c>
      <c r="K138" s="75">
        <v>1048113.8070196431</v>
      </c>
      <c r="L138" s="75">
        <v>423.67</v>
      </c>
      <c r="M138" s="75"/>
      <c r="N138" s="75"/>
      <c r="O138" s="77"/>
      <c r="P138" s="77"/>
    </row>
    <row r="139" spans="1:16" hidden="1" thickBot="1" x14ac:dyDescent="0.3">
      <c r="A139" s="74"/>
      <c r="B139" s="75">
        <v>136</v>
      </c>
      <c r="C139" s="76" t="s">
        <v>99</v>
      </c>
      <c r="D139" s="75">
        <v>225</v>
      </c>
      <c r="E139" s="75">
        <v>44</v>
      </c>
      <c r="F139" s="75">
        <v>30</v>
      </c>
      <c r="G139" s="75">
        <v>23.212800000000001</v>
      </c>
      <c r="H139" s="75">
        <v>-16.200088568364588</v>
      </c>
      <c r="I139" s="75">
        <v>-16.625017720806884</v>
      </c>
      <c r="J139" s="75">
        <v>945324.84158079675</v>
      </c>
      <c r="K139" s="75">
        <v>1048114.9429342804</v>
      </c>
      <c r="L139" s="75">
        <v>423.39299999999997</v>
      </c>
      <c r="M139" s="75"/>
      <c r="N139" s="75"/>
      <c r="O139" s="77"/>
      <c r="P139" s="77"/>
    </row>
    <row r="140" spans="1:16" hidden="1" thickBot="1" x14ac:dyDescent="0.3">
      <c r="A140" s="74"/>
      <c r="B140" s="75">
        <v>137</v>
      </c>
      <c r="C140" s="76" t="s">
        <v>99</v>
      </c>
      <c r="D140" s="75">
        <v>215</v>
      </c>
      <c r="E140" s="75">
        <v>16</v>
      </c>
      <c r="F140" s="75">
        <v>3</v>
      </c>
      <c r="G140" s="75">
        <v>23.126799999999999</v>
      </c>
      <c r="H140" s="75">
        <v>-18.882228268619546</v>
      </c>
      <c r="I140" s="75">
        <v>-13.353289252155996</v>
      </c>
      <c r="J140" s="75">
        <v>945322.15944109648</v>
      </c>
      <c r="K140" s="75">
        <v>1048118.2146627491</v>
      </c>
      <c r="L140" s="75">
        <v>423.29700000000003</v>
      </c>
      <c r="M140" s="75"/>
      <c r="N140" s="75"/>
      <c r="O140" s="77"/>
      <c r="P140" s="77"/>
    </row>
    <row r="141" spans="1:16" hidden="1" thickBot="1" x14ac:dyDescent="0.3">
      <c r="A141" s="74"/>
      <c r="B141" s="75">
        <v>138</v>
      </c>
      <c r="C141" s="76" t="s">
        <v>99</v>
      </c>
      <c r="D141" s="75">
        <v>218</v>
      </c>
      <c r="E141" s="75">
        <v>49</v>
      </c>
      <c r="F141" s="75">
        <v>56</v>
      </c>
      <c r="G141" s="75">
        <v>44.446800000000003</v>
      </c>
      <c r="H141" s="75">
        <v>-34.623410491539985</v>
      </c>
      <c r="I141" s="75">
        <v>-27.870010336817582</v>
      </c>
      <c r="J141" s="75">
        <v>945306.41825887363</v>
      </c>
      <c r="K141" s="75">
        <v>1048103.6979416644</v>
      </c>
      <c r="L141" s="75">
        <v>423.166</v>
      </c>
      <c r="M141" s="75"/>
      <c r="N141" s="75"/>
      <c r="O141" s="77"/>
      <c r="P141" s="77"/>
    </row>
    <row r="142" spans="1:16" ht="32.25" thickBot="1" x14ac:dyDescent="0.3">
      <c r="A142" s="116" t="s">
        <v>104</v>
      </c>
      <c r="B142" s="75" t="s">
        <v>54</v>
      </c>
      <c r="C142" s="76" t="s">
        <v>127</v>
      </c>
      <c r="D142" s="75">
        <v>223</v>
      </c>
      <c r="E142" s="75">
        <v>5</v>
      </c>
      <c r="F142" s="75">
        <v>14</v>
      </c>
      <c r="G142" s="75">
        <v>46.578000000000003</v>
      </c>
      <c r="H142" s="75">
        <v>-34.016595221797303</v>
      </c>
      <c r="I142" s="75">
        <v>-31.817940434861544</v>
      </c>
      <c r="J142" s="75">
        <v>945307.02507414331</v>
      </c>
      <c r="K142" s="75">
        <v>1048099.7500115663</v>
      </c>
      <c r="L142" s="75">
        <v>423.42599999999999</v>
      </c>
      <c r="M142" s="114">
        <v>4.2591115925461054E-4</v>
      </c>
      <c r="N142" s="114">
        <v>-1.3757601846009493E-4</v>
      </c>
      <c r="O142" s="113" t="s">
        <v>108</v>
      </c>
      <c r="P142" s="113"/>
    </row>
    <row r="143" spans="1:16" ht="32.25" thickBot="1" x14ac:dyDescent="0.3">
      <c r="A143" s="116"/>
      <c r="B143" s="75">
        <v>140</v>
      </c>
      <c r="C143" s="76" t="s">
        <v>101</v>
      </c>
      <c r="D143" s="75">
        <v>43</v>
      </c>
      <c r="E143" s="75">
        <v>26</v>
      </c>
      <c r="F143" s="75">
        <v>19</v>
      </c>
      <c r="G143" s="75">
        <v>46.514800000000001</v>
      </c>
      <c r="H143" s="75">
        <v>33.774930452494544</v>
      </c>
      <c r="I143" s="75">
        <v>31.982506030158994</v>
      </c>
      <c r="J143" s="75">
        <v>945341.03599999996</v>
      </c>
      <c r="K143" s="75">
        <v>1048131.573</v>
      </c>
      <c r="L143" s="75">
        <v>423.56099999999998</v>
      </c>
      <c r="M143" s="114"/>
      <c r="N143" s="114"/>
      <c r="O143" s="113"/>
      <c r="P143" s="113"/>
    </row>
    <row r="144" spans="1:16" ht="30" hidden="1" customHeight="1" x14ac:dyDescent="0.25">
      <c r="A144" s="116"/>
      <c r="B144" s="75">
        <v>141</v>
      </c>
      <c r="C144" s="76" t="s">
        <v>72</v>
      </c>
      <c r="D144" s="75">
        <v>262</v>
      </c>
      <c r="E144" s="75">
        <v>34</v>
      </c>
      <c r="F144" s="75">
        <v>32</v>
      </c>
      <c r="G144" s="75">
        <v>32.062800000000003</v>
      </c>
      <c r="H144" s="75">
        <v>-4.1431122923264754</v>
      </c>
      <c r="I144" s="75">
        <v>-31.793989437835158</v>
      </c>
      <c r="J144" s="75">
        <v>945302.88196185103</v>
      </c>
      <c r="K144" s="75">
        <v>1048067.9560221285</v>
      </c>
      <c r="L144" s="75">
        <v>424.14800000000002</v>
      </c>
      <c r="M144" s="114"/>
      <c r="N144" s="114"/>
      <c r="O144" s="113"/>
      <c r="P144" s="113"/>
    </row>
    <row r="145" spans="1:16" ht="15" hidden="1" customHeight="1" x14ac:dyDescent="0.25">
      <c r="A145" s="116"/>
      <c r="B145" s="75">
        <v>142</v>
      </c>
      <c r="C145" s="76" t="s">
        <v>73</v>
      </c>
      <c r="D145" s="75">
        <v>258</v>
      </c>
      <c r="E145" s="75">
        <v>12</v>
      </c>
      <c r="F145" s="75">
        <v>14</v>
      </c>
      <c r="G145" s="75">
        <v>34.819000000000003</v>
      </c>
      <c r="H145" s="75">
        <v>-7.1180346535604953</v>
      </c>
      <c r="I145" s="75">
        <v>-34.083666816683795</v>
      </c>
      <c r="J145" s="75">
        <v>945299.90703948971</v>
      </c>
      <c r="K145" s="75">
        <v>1048065.6663447496</v>
      </c>
      <c r="L145" s="75">
        <v>424.19</v>
      </c>
      <c r="M145" s="114"/>
      <c r="N145" s="114"/>
      <c r="O145" s="113"/>
      <c r="P145" s="113"/>
    </row>
    <row r="146" spans="1:16" ht="32.25" thickBot="1" x14ac:dyDescent="0.3">
      <c r="A146" s="116"/>
      <c r="B146" s="75">
        <v>143</v>
      </c>
      <c r="C146" s="76" t="s">
        <v>119</v>
      </c>
      <c r="D146" s="75">
        <v>252</v>
      </c>
      <c r="E146" s="75">
        <v>5</v>
      </c>
      <c r="F146" s="75">
        <v>54</v>
      </c>
      <c r="G146" s="75">
        <v>33.693399999999997</v>
      </c>
      <c r="H146" s="75">
        <v>-10.356822120684948</v>
      </c>
      <c r="I146" s="75">
        <v>-32.062149633492929</v>
      </c>
      <c r="J146" s="75">
        <v>945296.66825202259</v>
      </c>
      <c r="K146" s="75">
        <v>1048067.6878619328</v>
      </c>
      <c r="L146" s="75">
        <v>424.15899999999999</v>
      </c>
      <c r="M146" s="114"/>
      <c r="N146" s="114"/>
      <c r="O146" s="113"/>
      <c r="P146" s="113"/>
    </row>
    <row r="147" spans="1:16" ht="39.75" customHeight="1" thickBot="1" x14ac:dyDescent="0.3">
      <c r="A147" s="74">
        <v>143</v>
      </c>
      <c r="B147" s="75" t="s">
        <v>54</v>
      </c>
      <c r="C147" s="76" t="s">
        <v>102</v>
      </c>
      <c r="D147" s="75">
        <v>72</v>
      </c>
      <c r="E147" s="75">
        <v>5</v>
      </c>
      <c r="F147" s="75">
        <v>56.74</v>
      </c>
      <c r="G147" s="75">
        <v>33.693399999999997</v>
      </c>
      <c r="H147" s="75">
        <v>10.356396209546359</v>
      </c>
      <c r="I147" s="75">
        <v>32.062287209600214</v>
      </c>
      <c r="J147" s="75">
        <v>945307.02464823215</v>
      </c>
      <c r="K147" s="75">
        <v>1048099.7501491423</v>
      </c>
      <c r="L147" s="75">
        <v>425.15899999999999</v>
      </c>
      <c r="M147" s="75" t="s">
        <v>54</v>
      </c>
      <c r="N147" s="75" t="s">
        <v>54</v>
      </c>
      <c r="O147" s="113" t="s">
        <v>116</v>
      </c>
      <c r="P147" s="113"/>
    </row>
  </sheetData>
  <mergeCells count="40">
    <mergeCell ref="G2:G3"/>
    <mergeCell ref="A32:A33"/>
    <mergeCell ref="A142:A146"/>
    <mergeCell ref="C2:C3"/>
    <mergeCell ref="A2:A3"/>
    <mergeCell ref="B2:B3"/>
    <mergeCell ref="D2:F2"/>
    <mergeCell ref="A79:A80"/>
    <mergeCell ref="A97:A98"/>
    <mergeCell ref="A115:A116"/>
    <mergeCell ref="A122:A123"/>
    <mergeCell ref="A136:A137"/>
    <mergeCell ref="O122:P123"/>
    <mergeCell ref="M2:N2"/>
    <mergeCell ref="H2:I2"/>
    <mergeCell ref="J2:K2"/>
    <mergeCell ref="L2:L3"/>
    <mergeCell ref="O2:P3"/>
    <mergeCell ref="M115:M116"/>
    <mergeCell ref="N115:N116"/>
    <mergeCell ref="M32:M33"/>
    <mergeCell ref="N32:N33"/>
    <mergeCell ref="M79:M80"/>
    <mergeCell ref="N79:N80"/>
    <mergeCell ref="M97:M98"/>
    <mergeCell ref="N97:N98"/>
    <mergeCell ref="M122:M123"/>
    <mergeCell ref="N122:N123"/>
    <mergeCell ref="O4:P4"/>
    <mergeCell ref="O32:P33"/>
    <mergeCell ref="O79:P80"/>
    <mergeCell ref="O97:P98"/>
    <mergeCell ref="O115:P116"/>
    <mergeCell ref="O136:P137"/>
    <mergeCell ref="M142:M146"/>
    <mergeCell ref="N142:N146"/>
    <mergeCell ref="O142:P146"/>
    <mergeCell ref="O147:P147"/>
    <mergeCell ref="M136:M137"/>
    <mergeCell ref="N136:N137"/>
  </mergeCells>
  <pageMargins left="0.23622047244094491" right="0.23622047244094491" top="0.74803149606299213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Cartera con detalles</vt:lpstr>
      <vt:lpstr>Poligonal abierta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2019-01-15T20:37:47Z</dcterms:modified>
</cp:coreProperties>
</file>