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filterPrivacy="1" autoCompressPictures="0"/>
  <xr:revisionPtr revIDLastSave="0" documentId="13_ncr:1_{C0F3944B-30E3-4CA2-9533-F8299B41AF3D}" xr6:coauthVersionLast="47" xr6:coauthVersionMax="47" xr10:uidLastSave="{00000000-0000-0000-0000-000000000000}"/>
  <bookViews>
    <workbookView xWindow="-120" yWindow="-120" windowWidth="20730" windowHeight="11160" xr2:uid="{00000000-000D-0000-FFFF-FFFF00000000}"/>
  </bookViews>
  <sheets>
    <sheet name="Ruta evaluacion de desempeño" sheetId="14" r:id="rId1"/>
    <sheet name="Respuestas de formulario 2" sheetId="13" r:id="rId2"/>
    <sheet name="Respuestas de formulario 1" sheetId="12" r:id="rId3"/>
    <sheet name="PRESUPUESTO" sheetId="9" r:id="rId4"/>
    <sheet name="PRONOSTICO DE VENTAS" sheetId="4" r:id="rId5"/>
    <sheet name="NOMINA" sheetId="10" r:id="rId6"/>
    <sheet name="COSTOS GASTOS" sheetId="6" r:id="rId7"/>
    <sheet name="ESTADOS FINANCIEROS PROYECTADOS" sheetId="5" r:id="rId8"/>
    <sheet name="INDICADORES" sheetId="7" r:id="rId9"/>
  </sheets>
  <externalReferences>
    <externalReference r:id="rId10"/>
    <externalReference r:id="rId11"/>
  </externalReferences>
  <definedNames>
    <definedName name="_xlnm._FilterDatabase" localSheetId="2" hidden="1">'Respuestas de formulario 1'!$A$1:$AH$21</definedName>
    <definedName name="ActualBeyond" localSheetId="2">'Respuestas de formulario 1'!PeriodInActual*(#REF!&gt;0)</definedName>
    <definedName name="ActualBeyond" localSheetId="1">'Respuestas de formulario 2'!PeriodInActual*(#REF!&gt;0)</definedName>
    <definedName name="ActualBeyond" localSheetId="0">'Ruta evaluacion de desempeño'!PeriodInActual*(#REF!&gt;0)</definedName>
    <definedName name="ActualBeyond">PeriodInActual*(#REF!&gt;0)</definedName>
    <definedName name="_xlnm.Print_Area" localSheetId="3">PRESUPUESTO!$A$5:$C$79</definedName>
    <definedName name="PercentComplete" localSheetId="2">'Respuestas de formulario 1'!PercentCompleteBeyond*'Respuestas de formulario 1'!PeriodInPlan</definedName>
    <definedName name="PercentComplete" localSheetId="1">'Respuestas de formulario 2'!PercentCompleteBeyond*'Respuestas de formulario 2'!PeriodInPlan</definedName>
    <definedName name="PercentComplete" localSheetId="0">'Ruta evaluacion de desempeño'!PercentCompleteBeyond*'Ruta evaluacion de desempeño'!PeriodInPlan</definedName>
    <definedName name="PercentComplete">PercentCompleteBeyond*PeriodInPlan</definedName>
    <definedName name="PercentCompleteBeyond" localSheetId="2">(#REF!=MEDIAN(#REF!,#REF!,#REF!+#REF!)*(#REF!&gt;0))*((#REF!&lt;(INT(#REF!+#REF!*#REF!)))+(#REF!=#REF!))*(#REF!&gt;0)</definedName>
    <definedName name="PercentCompleteBeyond" localSheetId="1">(#REF!=MEDIAN(#REF!,#REF!,#REF!+#REF!)*(#REF!&gt;0))*((#REF!&lt;(INT(#REF!+#REF!*#REF!)))+(#REF!=#REF!))*(#REF!&gt;0)</definedName>
    <definedName name="PercentCompleteBeyond" localSheetId="0">(#REF!=MEDIAN(#REF!,#REF!,#REF!+#REF!)*(#REF!&gt;0))*((#REF!&lt;(INT(#REF!+#REF!*#REF!)))+(#REF!=#REF!))*(#REF!&gt;0)</definedName>
    <definedName name="PercentCompleteBeyond">(#REF!=MEDIAN(#REF!,#REF!,#REF!+#REF!)*(#REF!&gt;0))*((#REF!&lt;(INT(#REF!+#REF!*#REF!)))+(#REF!=#REF!))*(#REF!&gt;0)</definedName>
    <definedName name="period_selected" localSheetId="2">#REF!</definedName>
    <definedName name="period_selected" localSheetId="1">#REF!</definedName>
    <definedName name="period_selected" localSheetId="0">#REF!</definedName>
    <definedName name="period_selected">#REF!</definedName>
    <definedName name="PeriodInActual" localSheetId="2">#REF!=MEDIAN(#REF!,#REF!,#REF!+#REF!-1)</definedName>
    <definedName name="PeriodInActual" localSheetId="1">#REF!=MEDIAN(#REF!,#REF!,#REF!+#REF!-1)</definedName>
    <definedName name="PeriodInActual" localSheetId="0">#REF!=MEDIAN(#REF!,#REF!,#REF!+#REF!-1)</definedName>
    <definedName name="PeriodInActual">#REF!=MEDIAN(#REF!,#REF!,#REF!+#REF!-1)</definedName>
    <definedName name="PeriodInPlan" localSheetId="2">#REF!=MEDIAN(#REF!,#REF!,#REF!+#REF!-1)</definedName>
    <definedName name="PeriodInPlan" localSheetId="1">#REF!=MEDIAN(#REF!,#REF!,#REF!+#REF!-1)</definedName>
    <definedName name="PeriodInPlan" localSheetId="0">#REF!=MEDIAN(#REF!,#REF!,#REF!+#REF!-1)</definedName>
    <definedName name="PeriodInPlan">#REF!=MEDIAN(#REF!,#REF!,#REF!+#REF!-1)</definedName>
    <definedName name="Plan" localSheetId="2">'Respuestas de formulario 1'!PeriodInPlan*(#REF!&gt;0)</definedName>
    <definedName name="Plan" localSheetId="1">'Respuestas de formulario 2'!PeriodInPlan*(#REF!&gt;0)</definedName>
    <definedName name="Plan" localSheetId="0">'Ruta evaluacion de desempeño'!PeriodInPlan*(#REF!&gt;0)</definedName>
    <definedName name="Plan">PeriodInPlan*(#REF!&gt;0)</definedName>
    <definedName name="Real" localSheetId="2">('Respuestas de formulario 1'!PeriodInActual*(#REF!&gt;0))*'Respuestas de formulario 1'!PeriodInPlan</definedName>
    <definedName name="Real" localSheetId="1">('Respuestas de formulario 2'!PeriodInActual*(#REF!&gt;0))*'Respuestas de formulario 2'!PeriodInPlan</definedName>
    <definedName name="Real" localSheetId="0">('Ruta evaluacion de desempeño'!PeriodInActual*(#REF!&gt;0))*'Ruta evaluacion de desempeño'!PeriodInPlan</definedName>
    <definedName name="Real">(PeriodInActual*(#REF!&gt;0))*PeriodInPlan</definedName>
    <definedName name="TitleRegion..BO60" localSheetId="2">#REF!</definedName>
    <definedName name="TitleRegion..BO60" localSheetId="1">#REF!</definedName>
    <definedName name="TitleRegion..BO60" localSheetId="0">#REF!</definedName>
    <definedName name="TitleRegion..BO60">#REF!</definedName>
    <definedName name="valuevx">42.314159</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C25" i="10" l="1"/>
  <c r="D25" i="10" s="1"/>
  <c r="E24" i="10"/>
  <c r="C24" i="10"/>
  <c r="D24" i="10" s="1"/>
  <c r="C23" i="10"/>
  <c r="D23" i="10" s="1"/>
  <c r="C22" i="10"/>
  <c r="D22" i="10" s="1"/>
  <c r="C21" i="10"/>
  <c r="D21" i="10" s="1"/>
  <c r="O14" i="10"/>
  <c r="O30" i="10" s="1"/>
  <c r="O13" i="10"/>
  <c r="O29" i="10" s="1"/>
  <c r="O12" i="10"/>
  <c r="O28" i="10" s="1"/>
  <c r="O11" i="10"/>
  <c r="O27" i="10" s="1"/>
  <c r="O10" i="10"/>
  <c r="O26" i="10" s="1"/>
  <c r="O9" i="10"/>
  <c r="O25" i="10" s="1"/>
  <c r="F9" i="10"/>
  <c r="G9" i="10" s="1"/>
  <c r="E9" i="10"/>
  <c r="O8" i="10"/>
  <c r="O24" i="10" s="1"/>
  <c r="F8" i="10"/>
  <c r="E8" i="10"/>
  <c r="G8" i="10" s="1"/>
  <c r="O7" i="10"/>
  <c r="O23" i="10" s="1"/>
  <c r="F7" i="10"/>
  <c r="E23" i="10" s="1"/>
  <c r="E7" i="10"/>
  <c r="O6" i="10"/>
  <c r="O22" i="10" s="1"/>
  <c r="F6" i="10"/>
  <c r="G6" i="10" s="1"/>
  <c r="E6" i="10"/>
  <c r="E10" i="10" s="1"/>
  <c r="O5" i="10"/>
  <c r="O21" i="10" s="1"/>
  <c r="F5" i="10"/>
  <c r="E21" i="10" s="1"/>
  <c r="E5" i="10"/>
  <c r="O31" i="10" l="1"/>
  <c r="G7" i="10"/>
  <c r="E22" i="10"/>
  <c r="F22" i="10" s="1"/>
  <c r="F24" i="10"/>
  <c r="F23" i="10"/>
  <c r="F21" i="10"/>
  <c r="I8" i="10"/>
  <c r="H8" i="10"/>
  <c r="I9" i="10"/>
  <c r="J9" i="10" s="1"/>
  <c r="H9" i="10"/>
  <c r="H7" i="10"/>
  <c r="I7" i="10"/>
  <c r="H24" i="10"/>
  <c r="I24" i="10" s="1"/>
  <c r="G24" i="10"/>
  <c r="H23" i="10"/>
  <c r="G23" i="10"/>
  <c r="I23" i="10" s="1"/>
  <c r="E25" i="10"/>
  <c r="G5" i="10"/>
  <c r="H6" i="10"/>
  <c r="O15" i="10"/>
  <c r="I6" i="10"/>
  <c r="J6" i="10" s="1"/>
  <c r="F10" i="10"/>
  <c r="G22" i="10" l="1"/>
  <c r="H22" i="10"/>
  <c r="E26" i="10"/>
  <c r="J8" i="10"/>
  <c r="J7" i="10"/>
  <c r="G10" i="10"/>
  <c r="I5" i="10"/>
  <c r="I10" i="10" s="1"/>
  <c r="H5" i="10"/>
  <c r="H10" i="10" s="1"/>
  <c r="H21" i="10"/>
  <c r="G21" i="10"/>
  <c r="F25" i="10"/>
  <c r="F26" i="10" s="1"/>
  <c r="I22" i="10" l="1"/>
  <c r="J5" i="10"/>
  <c r="J10" i="10" s="1"/>
  <c r="H25" i="10"/>
  <c r="H26" i="10" s="1"/>
  <c r="G25" i="10"/>
  <c r="G26" i="10" s="1"/>
  <c r="I21" i="10"/>
  <c r="I25" i="10" l="1"/>
  <c r="I26" i="10"/>
  <c r="B6" i="6" l="1"/>
  <c r="B5" i="6"/>
  <c r="D10" i="7"/>
  <c r="C76" i="9" l="1"/>
  <c r="C78" i="9" s="1"/>
  <c r="C69" i="9"/>
  <c r="C56" i="9"/>
  <c r="C59" i="9" s="1"/>
  <c r="C45" i="9"/>
  <c r="C48" i="9" s="1"/>
  <c r="C39" i="9" s="1"/>
  <c r="C34" i="9"/>
  <c r="C37" i="9" s="1"/>
  <c r="C21" i="9"/>
  <c r="C23" i="9" s="1"/>
  <c r="C17" i="9"/>
  <c r="C11" i="9"/>
  <c r="E18" i="7"/>
  <c r="F18" i="7"/>
  <c r="G18" i="7"/>
  <c r="H18" i="7"/>
  <c r="I18" i="7"/>
  <c r="E17" i="7"/>
  <c r="F17" i="7"/>
  <c r="G17" i="7"/>
  <c r="H17" i="7"/>
  <c r="I17" i="7"/>
  <c r="D17" i="7"/>
  <c r="D18" i="7"/>
  <c r="D15" i="7"/>
  <c r="D11" i="7"/>
  <c r="D12" i="7"/>
  <c r="D13" i="7"/>
  <c r="D14" i="7"/>
  <c r="E9" i="7"/>
  <c r="F9" i="7"/>
  <c r="G9" i="7"/>
  <c r="H9" i="7"/>
  <c r="I9" i="7"/>
  <c r="D9" i="7"/>
  <c r="E5" i="7"/>
  <c r="F5" i="7"/>
  <c r="G5" i="7"/>
  <c r="H5" i="7"/>
  <c r="I5" i="7"/>
  <c r="D5" i="7"/>
  <c r="D17" i="4"/>
  <c r="B22" i="4"/>
  <c r="C21" i="4"/>
  <c r="B21" i="4"/>
  <c r="B17" i="4"/>
  <c r="C22" i="7"/>
  <c r="C23" i="7" s="1"/>
  <c r="C50" i="9" l="1"/>
  <c r="C61" i="9"/>
  <c r="H9" i="5"/>
  <c r="D23" i="5"/>
  <c r="E23" i="5"/>
  <c r="F23" i="5"/>
  <c r="G23" i="5"/>
  <c r="H23" i="5"/>
  <c r="C23" i="5"/>
  <c r="E15" i="5"/>
  <c r="F15" i="5"/>
  <c r="G15" i="5"/>
  <c r="H15" i="5"/>
  <c r="D15" i="5"/>
  <c r="D9" i="5"/>
  <c r="D19" i="5" s="1"/>
  <c r="E9" i="5"/>
  <c r="F9" i="5"/>
  <c r="G9" i="5"/>
  <c r="D14" i="6"/>
  <c r="E14" i="6" s="1"/>
  <c r="F14" i="6" s="1"/>
  <c r="G14" i="6" s="1"/>
  <c r="C14" i="6"/>
  <c r="D13" i="6"/>
  <c r="E13" i="6" s="1"/>
  <c r="F13" i="6" s="1"/>
  <c r="G13" i="6" s="1"/>
  <c r="C13" i="6"/>
  <c r="C11" i="6"/>
  <c r="B9" i="6"/>
  <c r="C6" i="5" s="1"/>
  <c r="C5" i="6"/>
  <c r="C6" i="6"/>
  <c r="E12" i="7" s="1"/>
  <c r="C4" i="6"/>
  <c r="C3" i="6"/>
  <c r="C9" i="6" s="1"/>
  <c r="D6" i="5" s="1"/>
  <c r="D21" i="4"/>
  <c r="E21" i="4" s="1"/>
  <c r="F21" i="4" s="1"/>
  <c r="G21" i="4" s="1"/>
  <c r="B23" i="4"/>
  <c r="C23" i="4" s="1"/>
  <c r="C17" i="4"/>
  <c r="C22" i="4" s="1"/>
  <c r="G4" i="4"/>
  <c r="G5" i="4" s="1"/>
  <c r="F4" i="4"/>
  <c r="F5" i="4" s="1"/>
  <c r="E4" i="4"/>
  <c r="E5" i="4" s="1"/>
  <c r="D4" i="4"/>
  <c r="D5" i="4" s="1"/>
  <c r="C4" i="4"/>
  <c r="C5" i="4" s="1"/>
  <c r="D6" i="6" l="1"/>
  <c r="D5" i="6"/>
  <c r="E11" i="7"/>
  <c r="D4" i="6"/>
  <c r="E10" i="7"/>
  <c r="D11" i="6"/>
  <c r="E15" i="7"/>
  <c r="E19" i="5"/>
  <c r="F19" i="5" s="1"/>
  <c r="G19" i="5" s="1"/>
  <c r="H19" i="5" s="1"/>
  <c r="D18" i="5"/>
  <c r="E18" i="5" s="1"/>
  <c r="F18" i="5" s="1"/>
  <c r="G18" i="5" s="1"/>
  <c r="H18" i="5" s="1"/>
  <c r="D7" i="6"/>
  <c r="D8" i="6" s="1"/>
  <c r="D3" i="6"/>
  <c r="B12" i="6"/>
  <c r="D22" i="4"/>
  <c r="E22" i="4" s="1"/>
  <c r="F22" i="4" s="1"/>
  <c r="G22" i="4" s="1"/>
  <c r="D23" i="4"/>
  <c r="E23" i="4" s="1"/>
  <c r="F23" i="4" s="1"/>
  <c r="G23" i="4" s="1"/>
  <c r="B25" i="4"/>
  <c r="C5" i="5" s="1"/>
  <c r="E6" i="6" l="1"/>
  <c r="F12" i="7"/>
  <c r="F13" i="7" s="1"/>
  <c r="F14" i="7" s="1"/>
  <c r="E5" i="6"/>
  <c r="F11" i="7"/>
  <c r="E4" i="6"/>
  <c r="F10" i="7"/>
  <c r="E11" i="6"/>
  <c r="F15" i="7"/>
  <c r="D16" i="7"/>
  <c r="B15" i="6"/>
  <c r="C8" i="5" s="1"/>
  <c r="C12" i="6"/>
  <c r="C7" i="5"/>
  <c r="C10" i="5" s="1"/>
  <c r="D19" i="7" s="1"/>
  <c r="E3" i="6"/>
  <c r="D9" i="6"/>
  <c r="E6" i="5" s="1"/>
  <c r="C25" i="4"/>
  <c r="D5" i="5" s="1"/>
  <c r="F6" i="6" l="1"/>
  <c r="G12" i="7"/>
  <c r="G13" i="7" s="1"/>
  <c r="G14" i="7" s="1"/>
  <c r="E7" i="6"/>
  <c r="E8" i="6" s="1"/>
  <c r="F5" i="6"/>
  <c r="G11" i="7"/>
  <c r="F4" i="6"/>
  <c r="G10" i="7"/>
  <c r="D20" i="7"/>
  <c r="F11" i="6"/>
  <c r="G15" i="7"/>
  <c r="E16" i="7"/>
  <c r="D12" i="6"/>
  <c r="C15" i="6"/>
  <c r="D8" i="5" s="1"/>
  <c r="D7" i="5"/>
  <c r="C12" i="5"/>
  <c r="C26" i="5" s="1"/>
  <c r="F3" i="6"/>
  <c r="E9" i="6"/>
  <c r="F6" i="5" s="1"/>
  <c r="D25" i="4"/>
  <c r="E5" i="5" s="1"/>
  <c r="G6" i="6" l="1"/>
  <c r="H12" i="7"/>
  <c r="H13" i="7" s="1"/>
  <c r="H14" i="7" s="1"/>
  <c r="F7" i="6"/>
  <c r="F8" i="6" s="1"/>
  <c r="G5" i="6"/>
  <c r="I11" i="7" s="1"/>
  <c r="H11" i="7"/>
  <c r="G4" i="6"/>
  <c r="I10" i="7" s="1"/>
  <c r="H10" i="7"/>
  <c r="D10" i="5"/>
  <c r="D11" i="5" s="1"/>
  <c r="E19" i="7" s="1"/>
  <c r="E20" i="7" s="1"/>
  <c r="E21" i="7" s="1"/>
  <c r="E22" i="7" s="1"/>
  <c r="D21" i="7"/>
  <c r="D22" i="7" s="1"/>
  <c r="D23" i="7" s="1"/>
  <c r="E12" i="6"/>
  <c r="F16" i="7"/>
  <c r="D15" i="6"/>
  <c r="E8" i="5" s="1"/>
  <c r="G11" i="6"/>
  <c r="H15" i="7"/>
  <c r="D27" i="5"/>
  <c r="E7" i="5"/>
  <c r="C17" i="5"/>
  <c r="C20" i="5" s="1"/>
  <c r="C29" i="5"/>
  <c r="C30" i="5" s="1"/>
  <c r="G3" i="6"/>
  <c r="F9" i="6"/>
  <c r="G6" i="5" s="1"/>
  <c r="E25" i="4"/>
  <c r="F5" i="5" s="1"/>
  <c r="D12" i="5" l="1"/>
  <c r="D26" i="5" s="1"/>
  <c r="D29" i="5" s="1"/>
  <c r="D30" i="5" s="1"/>
  <c r="G7" i="6"/>
  <c r="G8" i="6" s="1"/>
  <c r="I12" i="7"/>
  <c r="I13" i="7" s="1"/>
  <c r="I14" i="7" s="1"/>
  <c r="D17" i="5"/>
  <c r="D20" i="5" s="1"/>
  <c r="D31" i="5" s="1"/>
  <c r="F12" i="6"/>
  <c r="G16" i="7"/>
  <c r="E15" i="6"/>
  <c r="F8" i="5" s="1"/>
  <c r="E10" i="5"/>
  <c r="E11" i="5" s="1"/>
  <c r="F19" i="7" s="1"/>
  <c r="F20" i="7" s="1"/>
  <c r="F21" i="7" s="1"/>
  <c r="I15" i="7"/>
  <c r="E23" i="7"/>
  <c r="E27" i="5"/>
  <c r="C31" i="5"/>
  <c r="F7" i="5"/>
  <c r="F25" i="4"/>
  <c r="G5" i="5" s="1"/>
  <c r="G25" i="4"/>
  <c r="H5" i="5" s="1"/>
  <c r="E12" i="5" l="1"/>
  <c r="E26" i="5" s="1"/>
  <c r="E29" i="5" s="1"/>
  <c r="E30" i="5" s="1"/>
  <c r="G9" i="6"/>
  <c r="H6" i="5" s="1"/>
  <c r="F10" i="5"/>
  <c r="F11" i="5" s="1"/>
  <c r="G19" i="7" s="1"/>
  <c r="G20" i="7" s="1"/>
  <c r="G21" i="7" s="1"/>
  <c r="G22" i="7" s="1"/>
  <c r="G12" i="6"/>
  <c r="H16" i="7"/>
  <c r="F15" i="6"/>
  <c r="G8" i="5" s="1"/>
  <c r="H7" i="5"/>
  <c r="G7" i="5"/>
  <c r="F27" i="5" l="1"/>
  <c r="E17" i="5"/>
  <c r="E20" i="5" s="1"/>
  <c r="E31" i="5" s="1"/>
  <c r="F12" i="5"/>
  <c r="F26" i="5" s="1"/>
  <c r="G10" i="5"/>
  <c r="G11" i="5" s="1"/>
  <c r="H19" i="7" s="1"/>
  <c r="H20" i="7" s="1"/>
  <c r="I16" i="7"/>
  <c r="G15" i="6"/>
  <c r="H8" i="5" s="1"/>
  <c r="H10" i="5" s="1"/>
  <c r="E28" i="7"/>
  <c r="F28" i="7" s="1"/>
  <c r="F22" i="7"/>
  <c r="F23" i="7" s="1"/>
  <c r="F29" i="5" l="1"/>
  <c r="F30" i="5" s="1"/>
  <c r="G12" i="5"/>
  <c r="F17" i="5"/>
  <c r="G27" i="5"/>
  <c r="H11" i="5"/>
  <c r="I19" i="7" s="1"/>
  <c r="I20" i="7" s="1"/>
  <c r="H21" i="7"/>
  <c r="H22" i="7" s="1"/>
  <c r="G23" i="7"/>
  <c r="C31" i="7"/>
  <c r="F20" i="5" l="1"/>
  <c r="F31" i="5" s="1"/>
  <c r="G17" i="5"/>
  <c r="G20" i="5" s="1"/>
  <c r="G26" i="5"/>
  <c r="G29" i="5" s="1"/>
  <c r="G30" i="5" s="1"/>
  <c r="H27" i="5"/>
  <c r="I21" i="7"/>
  <c r="E29" i="7"/>
  <c r="F29" i="7" s="1"/>
  <c r="G28" i="7" s="1"/>
  <c r="H12" i="5"/>
  <c r="H23" i="7"/>
  <c r="G31" i="5" l="1"/>
  <c r="I22" i="7"/>
  <c r="I23" i="7" s="1"/>
  <c r="C30" i="7"/>
  <c r="C28" i="7"/>
  <c r="C29" i="7" s="1"/>
  <c r="H26" i="5"/>
  <c r="H29" i="5" s="1"/>
  <c r="H30" i="5" s="1"/>
  <c r="H17" i="5"/>
  <c r="H20" i="5" s="1"/>
  <c r="H31" i="5" l="1"/>
</calcChain>
</file>

<file path=xl/sharedStrings.xml><?xml version="1.0" encoding="utf-8"?>
<sst xmlns="http://schemas.openxmlformats.org/spreadsheetml/2006/main" count="912" uniqueCount="739">
  <si>
    <t>INGRESOS</t>
  </si>
  <si>
    <t>TOTAL</t>
  </si>
  <si>
    <t>Incremento del IPC 3,2% Aprox</t>
  </si>
  <si>
    <t xml:space="preserve">Incremento de ventas </t>
  </si>
  <si>
    <t xml:space="preserve">Impuesto de renta </t>
  </si>
  <si>
    <t>EMPRESA A</t>
  </si>
  <si>
    <t>EMPRESA B</t>
  </si>
  <si>
    <t>EMPRESA C</t>
  </si>
  <si>
    <t>PRODUCTO</t>
  </si>
  <si>
    <t xml:space="preserve">EMPRESA TIPO A </t>
  </si>
  <si>
    <t>Precios desde.</t>
  </si>
  <si>
    <t>EMPRESA TIPO B</t>
  </si>
  <si>
    <t>EMPRESA TIPO C</t>
  </si>
  <si>
    <t>PLANES BRANDING</t>
  </si>
  <si>
    <t>$600.000    /Minuto</t>
  </si>
  <si>
    <t>$2´000.000     /Pieza o minuto</t>
  </si>
  <si>
    <t xml:space="preserve">PIEZAS GRAFICAS </t>
  </si>
  <si>
    <t>DESARROLLO WEB</t>
  </si>
  <si>
    <t>DISEÑO Y/O ANIMACION 3D (PIEZA O MINUTO)</t>
  </si>
  <si>
    <t>MOTION GRAPHICS 2D (MINUTO)</t>
  </si>
  <si>
    <t>Ventas</t>
  </si>
  <si>
    <t>costos de Produccion</t>
  </si>
  <si>
    <t>Utilidad Operacional</t>
  </si>
  <si>
    <t>Utilidad Bruta</t>
  </si>
  <si>
    <t>impuestos</t>
  </si>
  <si>
    <t>Utilidad neta</t>
  </si>
  <si>
    <t>COSTOS</t>
  </si>
  <si>
    <t>LICENCIA</t>
  </si>
  <si>
    <t>DIECTOR DE ARTE</t>
  </si>
  <si>
    <t>DIRECTOR DE PROYECTOS</t>
  </si>
  <si>
    <t>CREATIVO 1</t>
  </si>
  <si>
    <t>CREATIVO 2</t>
  </si>
  <si>
    <t>CREATIVO 3</t>
  </si>
  <si>
    <t>GASTOS</t>
  </si>
  <si>
    <t>DIRECTOR ADMINISTRATIVO</t>
  </si>
  <si>
    <t>DIRECTOR FINANCIERO</t>
  </si>
  <si>
    <t>LICENCIA SOFTWARE CONTABLE</t>
  </si>
  <si>
    <t>LICENCIA OFFICE</t>
  </si>
  <si>
    <t>Gastos Administrativos/Ventas</t>
  </si>
  <si>
    <t>Depreciacion</t>
  </si>
  <si>
    <t>ACTIVO</t>
  </si>
  <si>
    <t>DISPONIBLE</t>
  </si>
  <si>
    <t>PPYE</t>
  </si>
  <si>
    <t>PASIVOS</t>
  </si>
  <si>
    <t>PASIVOS CORRIENTES</t>
  </si>
  <si>
    <t>PATRIMONIO</t>
  </si>
  <si>
    <t>UTILIDAD DEL EJERCICIO</t>
  </si>
  <si>
    <t>UTILIDADES RETENIDAS</t>
  </si>
  <si>
    <t>TOTAL PATRIMONIO</t>
  </si>
  <si>
    <t>TOTAL ACTIVO</t>
  </si>
  <si>
    <t>RESERVA LEGAL</t>
  </si>
  <si>
    <t>PASIVO + PATRIMONIO</t>
  </si>
  <si>
    <t>TOTAL PASIVO</t>
  </si>
  <si>
    <t>APORTES SOCIALES</t>
  </si>
  <si>
    <t>ACTIVO-(PASIVO+PATRIMONIO)</t>
  </si>
  <si>
    <t>DEPRECIACION ACUMULADA</t>
  </si>
  <si>
    <t>ESTADO DE RESULTADOS PROYECTADOS</t>
  </si>
  <si>
    <t>ESTADO DE SITUACION FINANCIEA PROYECTADOS</t>
  </si>
  <si>
    <t>FLUJOS DE CADA PROYECTADOS</t>
  </si>
  <si>
    <t>FLUJOS NETOS</t>
  </si>
  <si>
    <t>SALDO ACTUALIZADO 10% E.A</t>
  </si>
  <si>
    <t>SALDO ACTUALIZADO ACUMULADO</t>
  </si>
  <si>
    <t>TASA</t>
  </si>
  <si>
    <t>VNA</t>
  </si>
  <si>
    <t>VAN</t>
  </si>
  <si>
    <t>TIR</t>
  </si>
  <si>
    <t>PIR</t>
  </si>
  <si>
    <t>VALOR ACTUAL</t>
  </si>
  <si>
    <t>BENEFICIO/COSTO</t>
  </si>
  <si>
    <t>Presupuesto Inicial de Emprendimiento</t>
  </si>
  <si>
    <t>Financiamiento</t>
  </si>
  <si>
    <t>Estimado</t>
  </si>
  <si>
    <t>Inversores</t>
  </si>
  <si>
    <t>Diego Antonio</t>
  </si>
  <si>
    <t>Diego Gonzalez (aporto PPyE)</t>
  </si>
  <si>
    <t>Total Inversión</t>
  </si>
  <si>
    <t>Préstamos</t>
  </si>
  <si>
    <t>Préstamos del Banco 1</t>
  </si>
  <si>
    <t>Préstamos del Banco 2</t>
  </si>
  <si>
    <t>Préstamo no bancario</t>
  </si>
  <si>
    <t>Total Préstamos</t>
  </si>
  <si>
    <t>Otro Financiamiento</t>
  </si>
  <si>
    <t>Subvención Estado</t>
  </si>
  <si>
    <t>Otros</t>
  </si>
  <si>
    <t>Total Otro Financiamiento</t>
  </si>
  <si>
    <t>Total Financiamiento</t>
  </si>
  <si>
    <t>Ingresos</t>
  </si>
  <si>
    <t>Empresa Tipo A</t>
  </si>
  <si>
    <t>Planes Branding</t>
  </si>
  <si>
    <t>Motion Graphics 2D (Minuto)</t>
  </si>
  <si>
    <t>Diseño y/o Animacion 3D</t>
  </si>
  <si>
    <t>Piezas Graficas</t>
  </si>
  <si>
    <t>Desarrollo WEB</t>
  </si>
  <si>
    <t>Promedio</t>
  </si>
  <si>
    <t>Numero de Posibles Clientes</t>
  </si>
  <si>
    <t>Renovaciones Trimestrales</t>
  </si>
  <si>
    <t>Total Venta Presupuestada Empresa Tipo A</t>
  </si>
  <si>
    <t>Empresa Tipo B</t>
  </si>
  <si>
    <t>Total Venta Presupuestada Empresa Tipo B</t>
  </si>
  <si>
    <t>Empresa Tipo C</t>
  </si>
  <si>
    <t>$ 600.000 / Minuto</t>
  </si>
  <si>
    <t>$2.000.000 / Minuto</t>
  </si>
  <si>
    <t>Total Ingresos</t>
  </si>
  <si>
    <t>Costos/Gastos</t>
  </si>
  <si>
    <t>Costos</t>
  </si>
  <si>
    <t>Licencias y permisos</t>
  </si>
  <si>
    <t>Directo de Arte</t>
  </si>
  <si>
    <t>Director de Proyectos</t>
  </si>
  <si>
    <t>Creativo I</t>
  </si>
  <si>
    <t>Costos Totales</t>
  </si>
  <si>
    <t>Gastos</t>
  </si>
  <si>
    <t>Director Administrativo</t>
  </si>
  <si>
    <t>Director Financiero</t>
  </si>
  <si>
    <t>Licencia Softwae Contable</t>
  </si>
  <si>
    <t>Licencia Office</t>
  </si>
  <si>
    <t>Gastos Totales</t>
  </si>
  <si>
    <t>Total Costos Gastos</t>
  </si>
  <si>
    <t>TOTAL EGRESOS</t>
  </si>
  <si>
    <t>IMPUESTOS</t>
  </si>
  <si>
    <t>NOMINA MENUAL</t>
  </si>
  <si>
    <t>CARGO</t>
  </si>
  <si>
    <t>Devengado</t>
  </si>
  <si>
    <t>Deducciones</t>
  </si>
  <si>
    <t>Neto
 pagado</t>
  </si>
  <si>
    <t>Provisiones de nómina</t>
  </si>
  <si>
    <t>Salario 
básico</t>
  </si>
  <si>
    <t>Días 
liquidados</t>
  </si>
  <si>
    <t>Salario 
devengado</t>
  </si>
  <si>
    <t>Auxilio de
transporte</t>
  </si>
  <si>
    <t>Total
devengado</t>
  </si>
  <si>
    <t>Salud</t>
  </si>
  <si>
    <t>Pensión</t>
  </si>
  <si>
    <t>DIRECTOR ADMINISTRATVO</t>
  </si>
  <si>
    <t>Aportes a pensión</t>
  </si>
  <si>
    <t>Aportes a salud</t>
  </si>
  <si>
    <t>DIRECTOR ARTE</t>
  </si>
  <si>
    <t>Aportes a riesgos laborales</t>
  </si>
  <si>
    <t>DIRECTOR PROYECTOS</t>
  </si>
  <si>
    <t>Sena</t>
  </si>
  <si>
    <t>CREATIVO</t>
  </si>
  <si>
    <t>Icbf</t>
  </si>
  <si>
    <t>Totales</t>
  </si>
  <si>
    <t>Cajas de compensación</t>
  </si>
  <si>
    <t>Prima de servicios</t>
  </si>
  <si>
    <t>Cesantía</t>
  </si>
  <si>
    <t>Intereses sobre cesantías</t>
  </si>
  <si>
    <t>Provisón de vacaciones</t>
  </si>
  <si>
    <t>Total provisiones</t>
  </si>
  <si>
    <t>NOMINA ANUAL</t>
  </si>
  <si>
    <t>Marca temporal</t>
  </si>
  <si>
    <t>Dirección de correo electrónico</t>
  </si>
  <si>
    <t>Nombre</t>
  </si>
  <si>
    <t>¿Cuántos empleados tienes?</t>
  </si>
  <si>
    <t>Tipo de empresa</t>
  </si>
  <si>
    <t>Servicios que presta tu empresa</t>
  </si>
  <si>
    <t>¿Cuál es la propuesta de valor de tu empresa?</t>
  </si>
  <si>
    <t>¿Haz utilizado e implementado estrategias de Comunicación Gráfica y Visual para tu empresa?</t>
  </si>
  <si>
    <t>En caso que no ¿Por qué no las haz implementado?</t>
  </si>
  <si>
    <t>En caso que no ¿Por qué no ha sido un problema para ti?</t>
  </si>
  <si>
    <t>En caso que no ¿Qué tendría qué pasar para que consideres implementar este tipo de estrategias de Comunicación?</t>
  </si>
  <si>
    <t>En caso que no ¿Conoces empresas que presten y resuelvan este tipo de servicio?</t>
  </si>
  <si>
    <t>En caso que no ¿El precio del servicio ha afectado en la toma de esta decisión?</t>
  </si>
  <si>
    <t>¿Cuál es el principal problema de comunicación Gráfica y Visual en tu empresa?</t>
  </si>
  <si>
    <t>¿Cómo resuelves el problema de comunicación Gráfica y Visual dentro tu empresa?</t>
  </si>
  <si>
    <t>¿Qué evento desencadenante haría o hizo que tu acudieras a contratar servicios de Comunicación Gráfica o Visual?</t>
  </si>
  <si>
    <t xml:space="preserve">¿Si pudieras sugerir un cambio en los servicios de Comunicación Gráfica o Visual que hay en el mercado, que le cambiarías? </t>
  </si>
  <si>
    <t xml:space="preserve">¿Qué tendría que suceder para que no busques servicios de Comunicación Gráfica y Visual? </t>
  </si>
  <si>
    <t>¿Qué te hace mantener tu solución de Comunicación Grafica y Visual actualmente? ¿Por qué? Explica tu respuesta</t>
  </si>
  <si>
    <t xml:space="preserve">¿Los servicios de Comunicación Visual o Gráfica que utilizas en tu empresa son externos o internos? ¿Qué características de estos NO te gustan? </t>
  </si>
  <si>
    <t xml:space="preserve">¿Qué hizo que consideraras contratar estos nuevos servicios que conoces? </t>
  </si>
  <si>
    <t xml:space="preserve">¿De las personas que prestan estos servicios, que características te han gustado? </t>
  </si>
  <si>
    <t xml:space="preserve">¿Qué diferencial (Plus) tuvo esa persona a quién contrataste para estos servicios? </t>
  </si>
  <si>
    <t xml:space="preserve">¿Qué te prometen esas personas que te prestan el servicio? </t>
  </si>
  <si>
    <t xml:space="preserve">¿Qué hizo que te decidieras por ese servicio de Comunicación Gráfica o Visual? </t>
  </si>
  <si>
    <t xml:space="preserve">¿Qué le hace falta a las empresas (o diseñadores) de Comunicación Gráfica o Visual que haz contratado? </t>
  </si>
  <si>
    <t xml:space="preserve">¿Si tienes un servicio contratado actualmente, que NO te ha gustado? </t>
  </si>
  <si>
    <t xml:space="preserve">¿Si tienes un servicio contratado actualmente, que están haciendo bien? </t>
  </si>
  <si>
    <t xml:space="preserve">¿Cuál sería tu resultado esperado ideal? </t>
  </si>
  <si>
    <t xml:space="preserve">¿Qué tareas deberían estar resueltas? </t>
  </si>
  <si>
    <t xml:space="preserve">¿Qué es lo que no debería volver a pasar con la alternativa ideal? </t>
  </si>
  <si>
    <t xml:space="preserve">¿Qué tareas haz resuelto satisfactoriamente con tu servicio actual? </t>
  </si>
  <si>
    <t xml:space="preserve">¿Qué tareas no haz resuelto satisfactoriamente con tu servicio actual? </t>
  </si>
  <si>
    <t xml:space="preserve">¿Cómo analizas dentro de tu empresa que el servicio prometido cumplió tus expectativas? </t>
  </si>
  <si>
    <t>andresm@movink.co</t>
  </si>
  <si>
    <t>Qutub Minar</t>
  </si>
  <si>
    <t>5-10 empleado</t>
  </si>
  <si>
    <t>Empresa de Ingeniería y turismo</t>
  </si>
  <si>
    <t xml:space="preserve">Todo lo relacionado con ingeniería y en turismo alquilan fincas en los llanos </t>
  </si>
  <si>
    <t>No la tienen definida aun</t>
  </si>
  <si>
    <t>Si</t>
  </si>
  <si>
    <t>No han encontrado ningún problema, por que es suficiente con lo básico que tienen (logo y web)</t>
  </si>
  <si>
    <t>Ellos mismos has desarrollado su logo, por gusto,  e internamente tienen un equipo de desarrollo y tecnología que sin saber de diseño y basándose en las paginas de la competencia han sacado su propia pagina...
para el caso de turismo, si han contratado a un externo ya que si necesitaban y sabían que visualmente tenían que explotarlo mas</t>
  </si>
  <si>
    <t>darse a conocer, mostrar los lugares que ofrecen en turismo y para ambos casos (ing y turismo)  mostrar q son empresas consolidadas</t>
  </si>
  <si>
    <t xml:space="preserve">dejar claro los tiempos y costos antes de empezar por lo demas y lo poco q han hecho les ha parecido bien </t>
  </si>
  <si>
    <t>que los precios sean muy altos o que no les guste el diseño realizado</t>
  </si>
  <si>
    <t>les gusto mucho la puntualidad en las entregas... todo lo q se mando hacer se les entrego con sus correspondientes archivos el día que se pacto y les gusto mucho el diseño</t>
  </si>
  <si>
    <t>-para ing fueron internos
-para turimso externos (freelancer)</t>
  </si>
  <si>
    <t xml:space="preserve">para turismo freelancer, necesitaban gente con mas experiencia, por que para vebder esto debe entrar por los ojos todo </t>
  </si>
  <si>
    <t xml:space="preserve">tiempos de entregas correctos la atencion y los entregables </t>
  </si>
  <si>
    <t>la puntualidad con las entragas y les gusto mucho el diseño</t>
  </si>
  <si>
    <t>diseño y puntualidad</t>
  </si>
  <si>
    <t>amistad y confianza</t>
  </si>
  <si>
    <t>- que se empapen mas en los temas a desarrollar
-hacer una especie de marco teorico (cronograma) para q sea mas facil saber lo que se esta haciendo
- hacer un seguimiento mas detallado en elproceso
- informar mas seguido del proceso y como va el trabajo</t>
  </si>
  <si>
    <t>hasta el momento ha gustado todo</t>
  </si>
  <si>
    <t>todo hasta el momento</t>
  </si>
  <si>
    <t>cumplimiento de tiempos pactados y una guia de desarrollo o paso a paso de lo q se haga</t>
  </si>
  <si>
    <t>Entrega de colores y aplicaciones (todo lo del manual de marac), (aunque el entrevistado no se refirió a eso en esos términos)</t>
  </si>
  <si>
    <t>No se definió el precio antes de iniciar las labores, aunque se llego a un acuerdo rapido y no hubo problemas despues</t>
  </si>
  <si>
    <t>Todo se ha realizado satisfactoriamente</t>
  </si>
  <si>
    <t xml:space="preserve">hasta el momento todo se ha resulto </t>
  </si>
  <si>
    <t>Muy relativo, ( no lo analizan ni comparten el resultado solo aprueban y aplican diseño) pero básicamente excelente por los resultados y tiempos</t>
  </si>
  <si>
    <t>Platino Joyas</t>
  </si>
  <si>
    <t>1-5 empleados</t>
  </si>
  <si>
    <t>Joyeria</t>
  </si>
  <si>
    <t>diseño y comercialización de joyas</t>
  </si>
  <si>
    <t>no tiene</t>
  </si>
  <si>
    <t>la gente no tiene manera de recordarte, ni a la empresa ni a los productos</t>
  </si>
  <si>
    <t>contratando a un grafico</t>
  </si>
  <si>
    <t>no tener como mostrar ni ofrecer los productos ( tarjetas de presentación) ni tener como informar al agente para q se contacte</t>
  </si>
  <si>
    <t>que no hay una linea entre diseño e impresión, y toca contratar por separado y a la hora de imprimir cambian muchos aspectos del diseño (mil horas escogiendo color y cuando imprime sale otro)</t>
  </si>
  <si>
    <t>que muchas veces no son personas idóneas y no investigan adecuadamente ( hacen un logo por 50.000 y en dos horas ) hacen por hacer , generan un mal concepto de los diseñadores.</t>
  </si>
  <si>
    <t>que ya la gente lo identifican por eso...</t>
  </si>
  <si>
    <t xml:space="preserve">externos: que no hay un acompañamiento despues, no se sabe si realmente funciona el diseño ( no preguntan si pasando el tiempo sigue funcionando o si realmente funciono desde el principio) </t>
  </si>
  <si>
    <t>por que eran personas profesionales e iban hacer un acompañamiento</t>
  </si>
  <si>
    <t>el resultado inmediato y el acompañamiento que se hizo durante la creación (logo)</t>
  </si>
  <si>
    <t>que tenia experiencia, ya había desarrollado varias marcas.</t>
  </si>
  <si>
    <t>crear una imagen que tiene q ver con mis productos, para que sea muy llamativo para el cliente, y q de genere una fidelización con los clientes</t>
  </si>
  <si>
    <t xml:space="preserve">por que me gustaron los trabajos anteriores que había hecho </t>
  </si>
  <si>
    <t>acompañamiento posterior a la entrega de los diseños, la impresión que muchas veces no lo hacen</t>
  </si>
  <si>
    <t>que no hay acompañamiento posterior (no tengo servicio contratado)</t>
  </si>
  <si>
    <t>no tengo servicio contrtatado</t>
  </si>
  <si>
    <t xml:space="preserve">fidelizar clientes y que te recuerden... que los clientes cuando vean mi imagen recuerden el servicio q se les presto al ser atendiso y q relaciones colores y formas con mi marac </t>
  </si>
  <si>
    <t>que deje de ser la ideal, que no cumpla con los objetivos</t>
  </si>
  <si>
    <t>la idea, reflejaba lo que se quería en forma y color</t>
  </si>
  <si>
    <t>para lo que se ofreció quedo todo resuelto positivamente</t>
  </si>
  <si>
    <t>viendo los resultados en la consecución y fidelización de clientes.</t>
  </si>
  <si>
    <t>gotero@movink.co</t>
  </si>
  <si>
    <t>The Farmer USA</t>
  </si>
  <si>
    <t>es una S.A.S (Producción y comercialización de Alimentos)</t>
  </si>
  <si>
    <t>Producción y comercialización de frutas y verduras</t>
  </si>
  <si>
    <t>Alimentos saludables</t>
  </si>
  <si>
    <t>Lo que se ofrece nadie lo conoce, hay mucho desconocimiento de lo que ofrece THE FARMER. Gran desconocimiento en el país (Colombia) con Kosher, saludable y orgánico y la marca.</t>
  </si>
  <si>
    <t>Contrato un Freelancer</t>
  </si>
  <si>
    <t xml:space="preserve">Por calidad y empatía. </t>
  </si>
  <si>
    <t>Cuadrar un calendario para hacer publicaciones programadas de los eventos que tiene la empresa.</t>
  </si>
  <si>
    <t>Para mi si no hay presencia digital, no hay empresa. El dinero sería un factor determinante.</t>
  </si>
  <si>
    <t>La calidad, y si no hay una presencia de branding digital la empresa tiende a suceder.</t>
  </si>
  <si>
    <t>Son externos, y hasta ahora no he tenido ningún problema.</t>
  </si>
  <si>
    <t xml:space="preserve">Mucha empatía con el freelance que contraté, y el background del diseñador. </t>
  </si>
  <si>
    <t>Que no es solo vender, sino trabajar el proceso juntos dentro del desarrollo del branding y de la spiezas publicitarias</t>
  </si>
  <si>
    <t>Background de la persona a quién cotnraté</t>
  </si>
  <si>
    <t>Entender mi idea de negocio y ver las tendencias de diseño para aplicarlos correctamente al target objetivo</t>
  </si>
  <si>
    <t>Background del freelance</t>
  </si>
  <si>
    <t>Las empresas no entienden cual es el producto y para donde se va con ese producto e interiorizar la propuesta de valor de la empresa.</t>
  </si>
  <si>
    <t>Todo me ha gustado actualmente</t>
  </si>
  <si>
    <t>La disponibilidad y la calidad</t>
  </si>
  <si>
    <t>Las campañas generen sensibilización en las personas que las leen.</t>
  </si>
  <si>
    <t>Estandarizar un manual de marca para the farmer (Colores, tipografía, uso del logo, tamaños, presentación)</t>
  </si>
  <si>
    <t>Contradicción entre el mensaje que se envía con lo que se diseña.</t>
  </si>
  <si>
    <t xml:space="preserve">Las piezas publicitarias para las presentaciones (Brochure), las presentaciones de los empaques. </t>
  </si>
  <si>
    <t>Ninguna todo se ha resuelto</t>
  </si>
  <si>
    <t>Lo que se pide vs el resultado final. El concenso y el proceso de interacción con mi diseñador</t>
  </si>
  <si>
    <t>Pergamo</t>
  </si>
  <si>
    <t>Diseño mobiliario</t>
  </si>
  <si>
    <t xml:space="preserve">desarrollo y diseño de productos por medio de fibras naturales </t>
  </si>
  <si>
    <t>en desarrollo</t>
  </si>
  <si>
    <t>No se tiene bien definido un estilo e identidad propia que haga diferneciar y sobre salir de los demas</t>
  </si>
  <si>
    <t>por lo general lo hago yo</t>
  </si>
  <si>
    <t xml:space="preserve">ps que le alcance de mi producto es poco y necesito darlo a conocer y no se de estrategias de comunicación </t>
  </si>
  <si>
    <t>acompañamiento estadístico, para q los clientes puedan medir los resultados de las estrategias de comunicación y puedan darse cuenta si vale la pena o no</t>
  </si>
  <si>
    <t>que estén completamente por fuera de mi presupuesto</t>
  </si>
  <si>
    <t>bajo presupuesto para poder contratar.</t>
  </si>
  <si>
    <t>interno, hay cosas que me gustarían hacer peor no conozco las herramientas o me demoro mucho haciéndolas</t>
  </si>
  <si>
    <t>No he contratado</t>
  </si>
  <si>
    <t>No he contratado pero lo poco que conozco, que son empresas comprometidas y apasionadas por lo q hacen</t>
  </si>
  <si>
    <t>No he contratado, pero el plus es q es a mi gusto y dentro de mis tiempos</t>
  </si>
  <si>
    <t>No he contratado, lo hago yo</t>
  </si>
  <si>
    <t>No he contratado, soy diseñadora industrial, pero conozco un poco del diseño grafico y eso me ha dado pautas para realizarlo, sin embargo si me gustaría contar con personas mas expertas en el tema</t>
  </si>
  <si>
    <t xml:space="preserve">No he contratado, sin embargo pienso q lo que he desarrollado yo con mi logo me ha parecido bonito </t>
  </si>
  <si>
    <t>poder tener una identidad y personalidad clara de marca</t>
  </si>
  <si>
    <t>Saber el desarrollo de la identidad, no tanto manual de marca sino la personalidad de la marca</t>
  </si>
  <si>
    <t>-----  yo siento que se estanca el proceso y que llega un punto que no se puede avanzar mas</t>
  </si>
  <si>
    <t xml:space="preserve">almenos tengo el logo y la explicación del nombre  </t>
  </si>
  <si>
    <t>poder dar a conocer mi marca y que haya una identidad y personalidad ( no he podido sacar un ADN de marca)</t>
  </si>
  <si>
    <t xml:space="preserve">el reconocimiento de mi marca por parte de los cliente </t>
  </si>
  <si>
    <t>Comando Internacional</t>
  </si>
  <si>
    <t>Ventas de ropa y accesorios tacticos para las fuerzas armadas</t>
  </si>
  <si>
    <t>No tiene</t>
  </si>
  <si>
    <t>el logo tiene muchas partes, es incomodo de manejar y ubicar en los espacios</t>
  </si>
  <si>
    <t>Contratando a alguien</t>
  </si>
  <si>
    <t>necesitaba que fuera hecho por un experto por que necesitaba una imagen corporativa fuerte e impactante</t>
  </si>
  <si>
    <t>la atención al cliente</t>
  </si>
  <si>
    <t>que yo fuera diseñador y lo pudiera realizar yo</t>
  </si>
  <si>
    <t xml:space="preserve">que ya tiene un reconocimiento por parte de los clientes </t>
  </si>
  <si>
    <t xml:space="preserve">externos, que cobran todas las modificaciones </t>
  </si>
  <si>
    <t>necesitaba un logo urgentemente</t>
  </si>
  <si>
    <t>que desarrollan con rapidez las cosas</t>
  </si>
  <si>
    <t>por que supuestamente era experto.</t>
  </si>
  <si>
    <t>que me van a crear una imagen y me van a reconocer</t>
  </si>
  <si>
    <t xml:space="preserve">las promesas que hicieron la forma como se vendieron </t>
  </si>
  <si>
    <t>que cumplan lo que prometan</t>
  </si>
  <si>
    <t>actualmente no tenemos ningún servicio contratado</t>
  </si>
  <si>
    <t>no tenemos</t>
  </si>
  <si>
    <t xml:space="preserve">ya tengo mi resultado esperado con mi logo </t>
  </si>
  <si>
    <t xml:space="preserve">crear el logo </t>
  </si>
  <si>
    <t>Se recibió sin ser el resultado esperado, no me funcionaba en otras formatos</t>
  </si>
  <si>
    <t>poder sacar un logo para arrancar (necesitaba poder facturar y eso lo hizo sacra un logo de urgencia)</t>
  </si>
  <si>
    <t xml:space="preserve">que es difícil ponerlo en impresiones </t>
  </si>
  <si>
    <t>Nunca se evaluó pero con el tiempo me he dado cuenta que se pudo haber hecho algo mejor</t>
  </si>
  <si>
    <t>Puntos de Color</t>
  </si>
  <si>
    <t>venta de ropa</t>
  </si>
  <si>
    <t>Venta de ropa en crochet</t>
  </si>
  <si>
    <t>No se tiene</t>
  </si>
  <si>
    <t>encontrar algo especifico para mi identificar mi marca</t>
  </si>
  <si>
    <t>feedback y analizar que le podía servir a mi marca</t>
  </si>
  <si>
    <t>no he contratado, pero si contratara por falta de tiempo</t>
  </si>
  <si>
    <t>Costos que no son fáciles para emprendimientos</t>
  </si>
  <si>
    <t>que mi marca ya empezara a vender sola (interacción con clientes) lo veo innecesario si pasa eso. si tengo ventas no importa</t>
  </si>
  <si>
    <t xml:space="preserve">buscar algo unico y exclusivo de mi marca, </t>
  </si>
  <si>
    <t>internos, que toma mucho tiempo y no tengo formación buena, entonces plasmar la idea es muy difícil</t>
  </si>
  <si>
    <t>No tengo servicios</t>
  </si>
  <si>
    <t>la simplicidad en los diseños, que esten muy enfocados y que los diseños tengan un sentido</t>
  </si>
  <si>
    <t>precios, libertad de crear lo que uno quiere al crear mi marca</t>
  </si>
  <si>
    <t>no estoy contratando</t>
  </si>
  <si>
    <t>hobbie, me gusta , estoy en el emprendimiento pero aun no se que va a suceder, entonces prefiero hacer las cosas yo mientras veo como va, para ahi si meterle mas plata y tiempo</t>
  </si>
  <si>
    <t>no he contratado</t>
  </si>
  <si>
    <t>utilizar los colores adecuados y tipografías simples (solo dos) y son fáciles para la lectura y existe balance en el texto y no es recargado</t>
  </si>
  <si>
    <t xml:space="preserve">que todo sea acorde a la identidad de la marca y lo que se haga sea contenido de valor y que lo que se haga siempre este dirigido a la satisfacción de los clientes </t>
  </si>
  <si>
    <t>tener claro que piezas necesito tener y como se deben aplicar a mi marca</t>
  </si>
  <si>
    <t xml:space="preserve">que se demore mucho tiempo desarrollando las piezas </t>
  </si>
  <si>
    <t>poder abrir un instagram con identidad propia</t>
  </si>
  <si>
    <t>crear mas contenidos y programación, hacer videos de promoción (muy enfocado en Instagram)</t>
  </si>
  <si>
    <t xml:space="preserve">viendo la satisfacción que genera en los clientes </t>
  </si>
  <si>
    <t>Diana Marcela Díaz</t>
  </si>
  <si>
    <t>Club Virtual Para las mujeres solteras</t>
  </si>
  <si>
    <t>Club para resignificar la soltería de la mujer</t>
  </si>
  <si>
    <t>Crear un espacio donde la soltería es válida y valorada y es divertida</t>
  </si>
  <si>
    <t>No hay suficientes recursos para satisfacer la demanda. Creen que todo se resuelve con una pieza gráfica, y es un tema de analizar canales de comunicación. Dentro de la empresa donde trabajo piden piezas pero no hay recurso humano</t>
  </si>
  <si>
    <t xml:space="preserve">Con el diseñador que contrató la empresa. </t>
  </si>
  <si>
    <t>La empresa reconoció que se necesita alguien que de apoyo interno, pero el diseño editorial siempre se terceriza. Por tanto trabajo que hay dentro de la empresa en ciertas épocsa del año se terceriza el trabajo.</t>
  </si>
  <si>
    <t>Que escriban los textos de las piezas publicitarias. No aterrizan las ideas a la realidad del negocio, o planes muy robustos que requieren de mucho capital financiero y humano. Mucha desconexión con lo que puede ser el negocio.</t>
  </si>
  <si>
    <t>Hoy en día eso es una necesidad, así que no encuentro respuesta para esto</t>
  </si>
  <si>
    <t>La calidad del trabajo del diseñador, que esté actualizado con las tendencias del mercado y que ayude a anticipar las problemáticas.</t>
  </si>
  <si>
    <t xml:space="preserve">Interno y externos, hay errores de ortografía sobre todo para impresión. </t>
  </si>
  <si>
    <t>Los costos, es más barato contratar un diseñador que contratar un externo.</t>
  </si>
  <si>
    <t>El estilo gráfico, muy adaptado a la personalidad de la marca. Reuniendo con los comunicadores para establecer un estilo de la marca</t>
  </si>
  <si>
    <t>No se queda solo en la técnica del diseño, propone estrategias de comunicación. Diseña la matriz, propone copy, propone mensajes.</t>
  </si>
  <si>
    <t>Cumplimiento, calidad. Me sirve más alguien más disciplinado que talentoso.</t>
  </si>
  <si>
    <t>Cumplimiento.</t>
  </si>
  <si>
    <t xml:space="preserve">Atreverse a escribir los copys o las taglines. Tuve una empresa que manejaba redes que no proponían nuevos estilos y era porque tenían un diseñador manejando muchas cuentas. </t>
  </si>
  <si>
    <t>Que no propongan nuevas cosas</t>
  </si>
  <si>
    <t>Que son propositivos, siempre están innovando en tendencias gráficas.</t>
  </si>
  <si>
    <t xml:space="preserve">Un tema operativo (Yo no llenar brief), y sea eficiente. 2 o 3 preguntas. </t>
  </si>
  <si>
    <t>El brief, ser más eficientes en la pre producción. Mirar formularios que saquen conclusiones a los clientes.</t>
  </si>
  <si>
    <t>Que extiendan el tiempo de hacer un brief. Hay cosas que parecen hechas en power point o paint. Falta de supervisión y un director de arte que revise que se va a enviar</t>
  </si>
  <si>
    <t>Temas didacticos como infografías que explican muy bien el mensaje de cada campaña.</t>
  </si>
  <si>
    <t>Los procesos no estén establecidos correctamente dentro de cada agencia</t>
  </si>
  <si>
    <t>Cuando la jefe de área acepte las piezas</t>
  </si>
  <si>
    <t>María del Mar Concha Cerón (Ibis Hotel)</t>
  </si>
  <si>
    <t>10-50 empleados</t>
  </si>
  <si>
    <t>Hotelería (Alojamiento), Turismo</t>
  </si>
  <si>
    <t>Alojamiento y alimentación</t>
  </si>
  <si>
    <t>Mejor tarifa garantizada</t>
  </si>
  <si>
    <t>La gente no entendía que era un hotel business y no vacacional. Se mostrbaan imágenes que no dejaban visualizar un contexto del hotel. Que la agencia que diseñaba y hacía las estrategías no sabía la realidad de cada hotel en latinoamerica, pero no tenían un concepto claro de las  necesidades de cada hotel</t>
  </si>
  <si>
    <t>Una agencia hacía todo el tema de diseño que estaba situada en Chile.</t>
  </si>
  <si>
    <t xml:space="preserve">El hotel empezó a utilizar otras plataformas y abrir otras redes porque la página oficial no era suficiente. </t>
  </si>
  <si>
    <t>Debería haber más empatía entre la agencia y el cliente, porque no se ajustaban a la estrategia y necesidad de cada hotel. No había forma de hacer retroalimentación y comunicación con la agencia, y parte de cocreación entre las 2 partes.</t>
  </si>
  <si>
    <t>No tener dinero. (Cada hotel pagaba 2 millones de pesos para pagar la agencia)</t>
  </si>
  <si>
    <t>La necesidadde tener a los hoteles activos en redes y atraer clientes con una agencia reconocida desde la sede principal de latinoamerica.</t>
  </si>
  <si>
    <t>Externas, y nunca hubo retroalimentación con la agencia para suplir la necesidad de cada pais o región para poder suplir las necesidades</t>
  </si>
  <si>
    <t>La presencia en redes y la necesidad de tener una estrategia omnicanal.</t>
  </si>
  <si>
    <t xml:space="preserve">Puntualidad en la entrega, la empatía y el interés en el desarrollo del proyecto. Hay investigación durante el proceso, la facilidad del medio de comunicarse. </t>
  </si>
  <si>
    <t>La potencializada que tienen las ideas, y el proceso de investigación previo al desarrollo del diseño de la marca.</t>
  </si>
  <si>
    <t>La imagen va a ser llamativa y va a generar un buen impacto.</t>
  </si>
  <si>
    <t>La pasión que el diseñador tiene por su trabajo y la empatía que tiene por el proceso.</t>
  </si>
  <si>
    <t>Que haya retroalimentación de por medio y haya una empatía entre la agencia y uno como cliente</t>
  </si>
  <si>
    <t>Que no había manera de comunicarse con ellos</t>
  </si>
  <si>
    <t>QUe tienen un estilo gráfico que complace muchas veces las necesidades que tenía el hotel</t>
  </si>
  <si>
    <t>QUe haya el facto WOW tanto en imagen como en estrategia de marca</t>
  </si>
  <si>
    <t>Que todo se vea prolijo y mantenga un estilo de marca, sin importar el emdio donde se publique. Que hagan copys según la estrategia de la marca. Que los formatos sean amigables para la plataforma que quiero usarlo en caso de entregar la marca al cliente.</t>
  </si>
  <si>
    <t>Que no haya retroalimentación y que haya más de empatía con el cliente vive día a día para saber que quiera comunicar. Comunicarse en términos más normales y no hablar tanto con términos técnicos.</t>
  </si>
  <si>
    <t xml:space="preserve">EL efecto WOW de las piezas, que se sabe que es mi marca sin necesidad de mostrar mucho y generar un buen impacto. El respaldo después de la entrega para publicaciones. </t>
  </si>
  <si>
    <t>No se transmitió el mensaje que se necesitaba en el hotel.</t>
  </si>
  <si>
    <t xml:space="preserve">La gente recordaba muy fácil las formas usadas dentro de la marca. Hubo competidores que trataron de copiar el estilo. </t>
  </si>
  <si>
    <t>Yamith Murillo (B2B Web Solutions)</t>
  </si>
  <si>
    <t>Servicios tecnologicos y consultoría Web</t>
  </si>
  <si>
    <t>Desarrollo Web y consultorías</t>
  </si>
  <si>
    <t>Preparar al usuario y al cliente en sus procesos de transformación tecnológica y desarrollo en la web</t>
  </si>
  <si>
    <t>La consolidación de una identidad de marca. Tiempo para la planeación o desarrollo. Me gustaría tener una guía o un ebook de marca y como hacer un manual.</t>
  </si>
  <si>
    <t>No se está desarrollando actualmente de manera amplia</t>
  </si>
  <si>
    <t>La mejora del capital de la empresa para contratar un servicio</t>
  </si>
  <si>
    <t>La claridad a la hora de contratar servicios, limites y alcances en las propuestas de valor de las empresas. QUe lo lleven a uno de la mano en el manejo de identidad de marca</t>
  </si>
  <si>
    <t>No tener los recursos para contratarlo</t>
  </si>
  <si>
    <t>El desarrollo de estrategias propias, y está dentro de el alcance en desarrollar este tipo de funciones.</t>
  </si>
  <si>
    <t>Internos, y la falta de experiencia y especialización que nosotros hacemos dentro de nuestra emrpesa</t>
  </si>
  <si>
    <t>Poner en manos de un experto el desarrollo de la marca.</t>
  </si>
  <si>
    <t>La reputación con clientes anteriores, testimonios de los clientes.</t>
  </si>
  <si>
    <t>Planeación estrecha con la marca (Plan de trabajo y definición de objetivos a corto, mediano y largo plazo</t>
  </si>
  <si>
    <t>Una visión heterogénea de lo que podía ser una comunicación de marca a nivel global</t>
  </si>
  <si>
    <t>La preparación académica y trayectoria profesional y sumado del portafolio. La empatía que estos prestan.</t>
  </si>
  <si>
    <t>Una visión transdisciplinar (Poder tomar conocimientos de diferentes aéreas).</t>
  </si>
  <si>
    <t>En realidad por ahora ha sido buena.</t>
  </si>
  <si>
    <t>No tengo ningún servicio contratado por flujo de capital dentro de la empresa.</t>
  </si>
  <si>
    <t xml:space="preserve">El crecimiento del capital de marca </t>
  </si>
  <si>
    <t>Reconocimiento en mi nicho de mercado, aumento de leads, aumento de trafico en el sitio web, la fidelización a través de la marca</t>
  </si>
  <si>
    <t>La interrupción de largo y mediano y largo plazo. Independiente de quién esté en esa misión se haga un seguimiento de los objetivos.</t>
  </si>
  <si>
    <t xml:space="preserve">La comunicación es el primer contacto que se tiene con el usuario. Fidelizar al usuario a largo plazo. Uso comunicación directa para hacerle seguimiento a los clientes y dejarles información pertinente. Llevarle un seguimiento efectivo de los prospectos y de los clientes. </t>
  </si>
  <si>
    <t>La consolidación de un plan de marca. (Estudios de comportamiento de mercado a partir de la comunicación)</t>
  </si>
  <si>
    <t>1. Encuestas de satisfacción de los usuarios 
2. Medición de la construcción de nuevos usuarios y fidelización de los vigentes</t>
  </si>
  <si>
    <t>Victor Agredo (Arkhsari rol y estartegia)</t>
  </si>
  <si>
    <t>Juegos de mesa y estrategia</t>
  </si>
  <si>
    <t>Servicios de juegos rol, estrategia, cartas, desarrollo de implementación para juegos y soft combat</t>
  </si>
  <si>
    <t>Optima utilización del tiempo libre para la recreación y descanso de las personas</t>
  </si>
  <si>
    <t>La falta de tiempo y recursos humanos para desarrollar una comunicación de mejor calidad.</t>
  </si>
  <si>
    <t>Haciendo registro de las actividades y subiéndolos a la página de Facebook.</t>
  </si>
  <si>
    <t>La necesidad de mostrar la empresa, para poder generar más ganancias.</t>
  </si>
  <si>
    <t>Que haya un costo accesible en el mercado, y haya mejor una mejor narrativa dentro de la comunicación. Una narrativa más depurada, inteligente y menos vulgar.</t>
  </si>
  <si>
    <t>Yo normalmente tengo el recurso para hacerlo personalmente. Y mi equipo de trabajo nos ayuda mucho. Para ahorrar costos</t>
  </si>
  <si>
    <t>La idea que no se ha llegado a las metas propuestas y que tiene potencial de llegar muy lejos. Necestia mucha difusión</t>
  </si>
  <si>
    <t>Internas, la simplicidad de lo que se está haciendo porque solos e hace registro y no hay narrativa.</t>
  </si>
  <si>
    <t>El club requiere de personas que se acerque, se requiere una difusión de qué existe un club en la ciudad de este tipo. Darle difusión de formas efectiva a la marca.</t>
  </si>
  <si>
    <t>El conocimiento de técnicas y tecnologías que les gusta hacer piezas muy llamativas a nivel visual, briefing, y comunicar de manera clara a través de distintas técnicas.</t>
  </si>
  <si>
    <t xml:space="preserve">La capacitación técnica que tenga el diseñador o la agencia. </t>
  </si>
  <si>
    <t>Ofrecen productos que uno no realiza por conocimientos técnicos. Ver la necesidad de la empresa para poder suplir las necesidades.</t>
  </si>
  <si>
    <t>El crecimiento de la empresa y la difusión de la misma</t>
  </si>
  <si>
    <t xml:space="preserve">Ver la necesidad del cliente, y el tipo de narración que quiere el cliente y adaptarla de forma metódica en cada era del proceso. </t>
  </si>
  <si>
    <t>No suplir las necesidades y el objetivo de la emrpesa.</t>
  </si>
  <si>
    <t>Se ha venido cambiando todo el tema de branding de la empresa para darle un enfoque diferente a la marca. Hacer un registro más detallado.</t>
  </si>
  <si>
    <t xml:space="preserve">Hacer una narrativa que pueda imprimirle el estilo que quiero a mi club a nivel visual, audiovisual y gráfica. </t>
  </si>
  <si>
    <t>Suplir todas las necesidades digitales y un manual de imagen corporativa.</t>
  </si>
  <si>
    <t>No entender la necesidad del cliente</t>
  </si>
  <si>
    <t>Ir implementando el objetivo de la marca y como ir implementandola</t>
  </si>
  <si>
    <t>Hacer presencia digital y la creación de manual de marca.</t>
  </si>
  <si>
    <t>Que cumpla las necesidades que quiere mi empresa, para cumplir todos los objetivos digitales</t>
  </si>
  <si>
    <t>Diego Quiñonez (Indigital)</t>
  </si>
  <si>
    <t>Empresa de desarrollo de software que a partir de su imagen permite ser intermediario de cualquier producto digital.</t>
  </si>
  <si>
    <t>Desarrollo de Software</t>
  </si>
  <si>
    <t>Generar herramientas digitales para sus clientes y aliados que les permitan optimizar procesos y volver más eficientes las cargas laborales de sus empleados</t>
  </si>
  <si>
    <t>No hay un conocimiento ni el personal para la parte de comunicación Gráfica. Sin asesoramiento de un experto hay que hacer bastantes pruebas para que la marca tenga un impacto.</t>
  </si>
  <si>
    <t>Internamente, no hay un manual de marca de Indigital entonces las comunicaciones internas no tienen un proceso</t>
  </si>
  <si>
    <t>Por llevar un producto profesional y definido al usuario, para poder dar un mensaje más claro</t>
  </si>
  <si>
    <t>No es clara la tarifa de un desarrollo de marca, o del producto (para saber de donde salen las tarifas)</t>
  </si>
  <si>
    <t>Que ya estuviera posicionada las marcas que se han hecho.</t>
  </si>
  <si>
    <t>Lo que se proyecta en los clientes, estilizado, a la vanguardia que de un mensaje claro. Hay bastantes propuestas y acompañamiento y servicio.</t>
  </si>
  <si>
    <t>Externa, por ahora no hemos tenido ningún problema</t>
  </si>
  <si>
    <t>Dar una imagen muy moderna que mostrara los valores de la empresa de forma efectiva</t>
  </si>
  <si>
    <t>Excelente vocación del servicio al cliente, disposición (Empatía), profesionalismo, la rectitud.</t>
  </si>
  <si>
    <t xml:space="preserve">Cumplieron con la promesa de valor y de tiempo. </t>
  </si>
  <si>
    <t>Calidad, tiempos de entregas, espacios para dialogar para el proyecto. Una comunicación fluida</t>
  </si>
  <si>
    <t>La rectitud, el tiempo de entrega siempre fue cumplido, y se cumplió a cabalidad las necesidades de la empresa</t>
  </si>
  <si>
    <t xml:space="preserve">Portafolio de servicios (Precios base para) y tiempos. Establecer un cronograma del proyecto. </t>
  </si>
  <si>
    <t>No entregan a tiempo, o no hay un canal de comunicación efectiva.</t>
  </si>
  <si>
    <t>Actualmente no tenemos un servicio contratado</t>
  </si>
  <si>
    <t>Una entrega oficial soportada por un correo donde se adjuntan los entregables.</t>
  </si>
  <si>
    <t>El servicio necesita desde lo más básico (entender el concepto y la propuesta de valor de la empresa), y lo complejo materializar personajes o identidades de marca</t>
  </si>
  <si>
    <t>El experto en hacer el desarrollo no sea flexible a la hora de hacer propuestas o hacer modificaciones a las propuestas entregadas. Es un proceso de ambas partes de prueba y error hasta llegar al resultado final</t>
  </si>
  <si>
    <t>La marca y el personaje es totalmente reconocida en el mercado. Es confiable la marca.</t>
  </si>
  <si>
    <t>No hay queja del servicio</t>
  </si>
  <si>
    <t>El equipo de trabajo está satisfecho con los resultados y no hay ningún comentario negativo, el resultado y en análisis estadísticos lo soporta</t>
  </si>
  <si>
    <t>Ernesto Cortés (Ex gerente de Recursos Humanos Perenco Colombia Limited)</t>
  </si>
  <si>
    <t>50 o más empleados</t>
  </si>
  <si>
    <t>Hidrocarburos y Gas Natural</t>
  </si>
  <si>
    <t>Operadora de contratos asociada con Ecopetrol</t>
  </si>
  <si>
    <t xml:space="preserve">Tomar campos en declive y potencializarlos tecnológicamente para incrementar la mayor producción </t>
  </si>
  <si>
    <t xml:space="preserve">Todos hacían esfuerzos hasta que llegaron políticas de casa matriz para presentación de informes finales. Hubo un cambio de lineamientos gráficos y cada filial recibieron unos protocolos. </t>
  </si>
  <si>
    <t xml:space="preserve">A partir de la intranet y la web, se podían visualizar todos los avances del trabajo y los lineamientos de la casa matriz. </t>
  </si>
  <si>
    <t>Hacer conversatorios periódicamente con el CEO a partir del 2006, y que empezaron todas las filiales a hablar en español y el concepto de grupo creció mucho. La comunicación interna creció a partir de un cambio de estructuración desde que hubo cambió de dueño.</t>
  </si>
  <si>
    <t>El grupo de comunicaciones no entendía las necesidades de las otras filiales, y no cedían mucho a ceder ayudas externas por temas de confidencialidad.</t>
  </si>
  <si>
    <t>Tener las cualidades profesionales desarrolladas y ampliadas para desarrollar esas tareas.</t>
  </si>
  <si>
    <t xml:space="preserve">La identidad como organización y la alineación con los objetivos del negocio. </t>
  </si>
  <si>
    <t>Interno, faltó una división específica que pudiera desarrollar todos los temas de comunicación externa de la empresa</t>
  </si>
  <si>
    <t xml:space="preserve">No estaban preparada como filial en Colombia, para hacer un desarrollo muy amplio de las necesidades de la empresa. </t>
  </si>
  <si>
    <t>La calidad del trabajo, el proceso de trabajo era muy especifico y organizado con un cronograma especifico y con protocolos internos de presentación para los videos.</t>
  </si>
  <si>
    <t>Empezar a digitalizar los procesos internos y externos dentro de la empresa al tener que mostrar todos los aspectos positivos dentro de la organización.</t>
  </si>
  <si>
    <t>Socializar las necesidades internas de cada filial y adaptarse a esas necesidades que requerían las empresas.</t>
  </si>
  <si>
    <t>Tener un avance digital que impactara dentro de la organización</t>
  </si>
  <si>
    <t xml:space="preserve">Cada área tiene que hacer un esfuerzo para que todos se involucren en el proceso de digitalización. Hacer pre reuniones para escuchar bien las necesidades del cliente. </t>
  </si>
  <si>
    <t xml:space="preserve">No escuchar las necesidades de la empresa a la que se está sometiendo las empresas. Copiar metodologías de las empresas de auditoría internacional. </t>
  </si>
  <si>
    <t xml:space="preserve">Yo paso una idea y me devuelven un producto. Se hace optimización de tiempos por parte del diseñador y el cliente. </t>
  </si>
  <si>
    <t>Dejar las marcas registradas y se deje las huellas. Desarrollar al cliente y volverlo autónomo.</t>
  </si>
  <si>
    <t>Haber hecho la pre-producción o la pre venta de forma muy bueno. Planificación y planeación en temas de presupuesto. Tener lineamientos claros dentro del proceso.</t>
  </si>
  <si>
    <t>No tener planeación integral, que es donde las dos partes hagan sus tareas. Respetar tiempos tanto del cliente como del comunicador o agencia gráfica.</t>
  </si>
  <si>
    <t xml:space="preserve">El proceso de verificación (Cronogramas) que he tenido con los diseñadores. </t>
  </si>
  <si>
    <t>Entrecruzar o interconexión de los talentos entre clientes y el servicio para que haya una comunicación efectiva entre las dos partes.</t>
  </si>
  <si>
    <t>Con los procesos de auditoria del equipo, documentación del proceso para mirar hacer seguimiento de la trazabilidad.</t>
  </si>
  <si>
    <t>dgonzalez@movink.co</t>
  </si>
  <si>
    <t>Julio Alberto Gonzalez</t>
  </si>
  <si>
    <t xml:space="preserve">Mediana </t>
  </si>
  <si>
    <t>comercialización de software</t>
  </si>
  <si>
    <t>no la tienen definida</t>
  </si>
  <si>
    <t>No</t>
  </si>
  <si>
    <t>No se habia visto la necesidad y no se llega a un acuerdo (presupuesto)</t>
  </si>
  <si>
    <t>las ventas andaban bien y no se estimaba un presupuesto para ello</t>
  </si>
  <si>
    <t>detrimento en las ventas y situación económica, disminución de clientes o mal posicionamiento</t>
  </si>
  <si>
    <t>no</t>
  </si>
  <si>
    <t xml:space="preserve">no se transmite el mensaje correctamente </t>
  </si>
  <si>
    <t xml:space="preserve">el encargado de mercadeo esta a cargo de eso </t>
  </si>
  <si>
    <t xml:space="preserve">Mal posicionamiento o desconocimiento de los clientes </t>
  </si>
  <si>
    <t>N/A</t>
  </si>
  <si>
    <t xml:space="preserve">tener buen nivel de ventas, de conversión de clientes y de clientes nuevos </t>
  </si>
  <si>
    <t xml:space="preserve">Desconocimiento de nuevas alternativas </t>
  </si>
  <si>
    <t xml:space="preserve">Internos, No cumplen con las expectativas </t>
  </si>
  <si>
    <t>Presupuesto</t>
  </si>
  <si>
    <t>No han contratado</t>
  </si>
  <si>
    <t>Posicionamiento, aumento en las ventas y reconocimiento</t>
  </si>
  <si>
    <t>No han solucionado nada</t>
  </si>
  <si>
    <t>posicionamiento, comunicación</t>
  </si>
  <si>
    <t>RESULTADOS ESPERADOS</t>
  </si>
  <si>
    <t>Eduardo Gonzalez</t>
  </si>
  <si>
    <t xml:space="preserve">Comercialización de software </t>
  </si>
  <si>
    <t xml:space="preserve">Personalización del servicio </t>
  </si>
  <si>
    <t xml:space="preserve">Los mensajes ya no son llamativos y no ayudan a conseguir nuevos clientes </t>
  </si>
  <si>
    <t xml:space="preserve">Se contrato una persona encargada de mercadeo </t>
  </si>
  <si>
    <t xml:space="preserve">Perdida de clientes y dificultad para comunicarse con lo prospectos </t>
  </si>
  <si>
    <t xml:space="preserve">No conoce </t>
  </si>
  <si>
    <t>Que la empresa contara con buenos niveles de ventas y comunicación</t>
  </si>
  <si>
    <t xml:space="preserve">Internos </t>
  </si>
  <si>
    <t xml:space="preserve">Contar con una nueva visión dentro de la compañía y explorar nuevos mercados </t>
  </si>
  <si>
    <t>Nueva vision y comunicación multicanal</t>
  </si>
  <si>
    <t xml:space="preserve">Juventud, Visión actualizda y conocimiento del tema </t>
  </si>
  <si>
    <t xml:space="preserve">Estar en diversos canales de comunicación y llegar a mas personas, hacer nuevos contactos </t>
  </si>
  <si>
    <t>Desconocimiento de otras alternativas y la urgencia de contar con una solucion en el corto plazo</t>
  </si>
  <si>
    <t>Experiencia y demostrar resultados en el corto plazo</t>
  </si>
  <si>
    <t xml:space="preserve">Los resultados no han sido lo suficientemente buenos </t>
  </si>
  <si>
    <t xml:space="preserve">Brindan una nueva visión y comunicación en diversas plataformas 
</t>
  </si>
  <si>
    <t xml:space="preserve">Mayor conversión de contactos en clientes </t>
  </si>
  <si>
    <t>Comunicación, mensajes, y ventas</t>
  </si>
  <si>
    <t xml:space="preserve">Comunicación multicanal, aunque aun falta </t>
  </si>
  <si>
    <t>Los resultados no han sido satisfactorios, el mensaje sigue sin ser el adecuado</t>
  </si>
  <si>
    <t xml:space="preserve">Con la conversión de prospectos a clientes o un mayor numero de contactos </t>
  </si>
  <si>
    <t xml:space="preserve">Pequeña - mediana </t>
  </si>
  <si>
    <t xml:space="preserve">Venta de alimentos cárnicos </t>
  </si>
  <si>
    <t xml:space="preserve">La gerencia no lo ve necesario </t>
  </si>
  <si>
    <t xml:space="preserve">En ese medio no es común contar con estas estrategias ya que las ventas y contactos son todos cara a cara </t>
  </si>
  <si>
    <t xml:space="preserve">Para que la gerencia lo considere tendría que ver a los referentes (competencia) implementarlo y con resultados positivos </t>
  </si>
  <si>
    <t>NO</t>
  </si>
  <si>
    <t>no se cuenta con una estrategia clara de comunicación</t>
  </si>
  <si>
    <t>No se hace ninguna gestión a respecto</t>
  </si>
  <si>
    <t xml:space="preserve">Mayor promoción para que las personas conozcan los beneficios </t>
  </si>
  <si>
    <t xml:space="preserve">presentar buenos niveles de ventas </t>
  </si>
  <si>
    <t xml:space="preserve">Pandemia y cambios en el mercado </t>
  </si>
  <si>
    <t xml:space="preserve">Lo hace el mismo </t>
  </si>
  <si>
    <t>Lo hace el mismo de forma muy básica, quiere implementar algo mas "PRO" pero la gerencia no lo deja</t>
  </si>
  <si>
    <t xml:space="preserve">No había mas opciones </t>
  </si>
  <si>
    <t>Mejor posicionamiento en el mercado</t>
  </si>
  <si>
    <t xml:space="preserve">Comunicación y confianza </t>
  </si>
  <si>
    <t xml:space="preserve">Ha mejorado un poco la comunicación con los clientes durante l pandemia </t>
  </si>
  <si>
    <t>No se han conseguido nuevos contactos.</t>
  </si>
  <si>
    <t xml:space="preserve">Resultados sobre contactos, comunicados y clientes nuevos </t>
  </si>
  <si>
    <t xml:space="preserve">Paola Vera </t>
  </si>
  <si>
    <t xml:space="preserve">Pequeña </t>
  </si>
  <si>
    <t>Construcción</t>
  </si>
  <si>
    <t>No han visto la necesidad</t>
  </si>
  <si>
    <t xml:space="preserve">Por la etapa en la que esta el negocio, están empezando y buscando inversión, no ven necesario contar con esto y lo ven ligado a ventas </t>
  </si>
  <si>
    <t xml:space="preserve">malos resultados en vetas </t>
  </si>
  <si>
    <t>SI</t>
  </si>
  <si>
    <t xml:space="preserve">No creen tener una problemática en este momento </t>
  </si>
  <si>
    <t xml:space="preserve">Lo hacen ellos mismos </t>
  </si>
  <si>
    <t>EN caso de no tener los niveles de ventas esperados considerarían en contratar un servicio de estos</t>
  </si>
  <si>
    <t xml:space="preserve">Tener buenos niveles de vetas </t>
  </si>
  <si>
    <t xml:space="preserve">No ven la necesidad de cambiar estos aspectos en este momento, tinen otras prioridades </t>
  </si>
  <si>
    <t>Internos</t>
  </si>
  <si>
    <t xml:space="preserve">No saben vender o dar a conocer los beneficios que le dan a sus clietes </t>
  </si>
  <si>
    <t xml:space="preserve">Buenos niveles de ventas y promoción </t>
  </si>
  <si>
    <t xml:space="preserve">Propagación de mensajes y ventas </t>
  </si>
  <si>
    <t xml:space="preserve">Posicionamiento </t>
  </si>
  <si>
    <t xml:space="preserve">Consecución de objetivos, ventas y comunicación </t>
  </si>
  <si>
    <t>Jose Villate</t>
  </si>
  <si>
    <t>Mediana</t>
  </si>
  <si>
    <t xml:space="preserve">Consorcio de Ingeniería  </t>
  </si>
  <si>
    <t>Al ser una empresa con presencia internacional es difícil contar con planes de comunicación y propagación de mensajes que impacten en todos los lugares donde trabajamos</t>
  </si>
  <si>
    <t xml:space="preserve">Tienen una persona encargada del tema al interior de la empresa y en ocasiones contratan agentes externos </t>
  </si>
  <si>
    <t>Viendo la necesidad de contar con una estructura fuerte de comunicación integrada, no solo mensajes sino imagen corporativa y que todo de seguridad</t>
  </si>
  <si>
    <t xml:space="preserve">Mejor comunicación sobre los beneficios de contar con una comunicación visual efectiva </t>
  </si>
  <si>
    <t xml:space="preserve">Que contáramos con un proveedor estable y cumpla con nuestras expectativas </t>
  </si>
  <si>
    <t xml:space="preserve">No contar con otras soluciones </t>
  </si>
  <si>
    <t xml:space="preserve">AMBAS, no estan del todo satisfechos, no cumplen las expectatvas </t>
  </si>
  <si>
    <t xml:space="preserve">las necesidades de sobresalir en el mercado y generar confianza a sus clientes </t>
  </si>
  <si>
    <t xml:space="preserve">Conocimiento, experiencia y nuevas ideas sobre el negocio </t>
  </si>
  <si>
    <t xml:space="preserve">No tienen alguien especifico ya que ninguno cumple con las expectativas  </t>
  </si>
  <si>
    <t xml:space="preserve">Cumplimiento de metas </t>
  </si>
  <si>
    <t xml:space="preserve">Malas experiencias pasadas los han llevado a buscar diversas soluciones </t>
  </si>
  <si>
    <t xml:space="preserve">Conocimiento en mercados internacionales </t>
  </si>
  <si>
    <t xml:space="preserve">Resultados </t>
  </si>
  <si>
    <t xml:space="preserve">Cumplimiento de fechas pero no cumplen las expectativas </t>
  </si>
  <si>
    <t xml:space="preserve">Unificación de mensajes, metas y objetivos </t>
  </si>
  <si>
    <t xml:space="preserve">Comunicación y confianza con los clientes </t>
  </si>
  <si>
    <t xml:space="preserve">Se han credo campañas de comunicación efectivas en diversos canales y paara publicos diferentes </t>
  </si>
  <si>
    <t>No cuentan con un solo proveedor y diversifican mucho</t>
  </si>
  <si>
    <t>OBJETIVOS CLAROS y comunicación efectiva</t>
  </si>
  <si>
    <t xml:space="preserve">Angela Oliveros </t>
  </si>
  <si>
    <t>alimentos</t>
  </si>
  <si>
    <t>alimentación</t>
  </si>
  <si>
    <t xml:space="preserve">aprovechar la riqueza y diversidad fructífera de Colombia para hacer mermeladas </t>
  </si>
  <si>
    <t>la presentación de los productos, que sea original, que sea concreta e impactante</t>
  </si>
  <si>
    <t>contratar a un experto</t>
  </si>
  <si>
    <t xml:space="preserve">la dificultad en la venta, poca rotación y reconocimiento de la marca </t>
  </si>
  <si>
    <t>la relacion entre cliente y proveedor no es lo suficientemente estrecha para lograr un objetivo no existe una interrelacion</t>
  </si>
  <si>
    <t>que se vendiera mi producto solo</t>
  </si>
  <si>
    <t>proceso de apertura para alguien externo q nos pueda ayudar profesionalmente</t>
  </si>
  <si>
    <t>internas, no hay una base solida para poder encontrar una solucion, entonces causa inconvenientes no tener una persona experta</t>
  </si>
  <si>
    <t>capacidad de producción suficiente pero la venta no se compensa</t>
  </si>
  <si>
    <t>que sin tener un gran conocimiento se ha obtenido un resultado q no es del todo malo, pero tampoco es del todo bueno</t>
  </si>
  <si>
    <t>interés de investigar y apropiarse de la situación para solucionar</t>
  </si>
  <si>
    <t>nada por eso se esta pensando en buscar una persona externa</t>
  </si>
  <si>
    <t>mejorar ventas, de una forma rapida y contundente</t>
  </si>
  <si>
    <t>no se ha contratado</t>
  </si>
  <si>
    <t>no tengo servicio contratado</t>
  </si>
  <si>
    <t>no tengo</t>
  </si>
  <si>
    <t>poder copar la capacidad productiva y establecer una proyección de incremento permanente</t>
  </si>
  <si>
    <t>parte publicitaria y la parte de llegar al cliente de una forma agradable (presentación de productos)</t>
  </si>
  <si>
    <t>que quede en manos de alguien q no sepa de eso o no tenga la iniciativa.</t>
  </si>
  <si>
    <t>haber podido arrancar con el negocio</t>
  </si>
  <si>
    <t>mejor condicion de venta</t>
  </si>
  <si>
    <t>por el cumplimiento de las proyecciones.</t>
  </si>
  <si>
    <t>Samara Salazar</t>
  </si>
  <si>
    <t xml:space="preserve">Microempresa </t>
  </si>
  <si>
    <t xml:space="preserve">Comercialización de bicicletas </t>
  </si>
  <si>
    <t>Es un emprendimiento y no han fundamentado bien la estructura del negocio, no tienen claros objetivos ni direccionamiento estratégico</t>
  </si>
  <si>
    <t>Ella misma realiza todo lo relacionado con comunicación y campañas de publicidad</t>
  </si>
  <si>
    <t xml:space="preserve">Al ser un emprendimiento ven necesario tener lineamientos de comunicación alineados con su imagen y su visión. (la cual no tienen clara) </t>
  </si>
  <si>
    <t>Mayor diversificación y diferenciación con agencias de publicidad y mercadeo.</t>
  </si>
  <si>
    <t xml:space="preserve">Contar con un proveedor o diseñador de planta </t>
  </si>
  <si>
    <t>El presupuesto, actualmente no cuentan con presupuesto para contratar alguien externo</t>
  </si>
  <si>
    <t xml:space="preserve">Darse a conocer en el mercado y tener presencia digital </t>
  </si>
  <si>
    <t>Su conocimiento sobre integración de mensajes</t>
  </si>
  <si>
    <t>Lo hace ella misma pero cree que no hace un buen trabajo</t>
  </si>
  <si>
    <t xml:space="preserve">El presupuesto con el que cuenta para ello </t>
  </si>
  <si>
    <t xml:space="preserve">Planes mas económicos para emprendedores </t>
  </si>
  <si>
    <t xml:space="preserve">No cree tener el conocimiento basto para realizar el trabajo </t>
  </si>
  <si>
    <t xml:space="preserve">INTEGRACION TOTAL DE IDENTIDAD Y MENSAJES </t>
  </si>
  <si>
    <t xml:space="preserve">Comunicación </t>
  </si>
  <si>
    <t xml:space="preserve">No se ha generado una imagen adecuada por lo cual es difícil crear una comunicación clara de su negocio </t>
  </si>
  <si>
    <t xml:space="preserve">Cumplimiento de objetivos </t>
  </si>
  <si>
    <t>La gente tiene diferentes percepciones de lo que es comunicacion visual</t>
  </si>
  <si>
    <t>Identidad, recordacion, diferenciacion</t>
  </si>
  <si>
    <t>Las personas si podrian recurrir a un externo. Ustedes.</t>
  </si>
  <si>
    <t>Querer vender mas. Identidad de marca.</t>
  </si>
  <si>
    <t>Desconeccion entre la agencia y las necesidades del cliente. Costo y claridad de la propuesta</t>
  </si>
  <si>
    <t xml:space="preserve">No tener problemas de ventas y tener diseñadores internos. </t>
  </si>
  <si>
    <t>Vanguardia</t>
  </si>
  <si>
    <t>Al escuchar la frase: ¿sabes a que se dedica esta empresa?, explique</t>
  </si>
  <si>
    <t>1. ¿Cuáles de estos servicios has contratado en el pasado, ya sea de manera interna o externa?</t>
  </si>
  <si>
    <t>2. ¿De esos servicios que ha contratado, esta satisfecho en este momento? O ¿Necesitan una actualización?</t>
  </si>
  <si>
    <t>3. ¿De los servicios que no ha contratado, hay alguno que le interesaría desarrollar en el futuro próximo?</t>
  </si>
  <si>
    <t>4. ¿Desconoce alguno de los servicios que le mostramos?</t>
  </si>
  <si>
    <t>5. ¿De los que desconoce, le interesaría ver algunos ejemplos?</t>
  </si>
  <si>
    <t>6. ¿Crees que con este procedimiento podemos lograr entre los dos co-crear?</t>
  </si>
  <si>
    <t>7. ¿Al entregar los archivos de forma explicativa para su uso correcto, estarías entendiendo igual que nosotros, que eso seria completa satisfacción?</t>
  </si>
  <si>
    <t xml:space="preserve">8. ¿Qué seria para ti completa satisfacción? </t>
  </si>
  <si>
    <t xml:space="preserve">9. Si nosotros te entregamos el producto terminado, que cumple el objetivo del proyecto, queda funcional, te han sido enviados los entregables y no se requiere intervención del equipo de Movink en el futuro, ¿Estaríamos diciendo que esto seria COMPLETA SATISFACCION? </t>
  </si>
  <si>
    <t>10. ¿Cree que este tipo de cumplimientos definen el alcance del proyecto?</t>
  </si>
  <si>
    <t xml:space="preserve">No, no entiende bien a que se refiere con visuales ni tu cliente ideal... </t>
  </si>
  <si>
    <t>Diagnostico de marca</t>
  </si>
  <si>
    <t>Necesito una actualización</t>
  </si>
  <si>
    <t>Pagina Web - Diseño 3D</t>
  </si>
  <si>
    <t>No aplica</t>
  </si>
  <si>
    <t>si</t>
  </si>
  <si>
    <t>me agrade lo que se hizo, mi cliente final tenga agrade y recuerde la marca, que no necesite nada de Movink ni de otra empresa para el mismo fin.</t>
  </si>
  <si>
    <t>Si, aunque el cliente puede pensar que es mucha cosa por hacer y quieren todo de rapidez y por esta razón pueden desistir del proyecto.</t>
  </si>
  <si>
    <t xml:space="preserve">Algo Creativo, direccionado a un nicho visual, imagen </t>
  </si>
  <si>
    <t>Marketing Digital y Diagnostico de Marca</t>
  </si>
  <si>
    <t>Actualización en marketing digital, esta satsfecho con la marca</t>
  </si>
  <si>
    <t>Pagina Web; posicionamiento seo y sea segmentada a cierto sector</t>
  </si>
  <si>
    <t xml:space="preserve">marketing digital; </t>
  </si>
  <si>
    <t>marketing digital y segmentacion seo</t>
  </si>
  <si>
    <t>SI hay que estar actualizado entre las 2 partes y el posicionamiento</t>
  </si>
  <si>
    <t>si es importante pero que se haga una capacitación previa al entrega el archivo</t>
  </si>
  <si>
    <t>SI PARA SABER USAR EL MANUAL DE INSTRUCCIONES</t>
  </si>
  <si>
    <t>si hay un acompañamiento previo por parte de movink si, de lo contrario habría mucha confusión ya que no hay un conocimiento especializado de como hacerlo</t>
  </si>
  <si>
    <t>si es muy importante saber todos los procedimientos a seguir y que tanto se va a aportar de lado y lado tanto económicamente, como del proyecto para no tener inconvenientes ni dejar cabos sueltos</t>
  </si>
  <si>
    <t>si, es de diseño, pero no es cache no me queda en la mente, slogan muy largo.</t>
  </si>
  <si>
    <t>diseño de marca
Pagina web</t>
  </si>
  <si>
    <t>si estoy satisfecho con marca 
no con pagina web</t>
  </si>
  <si>
    <t>Pagina web</t>
  </si>
  <si>
    <t>Comunicación interna</t>
  </si>
  <si>
    <t>video 3D</t>
  </si>
  <si>
    <t xml:space="preserve">si </t>
  </si>
  <si>
    <t xml:space="preserve">si, pero tener en cuenta para redes sociales, mas que funcional </t>
  </si>
  <si>
    <t xml:space="preserve"> 
contratar servicio para mejor lo que tengo en mi cabeza, así se logra la completa satisfacción para que creando junto con la empresa superar las expectativas.</t>
  </si>
  <si>
    <t>Si, totalmente</t>
  </si>
  <si>
    <t>Es una empresa que ofrece servicios digitales relacionados con animación, diseño 3d, videos, web, etc. Sabiendo lo que significa INK, también puede ofrecer servicios y productos relacionados con impresión.</t>
  </si>
  <si>
    <t>Marketing en redes, videos 3D, animación hmtl</t>
  </si>
  <si>
    <t>En su momento quien lo hizo cumplió sin problema, pero necesitaría una actualización para saber qué tendencias o metodologías se están implementando actualmente.</t>
  </si>
  <si>
    <t>Por el momento no</t>
  </si>
  <si>
    <t xml:space="preserve">Considero que sí porque es un paquete completo para interactuar entre con el cliente en diferentes momentos dentro de un proyecto o servicio </t>
  </si>
  <si>
    <t>Si, es realmente lo que se espera como cliente y si el cliente lo desconoce le sea aclarado desde un principio qué es lo que recibirá al final.</t>
  </si>
  <si>
    <t>Quedar contento con lo recibido y obtener un resultado de óptima calidad</t>
  </si>
  <si>
    <t>Si, aunque también debe preverse o saber si se puede contar con uds en tal caso que haya ajustes o actualizaciones futuras sobre el proyecto.</t>
  </si>
  <si>
    <t>Si, me parece completo</t>
  </si>
  <si>
    <t>Colores, imagen muy atractiva.</t>
  </si>
  <si>
    <t>Paginas web, marketing para redes sociales</t>
  </si>
  <si>
    <t>Diagnostico de Marca, y Marketing Digital y Pagina Web</t>
  </si>
  <si>
    <t>Marketing Digital enfocado en ventas, generando resultados. También me gstaría hacer un video animado</t>
  </si>
  <si>
    <t>Los he conocido todos.</t>
  </si>
  <si>
    <t>Videos en 3D</t>
  </si>
  <si>
    <t>Si, para tener fuentes para uno tener información para corregir lo que no funcionó en una campaña. A tener en cuenta es que para hacer un proceso de co-creación correcta no hay que sobrevalorarse.</t>
  </si>
  <si>
    <t xml:space="preserve">No, porque no se puede hacer la implementación ni la aplicabilidad de lo que se desarrollo. </t>
  </si>
  <si>
    <t>Aparte de la entrega y un acompañamiento por parte de la empresa que me brinda el servicio.</t>
  </si>
  <si>
    <t>No, hay que hacer un acompañamiento durante el proceso, no solo los entregables es un parámetro para tener completa Satisfacción.</t>
  </si>
  <si>
    <t>No el alcance, sino el control del proyecto. El alcance del proyecto debe ser medible según el requerimiento que uno tenga como cliente.</t>
  </si>
  <si>
    <t>Diseño de paginas Web, diseño de marca (publicidad, imágenes, videos)</t>
  </si>
  <si>
    <t>Diseño de marca</t>
  </si>
  <si>
    <t>Estoy satisfecho</t>
  </si>
  <si>
    <t>Videos 3d, Marketing para redes Sociales</t>
  </si>
  <si>
    <t>Diseño comunicación interna</t>
  </si>
  <si>
    <t>Si, creo que es un proceso ideal</t>
  </si>
  <si>
    <t>Correcto</t>
  </si>
  <si>
    <t>Estar de acuerdo con el producto entregado, que se explique al detalle como usar el producto.</t>
  </si>
  <si>
    <t xml:space="preserve">Totalmente, si los alcances son cumplidos. </t>
  </si>
  <si>
    <t>Si, me lleva a pensar en imágenes visuales. Pero me saca un poco la ultima parte que se refiere del cliente ideal.</t>
  </si>
  <si>
    <t>Diagnostico de Marca, Marketing para Redes Sociales, videos 3D y Paginas web</t>
  </si>
  <si>
    <t>No, porque hoy han cambiado las tendencias y hay que añadirle el valor agregado del negocio, entonces toca hacer una actualización.</t>
  </si>
  <si>
    <t>Diseño de comunicación interna.</t>
  </si>
  <si>
    <t>Conozco todos los servicios.</t>
  </si>
  <si>
    <t>Los conozco todos</t>
  </si>
  <si>
    <t>Absolutamente si.</t>
  </si>
  <si>
    <t>Si, que sean elementos de alta calidad, que yo reciba algo más de lo esperado.</t>
  </si>
  <si>
    <t>Una respuesta integral ante las necesidades del cliente. Hay que involucrarse más en los proyecto y hacer de cuenta que la empresa del cliente es como nuestra empresa.</t>
  </si>
  <si>
    <t>Si eso sería completa satisfacción, pero que me den un manual de uso para implementarlo en mi empresa.</t>
  </si>
  <si>
    <t>Si, aunque para mi faltarían costos y calidad. La calidad se mediría a partir que mis empleados queden descrestados con lo realizado.</t>
  </si>
  <si>
    <t>No, no se a que se refiere con experiencias visuales</t>
  </si>
  <si>
    <t>ninguno</t>
  </si>
  <si>
    <t>si, marketing digital
pagina web</t>
  </si>
  <si>
    <t>Diseño de comunicación interna
videos 3D</t>
  </si>
  <si>
    <t>Si, se trabajar muy bien equipo, y facilitando que las dos partes pongan herramientas para trabajar en equipo.</t>
  </si>
  <si>
    <t>Quedar feliz con el proyecto y entender como lo puedo manejar</t>
  </si>
  <si>
    <t>Si, son los pasos para alcanzar los objetivos generales y específicos del proyecto</t>
  </si>
  <si>
    <t>visual, concepto muy amplio puede ser estrategias publicitarias, videos, animaciones etc</t>
  </si>
  <si>
    <t>Videos</t>
  </si>
  <si>
    <t>si estoy satisfecho, aunque se puede mejorar</t>
  </si>
  <si>
    <t>marketing para redes</t>
  </si>
  <si>
    <t>Si, 3D</t>
  </si>
  <si>
    <t>Si, se tiene la estructura y la herramienta necesaria para trabajar en equipo</t>
  </si>
  <si>
    <t>poder llegar lo mas cercano a mi idea a lo que pensé,  añadiendo todo lo positivo que Ustedes como empresa me puedan aportar.</t>
  </si>
  <si>
    <t>Si, es suficiente</t>
  </si>
  <si>
    <t>AUTOEVALUACION</t>
  </si>
  <si>
    <t>EVALUACION DE JEFE</t>
  </si>
  <si>
    <t>EVALUACION DE COMPAÑEROS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</si>
</sst>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 #,##0;[Red]\-&quot;$&quot;\ #,##0"/>
    <numFmt numFmtId="8" formatCode="&quot;$&quot;\ #,##0.00;[Red]\-&quot;$&quot;\ #,##0.00"/>
    <numFmt numFmtId="41" formatCode="_-* #,##0_-;\-* #,##0_-;_-* &quot;-&quot;_-;_-@_-"/>
    <numFmt numFmtId="164" formatCode="_(* #,##0_);_(* \(#,##0\);_(* &quot;-&quot;_);_(@_)"/>
    <numFmt numFmtId="165" formatCode="_(* #,##0.00_);_(* \(#,##0.00\);_(* &quot;-&quot;??_);_(@_)"/>
    <numFmt numFmtId="166" formatCode="_-* #,##0\ &quot;€&quot;_-;\-* #,##0\ &quot;€&quot;_-;_-* &quot;-&quot;\ &quot;€&quot;_-;_-@_-"/>
    <numFmt numFmtId="167" formatCode="_-* #,##0.00\ &quot;€&quot;_-;\-* #,##0.00\ &quot;€&quot;_-;_-* &quot;-&quot;??\ &quot;€&quot;_-;_-@_-"/>
    <numFmt numFmtId="168" formatCode="_-[$$-240A]\ * #,##0_-;\-[$$-240A]\ * #,##0_-;_-[$$-240A]\ * &quot;-&quot;??_-;_-@_-"/>
    <numFmt numFmtId="169" formatCode="_-[$$-240A]\ * #,##0.00_-;\-[$$-240A]\ * #,##0.00_-;_-[$$-240A]\ * &quot;-&quot;??_-;_-@_-"/>
    <numFmt numFmtId="170" formatCode="0.0"/>
    <numFmt numFmtId="171" formatCode="_(&quot;$&quot;* #,##0.00_);_(&quot;$&quot;* \(#,##0.00\);_(&quot;$&quot;* &quot;-&quot;??_);_(@_)"/>
    <numFmt numFmtId="172" formatCode="&quot;$&quot;\ #,##0.00"/>
    <numFmt numFmtId="173" formatCode="&quot;$&quot;#,##0.00"/>
    <numFmt numFmtId="174" formatCode="m/d/yyyy\ h:mm:ss"/>
  </numFmts>
  <fonts count="51" x14ac:knownFonts="1">
    <font>
      <sz val="11"/>
      <color theme="1" tint="0.24994659260841701"/>
      <name val="Corbel"/>
      <family val="2"/>
      <scheme val="major"/>
    </font>
    <font>
      <sz val="11"/>
      <color theme="1"/>
      <name val="Calibri"/>
      <family val="2"/>
      <scheme val="minor"/>
    </font>
    <font>
      <sz val="11"/>
      <color theme="1"/>
      <name val="Calibri"/>
      <family val="2"/>
      <scheme val="minor"/>
    </font>
    <font>
      <sz val="11"/>
      <color theme="1"/>
      <name val="Calibri"/>
      <family val="2"/>
      <scheme val="minor"/>
    </font>
    <font>
      <b/>
      <sz val="13"/>
      <color theme="1" tint="0.24994659260841701"/>
      <name val="Corbel"/>
      <family val="2"/>
      <scheme val="major"/>
    </font>
    <font>
      <b/>
      <sz val="13"/>
      <color theme="7"/>
      <name val="Corbel"/>
      <family val="2"/>
      <scheme val="major"/>
    </font>
    <font>
      <b/>
      <sz val="42"/>
      <color theme="7"/>
      <name val="Corbel"/>
      <family val="2"/>
      <scheme val="major"/>
    </font>
    <font>
      <b/>
      <sz val="11"/>
      <color theme="1" tint="0.24994659260841701"/>
      <name val="Calibri"/>
      <family val="2"/>
      <scheme val="minor"/>
    </font>
    <font>
      <b/>
      <sz val="11"/>
      <color theme="1" tint="0.34998626667073579"/>
      <name val="Calibri"/>
      <family val="2"/>
      <scheme val="minor"/>
    </font>
    <font>
      <sz val="11"/>
      <color theme="1" tint="0.24994659260841701"/>
      <name val="Corbel"/>
      <family val="2"/>
      <scheme val="major"/>
    </font>
    <font>
      <i/>
      <sz val="11"/>
      <color theme="7"/>
      <name val="Calibri"/>
      <family val="2"/>
      <scheme val="minor"/>
    </font>
    <font>
      <sz val="12"/>
      <color theme="1" tint="0.24994659260841701"/>
      <name val="Corbel"/>
      <family val="2"/>
      <scheme val="maj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tint="0.24994659260841701"/>
      <name val="Calibri"/>
      <family val="2"/>
      <scheme val="minor"/>
    </font>
    <font>
      <b/>
      <sz val="11"/>
      <color theme="1" tint="0.24994659260841701"/>
      <name val="Corbel"/>
      <family val="2"/>
      <scheme val="major"/>
    </font>
    <font>
      <sz val="11"/>
      <color theme="1" tint="0.24994659260841701"/>
      <name val="Calibri"/>
      <family val="2"/>
    </font>
    <font>
      <b/>
      <sz val="11"/>
      <color theme="1" tint="0.24994659260841701"/>
      <name val="Calibri"/>
      <family val="2"/>
    </font>
    <font>
      <sz val="12"/>
      <color theme="1" tint="0.24994659260841701"/>
      <name val="Times New Roman"/>
      <family val="1"/>
    </font>
    <font>
      <b/>
      <sz val="12"/>
      <color theme="1" tint="0.24994659260841701"/>
      <name val="Times New Roman"/>
      <family val="1"/>
    </font>
    <font>
      <b/>
      <sz val="13"/>
      <color theme="3"/>
      <name val="Calibri"/>
      <family val="2"/>
      <scheme val="minor"/>
    </font>
    <font>
      <b/>
      <sz val="13"/>
      <color rgb="FF008080"/>
      <name val="Calibri"/>
      <family val="2"/>
      <scheme val="minor"/>
    </font>
    <font>
      <b/>
      <sz val="16"/>
      <name val="Calibri"/>
      <family val="2"/>
      <scheme val="minor"/>
    </font>
    <font>
      <b/>
      <sz val="20"/>
      <name val="Calibri"/>
      <family val="2"/>
      <scheme val="minor"/>
    </font>
    <font>
      <sz val="10"/>
      <name val="Calibri"/>
      <family val="2"/>
      <scheme val="minor"/>
    </font>
    <font>
      <b/>
      <sz val="10"/>
      <name val="Calibri"/>
      <family val="2"/>
      <scheme val="minor"/>
    </font>
    <font>
      <sz val="10"/>
      <name val="Verdana"/>
      <family val="2"/>
    </font>
    <font>
      <b/>
      <i/>
      <sz val="10"/>
      <name val="Calibri"/>
      <family val="2"/>
      <scheme val="minor"/>
    </font>
    <font>
      <b/>
      <sz val="10"/>
      <color theme="3"/>
      <name val="Calibri"/>
      <family val="2"/>
      <scheme val="minor"/>
    </font>
    <font>
      <b/>
      <sz val="13"/>
      <color theme="9" tint="-0.249977111117893"/>
      <name val="Calibri"/>
      <family val="2"/>
      <scheme val="minor"/>
    </font>
    <font>
      <b/>
      <sz val="10"/>
      <name val="Arial"/>
      <family val="2"/>
    </font>
    <font>
      <sz val="10"/>
      <name val="Arial"/>
      <family val="2"/>
    </font>
    <font>
      <u/>
      <sz val="10"/>
      <color indexed="12"/>
      <name val="Verdana"/>
      <family val="2"/>
    </font>
    <font>
      <u/>
      <sz val="10"/>
      <name val="Calibri"/>
      <family val="2"/>
      <scheme val="minor"/>
    </font>
    <font>
      <b/>
      <sz val="10"/>
      <color indexed="63"/>
      <name val="Calibri"/>
      <family val="2"/>
      <scheme val="minor"/>
    </font>
    <font>
      <sz val="11"/>
      <color theme="1"/>
      <name val="Times New Roman"/>
      <family val="1"/>
    </font>
    <font>
      <b/>
      <sz val="11"/>
      <color theme="0"/>
      <name val="Times New Roman"/>
      <family val="1"/>
    </font>
    <font>
      <b/>
      <sz val="11"/>
      <color theme="1"/>
      <name val="Times New Roman"/>
      <family val="1"/>
    </font>
    <font>
      <b/>
      <sz val="13"/>
      <color theme="0"/>
      <name val="Times New Roman"/>
      <family val="1"/>
    </font>
    <font>
      <sz val="10"/>
      <color rgb="FF000000"/>
      <name val="Arial"/>
      <family val="2"/>
    </font>
    <font>
      <sz val="10"/>
      <color theme="1"/>
      <name val="Arial"/>
      <family val="2"/>
    </font>
    <font>
      <b/>
      <u/>
      <sz val="11"/>
      <color theme="1" tint="0.24994659260841701"/>
      <name val="Corbel"/>
      <family val="2"/>
      <scheme val="major"/>
    </font>
  </fonts>
  <fills count="51">
    <fill>
      <patternFill patternType="none"/>
    </fill>
    <fill>
      <patternFill patternType="gray125"/>
    </fill>
    <fill>
      <patternFill patternType="lightUp">
        <fgColor theme="7"/>
      </patternFill>
    </fill>
    <fill>
      <patternFill patternType="lightUp">
        <fgColor theme="7"/>
        <bgColor theme="7" tint="0.59996337778862885"/>
      </patternFill>
    </fill>
    <fill>
      <patternFill patternType="solid">
        <fgColor theme="7"/>
        <bgColor auto="1"/>
      </patternFill>
    </fill>
    <fill>
      <patternFill patternType="lightUp">
        <fgColor theme="7"/>
        <bgColor theme="9" tint="0.59996337778862885"/>
      </patternFill>
    </fill>
    <fill>
      <patternFill patternType="solid">
        <fgColor theme="9" tint="0.59996337778862885"/>
        <bgColor indexed="64"/>
      </patternFill>
    </fill>
    <fill>
      <patternFill patternType="solid">
        <fgColor theme="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DEE3EA"/>
        <bgColor indexed="64"/>
      </patternFill>
    </fill>
    <fill>
      <patternFill patternType="solid">
        <fgColor theme="4" tint="0.79998168889431442"/>
        <bgColor indexed="64"/>
      </patternFill>
    </fill>
    <fill>
      <patternFill patternType="solid">
        <fgColor theme="5" tint="-0.249977111117893"/>
        <bgColor indexed="64"/>
      </patternFill>
    </fill>
  </fills>
  <borders count="37">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ck">
        <color theme="0"/>
      </left>
      <right style="thick">
        <color theme="0"/>
      </right>
      <top style="thick">
        <color theme="0"/>
      </top>
      <bottom style="thick">
        <color theme="0"/>
      </bottom>
      <diagonal/>
    </border>
    <border>
      <left style="thick">
        <color theme="0"/>
      </left>
      <right style="thick">
        <color theme="0"/>
      </right>
      <top style="thin">
        <color theme="0"/>
      </top>
      <bottom style="thick">
        <color theme="0"/>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ck">
        <color theme="4" tint="0.499984740745262"/>
      </bottom>
      <diagonal/>
    </border>
    <border>
      <left/>
      <right/>
      <top/>
      <bottom style="thick">
        <color rgb="FF008080"/>
      </bottom>
      <diagonal/>
    </border>
    <border>
      <left/>
      <right/>
      <top/>
      <bottom style="thick">
        <color theme="9"/>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7">
    <xf numFmtId="0" fontId="0" fillId="0" borderId="0" applyNumberFormat="0" applyFill="0" applyBorder="0" applyProtection="0">
      <alignment horizontal="center" vertical="center"/>
    </xf>
    <xf numFmtId="0" fontId="6" fillId="0" borderId="0" applyNumberFormat="0" applyFill="0" applyBorder="0" applyAlignment="0" applyProtection="0"/>
    <xf numFmtId="0" fontId="4" fillId="0" borderId="0" applyFill="0" applyBorder="0" applyProtection="0">
      <alignment horizontal="left" wrapText="1"/>
    </xf>
    <xf numFmtId="3" fontId="8" fillId="0" borderId="2" applyFill="0" applyProtection="0">
      <alignment horizontal="center"/>
    </xf>
    <xf numFmtId="0" fontId="8" fillId="0" borderId="0" applyFill="0" applyBorder="0" applyProtection="0">
      <alignment horizontal="center" wrapText="1"/>
    </xf>
    <xf numFmtId="0" fontId="23" fillId="0" borderId="0" applyNumberFormat="0" applyFill="0" applyBorder="0" applyProtection="0">
      <alignment horizontal="left" vertical="center"/>
    </xf>
    <xf numFmtId="9" fontId="5" fillId="0" borderId="0" applyFill="0" applyBorder="0" applyProtection="0">
      <alignment horizontal="center" vertical="center"/>
    </xf>
    <xf numFmtId="0" fontId="7" fillId="6" borderId="1" applyNumberFormat="0" applyProtection="0">
      <alignment horizontal="left" vertical="center"/>
    </xf>
    <xf numFmtId="0" fontId="6" fillId="0" borderId="0" applyNumberFormat="0" applyFill="0" applyBorder="0" applyProtection="0">
      <alignment vertical="center"/>
    </xf>
    <xf numFmtId="0" fontId="8" fillId="0" borderId="0" applyFill="0" applyProtection="0">
      <alignment vertical="center"/>
    </xf>
    <xf numFmtId="0" fontId="8" fillId="0" borderId="0" applyFill="0" applyProtection="0">
      <alignment horizontal="center" vertical="center" wrapText="1"/>
    </xf>
    <xf numFmtId="0" fontId="8" fillId="0" borderId="0" applyFill="0" applyProtection="0">
      <alignment horizontal="left"/>
    </xf>
    <xf numFmtId="0" fontId="10" fillId="0" borderId="0" applyNumberFormat="0" applyFill="0" applyBorder="0" applyProtection="0">
      <alignment vertical="center"/>
    </xf>
    <xf numFmtId="1" fontId="11" fillId="6" borderId="1">
      <alignment horizontal="center" vertical="center"/>
    </xf>
    <xf numFmtId="0" fontId="9" fillId="2" borderId="4" applyNumberFormat="0" applyFont="0" applyAlignment="0">
      <alignment horizontal="center"/>
    </xf>
    <xf numFmtId="0" fontId="9" fillId="3" borderId="3" applyNumberFormat="0" applyFont="0" applyAlignment="0">
      <alignment horizontal="center"/>
    </xf>
    <xf numFmtId="0" fontId="9" fillId="4" borderId="3" applyNumberFormat="0" applyFont="0" applyAlignment="0">
      <alignment horizontal="center"/>
    </xf>
    <xf numFmtId="0" fontId="9" fillId="5" borderId="3" applyNumberFormat="0" applyFont="0" applyAlignment="0">
      <alignment horizontal="center"/>
    </xf>
    <xf numFmtId="0" fontId="9" fillId="7" borderId="3" applyNumberFormat="0" applyFont="0" applyAlignment="0">
      <alignment horizontal="center"/>
    </xf>
    <xf numFmtId="165" fontId="9" fillId="0" borderId="0" applyFont="0" applyFill="0" applyBorder="0" applyAlignment="0" applyProtection="0"/>
    <xf numFmtId="164" fontId="9" fillId="0" borderId="0" applyFont="0" applyFill="0" applyBorder="0" applyAlignment="0" applyProtection="0"/>
    <xf numFmtId="167" fontId="9" fillId="0" borderId="0" applyFont="0" applyFill="0" applyBorder="0" applyAlignment="0" applyProtection="0"/>
    <xf numFmtId="166" fontId="9" fillId="0" borderId="0" applyFont="0" applyFill="0" applyBorder="0" applyAlignment="0" applyProtection="0"/>
    <xf numFmtId="9" fontId="9" fillId="0" borderId="0" applyFont="0" applyFill="0" applyBorder="0" applyAlignment="0" applyProtection="0"/>
    <xf numFmtId="0" fontId="12" fillId="8" borderId="0" applyNumberFormat="0" applyBorder="0" applyAlignment="0" applyProtection="0"/>
    <xf numFmtId="0" fontId="13" fillId="9" borderId="0" applyNumberFormat="0" applyBorder="0" applyAlignment="0" applyProtection="0"/>
    <xf numFmtId="0" fontId="14" fillId="10" borderId="0" applyNumberFormat="0" applyBorder="0" applyAlignment="0" applyProtection="0"/>
    <xf numFmtId="0" fontId="15" fillId="11" borderId="5" applyNumberFormat="0" applyAlignment="0" applyProtection="0"/>
    <xf numFmtId="0" fontId="16" fillId="12" borderId="6" applyNumberFormat="0" applyAlignment="0" applyProtection="0"/>
    <xf numFmtId="0" fontId="17" fillId="12" borderId="5" applyNumberFormat="0" applyAlignment="0" applyProtection="0"/>
    <xf numFmtId="0" fontId="18" fillId="0" borderId="7" applyNumberFormat="0" applyFill="0" applyAlignment="0" applyProtection="0"/>
    <xf numFmtId="0" fontId="19" fillId="13" borderId="8" applyNumberFormat="0" applyAlignment="0" applyProtection="0"/>
    <xf numFmtId="0" fontId="20" fillId="0" borderId="0" applyNumberFormat="0" applyFill="0" applyBorder="0" applyAlignment="0" applyProtection="0"/>
    <xf numFmtId="0" fontId="9" fillId="14" borderId="9" applyNumberFormat="0" applyFont="0" applyAlignment="0" applyProtection="0"/>
    <xf numFmtId="0" fontId="21" fillId="0" borderId="10" applyNumberFormat="0" applyFill="0" applyAlignment="0" applyProtection="0"/>
    <xf numFmtId="0" fontId="22"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22"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22"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22"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22"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22"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2" fillId="0" borderId="0"/>
    <xf numFmtId="0" fontId="29" fillId="0" borderId="27" applyNumberFormat="0" applyFill="0" applyAlignment="0" applyProtection="0"/>
    <xf numFmtId="0" fontId="40" fillId="0" borderId="0"/>
    <xf numFmtId="0" fontId="41" fillId="0" borderId="0" applyNumberFormat="0" applyFill="0" applyBorder="0" applyAlignment="0" applyProtection="0">
      <alignment vertical="top"/>
      <protection locked="0"/>
    </xf>
    <xf numFmtId="171" fontId="35" fillId="0" borderId="0" applyFont="0" applyFill="0" applyBorder="0" applyAlignment="0" applyProtection="0"/>
    <xf numFmtId="0" fontId="1" fillId="0" borderId="0"/>
    <xf numFmtId="41" fontId="1" fillId="0" borderId="0" applyFont="0" applyFill="0" applyBorder="0" applyAlignment="0" applyProtection="0"/>
    <xf numFmtId="0" fontId="48" fillId="0" borderId="0"/>
  </cellStyleXfs>
  <cellXfs count="140">
    <xf numFmtId="0" fontId="0" fillId="0" borderId="0" xfId="0">
      <alignment horizontal="center" vertical="center"/>
    </xf>
    <xf numFmtId="168" fontId="0" fillId="0" borderId="0" xfId="0" applyNumberFormat="1">
      <alignment horizontal="center" vertical="center"/>
    </xf>
    <xf numFmtId="0" fontId="0" fillId="0" borderId="11" xfId="0" applyBorder="1">
      <alignment horizontal="center" vertical="center"/>
    </xf>
    <xf numFmtId="10" fontId="0" fillId="0" borderId="11" xfId="0" applyNumberFormat="1" applyBorder="1">
      <alignment horizontal="center" vertical="center"/>
    </xf>
    <xf numFmtId="9" fontId="0" fillId="0" borderId="11" xfId="0" applyNumberFormat="1" applyBorder="1">
      <alignment horizontal="center" vertical="center"/>
    </xf>
    <xf numFmtId="9" fontId="0" fillId="0" borderId="11" xfId="23" applyFont="1" applyBorder="1" applyAlignment="1">
      <alignment horizontal="center" vertical="center"/>
    </xf>
    <xf numFmtId="168" fontId="0" fillId="0" borderId="11" xfId="22" applyNumberFormat="1" applyFont="1" applyBorder="1" applyAlignment="1">
      <alignment horizontal="center" vertical="center"/>
    </xf>
    <xf numFmtId="168" fontId="0" fillId="0" borderId="11" xfId="0" applyNumberFormat="1" applyBorder="1">
      <alignment horizontal="center" vertical="center"/>
    </xf>
    <xf numFmtId="0" fontId="0" fillId="0" borderId="11" xfId="0" applyFont="1" applyBorder="1">
      <alignment horizontal="center" vertical="center"/>
    </xf>
    <xf numFmtId="8" fontId="0" fillId="0" borderId="11" xfId="0" applyNumberFormat="1" applyBorder="1">
      <alignment horizontal="center" vertical="center"/>
    </xf>
    <xf numFmtId="166" fontId="0" fillId="0" borderId="0" xfId="22" applyFont="1" applyAlignment="1">
      <alignment horizontal="center" vertical="center"/>
    </xf>
    <xf numFmtId="168" fontId="0" fillId="0" borderId="0" xfId="22" applyNumberFormat="1" applyFont="1" applyAlignment="1">
      <alignment horizontal="center" vertical="center"/>
    </xf>
    <xf numFmtId="169" fontId="25" fillId="0" borderId="15" xfId="22" applyNumberFormat="1" applyFont="1" applyBorder="1" applyAlignment="1">
      <alignment horizontal="center" vertical="center" wrapText="1"/>
    </xf>
    <xf numFmtId="169" fontId="0" fillId="0" borderId="11" xfId="22" applyNumberFormat="1" applyFont="1" applyBorder="1" applyAlignment="1">
      <alignment horizontal="center" vertical="center"/>
    </xf>
    <xf numFmtId="169" fontId="0" fillId="0" borderId="11" xfId="0" applyNumberFormat="1" applyBorder="1">
      <alignment horizontal="center" vertical="center"/>
    </xf>
    <xf numFmtId="168" fontId="24" fillId="0" borderId="11" xfId="0" applyNumberFormat="1" applyFont="1" applyBorder="1">
      <alignment horizontal="center" vertical="center"/>
    </xf>
    <xf numFmtId="0" fontId="24" fillId="0" borderId="0" xfId="0" applyFont="1" applyFill="1" applyBorder="1">
      <alignment horizontal="center" vertical="center"/>
    </xf>
    <xf numFmtId="9" fontId="0" fillId="0" borderId="0" xfId="0" applyNumberFormat="1">
      <alignment horizontal="center" vertical="center"/>
    </xf>
    <xf numFmtId="6" fontId="0" fillId="0" borderId="0" xfId="0" applyNumberFormat="1">
      <alignment horizontal="center" vertical="center"/>
    </xf>
    <xf numFmtId="170" fontId="0" fillId="0" borderId="0" xfId="0" applyNumberFormat="1">
      <alignment horizontal="center" vertical="center"/>
    </xf>
    <xf numFmtId="0" fontId="24" fillId="39" borderId="11" xfId="0" applyFont="1" applyFill="1" applyBorder="1">
      <alignment horizontal="center" vertical="center"/>
    </xf>
    <xf numFmtId="0" fontId="0" fillId="40" borderId="11" xfId="0" applyFill="1" applyBorder="1">
      <alignment horizontal="center" vertical="center"/>
    </xf>
    <xf numFmtId="0" fontId="24" fillId="40" borderId="11" xfId="0" applyFont="1" applyFill="1" applyBorder="1">
      <alignment horizontal="center" vertical="center"/>
    </xf>
    <xf numFmtId="0" fontId="26" fillId="40" borderId="14" xfId="0" applyFont="1" applyFill="1" applyBorder="1" applyAlignment="1">
      <alignment horizontal="center" vertical="center" wrapText="1"/>
    </xf>
    <xf numFmtId="0" fontId="26" fillId="40" borderId="15" xfId="0" applyFont="1" applyFill="1" applyBorder="1" applyAlignment="1">
      <alignment horizontal="center" vertical="center" wrapText="1"/>
    </xf>
    <xf numFmtId="0" fontId="25" fillId="40" borderId="13" xfId="0" applyFont="1" applyFill="1" applyBorder="1" applyAlignment="1">
      <alignment horizontal="center" vertical="center" wrapText="1"/>
    </xf>
    <xf numFmtId="0" fontId="0" fillId="39" borderId="11" xfId="0" applyFill="1" applyBorder="1">
      <alignment horizontal="center" vertical="center"/>
    </xf>
    <xf numFmtId="168" fontId="0" fillId="0" borderId="23" xfId="0" applyNumberFormat="1" applyBorder="1">
      <alignment horizontal="center" vertical="center"/>
    </xf>
    <xf numFmtId="8" fontId="0" fillId="0" borderId="23" xfId="0" applyNumberFormat="1" applyBorder="1">
      <alignment horizontal="center" vertical="center"/>
    </xf>
    <xf numFmtId="0" fontId="24" fillId="40" borderId="24" xfId="0" applyFont="1" applyFill="1" applyBorder="1">
      <alignment horizontal="center" vertical="center"/>
    </xf>
    <xf numFmtId="0" fontId="24" fillId="40" borderId="25" xfId="0" applyFont="1" applyFill="1" applyBorder="1">
      <alignment horizontal="center" vertical="center"/>
    </xf>
    <xf numFmtId="0" fontId="24" fillId="40" borderId="26" xfId="0" applyFont="1" applyFill="1" applyBorder="1">
      <alignment horizontal="center" vertical="center"/>
    </xf>
    <xf numFmtId="0" fontId="27" fillId="0" borderId="0" xfId="0" applyFont="1">
      <alignment horizontal="center" vertical="center"/>
    </xf>
    <xf numFmtId="0" fontId="28" fillId="39" borderId="11" xfId="0" applyFont="1" applyFill="1" applyBorder="1">
      <alignment horizontal="center" vertical="center"/>
    </xf>
    <xf numFmtId="0" fontId="27" fillId="40" borderId="11" xfId="0" applyFont="1" applyFill="1" applyBorder="1">
      <alignment horizontal="center" vertical="center"/>
    </xf>
    <xf numFmtId="168" fontId="27" fillId="0" borderId="16" xfId="22" applyNumberFormat="1" applyFont="1" applyBorder="1" applyAlignment="1">
      <alignment horizontal="center" vertical="center"/>
    </xf>
    <xf numFmtId="168" fontId="27" fillId="0" borderId="11" xfId="22" applyNumberFormat="1" applyFont="1" applyBorder="1" applyAlignment="1">
      <alignment horizontal="center" vertical="center"/>
    </xf>
    <xf numFmtId="168" fontId="27" fillId="0" borderId="16" xfId="0" applyNumberFormat="1" applyFont="1" applyBorder="1">
      <alignment horizontal="center" vertical="center"/>
    </xf>
    <xf numFmtId="168" fontId="27" fillId="0" borderId="11" xfId="0" applyNumberFormat="1" applyFont="1" applyBorder="1">
      <alignment horizontal="center" vertical="center"/>
    </xf>
    <xf numFmtId="0" fontId="28" fillId="40" borderId="11" xfId="0" applyFont="1" applyFill="1" applyBorder="1">
      <alignment horizontal="center" vertical="center"/>
    </xf>
    <xf numFmtId="168" fontId="28" fillId="0" borderId="16" xfId="0" applyNumberFormat="1" applyFont="1" applyBorder="1">
      <alignment horizontal="center" vertical="center"/>
    </xf>
    <xf numFmtId="168" fontId="28" fillId="0" borderId="11" xfId="0" applyNumberFormat="1" applyFont="1" applyBorder="1">
      <alignment horizontal="center" vertical="center"/>
    </xf>
    <xf numFmtId="0" fontId="27" fillId="40" borderId="11" xfId="0" applyFont="1" applyFill="1" applyBorder="1" applyAlignment="1">
      <alignment horizontal="center" vertical="center" wrapText="1"/>
    </xf>
    <xf numFmtId="168" fontId="28" fillId="0" borderId="16" xfId="22" applyNumberFormat="1" applyFont="1" applyBorder="1" applyAlignment="1">
      <alignment horizontal="center" vertical="center"/>
    </xf>
    <xf numFmtId="168" fontId="28" fillId="0" borderId="11" xfId="22" applyNumberFormat="1" applyFont="1" applyBorder="1" applyAlignment="1">
      <alignment horizontal="center" vertical="center"/>
    </xf>
    <xf numFmtId="168" fontId="27" fillId="0" borderId="18" xfId="22" applyNumberFormat="1" applyFont="1" applyBorder="1" applyAlignment="1">
      <alignment horizontal="center" vertical="center"/>
    </xf>
    <xf numFmtId="168" fontId="27" fillId="0" borderId="19" xfId="22" applyNumberFormat="1" applyFont="1" applyBorder="1" applyAlignment="1">
      <alignment horizontal="center" vertical="center"/>
    </xf>
    <xf numFmtId="0" fontId="28" fillId="40" borderId="17" xfId="0" applyFont="1" applyFill="1" applyBorder="1">
      <alignment horizontal="center" vertical="center"/>
    </xf>
    <xf numFmtId="168" fontId="28" fillId="0" borderId="20" xfId="0" applyNumberFormat="1" applyFont="1" applyBorder="1">
      <alignment horizontal="center" vertical="center"/>
    </xf>
    <xf numFmtId="168" fontId="28" fillId="0" borderId="21" xfId="0" applyNumberFormat="1" applyFont="1" applyBorder="1">
      <alignment horizontal="center" vertical="center"/>
    </xf>
    <xf numFmtId="168" fontId="28" fillId="0" borderId="22" xfId="0" applyNumberFormat="1" applyFont="1" applyBorder="1">
      <alignment horizontal="center" vertical="center"/>
    </xf>
    <xf numFmtId="0" fontId="27" fillId="0" borderId="11" xfId="0" applyFont="1" applyBorder="1">
      <alignment horizontal="center" vertical="center"/>
    </xf>
    <xf numFmtId="168" fontId="9" fillId="0" borderId="11" xfId="22" applyNumberFormat="1" applyFont="1" applyFill="1" applyBorder="1" applyAlignment="1">
      <alignment horizontal="center" vertical="center"/>
    </xf>
    <xf numFmtId="168" fontId="24" fillId="0" borderId="16" xfId="0" applyNumberFormat="1" applyFont="1" applyFill="1" applyBorder="1">
      <alignment horizontal="center" vertical="center"/>
    </xf>
    <xf numFmtId="168" fontId="0" fillId="0" borderId="16" xfId="0" applyNumberFormat="1" applyBorder="1">
      <alignment horizontal="center" vertical="center"/>
    </xf>
    <xf numFmtId="0" fontId="0" fillId="39" borderId="19" xfId="0" applyFill="1" applyBorder="1">
      <alignment horizontal="center" vertical="center"/>
    </xf>
    <xf numFmtId="0" fontId="0" fillId="0" borderId="17" xfId="0" applyBorder="1">
      <alignment horizontal="center" vertical="center"/>
    </xf>
    <xf numFmtId="0" fontId="0" fillId="39" borderId="16" xfId="0" applyFill="1" applyBorder="1">
      <alignment horizontal="center" vertical="center"/>
    </xf>
    <xf numFmtId="0" fontId="0" fillId="40" borderId="11" xfId="0" applyFont="1" applyFill="1" applyBorder="1">
      <alignment horizontal="center" vertical="center"/>
    </xf>
    <xf numFmtId="0" fontId="2" fillId="41" borderId="0" xfId="59" applyFill="1"/>
    <xf numFmtId="0" fontId="33" fillId="0" borderId="0" xfId="61" applyFont="1"/>
    <xf numFmtId="0" fontId="31" fillId="0" borderId="0" xfId="61" applyFont="1" applyAlignment="1" applyProtection="1">
      <alignment vertical="center"/>
      <protection locked="0"/>
    </xf>
    <xf numFmtId="0" fontId="31" fillId="0" borderId="0" xfId="61" applyFont="1" applyAlignment="1">
      <alignment vertical="center"/>
    </xf>
    <xf numFmtId="0" fontId="32" fillId="0" borderId="0" xfId="61" applyFont="1" applyAlignment="1">
      <alignment vertical="center"/>
    </xf>
    <xf numFmtId="0" fontId="33" fillId="0" borderId="0" xfId="61" applyFont="1" applyProtection="1">
      <protection locked="0"/>
    </xf>
    <xf numFmtId="0" fontId="29" fillId="0" borderId="27" xfId="60" applyFill="1" applyAlignment="1" applyProtection="1">
      <alignment horizontal="left" vertical="center"/>
    </xf>
    <xf numFmtId="0" fontId="29" fillId="0" borderId="27" xfId="60" applyFill="1" applyAlignment="1" applyProtection="1">
      <alignment horizontal="center" vertical="center"/>
    </xf>
    <xf numFmtId="0" fontId="42" fillId="0" borderId="0" xfId="62" applyFont="1" applyBorder="1" applyAlignment="1" applyProtection="1"/>
    <xf numFmtId="0" fontId="34" fillId="0" borderId="0" xfId="61" applyFont="1"/>
    <xf numFmtId="0" fontId="33" fillId="0" borderId="0" xfId="61" applyFont="1" applyAlignment="1">
      <alignment horizontal="center"/>
    </xf>
    <xf numFmtId="172" fontId="33" fillId="0" borderId="0" xfId="63" applyNumberFormat="1" applyFont="1" applyBorder="1" applyAlignment="1" applyProtection="1">
      <alignment horizontal="center"/>
      <protection locked="0"/>
    </xf>
    <xf numFmtId="0" fontId="36" fillId="0" borderId="0" xfId="61" applyFont="1" applyAlignment="1">
      <alignment horizontal="right"/>
    </xf>
    <xf numFmtId="172" fontId="36" fillId="0" borderId="0" xfId="61" applyNumberFormat="1" applyFont="1" applyAlignment="1">
      <alignment horizontal="center"/>
    </xf>
    <xf numFmtId="0" fontId="34" fillId="0" borderId="0" xfId="61" applyFont="1" applyAlignment="1">
      <alignment horizontal="right"/>
    </xf>
    <xf numFmtId="172" fontId="34" fillId="0" borderId="0" xfId="61" applyNumberFormat="1" applyFont="1" applyAlignment="1">
      <alignment horizontal="center"/>
    </xf>
    <xf numFmtId="172" fontId="37" fillId="0" borderId="27" xfId="60" applyNumberFormat="1" applyFont="1" applyFill="1" applyAlignment="1" applyProtection="1">
      <alignment horizontal="center"/>
      <protection locked="0"/>
    </xf>
    <xf numFmtId="0" fontId="37" fillId="0" borderId="27" xfId="60" applyFont="1" applyFill="1" applyAlignment="1" applyProtection="1">
      <alignment horizontal="left"/>
    </xf>
    <xf numFmtId="0" fontId="40" fillId="0" borderId="0" xfId="61"/>
    <xf numFmtId="0" fontId="38" fillId="0" borderId="29" xfId="60" applyFont="1" applyFill="1" applyBorder="1" applyAlignment="1" applyProtection="1">
      <alignment horizontal="left" vertical="center"/>
    </xf>
    <xf numFmtId="0" fontId="38" fillId="0" borderId="29" xfId="60" applyFont="1" applyFill="1" applyBorder="1" applyAlignment="1" applyProtection="1">
      <alignment horizontal="center" vertical="center"/>
    </xf>
    <xf numFmtId="0" fontId="39" fillId="0" borderId="0" xfId="61" applyFont="1"/>
    <xf numFmtId="169" fontId="39" fillId="0" borderId="0" xfId="61" applyNumberFormat="1" applyFont="1"/>
    <xf numFmtId="0" fontId="40" fillId="0" borderId="0" xfId="61" applyAlignment="1">
      <alignment horizontal="left" indent="1"/>
    </xf>
    <xf numFmtId="169" fontId="40" fillId="0" borderId="0" xfId="61" applyNumberFormat="1"/>
    <xf numFmtId="0" fontId="39" fillId="0" borderId="0" xfId="61" applyFont="1" applyAlignment="1">
      <alignment horizontal="left" indent="1"/>
    </xf>
    <xf numFmtId="1" fontId="39" fillId="0" borderId="0" xfId="61" applyNumberFormat="1" applyFont="1"/>
    <xf numFmtId="0" fontId="39" fillId="0" borderId="0" xfId="61" applyFont="1" applyAlignment="1">
      <alignment horizontal="left"/>
    </xf>
    <xf numFmtId="169" fontId="40" fillId="0" borderId="0" xfId="61" applyNumberFormat="1" applyAlignment="1">
      <alignment horizontal="right"/>
    </xf>
    <xf numFmtId="172" fontId="34" fillId="0" borderId="29" xfId="61" applyNumberFormat="1" applyFont="1" applyBorder="1" applyAlignment="1">
      <alignment horizontal="center"/>
    </xf>
    <xf numFmtId="0" fontId="33" fillId="0" borderId="0" xfId="61" applyFont="1" applyAlignment="1">
      <alignment horizontal="right"/>
    </xf>
    <xf numFmtId="164" fontId="34" fillId="0" borderId="0" xfId="61" applyNumberFormat="1" applyFont="1"/>
    <xf numFmtId="0" fontId="1" fillId="0" borderId="0" xfId="64"/>
    <xf numFmtId="0" fontId="44" fillId="0" borderId="0" xfId="64" applyFont="1"/>
    <xf numFmtId="41" fontId="46" fillId="47" borderId="11" xfId="65" applyFont="1" applyFill="1" applyBorder="1" applyAlignment="1" applyProtection="1">
      <alignment horizontal="center" vertical="center" wrapText="1"/>
      <protection locked="0"/>
    </xf>
    <xf numFmtId="41" fontId="46" fillId="48" borderId="11" xfId="65" applyFont="1" applyFill="1" applyBorder="1" applyAlignment="1" applyProtection="1">
      <alignment horizontal="center" vertical="center"/>
      <protection locked="0"/>
    </xf>
    <xf numFmtId="41" fontId="44" fillId="42" borderId="11" xfId="65" applyFont="1" applyFill="1" applyBorder="1" applyProtection="1">
      <protection locked="0"/>
    </xf>
    <xf numFmtId="41" fontId="44" fillId="42" borderId="11" xfId="65" applyFont="1" applyFill="1" applyBorder="1" applyProtection="1"/>
    <xf numFmtId="41" fontId="44" fillId="42" borderId="17" xfId="65" applyFont="1" applyFill="1" applyBorder="1" applyAlignment="1" applyProtection="1">
      <alignment horizontal="left"/>
      <protection locked="0"/>
    </xf>
    <xf numFmtId="41" fontId="44" fillId="42" borderId="36" xfId="65" applyFont="1" applyFill="1" applyBorder="1" applyAlignment="1" applyProtection="1">
      <alignment horizontal="left"/>
      <protection locked="0"/>
    </xf>
    <xf numFmtId="41" fontId="44" fillId="42" borderId="16" xfId="65" applyFont="1" applyFill="1" applyBorder="1" applyAlignment="1" applyProtection="1">
      <alignment horizontal="left"/>
      <protection locked="0"/>
    </xf>
    <xf numFmtId="41" fontId="46" fillId="49" borderId="11" xfId="65" applyFont="1" applyFill="1" applyBorder="1" applyProtection="1"/>
    <xf numFmtId="41" fontId="45" fillId="50" borderId="11" xfId="65" applyFont="1" applyFill="1" applyBorder="1" applyProtection="1"/>
    <xf numFmtId="0" fontId="30" fillId="0" borderId="28" xfId="60" applyFont="1" applyBorder="1" applyAlignment="1" applyProtection="1">
      <alignment horizontal="center" vertical="center"/>
      <protection locked="0"/>
    </xf>
    <xf numFmtId="0" fontId="37" fillId="0" borderId="27" xfId="60" applyFont="1" applyFill="1" applyAlignment="1" applyProtection="1">
      <alignment horizontal="left"/>
    </xf>
    <xf numFmtId="173" fontId="43" fillId="42" borderId="30" xfId="61" applyNumberFormat="1" applyFont="1" applyFill="1" applyBorder="1" applyAlignment="1">
      <alignment horizontal="right" vertical="center"/>
    </xf>
    <xf numFmtId="173" fontId="43" fillId="42" borderId="31" xfId="61" applyNumberFormat="1" applyFont="1" applyFill="1" applyBorder="1" applyAlignment="1">
      <alignment horizontal="right" vertical="center"/>
    </xf>
    <xf numFmtId="173" fontId="43" fillId="42" borderId="32" xfId="61" applyNumberFormat="1" applyFont="1" applyFill="1" applyBorder="1" applyAlignment="1">
      <alignment horizontal="right" vertical="center"/>
    </xf>
    <xf numFmtId="0" fontId="26" fillId="40" borderId="12" xfId="0" applyFont="1" applyFill="1" applyBorder="1" applyAlignment="1">
      <alignment horizontal="center" vertical="center" wrapText="1"/>
    </xf>
    <xf numFmtId="0" fontId="26" fillId="40" borderId="13" xfId="0" applyFont="1" applyFill="1" applyBorder="1" applyAlignment="1">
      <alignment horizontal="center" vertical="center" wrapText="1"/>
    </xf>
    <xf numFmtId="0" fontId="44" fillId="0" borderId="33" xfId="64" applyFont="1" applyBorder="1" applyAlignment="1">
      <alignment horizontal="center"/>
    </xf>
    <xf numFmtId="41" fontId="45" fillId="43" borderId="11" xfId="65" applyFont="1" applyFill="1" applyBorder="1" applyAlignment="1" applyProtection="1">
      <alignment horizontal="center" vertical="center" wrapText="1"/>
      <protection locked="0"/>
    </xf>
    <xf numFmtId="41" fontId="46" fillId="44" borderId="11" xfId="65" applyFont="1" applyFill="1" applyBorder="1" applyAlignment="1" applyProtection="1">
      <alignment horizontal="center"/>
      <protection locked="0"/>
    </xf>
    <xf numFmtId="41" fontId="46" fillId="45" borderId="11" xfId="65" applyFont="1" applyFill="1" applyBorder="1" applyAlignment="1" applyProtection="1">
      <alignment horizontal="center"/>
      <protection locked="0"/>
    </xf>
    <xf numFmtId="41" fontId="46" fillId="46" borderId="11" xfId="65" applyFont="1" applyFill="1" applyBorder="1" applyAlignment="1" applyProtection="1">
      <alignment horizontal="center" vertical="center" wrapText="1"/>
      <protection locked="0"/>
    </xf>
    <xf numFmtId="41" fontId="47" fillId="43" borderId="0" xfId="65" applyFont="1" applyFill="1" applyBorder="1" applyAlignment="1" applyProtection="1">
      <alignment horizontal="center" vertical="center" wrapText="1"/>
      <protection locked="0"/>
    </xf>
    <xf numFmtId="41" fontId="47" fillId="43" borderId="34" xfId="65" applyFont="1" applyFill="1" applyBorder="1" applyAlignment="1" applyProtection="1">
      <alignment horizontal="center" vertical="center" wrapText="1"/>
      <protection locked="0"/>
    </xf>
    <xf numFmtId="41" fontId="47" fillId="43" borderId="33" xfId="65" applyFont="1" applyFill="1" applyBorder="1" applyAlignment="1" applyProtection="1">
      <alignment horizontal="center" vertical="center" wrapText="1"/>
      <protection locked="0"/>
    </xf>
    <xf numFmtId="41" fontId="47" fillId="43" borderId="35" xfId="65" applyFont="1" applyFill="1" applyBorder="1" applyAlignment="1" applyProtection="1">
      <alignment horizontal="center" vertical="center" wrapText="1"/>
      <protection locked="0"/>
    </xf>
    <xf numFmtId="41" fontId="46" fillId="49" borderId="17" xfId="65" applyFont="1" applyFill="1" applyBorder="1" applyAlignment="1" applyProtection="1">
      <alignment horizontal="center"/>
      <protection locked="0"/>
    </xf>
    <xf numFmtId="41" fontId="46" fillId="49" borderId="36" xfId="65" applyFont="1" applyFill="1" applyBorder="1" applyAlignment="1" applyProtection="1">
      <alignment horizontal="center"/>
      <protection locked="0"/>
    </xf>
    <xf numFmtId="41" fontId="46" fillId="49" borderId="16" xfId="65" applyFont="1" applyFill="1" applyBorder="1" applyAlignment="1" applyProtection="1">
      <alignment horizontal="center"/>
      <protection locked="0"/>
    </xf>
    <xf numFmtId="41" fontId="44" fillId="42" borderId="17" xfId="65" applyFont="1" applyFill="1" applyBorder="1" applyAlignment="1" applyProtection="1">
      <alignment horizontal="left"/>
      <protection locked="0"/>
    </xf>
    <xf numFmtId="41" fontId="44" fillId="42" borderId="36" xfId="65" applyFont="1" applyFill="1" applyBorder="1" applyAlignment="1" applyProtection="1">
      <alignment horizontal="left"/>
      <protection locked="0"/>
    </xf>
    <xf numFmtId="41" fontId="44" fillId="42" borderId="16" xfId="65" applyFont="1" applyFill="1" applyBorder="1" applyAlignment="1" applyProtection="1">
      <alignment horizontal="left"/>
      <protection locked="0"/>
    </xf>
    <xf numFmtId="41" fontId="45" fillId="50" borderId="11" xfId="65" applyFont="1" applyFill="1" applyBorder="1" applyAlignment="1" applyProtection="1">
      <alignment horizontal="left"/>
      <protection locked="0"/>
    </xf>
    <xf numFmtId="0" fontId="1" fillId="0" borderId="33" xfId="64" applyBorder="1" applyAlignment="1">
      <alignment horizontal="center"/>
    </xf>
    <xf numFmtId="41" fontId="46" fillId="44" borderId="17" xfId="65" applyFont="1" applyFill="1" applyBorder="1" applyAlignment="1" applyProtection="1">
      <alignment horizontal="center"/>
      <protection locked="0"/>
    </xf>
    <xf numFmtId="41" fontId="46" fillId="44" borderId="36" xfId="65" applyFont="1" applyFill="1" applyBorder="1" applyAlignment="1" applyProtection="1">
      <alignment horizontal="center"/>
      <protection locked="0"/>
    </xf>
    <xf numFmtId="41" fontId="46" fillId="44" borderId="16" xfId="65" applyFont="1" applyFill="1" applyBorder="1" applyAlignment="1" applyProtection="1">
      <alignment horizontal="center"/>
      <protection locked="0"/>
    </xf>
    <xf numFmtId="41" fontId="46" fillId="45" borderId="17" xfId="65" applyFont="1" applyFill="1" applyBorder="1" applyAlignment="1" applyProtection="1">
      <alignment horizontal="center"/>
      <protection locked="0"/>
    </xf>
    <xf numFmtId="41" fontId="46" fillId="45" borderId="16" xfId="65" applyFont="1" applyFill="1" applyBorder="1" applyAlignment="1" applyProtection="1">
      <alignment horizontal="center"/>
      <protection locked="0"/>
    </xf>
    <xf numFmtId="41" fontId="44" fillId="42" borderId="11" xfId="65" applyFont="1" applyFill="1" applyBorder="1" applyAlignment="1" applyProtection="1">
      <protection locked="0"/>
    </xf>
    <xf numFmtId="41" fontId="44" fillId="42" borderId="11" xfId="65" applyFont="1" applyFill="1" applyBorder="1" applyAlignment="1" applyProtection="1">
      <alignment horizontal="left"/>
      <protection locked="0"/>
    </xf>
    <xf numFmtId="0" fontId="24" fillId="0" borderId="0" xfId="0" applyFont="1" applyAlignment="1">
      <alignment horizontal="center" vertical="center"/>
    </xf>
    <xf numFmtId="170" fontId="0" fillId="0" borderId="23" xfId="0" applyNumberFormat="1" applyBorder="1" applyAlignment="1">
      <alignment horizontal="center" vertical="center"/>
    </xf>
    <xf numFmtId="170" fontId="0" fillId="0" borderId="11" xfId="0" applyNumberFormat="1" applyBorder="1" applyAlignment="1">
      <alignment horizontal="center" vertical="center"/>
    </xf>
    <xf numFmtId="0" fontId="49" fillId="0" borderId="0" xfId="66" applyFont="1"/>
    <xf numFmtId="0" fontId="48" fillId="0" borderId="0" xfId="66"/>
    <xf numFmtId="174" fontId="49" fillId="0" borderId="0" xfId="66" applyNumberFormat="1" applyFont="1"/>
    <xf numFmtId="0" fontId="50" fillId="0" borderId="0" xfId="0" applyFont="1">
      <alignment horizontal="center" vertical="center"/>
    </xf>
  </cellXfs>
  <cellStyles count="67">
    <cellStyle name="% completado" xfId="16" xr:uid="{00000000-0005-0000-0000-000000000000}"/>
    <cellStyle name="20% - Énfasis1" xfId="36" builtinId="30" customBuiltin="1"/>
    <cellStyle name="20% - Énfasis2" xfId="40" builtinId="34" customBuiltin="1"/>
    <cellStyle name="20% - Énfasis3" xfId="44" builtinId="38" customBuiltin="1"/>
    <cellStyle name="20% - Énfasis4" xfId="48" builtinId="42" customBuiltin="1"/>
    <cellStyle name="20% - Énfasis5" xfId="52" builtinId="46" customBuiltin="1"/>
    <cellStyle name="20% - Énfasis6" xfId="56" builtinId="50" customBuiltin="1"/>
    <cellStyle name="40% - Énfasis1" xfId="37" builtinId="31" customBuiltin="1"/>
    <cellStyle name="40% - Énfasis2" xfId="41" builtinId="35" customBuiltin="1"/>
    <cellStyle name="40% - Énfasis3" xfId="45" builtinId="39" customBuiltin="1"/>
    <cellStyle name="40% - Énfasis4" xfId="49" builtinId="43" customBuiltin="1"/>
    <cellStyle name="40% - Énfasis5" xfId="53" builtinId="47" customBuiltin="1"/>
    <cellStyle name="40% - Énfasis6" xfId="57" builtinId="51" customBuiltin="1"/>
    <cellStyle name="60% - Énfasis1" xfId="38" builtinId="32" customBuiltin="1"/>
    <cellStyle name="60% - Énfasis2" xfId="42" builtinId="36" customBuiltin="1"/>
    <cellStyle name="60% - Énfasis3" xfId="46" builtinId="40" customBuiltin="1"/>
    <cellStyle name="60% - Énfasis4" xfId="50" builtinId="44" customBuiltin="1"/>
    <cellStyle name="60% - Énfasis5" xfId="54" builtinId="48" customBuiltin="1"/>
    <cellStyle name="60% - Énfasis6" xfId="58" builtinId="52" customBuiltin="1"/>
    <cellStyle name="Actividad" xfId="2" xr:uid="{00000000-0005-0000-0000-000013000000}"/>
    <cellStyle name="Bueno" xfId="24" builtinId="26" customBuiltin="1"/>
    <cellStyle name="Cálculo" xfId="29" builtinId="22" customBuiltin="1"/>
    <cellStyle name="Celda de comprobación" xfId="31" builtinId="23" customBuiltin="1"/>
    <cellStyle name="Celda vinculada" xfId="30" builtinId="24" customBuiltin="1"/>
    <cellStyle name="Control del periodo resaltado" xfId="7" xr:uid="{00000000-0005-0000-0000-000018000000}"/>
    <cellStyle name="Encabezado 1" xfId="1" builtinId="16" customBuiltin="1"/>
    <cellStyle name="Encabezado 4" xfId="11" builtinId="19" customBuiltin="1"/>
    <cellStyle name="Encabezados de los periodos" xfId="3" xr:uid="{00000000-0005-0000-0000-00001B000000}"/>
    <cellStyle name="Encabezados del proyecto" xfId="4" xr:uid="{00000000-0005-0000-0000-00001C000000}"/>
    <cellStyle name="Énfasis1" xfId="35" builtinId="29" customBuiltin="1"/>
    <cellStyle name="Énfasis2" xfId="39" builtinId="33" customBuiltin="1"/>
    <cellStyle name="Énfasis3" xfId="43" builtinId="37" customBuiltin="1"/>
    <cellStyle name="Énfasis4" xfId="47" builtinId="41" customBuiltin="1"/>
    <cellStyle name="Énfasis5" xfId="51" builtinId="45" customBuiltin="1"/>
    <cellStyle name="Énfasis6" xfId="55" builtinId="49" customBuiltin="1"/>
    <cellStyle name="Entrada" xfId="27" builtinId="20" customBuiltin="1"/>
    <cellStyle name="Etiqueta" xfId="5" xr:uid="{00000000-0005-0000-0000-000024000000}"/>
    <cellStyle name="Hipervínculo 2" xfId="62" xr:uid="{CD37222A-DE81-4FC4-99EC-17D0A5BED236}"/>
    <cellStyle name="Incorrecto" xfId="25" builtinId="27" customBuiltin="1"/>
    <cellStyle name="Leyenda de la duración real" xfId="15" xr:uid="{00000000-0005-0000-0000-000026000000}"/>
    <cellStyle name="Leyenda de la duración real (fuera del plan)" xfId="17" xr:uid="{00000000-0005-0000-0000-000027000000}"/>
    <cellStyle name="Leyenda del % completado (fuera del plan)" xfId="18" xr:uid="{00000000-0005-0000-0000-000028000000}"/>
    <cellStyle name="Leyenda del plan" xfId="14" xr:uid="{00000000-0005-0000-0000-000029000000}"/>
    <cellStyle name="Millares" xfId="19" builtinId="3" customBuiltin="1"/>
    <cellStyle name="Millares [0]" xfId="20" builtinId="6" customBuiltin="1"/>
    <cellStyle name="Millares [0] 2" xfId="65" xr:uid="{86923357-4D33-40E6-8D94-35D3223AAA62}"/>
    <cellStyle name="Moneda" xfId="21" builtinId="4" customBuiltin="1"/>
    <cellStyle name="Moneda [0]" xfId="22" builtinId="7" customBuiltin="1"/>
    <cellStyle name="Moneda 2" xfId="63" xr:uid="{BFC57B01-A7F1-4D08-A00A-3867FF508A06}"/>
    <cellStyle name="Neutral" xfId="26" builtinId="28" customBuiltin="1"/>
    <cellStyle name="Normal" xfId="0" builtinId="0" customBuiltin="1"/>
    <cellStyle name="Normal 2" xfId="59" xr:uid="{0B4BCFE6-C22A-4DC1-9221-BD0194D3C1CD}"/>
    <cellStyle name="Normal 3" xfId="61" xr:uid="{2059A8BF-84C6-43BA-A33D-ACAE8163449B}"/>
    <cellStyle name="Normal 4" xfId="64" xr:uid="{BF1981BB-2839-45D6-B702-35EEA0DB3B59}"/>
    <cellStyle name="Normal 4 2" xfId="66" xr:uid="{7461028A-8AFC-41FA-90CF-71EB93F72899}"/>
    <cellStyle name="Notas" xfId="33" builtinId="10" customBuiltin="1"/>
    <cellStyle name="Porcentaje" xfId="23" builtinId="5" customBuiltin="1"/>
    <cellStyle name="Porcentaje completado" xfId="6" xr:uid="{00000000-0005-0000-0000-000032000000}"/>
    <cellStyle name="Salida" xfId="28" builtinId="21" customBuiltin="1"/>
    <cellStyle name="Texto de advertencia" xfId="32" builtinId="11" customBuiltin="1"/>
    <cellStyle name="Texto explicativo" xfId="12" builtinId="53" customBuiltin="1"/>
    <cellStyle name="Título" xfId="8" builtinId="15" customBuiltin="1"/>
    <cellStyle name="Título 2" xfId="9" builtinId="17" customBuiltin="1"/>
    <cellStyle name="Título 2 2" xfId="60" xr:uid="{E7703B17-066F-4FFE-9DE9-B5D4038911A5}"/>
    <cellStyle name="Título 3" xfId="10" builtinId="18" customBuiltin="1"/>
    <cellStyle name="Total" xfId="34" builtinId="25" customBuiltin="1"/>
    <cellStyle name="Valor del periodo" xfId="13" xr:uid="{00000000-0005-0000-0000-00003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iagrams/colors1.xml><?xml version="1.0" encoding="utf-8"?>
<dgm:colorsDef xmlns:dgm="http://schemas.openxmlformats.org/drawingml/2006/diagram" xmlns:a="http://schemas.openxmlformats.org/drawingml/2006/main" uniqueId="urn:microsoft.com/office/officeart/2005/8/colors/colorful4">
  <dgm:title val=""/>
  <dgm:desc val=""/>
  <dgm:catLst>
    <dgm:cat type="colorful" pri="10400"/>
  </dgm:catLst>
  <dgm:styleLbl name="node0">
    <dgm:fillClrLst meth="repeat">
      <a:schemeClr val="accent3"/>
    </dgm:fillClrLst>
    <dgm:linClrLst meth="repeat">
      <a:schemeClr val="lt1"/>
    </dgm:linClrLst>
    <dgm:effectClrLst/>
    <dgm:txLinClrLst/>
    <dgm:txFillClrLst/>
    <dgm:txEffectClrLst/>
  </dgm:styleLbl>
  <dgm:styleLbl name="node1">
    <dgm:fillClrLst>
      <a:schemeClr val="accent4"/>
      <a:schemeClr val="accent5"/>
    </dgm:fillClrLst>
    <dgm:linClrLst meth="repeat">
      <a:schemeClr val="lt1"/>
    </dgm:linClrLst>
    <dgm:effectClrLst/>
    <dgm:txLinClrLst/>
    <dgm:txFillClrLst/>
    <dgm:txEffectClrLst/>
  </dgm:styleLbl>
  <dgm:styleLbl name="alignNode1">
    <dgm:fillClrLst>
      <a:schemeClr val="accent4"/>
      <a:schemeClr val="accent5"/>
    </dgm:fillClrLst>
    <dgm:linClrLst>
      <a:schemeClr val="accent4"/>
      <a:schemeClr val="accent5"/>
    </dgm:linClrLst>
    <dgm:effectClrLst/>
    <dgm:txLinClrLst/>
    <dgm:txFillClrLst/>
    <dgm:txEffectClrLst/>
  </dgm:styleLbl>
  <dgm:styleLbl name="lnNode1">
    <dgm:fillClrLst>
      <a:schemeClr val="accent4"/>
      <a:schemeClr val="accent5"/>
    </dgm:fillClrLst>
    <dgm:linClrLst meth="repeat">
      <a:schemeClr val="lt1"/>
    </dgm:linClrLst>
    <dgm:effectClrLst/>
    <dgm:txLinClrLst/>
    <dgm:txFillClrLst/>
    <dgm:txEffectClrLst/>
  </dgm:styleLbl>
  <dgm:styleLbl name="vennNode1">
    <dgm:fillClrLst>
      <a:schemeClr val="accent4">
        <a:alpha val="50000"/>
      </a:schemeClr>
      <a:schemeClr val="accent5">
        <a:alpha val="50000"/>
      </a:schemeClr>
    </dgm:fillClrLst>
    <dgm:linClrLst meth="repeat">
      <a:schemeClr val="lt1"/>
    </dgm:linClrLst>
    <dgm:effectClrLst/>
    <dgm:txLinClrLst/>
    <dgm:txFillClrLst/>
    <dgm:txEffectClrLst/>
  </dgm:styleLbl>
  <dgm:styleLbl name="node2">
    <dgm:fillClrLst>
      <a:schemeClr val="accent5"/>
    </dgm:fillClrLst>
    <dgm:linClrLst meth="repeat">
      <a:schemeClr val="lt1"/>
    </dgm:linClrLst>
    <dgm:effectClrLst/>
    <dgm:txLinClrLst/>
    <dgm:txFillClrLst/>
    <dgm:txEffectClrLst/>
  </dgm:styleLbl>
  <dgm:styleLbl name="node3">
    <dgm:fillClrLst>
      <a:schemeClr val="accent6"/>
    </dgm:fillClrLst>
    <dgm:linClrLst meth="repeat">
      <a:schemeClr val="lt1"/>
    </dgm:linClrLst>
    <dgm:effectClrLst/>
    <dgm:txLinClrLst/>
    <dgm:txFillClrLst/>
    <dgm:txEffectClrLst/>
  </dgm:styleLbl>
  <dgm:styleLbl name="node4">
    <dgm:fillClrLst>
      <a:schemeClr val="accent1"/>
    </dgm:fillClrLst>
    <dgm:linClrLst meth="repeat">
      <a:schemeClr val="lt1"/>
    </dgm:linClrLst>
    <dgm:effectClrLst/>
    <dgm:txLinClrLst/>
    <dgm:txFillClrLst/>
    <dgm:txEffectClrLst/>
  </dgm:styleLbl>
  <dgm:styleLbl name="fgImgPlace1">
    <dgm:fillClrLst>
      <a:schemeClr val="accent4">
        <a:tint val="50000"/>
      </a:schemeClr>
      <a:schemeClr val="accent5">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4"/>
      <a:schemeClr val="accent5"/>
    </dgm:fillClrLst>
    <dgm:linClrLst meth="repeat">
      <a:schemeClr val="lt1"/>
    </dgm:linClrLst>
    <dgm:effectClrLst/>
    <dgm:txLinClrLst/>
    <dgm:txFillClrLst/>
    <dgm:txEffectClrLst/>
  </dgm:styleLbl>
  <dgm:styleLbl name="fgSibTrans2D1">
    <dgm:fillClrLst>
      <a:schemeClr val="accent4"/>
      <a:schemeClr val="accent5"/>
    </dgm:fillClrLst>
    <dgm:linClrLst meth="repeat">
      <a:schemeClr val="lt1"/>
    </dgm:linClrLst>
    <dgm:effectClrLst/>
    <dgm:txLinClrLst/>
    <dgm:txFillClrLst meth="repeat">
      <a:schemeClr val="lt1"/>
    </dgm:txFillClrLst>
    <dgm:txEffectClrLst/>
  </dgm:styleLbl>
  <dgm:styleLbl name="bgSibTrans2D1">
    <dgm:fillClrLst>
      <a:schemeClr val="accent4"/>
      <a:schemeClr val="accent5"/>
    </dgm:fillClrLst>
    <dgm:linClrLst meth="repeat">
      <a:schemeClr val="lt1"/>
    </dgm:linClrLst>
    <dgm:effectClrLst/>
    <dgm:txLinClrLst/>
    <dgm:txFillClrLst meth="repeat">
      <a:schemeClr val="lt1"/>
    </dgm:txFillClrLst>
    <dgm:txEffectClrLst/>
  </dgm:styleLbl>
  <dgm:styleLbl name="sibTrans1D1">
    <dgm:fillClrLst/>
    <dgm:linClrLst>
      <a:schemeClr val="accent4"/>
      <a:schemeClr val="accent5"/>
    </dgm:linClrLst>
    <dgm:effectClrLst/>
    <dgm:txLinClrLst/>
    <dgm:txFillClrLst meth="repeat">
      <a:schemeClr val="tx1"/>
    </dgm:txFillClrLst>
    <dgm:txEffectClrLst/>
  </dgm:styleLbl>
  <dgm:styleLbl name="callout">
    <dgm:fillClrLst meth="repeat">
      <a:schemeClr val="accent4"/>
    </dgm:fillClrLst>
    <dgm:linClrLst meth="repeat">
      <a:schemeClr val="accent4">
        <a:tint val="50000"/>
      </a:schemeClr>
    </dgm:linClrLst>
    <dgm:effectClrLst/>
    <dgm:txLinClrLst/>
    <dgm:txFillClrLst meth="repeat">
      <a:schemeClr val="tx1"/>
    </dgm:txFillClrLst>
    <dgm:txEffectClrLst/>
  </dgm:styleLbl>
  <dgm:styleLbl name="asst0">
    <dgm:fillClrLst meth="repeat">
      <a:schemeClr val="accent4"/>
    </dgm:fillClrLst>
    <dgm:linClrLst meth="repeat">
      <a:schemeClr val="lt1">
        <a:shade val="80000"/>
      </a:schemeClr>
    </dgm:linClrLst>
    <dgm:effectClrLst/>
    <dgm:txLinClrLst/>
    <dgm:txFillClrLst/>
    <dgm:txEffectClrLst/>
  </dgm:styleLbl>
  <dgm:styleLbl name="asst1">
    <dgm:fillClrLst meth="repeat">
      <a:schemeClr val="accent5"/>
    </dgm:fillClrLst>
    <dgm:linClrLst meth="repeat">
      <a:schemeClr val="lt1">
        <a:shade val="80000"/>
      </a:schemeClr>
    </dgm:linClrLst>
    <dgm:effectClrLst/>
    <dgm:txLinClrLst/>
    <dgm:txFillClrLst/>
    <dgm:txEffectClrLst/>
  </dgm:styleLbl>
  <dgm:styleLbl name="asst2">
    <dgm:fillClrLst>
      <a:schemeClr val="accent6"/>
    </dgm:fillClrLst>
    <dgm:linClrLst meth="repeat">
      <a:schemeClr val="lt1"/>
    </dgm:linClrLst>
    <dgm:effectClrLst/>
    <dgm:txLinClrLst/>
    <dgm:txFillClrLst/>
    <dgm:txEffectClrLst/>
  </dgm:styleLbl>
  <dgm:styleLbl name="asst3">
    <dgm:fillClrLst>
      <a:schemeClr val="accent1"/>
    </dgm:fillClrLst>
    <dgm:linClrLst meth="repeat">
      <a:schemeClr val="lt1"/>
    </dgm:linClrLst>
    <dgm:effectClrLst/>
    <dgm:txLinClrLst/>
    <dgm:txFillClrLst/>
    <dgm:txEffectClrLst/>
  </dgm:styleLbl>
  <dgm:styleLbl name="asst4">
    <dgm:fillClrLst>
      <a:schemeClr val="accent2"/>
    </dgm:fillClrLst>
    <dgm:linClrLst meth="repeat">
      <a:schemeClr val="lt1"/>
    </dgm:linClrLst>
    <dgm:effectClrLst/>
    <dgm:txLinClrLst/>
    <dgm:txFillClrLst/>
    <dgm:txEffectClrLst/>
  </dgm:styleLbl>
  <dgm:styleLbl name="parChTrans2D1">
    <dgm:fillClrLst meth="repeat">
      <a:schemeClr val="accent4"/>
    </dgm:fillClrLst>
    <dgm:linClrLst meth="repeat">
      <a:schemeClr val="lt1"/>
    </dgm:linClrLst>
    <dgm:effectClrLst/>
    <dgm:txLinClrLst/>
    <dgm:txFillClrLst meth="repeat">
      <a:schemeClr val="lt1"/>
    </dgm:txFillClrLst>
    <dgm:txEffectClrLst/>
  </dgm:styleLbl>
  <dgm:styleLbl name="parChTrans2D2">
    <dgm:fillClrLst meth="repeat">
      <a:schemeClr val="accent5"/>
    </dgm:fillClrLst>
    <dgm:linClrLst meth="repeat">
      <a:schemeClr val="lt1"/>
    </dgm:linClrLst>
    <dgm:effectClrLst/>
    <dgm:txLinClrLst/>
    <dgm:txFillClrLst/>
    <dgm:txEffectClrLst/>
  </dgm:styleLbl>
  <dgm:styleLbl name="parChTrans2D3">
    <dgm:fillClrLst meth="repeat">
      <a:schemeClr val="accent5"/>
    </dgm:fillClrLst>
    <dgm:linClrLst meth="repeat">
      <a:schemeClr val="lt1"/>
    </dgm:linClrLst>
    <dgm:effectClrLst/>
    <dgm:txLinClrLst/>
    <dgm:txFillClrLst/>
    <dgm:txEffectClrLst/>
  </dgm:styleLbl>
  <dgm:styleLbl name="parChTrans2D4">
    <dgm:fillClrLst meth="repeat">
      <a:schemeClr val="accent6"/>
    </dgm:fillClrLst>
    <dgm:linClrLst meth="repeat">
      <a:schemeClr val="lt1"/>
    </dgm:linClrLst>
    <dgm:effectClrLst/>
    <dgm:txLinClrLst/>
    <dgm:txFillClrLst meth="repeat">
      <a:schemeClr val="lt1"/>
    </dgm:txFillClrLst>
    <dgm:txEffectClrLst/>
  </dgm:styleLbl>
  <dgm:styleLbl name="parChTrans1D1">
    <dgm:fillClrLst meth="repeat">
      <a:schemeClr val="accent4"/>
    </dgm:fillClrLst>
    <dgm:linClrLst meth="repeat">
      <a:schemeClr val="accent4"/>
    </dgm:linClrLst>
    <dgm:effectClrLst/>
    <dgm:txLinClrLst/>
    <dgm:txFillClrLst meth="repeat">
      <a:schemeClr val="tx1"/>
    </dgm:txFillClrLst>
    <dgm:txEffectClrLst/>
  </dgm:styleLbl>
  <dgm:styleLbl name="parChTrans1D2">
    <dgm:fillClrLst meth="repeat">
      <a:schemeClr val="accent4">
        <a:tint val="90000"/>
      </a:schemeClr>
    </dgm:fillClrLst>
    <dgm:linClrLst meth="repeat">
      <a:schemeClr val="accent5"/>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6"/>
    </dgm:linClrLst>
    <dgm:effectClrLst/>
    <dgm:txLinClrLst/>
    <dgm:txFillClrLst meth="repeat">
      <a:schemeClr val="tx1"/>
    </dgm:txFillClrLst>
    <dgm:txEffectClrLst/>
  </dgm:styleLbl>
  <dgm:styleLbl name="parChTrans1D4">
    <dgm:fillClrLst meth="repeat">
      <a:schemeClr val="accent4">
        <a:tint val="50000"/>
      </a:schemeClr>
    </dgm:fillClrLst>
    <dgm:linClrLst meth="repeat">
      <a:schemeClr val="accent1"/>
    </dgm:linClrLst>
    <dgm:effectClrLst/>
    <dgm:txLinClrLst/>
    <dgm:txFillClrLst meth="repeat">
      <a:schemeClr val="tx1"/>
    </dgm:txFillClrLst>
    <dgm:txEffectClrLst/>
  </dgm:styleLbl>
  <dgm:styleLbl name="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con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align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solidFgAcc1">
    <dgm:fillClrLst meth="repeat">
      <a:schemeClr val="lt1"/>
    </dgm:fillClrLst>
    <dgm:linClrLst>
      <a:schemeClr val="accent4"/>
      <a:schemeClr val="accent5"/>
    </dgm:linClrLst>
    <dgm:effectClrLst/>
    <dgm:txLinClrLst/>
    <dgm:txFillClrLst meth="repeat">
      <a:schemeClr val="dk1"/>
    </dgm:txFillClrLst>
    <dgm:txEffectClrLst/>
  </dgm:styleLbl>
  <dgm:styleLbl name="solidAlignAcc1">
    <dgm:fillClrLst meth="repeat">
      <a:schemeClr val="lt1"/>
    </dgm:fillClrLst>
    <dgm:linClrLst>
      <a:schemeClr val="accent4"/>
      <a:schemeClr val="accent5"/>
    </dgm:linClrLst>
    <dgm:effectClrLst/>
    <dgm:txLinClrLst/>
    <dgm:txFillClrLst meth="repeat">
      <a:schemeClr val="dk1"/>
    </dgm:txFillClrLst>
    <dgm:txEffectClrLst/>
  </dgm:styleLbl>
  <dgm:styleLbl name="solidBgAcc1">
    <dgm:fillClrLst meth="repeat">
      <a:schemeClr val="lt1"/>
    </dgm:fillClrLst>
    <dgm:linClrLst>
      <a:schemeClr val="accent4"/>
      <a:schemeClr val="accent5"/>
    </dgm:linClrLst>
    <dgm:effectClrLst/>
    <dgm:txLinClrLst/>
    <dgm:txFillClrLst meth="repeat">
      <a:schemeClr val="dk1"/>
    </dgm:txFillClrLst>
    <dgm:txEffectClrLst/>
  </dgm:styleLbl>
  <dgm:styleLbl name="f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b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3"/>
    </dgm:linClrLst>
    <dgm:effectClrLst/>
    <dgm:txLinClrLst/>
    <dgm:txFillClrLst meth="repeat">
      <a:schemeClr val="dk1"/>
    </dgm:txFillClrLst>
    <dgm:txEffectClrLst/>
  </dgm:styleLbl>
  <dgm:styleLbl name="fgAcc2">
    <dgm:fillClrLst meth="repeat">
      <a:schemeClr val="lt1">
        <a:alpha val="90000"/>
      </a:schemeClr>
    </dgm:fillClrLst>
    <dgm:linClrLst>
      <a:schemeClr val="accent5"/>
    </dgm:linClrLst>
    <dgm:effectClrLst/>
    <dgm:txLinClrLst/>
    <dgm:txFillClrLst meth="repeat">
      <a:schemeClr val="dk1"/>
    </dgm:txFillClrLst>
    <dgm:txEffectClrLst/>
  </dgm:styleLbl>
  <dgm:styleLbl name="fgAcc3">
    <dgm:fillClrLst meth="repeat">
      <a:schemeClr val="lt1">
        <a:alpha val="90000"/>
      </a:schemeClr>
    </dgm:fillClrLst>
    <dgm:linClrLst>
      <a:schemeClr val="accent6"/>
    </dgm:linClrLst>
    <dgm:effectClrLst/>
    <dgm:txLinClrLst/>
    <dgm:txFillClrLst meth="repeat">
      <a:schemeClr val="dk1"/>
    </dgm:txFillClrLst>
    <dgm:txEffectClrLst/>
  </dgm:styleLbl>
  <dgm:styleLbl name="fgAcc4">
    <dgm:fillClrLst meth="repeat">
      <a:schemeClr val="lt1">
        <a:alpha val="90000"/>
      </a:schemeClr>
    </dgm:fillClrLst>
    <dgm:linClrLst>
      <a:schemeClr val="accent1"/>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4">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colorful3">
  <dgm:title val=""/>
  <dgm:desc val=""/>
  <dgm:catLst>
    <dgm:cat type="colorful" pri="10300"/>
  </dgm:catLst>
  <dgm:styleLbl name="node0">
    <dgm:fillClrLst meth="repeat">
      <a:schemeClr val="accent2"/>
    </dgm:fillClrLst>
    <dgm:linClrLst meth="repeat">
      <a:schemeClr val="lt1"/>
    </dgm:linClrLst>
    <dgm:effectClrLst/>
    <dgm:txLinClrLst/>
    <dgm:txFillClrLst/>
    <dgm:txEffectClrLst/>
  </dgm:styleLbl>
  <dgm:styleLbl name="node1">
    <dgm:fillClrLst>
      <a:schemeClr val="accent3"/>
      <a:schemeClr val="accent4"/>
    </dgm:fillClrLst>
    <dgm:linClrLst meth="repeat">
      <a:schemeClr val="lt1"/>
    </dgm:linClrLst>
    <dgm:effectClrLst/>
    <dgm:txLinClrLst/>
    <dgm:txFillClrLst/>
    <dgm:txEffectClrLst/>
  </dgm:styleLbl>
  <dgm:styleLbl name="alignNode1">
    <dgm:fillClrLst>
      <a:schemeClr val="accent3"/>
      <a:schemeClr val="accent4"/>
    </dgm:fillClrLst>
    <dgm:linClrLst>
      <a:schemeClr val="accent3"/>
      <a:schemeClr val="accent4"/>
    </dgm:linClrLst>
    <dgm:effectClrLst/>
    <dgm:txLinClrLst/>
    <dgm:txFillClrLst/>
    <dgm:txEffectClrLst/>
  </dgm:styleLbl>
  <dgm:styleLbl name="lnNode1">
    <dgm:fillClrLst>
      <a:schemeClr val="accent3"/>
      <a:schemeClr val="accent4"/>
    </dgm:fillClrLst>
    <dgm:linClrLst meth="repeat">
      <a:schemeClr val="lt1"/>
    </dgm:linClrLst>
    <dgm:effectClrLst/>
    <dgm:txLinClrLst/>
    <dgm:txFillClrLst/>
    <dgm:txEffectClrLst/>
  </dgm:styleLbl>
  <dgm:styleLbl name="vennNode1">
    <dgm:fillClrLst>
      <a:schemeClr val="accent3">
        <a:alpha val="50000"/>
      </a:schemeClr>
      <a:schemeClr val="accent4">
        <a:alpha val="50000"/>
      </a:schemeClr>
    </dgm:fillClrLst>
    <dgm:linClrLst meth="repeat">
      <a:schemeClr val="lt1"/>
    </dgm:linClrLst>
    <dgm:effectClrLst/>
    <dgm:txLinClrLst/>
    <dgm:txFillClrLst/>
    <dgm:txEffectClrLst/>
  </dgm:styleLbl>
  <dgm:styleLbl name="node2">
    <dgm:fillClrLst>
      <a:schemeClr val="accent4"/>
    </dgm:fillClrLst>
    <dgm:linClrLst meth="repeat">
      <a:schemeClr val="lt1"/>
    </dgm:linClrLst>
    <dgm:effectClrLst/>
    <dgm:txLinClrLst/>
    <dgm:txFillClrLst/>
    <dgm:txEffectClrLst/>
  </dgm:styleLbl>
  <dgm:styleLbl name="node3">
    <dgm:fillClrLst>
      <a:schemeClr val="accent5"/>
    </dgm:fillClrLst>
    <dgm:linClrLst meth="repeat">
      <a:schemeClr val="lt1"/>
    </dgm:linClrLst>
    <dgm:effectClrLst/>
    <dgm:txLinClrLst/>
    <dgm:txFillClrLst/>
    <dgm:txEffectClrLst/>
  </dgm:styleLbl>
  <dgm:styleLbl name="node4">
    <dgm:fillClrLst>
      <a:schemeClr val="accent6"/>
    </dgm:fillClrLst>
    <dgm:linClrLst meth="repeat">
      <a:schemeClr val="lt1"/>
    </dgm:linClrLst>
    <dgm:effectClrLst/>
    <dgm:txLinClrLst/>
    <dgm:txFillClrLst/>
    <dgm:txEffectClrLst/>
  </dgm:styleLbl>
  <dgm:styleLbl name="fgImgPlace1">
    <dgm:fillClrLst>
      <a:schemeClr val="accent3">
        <a:tint val="50000"/>
      </a:schemeClr>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3"/>
      <a:schemeClr val="accent4"/>
    </dgm:fillClrLst>
    <dgm:linClrLst meth="repeat">
      <a:schemeClr val="lt1"/>
    </dgm:linClrLst>
    <dgm:effectClrLst/>
    <dgm:txLinClrLst/>
    <dgm:txFillClrLst/>
    <dgm:txEffectClrLst/>
  </dgm:styleLbl>
  <dgm:styleLbl name="fgSibTrans2D1">
    <dgm:fillClrLst>
      <a:schemeClr val="accent3"/>
      <a:schemeClr val="accent4"/>
    </dgm:fillClrLst>
    <dgm:linClrLst meth="repeat">
      <a:schemeClr val="lt1"/>
    </dgm:linClrLst>
    <dgm:effectClrLst/>
    <dgm:txLinClrLst/>
    <dgm:txFillClrLst meth="repeat">
      <a:schemeClr val="lt1"/>
    </dgm:txFillClrLst>
    <dgm:txEffectClrLst/>
  </dgm:styleLbl>
  <dgm:styleLbl name="bgSibTrans2D1">
    <dgm:fillClrLst>
      <a:schemeClr val="accent3"/>
      <a:schemeClr val="accent4"/>
    </dgm:fillClrLst>
    <dgm:linClrLst meth="repeat">
      <a:schemeClr val="lt1"/>
    </dgm:linClrLst>
    <dgm:effectClrLst/>
    <dgm:txLinClrLst/>
    <dgm:txFillClrLst meth="repeat">
      <a:schemeClr val="lt1"/>
    </dgm:txFillClrLst>
    <dgm:txEffectClrLst/>
  </dgm:styleLbl>
  <dgm:styleLbl name="sibTrans1D1">
    <dgm:fillClrLst/>
    <dgm:linClrLst>
      <a:schemeClr val="accent3"/>
      <a:schemeClr val="accent4"/>
    </dgm:linClrLst>
    <dgm:effectClrLst/>
    <dgm:txLinClrLst/>
    <dgm:txFillClrLst meth="repeat">
      <a:schemeClr val="tx1"/>
    </dgm:txFillClrLst>
    <dgm:txEffectClrLst/>
  </dgm:styleLbl>
  <dgm:styleLbl name="callout">
    <dgm:fillClrLst meth="repeat">
      <a:schemeClr val="accent3"/>
    </dgm:fillClrLst>
    <dgm:linClrLst meth="repeat">
      <a:schemeClr val="accent3">
        <a:tint val="50000"/>
      </a:schemeClr>
    </dgm:linClrLst>
    <dgm:effectClrLst/>
    <dgm:txLinClrLst/>
    <dgm:txFillClrLst meth="repeat">
      <a:schemeClr val="tx1"/>
    </dgm:txFillClrLst>
    <dgm:txEffectClrLst/>
  </dgm:styleLbl>
  <dgm:styleLbl name="asst0">
    <dgm:fillClrLst meth="repeat">
      <a:schemeClr val="accent3"/>
    </dgm:fillClrLst>
    <dgm:linClrLst meth="repeat">
      <a:schemeClr val="lt1">
        <a:shade val="80000"/>
      </a:schemeClr>
    </dgm:linClrLst>
    <dgm:effectClrLst/>
    <dgm:txLinClrLst/>
    <dgm:txFillClrLst/>
    <dgm:txEffectClrLst/>
  </dgm:styleLbl>
  <dgm:styleLbl name="asst1">
    <dgm:fillClrLst meth="repeat">
      <a:schemeClr val="accent4"/>
    </dgm:fillClrLst>
    <dgm:linClrLst meth="repeat">
      <a:schemeClr val="lt1">
        <a:shade val="80000"/>
      </a:schemeClr>
    </dgm:linClrLst>
    <dgm:effectClrLst/>
    <dgm:txLinClrLst/>
    <dgm:txFillClrLst/>
    <dgm:txEffectClrLst/>
  </dgm:styleLbl>
  <dgm:styleLbl name="asst2">
    <dgm:fillClrLst>
      <a:schemeClr val="accent5"/>
    </dgm:fillClrLst>
    <dgm:linClrLst meth="repeat">
      <a:schemeClr val="lt1"/>
    </dgm:linClrLst>
    <dgm:effectClrLst/>
    <dgm:txLinClrLst/>
    <dgm:txFillClrLst/>
    <dgm:txEffectClrLst/>
  </dgm:styleLbl>
  <dgm:styleLbl name="asst3">
    <dgm:fillClrLst>
      <a:schemeClr val="accent6"/>
    </dgm:fillClrLst>
    <dgm:linClrLst meth="repeat">
      <a:schemeClr val="lt1"/>
    </dgm:linClrLst>
    <dgm:effectClrLst/>
    <dgm:txLinClrLst/>
    <dgm:txFillClrLst/>
    <dgm:txEffectClrLst/>
  </dgm:styleLbl>
  <dgm:styleLbl name="asst4">
    <dgm:fillClrLst>
      <a:schemeClr val="accent1"/>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3"/>
    </dgm:fillClrLst>
    <dgm:linClrLst meth="repeat">
      <a:schemeClr val="accent3"/>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4"/>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5"/>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6"/>
    </dgm:linClrLst>
    <dgm:effectClrLst/>
    <dgm:txLinClrLst/>
    <dgm:txFillClrLst meth="repeat">
      <a:schemeClr val="tx1"/>
    </dgm:txFillClrLst>
    <dgm:txEffectClrLst/>
  </dgm:styleLbl>
  <dgm:styleLbl name="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solidFgAcc1">
    <dgm:fillClrLst meth="repeat">
      <a:schemeClr val="lt1"/>
    </dgm:fillClrLst>
    <dgm:linClrLst>
      <a:schemeClr val="accent3"/>
      <a:schemeClr val="accent4"/>
    </dgm:linClrLst>
    <dgm:effectClrLst/>
    <dgm:txLinClrLst/>
    <dgm:txFillClrLst meth="repeat">
      <a:schemeClr val="dk1"/>
    </dgm:txFillClrLst>
    <dgm:txEffectClrLst/>
  </dgm:styleLbl>
  <dgm:styleLbl name="solidAlignAcc1">
    <dgm:fillClrLst meth="repeat">
      <a:schemeClr val="lt1"/>
    </dgm:fillClrLst>
    <dgm:linClrLst>
      <a:schemeClr val="accent3"/>
      <a:schemeClr val="accent4"/>
    </dgm:linClrLst>
    <dgm:effectClrLst/>
    <dgm:txLinClrLst/>
    <dgm:txFillClrLst meth="repeat">
      <a:schemeClr val="dk1"/>
    </dgm:txFillClrLst>
    <dgm:txEffectClrLst/>
  </dgm:styleLbl>
  <dgm:styleLbl name="solidBgAcc1">
    <dgm:fillClrLst meth="repeat">
      <a:schemeClr val="lt1"/>
    </dgm:fillClrLst>
    <dgm:linClrLst>
      <a:schemeClr val="accent3"/>
      <a:schemeClr val="accent4"/>
    </dgm:linClrLst>
    <dgm:effectClrLst/>
    <dgm:txLinClrLst/>
    <dgm:txFillClrLst meth="repeat">
      <a:schemeClr val="dk1"/>
    </dgm:txFillClrLst>
    <dgm:txEffectClrLst/>
  </dgm:styleLbl>
  <dgm:styleLbl name="f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align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b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2"/>
    </dgm:linClrLst>
    <dgm:effectClrLst/>
    <dgm:txLinClrLst/>
    <dgm:txFillClrLst meth="repeat">
      <a:schemeClr val="dk1"/>
    </dgm:txFillClrLst>
    <dgm:txEffectClrLst/>
  </dgm:styleLbl>
  <dgm:styleLbl name="fgAcc2">
    <dgm:fillClrLst meth="repeat">
      <a:schemeClr val="lt1">
        <a:alpha val="90000"/>
      </a:schemeClr>
    </dgm:fillClrLst>
    <dgm:linClrLst>
      <a:schemeClr val="accent4"/>
    </dgm:linClrLst>
    <dgm:effectClrLst/>
    <dgm:txLinClrLst/>
    <dgm:txFillClrLst meth="repeat">
      <a:schemeClr val="dk1"/>
    </dgm:txFillClrLst>
    <dgm:txEffectClrLst/>
  </dgm:styleLbl>
  <dgm:styleLbl name="fgAcc3">
    <dgm:fillClrLst meth="repeat">
      <a:schemeClr val="lt1">
        <a:alpha val="90000"/>
      </a:schemeClr>
    </dgm:fillClrLst>
    <dgm:linClrLst>
      <a:schemeClr val="accent5"/>
    </dgm:linClrLst>
    <dgm:effectClrLst/>
    <dgm:txLinClrLst/>
    <dgm:txFillClrLst meth="repeat">
      <a:schemeClr val="dk1"/>
    </dgm:txFillClrLst>
    <dgm:txEffectClrLst/>
  </dgm:styleLbl>
  <dgm:styleLbl name="fgAcc4">
    <dgm:fillClrLst meth="repeat">
      <a:schemeClr val="lt1">
        <a:alpha val="90000"/>
      </a:schemeClr>
    </dgm:fillClrLst>
    <dgm:linClrLst>
      <a:schemeClr val="accent6"/>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3">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colorful4">
  <dgm:title val=""/>
  <dgm:desc val=""/>
  <dgm:catLst>
    <dgm:cat type="colorful" pri="10400"/>
  </dgm:catLst>
  <dgm:styleLbl name="node0">
    <dgm:fillClrLst meth="repeat">
      <a:schemeClr val="accent3"/>
    </dgm:fillClrLst>
    <dgm:linClrLst meth="repeat">
      <a:schemeClr val="lt1"/>
    </dgm:linClrLst>
    <dgm:effectClrLst/>
    <dgm:txLinClrLst/>
    <dgm:txFillClrLst/>
    <dgm:txEffectClrLst/>
  </dgm:styleLbl>
  <dgm:styleLbl name="node1">
    <dgm:fillClrLst>
      <a:schemeClr val="accent4"/>
      <a:schemeClr val="accent5"/>
    </dgm:fillClrLst>
    <dgm:linClrLst meth="repeat">
      <a:schemeClr val="lt1"/>
    </dgm:linClrLst>
    <dgm:effectClrLst/>
    <dgm:txLinClrLst/>
    <dgm:txFillClrLst/>
    <dgm:txEffectClrLst/>
  </dgm:styleLbl>
  <dgm:styleLbl name="alignNode1">
    <dgm:fillClrLst>
      <a:schemeClr val="accent4"/>
      <a:schemeClr val="accent5"/>
    </dgm:fillClrLst>
    <dgm:linClrLst>
      <a:schemeClr val="accent4"/>
      <a:schemeClr val="accent5"/>
    </dgm:linClrLst>
    <dgm:effectClrLst/>
    <dgm:txLinClrLst/>
    <dgm:txFillClrLst/>
    <dgm:txEffectClrLst/>
  </dgm:styleLbl>
  <dgm:styleLbl name="lnNode1">
    <dgm:fillClrLst>
      <a:schemeClr val="accent4"/>
      <a:schemeClr val="accent5"/>
    </dgm:fillClrLst>
    <dgm:linClrLst meth="repeat">
      <a:schemeClr val="lt1"/>
    </dgm:linClrLst>
    <dgm:effectClrLst/>
    <dgm:txLinClrLst/>
    <dgm:txFillClrLst/>
    <dgm:txEffectClrLst/>
  </dgm:styleLbl>
  <dgm:styleLbl name="vennNode1">
    <dgm:fillClrLst>
      <a:schemeClr val="accent4">
        <a:alpha val="50000"/>
      </a:schemeClr>
      <a:schemeClr val="accent5">
        <a:alpha val="50000"/>
      </a:schemeClr>
    </dgm:fillClrLst>
    <dgm:linClrLst meth="repeat">
      <a:schemeClr val="lt1"/>
    </dgm:linClrLst>
    <dgm:effectClrLst/>
    <dgm:txLinClrLst/>
    <dgm:txFillClrLst/>
    <dgm:txEffectClrLst/>
  </dgm:styleLbl>
  <dgm:styleLbl name="node2">
    <dgm:fillClrLst>
      <a:schemeClr val="accent5"/>
    </dgm:fillClrLst>
    <dgm:linClrLst meth="repeat">
      <a:schemeClr val="lt1"/>
    </dgm:linClrLst>
    <dgm:effectClrLst/>
    <dgm:txLinClrLst/>
    <dgm:txFillClrLst/>
    <dgm:txEffectClrLst/>
  </dgm:styleLbl>
  <dgm:styleLbl name="node3">
    <dgm:fillClrLst>
      <a:schemeClr val="accent6"/>
    </dgm:fillClrLst>
    <dgm:linClrLst meth="repeat">
      <a:schemeClr val="lt1"/>
    </dgm:linClrLst>
    <dgm:effectClrLst/>
    <dgm:txLinClrLst/>
    <dgm:txFillClrLst/>
    <dgm:txEffectClrLst/>
  </dgm:styleLbl>
  <dgm:styleLbl name="node4">
    <dgm:fillClrLst>
      <a:schemeClr val="accent1"/>
    </dgm:fillClrLst>
    <dgm:linClrLst meth="repeat">
      <a:schemeClr val="lt1"/>
    </dgm:linClrLst>
    <dgm:effectClrLst/>
    <dgm:txLinClrLst/>
    <dgm:txFillClrLst/>
    <dgm:txEffectClrLst/>
  </dgm:styleLbl>
  <dgm:styleLbl name="fgImgPlace1">
    <dgm:fillClrLst>
      <a:schemeClr val="accent4">
        <a:tint val="50000"/>
      </a:schemeClr>
      <a:schemeClr val="accent5">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4"/>
      <a:schemeClr val="accent5"/>
    </dgm:fillClrLst>
    <dgm:linClrLst meth="repeat">
      <a:schemeClr val="lt1"/>
    </dgm:linClrLst>
    <dgm:effectClrLst/>
    <dgm:txLinClrLst/>
    <dgm:txFillClrLst/>
    <dgm:txEffectClrLst/>
  </dgm:styleLbl>
  <dgm:styleLbl name="fgSibTrans2D1">
    <dgm:fillClrLst>
      <a:schemeClr val="accent4"/>
      <a:schemeClr val="accent5"/>
    </dgm:fillClrLst>
    <dgm:linClrLst meth="repeat">
      <a:schemeClr val="lt1"/>
    </dgm:linClrLst>
    <dgm:effectClrLst/>
    <dgm:txLinClrLst/>
    <dgm:txFillClrLst meth="repeat">
      <a:schemeClr val="lt1"/>
    </dgm:txFillClrLst>
    <dgm:txEffectClrLst/>
  </dgm:styleLbl>
  <dgm:styleLbl name="bgSibTrans2D1">
    <dgm:fillClrLst>
      <a:schemeClr val="accent4"/>
      <a:schemeClr val="accent5"/>
    </dgm:fillClrLst>
    <dgm:linClrLst meth="repeat">
      <a:schemeClr val="lt1"/>
    </dgm:linClrLst>
    <dgm:effectClrLst/>
    <dgm:txLinClrLst/>
    <dgm:txFillClrLst meth="repeat">
      <a:schemeClr val="lt1"/>
    </dgm:txFillClrLst>
    <dgm:txEffectClrLst/>
  </dgm:styleLbl>
  <dgm:styleLbl name="sibTrans1D1">
    <dgm:fillClrLst/>
    <dgm:linClrLst>
      <a:schemeClr val="accent4"/>
      <a:schemeClr val="accent5"/>
    </dgm:linClrLst>
    <dgm:effectClrLst/>
    <dgm:txLinClrLst/>
    <dgm:txFillClrLst meth="repeat">
      <a:schemeClr val="tx1"/>
    </dgm:txFillClrLst>
    <dgm:txEffectClrLst/>
  </dgm:styleLbl>
  <dgm:styleLbl name="callout">
    <dgm:fillClrLst meth="repeat">
      <a:schemeClr val="accent4"/>
    </dgm:fillClrLst>
    <dgm:linClrLst meth="repeat">
      <a:schemeClr val="accent4">
        <a:tint val="50000"/>
      </a:schemeClr>
    </dgm:linClrLst>
    <dgm:effectClrLst/>
    <dgm:txLinClrLst/>
    <dgm:txFillClrLst meth="repeat">
      <a:schemeClr val="tx1"/>
    </dgm:txFillClrLst>
    <dgm:txEffectClrLst/>
  </dgm:styleLbl>
  <dgm:styleLbl name="asst0">
    <dgm:fillClrLst meth="repeat">
      <a:schemeClr val="accent4"/>
    </dgm:fillClrLst>
    <dgm:linClrLst meth="repeat">
      <a:schemeClr val="lt1">
        <a:shade val="80000"/>
      </a:schemeClr>
    </dgm:linClrLst>
    <dgm:effectClrLst/>
    <dgm:txLinClrLst/>
    <dgm:txFillClrLst/>
    <dgm:txEffectClrLst/>
  </dgm:styleLbl>
  <dgm:styleLbl name="asst1">
    <dgm:fillClrLst meth="repeat">
      <a:schemeClr val="accent5"/>
    </dgm:fillClrLst>
    <dgm:linClrLst meth="repeat">
      <a:schemeClr val="lt1">
        <a:shade val="80000"/>
      </a:schemeClr>
    </dgm:linClrLst>
    <dgm:effectClrLst/>
    <dgm:txLinClrLst/>
    <dgm:txFillClrLst/>
    <dgm:txEffectClrLst/>
  </dgm:styleLbl>
  <dgm:styleLbl name="asst2">
    <dgm:fillClrLst>
      <a:schemeClr val="accent6"/>
    </dgm:fillClrLst>
    <dgm:linClrLst meth="repeat">
      <a:schemeClr val="lt1"/>
    </dgm:linClrLst>
    <dgm:effectClrLst/>
    <dgm:txLinClrLst/>
    <dgm:txFillClrLst/>
    <dgm:txEffectClrLst/>
  </dgm:styleLbl>
  <dgm:styleLbl name="asst3">
    <dgm:fillClrLst>
      <a:schemeClr val="accent1"/>
    </dgm:fillClrLst>
    <dgm:linClrLst meth="repeat">
      <a:schemeClr val="lt1"/>
    </dgm:linClrLst>
    <dgm:effectClrLst/>
    <dgm:txLinClrLst/>
    <dgm:txFillClrLst/>
    <dgm:txEffectClrLst/>
  </dgm:styleLbl>
  <dgm:styleLbl name="asst4">
    <dgm:fillClrLst>
      <a:schemeClr val="accent2"/>
    </dgm:fillClrLst>
    <dgm:linClrLst meth="repeat">
      <a:schemeClr val="lt1"/>
    </dgm:linClrLst>
    <dgm:effectClrLst/>
    <dgm:txLinClrLst/>
    <dgm:txFillClrLst/>
    <dgm:txEffectClrLst/>
  </dgm:styleLbl>
  <dgm:styleLbl name="parChTrans2D1">
    <dgm:fillClrLst meth="repeat">
      <a:schemeClr val="accent4"/>
    </dgm:fillClrLst>
    <dgm:linClrLst meth="repeat">
      <a:schemeClr val="lt1"/>
    </dgm:linClrLst>
    <dgm:effectClrLst/>
    <dgm:txLinClrLst/>
    <dgm:txFillClrLst meth="repeat">
      <a:schemeClr val="lt1"/>
    </dgm:txFillClrLst>
    <dgm:txEffectClrLst/>
  </dgm:styleLbl>
  <dgm:styleLbl name="parChTrans2D2">
    <dgm:fillClrLst meth="repeat">
      <a:schemeClr val="accent5"/>
    </dgm:fillClrLst>
    <dgm:linClrLst meth="repeat">
      <a:schemeClr val="lt1"/>
    </dgm:linClrLst>
    <dgm:effectClrLst/>
    <dgm:txLinClrLst/>
    <dgm:txFillClrLst/>
    <dgm:txEffectClrLst/>
  </dgm:styleLbl>
  <dgm:styleLbl name="parChTrans2D3">
    <dgm:fillClrLst meth="repeat">
      <a:schemeClr val="accent5"/>
    </dgm:fillClrLst>
    <dgm:linClrLst meth="repeat">
      <a:schemeClr val="lt1"/>
    </dgm:linClrLst>
    <dgm:effectClrLst/>
    <dgm:txLinClrLst/>
    <dgm:txFillClrLst/>
    <dgm:txEffectClrLst/>
  </dgm:styleLbl>
  <dgm:styleLbl name="parChTrans2D4">
    <dgm:fillClrLst meth="repeat">
      <a:schemeClr val="accent6"/>
    </dgm:fillClrLst>
    <dgm:linClrLst meth="repeat">
      <a:schemeClr val="lt1"/>
    </dgm:linClrLst>
    <dgm:effectClrLst/>
    <dgm:txLinClrLst/>
    <dgm:txFillClrLst meth="repeat">
      <a:schemeClr val="lt1"/>
    </dgm:txFillClrLst>
    <dgm:txEffectClrLst/>
  </dgm:styleLbl>
  <dgm:styleLbl name="parChTrans1D1">
    <dgm:fillClrLst meth="repeat">
      <a:schemeClr val="accent4"/>
    </dgm:fillClrLst>
    <dgm:linClrLst meth="repeat">
      <a:schemeClr val="accent4"/>
    </dgm:linClrLst>
    <dgm:effectClrLst/>
    <dgm:txLinClrLst/>
    <dgm:txFillClrLst meth="repeat">
      <a:schemeClr val="tx1"/>
    </dgm:txFillClrLst>
    <dgm:txEffectClrLst/>
  </dgm:styleLbl>
  <dgm:styleLbl name="parChTrans1D2">
    <dgm:fillClrLst meth="repeat">
      <a:schemeClr val="accent4">
        <a:tint val="90000"/>
      </a:schemeClr>
    </dgm:fillClrLst>
    <dgm:linClrLst meth="repeat">
      <a:schemeClr val="accent5"/>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6"/>
    </dgm:linClrLst>
    <dgm:effectClrLst/>
    <dgm:txLinClrLst/>
    <dgm:txFillClrLst meth="repeat">
      <a:schemeClr val="tx1"/>
    </dgm:txFillClrLst>
    <dgm:txEffectClrLst/>
  </dgm:styleLbl>
  <dgm:styleLbl name="parChTrans1D4">
    <dgm:fillClrLst meth="repeat">
      <a:schemeClr val="accent4">
        <a:tint val="50000"/>
      </a:schemeClr>
    </dgm:fillClrLst>
    <dgm:linClrLst meth="repeat">
      <a:schemeClr val="accent1"/>
    </dgm:linClrLst>
    <dgm:effectClrLst/>
    <dgm:txLinClrLst/>
    <dgm:txFillClrLst meth="repeat">
      <a:schemeClr val="tx1"/>
    </dgm:txFillClrLst>
    <dgm:txEffectClrLst/>
  </dgm:styleLbl>
  <dgm:styleLbl name="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con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align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solidFgAcc1">
    <dgm:fillClrLst meth="repeat">
      <a:schemeClr val="lt1"/>
    </dgm:fillClrLst>
    <dgm:linClrLst>
      <a:schemeClr val="accent4"/>
      <a:schemeClr val="accent5"/>
    </dgm:linClrLst>
    <dgm:effectClrLst/>
    <dgm:txLinClrLst/>
    <dgm:txFillClrLst meth="repeat">
      <a:schemeClr val="dk1"/>
    </dgm:txFillClrLst>
    <dgm:txEffectClrLst/>
  </dgm:styleLbl>
  <dgm:styleLbl name="solidAlignAcc1">
    <dgm:fillClrLst meth="repeat">
      <a:schemeClr val="lt1"/>
    </dgm:fillClrLst>
    <dgm:linClrLst>
      <a:schemeClr val="accent4"/>
      <a:schemeClr val="accent5"/>
    </dgm:linClrLst>
    <dgm:effectClrLst/>
    <dgm:txLinClrLst/>
    <dgm:txFillClrLst meth="repeat">
      <a:schemeClr val="dk1"/>
    </dgm:txFillClrLst>
    <dgm:txEffectClrLst/>
  </dgm:styleLbl>
  <dgm:styleLbl name="solidBgAcc1">
    <dgm:fillClrLst meth="repeat">
      <a:schemeClr val="lt1"/>
    </dgm:fillClrLst>
    <dgm:linClrLst>
      <a:schemeClr val="accent4"/>
      <a:schemeClr val="accent5"/>
    </dgm:linClrLst>
    <dgm:effectClrLst/>
    <dgm:txLinClrLst/>
    <dgm:txFillClrLst meth="repeat">
      <a:schemeClr val="dk1"/>
    </dgm:txFillClrLst>
    <dgm:txEffectClrLst/>
  </dgm:styleLbl>
  <dgm:styleLbl name="f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b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3"/>
    </dgm:linClrLst>
    <dgm:effectClrLst/>
    <dgm:txLinClrLst/>
    <dgm:txFillClrLst meth="repeat">
      <a:schemeClr val="dk1"/>
    </dgm:txFillClrLst>
    <dgm:txEffectClrLst/>
  </dgm:styleLbl>
  <dgm:styleLbl name="fgAcc2">
    <dgm:fillClrLst meth="repeat">
      <a:schemeClr val="lt1">
        <a:alpha val="90000"/>
      </a:schemeClr>
    </dgm:fillClrLst>
    <dgm:linClrLst>
      <a:schemeClr val="accent5"/>
    </dgm:linClrLst>
    <dgm:effectClrLst/>
    <dgm:txLinClrLst/>
    <dgm:txFillClrLst meth="repeat">
      <a:schemeClr val="dk1"/>
    </dgm:txFillClrLst>
    <dgm:txEffectClrLst/>
  </dgm:styleLbl>
  <dgm:styleLbl name="fgAcc3">
    <dgm:fillClrLst meth="repeat">
      <a:schemeClr val="lt1">
        <a:alpha val="90000"/>
      </a:schemeClr>
    </dgm:fillClrLst>
    <dgm:linClrLst>
      <a:schemeClr val="accent6"/>
    </dgm:linClrLst>
    <dgm:effectClrLst/>
    <dgm:txLinClrLst/>
    <dgm:txFillClrLst meth="repeat">
      <a:schemeClr val="dk1"/>
    </dgm:txFillClrLst>
    <dgm:txEffectClrLst/>
  </dgm:styleLbl>
  <dgm:styleLbl name="fgAcc4">
    <dgm:fillClrLst meth="repeat">
      <a:schemeClr val="lt1">
        <a:alpha val="90000"/>
      </a:schemeClr>
    </dgm:fillClrLst>
    <dgm:linClrLst>
      <a:schemeClr val="accent1"/>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4">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colorful3">
  <dgm:title val=""/>
  <dgm:desc val=""/>
  <dgm:catLst>
    <dgm:cat type="colorful" pri="10300"/>
  </dgm:catLst>
  <dgm:styleLbl name="node0">
    <dgm:fillClrLst meth="repeat">
      <a:schemeClr val="accent2"/>
    </dgm:fillClrLst>
    <dgm:linClrLst meth="repeat">
      <a:schemeClr val="lt1"/>
    </dgm:linClrLst>
    <dgm:effectClrLst/>
    <dgm:txLinClrLst/>
    <dgm:txFillClrLst/>
    <dgm:txEffectClrLst/>
  </dgm:styleLbl>
  <dgm:styleLbl name="node1">
    <dgm:fillClrLst>
      <a:schemeClr val="accent3"/>
      <a:schemeClr val="accent4"/>
    </dgm:fillClrLst>
    <dgm:linClrLst meth="repeat">
      <a:schemeClr val="lt1"/>
    </dgm:linClrLst>
    <dgm:effectClrLst/>
    <dgm:txLinClrLst/>
    <dgm:txFillClrLst/>
    <dgm:txEffectClrLst/>
  </dgm:styleLbl>
  <dgm:styleLbl name="alignNode1">
    <dgm:fillClrLst>
      <a:schemeClr val="accent3"/>
      <a:schemeClr val="accent4"/>
    </dgm:fillClrLst>
    <dgm:linClrLst>
      <a:schemeClr val="accent3"/>
      <a:schemeClr val="accent4"/>
    </dgm:linClrLst>
    <dgm:effectClrLst/>
    <dgm:txLinClrLst/>
    <dgm:txFillClrLst/>
    <dgm:txEffectClrLst/>
  </dgm:styleLbl>
  <dgm:styleLbl name="lnNode1">
    <dgm:fillClrLst>
      <a:schemeClr val="accent3"/>
      <a:schemeClr val="accent4"/>
    </dgm:fillClrLst>
    <dgm:linClrLst meth="repeat">
      <a:schemeClr val="lt1"/>
    </dgm:linClrLst>
    <dgm:effectClrLst/>
    <dgm:txLinClrLst/>
    <dgm:txFillClrLst/>
    <dgm:txEffectClrLst/>
  </dgm:styleLbl>
  <dgm:styleLbl name="vennNode1">
    <dgm:fillClrLst>
      <a:schemeClr val="accent3">
        <a:alpha val="50000"/>
      </a:schemeClr>
      <a:schemeClr val="accent4">
        <a:alpha val="50000"/>
      </a:schemeClr>
    </dgm:fillClrLst>
    <dgm:linClrLst meth="repeat">
      <a:schemeClr val="lt1"/>
    </dgm:linClrLst>
    <dgm:effectClrLst/>
    <dgm:txLinClrLst/>
    <dgm:txFillClrLst/>
    <dgm:txEffectClrLst/>
  </dgm:styleLbl>
  <dgm:styleLbl name="node2">
    <dgm:fillClrLst>
      <a:schemeClr val="accent4"/>
    </dgm:fillClrLst>
    <dgm:linClrLst meth="repeat">
      <a:schemeClr val="lt1"/>
    </dgm:linClrLst>
    <dgm:effectClrLst/>
    <dgm:txLinClrLst/>
    <dgm:txFillClrLst/>
    <dgm:txEffectClrLst/>
  </dgm:styleLbl>
  <dgm:styleLbl name="node3">
    <dgm:fillClrLst>
      <a:schemeClr val="accent5"/>
    </dgm:fillClrLst>
    <dgm:linClrLst meth="repeat">
      <a:schemeClr val="lt1"/>
    </dgm:linClrLst>
    <dgm:effectClrLst/>
    <dgm:txLinClrLst/>
    <dgm:txFillClrLst/>
    <dgm:txEffectClrLst/>
  </dgm:styleLbl>
  <dgm:styleLbl name="node4">
    <dgm:fillClrLst>
      <a:schemeClr val="accent6"/>
    </dgm:fillClrLst>
    <dgm:linClrLst meth="repeat">
      <a:schemeClr val="lt1"/>
    </dgm:linClrLst>
    <dgm:effectClrLst/>
    <dgm:txLinClrLst/>
    <dgm:txFillClrLst/>
    <dgm:txEffectClrLst/>
  </dgm:styleLbl>
  <dgm:styleLbl name="fgImgPlace1">
    <dgm:fillClrLst>
      <a:schemeClr val="accent3">
        <a:tint val="50000"/>
      </a:schemeClr>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3"/>
      <a:schemeClr val="accent4"/>
    </dgm:fillClrLst>
    <dgm:linClrLst meth="repeat">
      <a:schemeClr val="lt1"/>
    </dgm:linClrLst>
    <dgm:effectClrLst/>
    <dgm:txLinClrLst/>
    <dgm:txFillClrLst/>
    <dgm:txEffectClrLst/>
  </dgm:styleLbl>
  <dgm:styleLbl name="fgSibTrans2D1">
    <dgm:fillClrLst>
      <a:schemeClr val="accent3"/>
      <a:schemeClr val="accent4"/>
    </dgm:fillClrLst>
    <dgm:linClrLst meth="repeat">
      <a:schemeClr val="lt1"/>
    </dgm:linClrLst>
    <dgm:effectClrLst/>
    <dgm:txLinClrLst/>
    <dgm:txFillClrLst meth="repeat">
      <a:schemeClr val="lt1"/>
    </dgm:txFillClrLst>
    <dgm:txEffectClrLst/>
  </dgm:styleLbl>
  <dgm:styleLbl name="bgSibTrans2D1">
    <dgm:fillClrLst>
      <a:schemeClr val="accent3"/>
      <a:schemeClr val="accent4"/>
    </dgm:fillClrLst>
    <dgm:linClrLst meth="repeat">
      <a:schemeClr val="lt1"/>
    </dgm:linClrLst>
    <dgm:effectClrLst/>
    <dgm:txLinClrLst/>
    <dgm:txFillClrLst meth="repeat">
      <a:schemeClr val="lt1"/>
    </dgm:txFillClrLst>
    <dgm:txEffectClrLst/>
  </dgm:styleLbl>
  <dgm:styleLbl name="sibTrans1D1">
    <dgm:fillClrLst/>
    <dgm:linClrLst>
      <a:schemeClr val="accent3"/>
      <a:schemeClr val="accent4"/>
    </dgm:linClrLst>
    <dgm:effectClrLst/>
    <dgm:txLinClrLst/>
    <dgm:txFillClrLst meth="repeat">
      <a:schemeClr val="tx1"/>
    </dgm:txFillClrLst>
    <dgm:txEffectClrLst/>
  </dgm:styleLbl>
  <dgm:styleLbl name="callout">
    <dgm:fillClrLst meth="repeat">
      <a:schemeClr val="accent3"/>
    </dgm:fillClrLst>
    <dgm:linClrLst meth="repeat">
      <a:schemeClr val="accent3">
        <a:tint val="50000"/>
      </a:schemeClr>
    </dgm:linClrLst>
    <dgm:effectClrLst/>
    <dgm:txLinClrLst/>
    <dgm:txFillClrLst meth="repeat">
      <a:schemeClr val="tx1"/>
    </dgm:txFillClrLst>
    <dgm:txEffectClrLst/>
  </dgm:styleLbl>
  <dgm:styleLbl name="asst0">
    <dgm:fillClrLst meth="repeat">
      <a:schemeClr val="accent3"/>
    </dgm:fillClrLst>
    <dgm:linClrLst meth="repeat">
      <a:schemeClr val="lt1">
        <a:shade val="80000"/>
      </a:schemeClr>
    </dgm:linClrLst>
    <dgm:effectClrLst/>
    <dgm:txLinClrLst/>
    <dgm:txFillClrLst/>
    <dgm:txEffectClrLst/>
  </dgm:styleLbl>
  <dgm:styleLbl name="asst1">
    <dgm:fillClrLst meth="repeat">
      <a:schemeClr val="accent4"/>
    </dgm:fillClrLst>
    <dgm:linClrLst meth="repeat">
      <a:schemeClr val="lt1">
        <a:shade val="80000"/>
      </a:schemeClr>
    </dgm:linClrLst>
    <dgm:effectClrLst/>
    <dgm:txLinClrLst/>
    <dgm:txFillClrLst/>
    <dgm:txEffectClrLst/>
  </dgm:styleLbl>
  <dgm:styleLbl name="asst2">
    <dgm:fillClrLst>
      <a:schemeClr val="accent5"/>
    </dgm:fillClrLst>
    <dgm:linClrLst meth="repeat">
      <a:schemeClr val="lt1"/>
    </dgm:linClrLst>
    <dgm:effectClrLst/>
    <dgm:txLinClrLst/>
    <dgm:txFillClrLst/>
    <dgm:txEffectClrLst/>
  </dgm:styleLbl>
  <dgm:styleLbl name="asst3">
    <dgm:fillClrLst>
      <a:schemeClr val="accent6"/>
    </dgm:fillClrLst>
    <dgm:linClrLst meth="repeat">
      <a:schemeClr val="lt1"/>
    </dgm:linClrLst>
    <dgm:effectClrLst/>
    <dgm:txLinClrLst/>
    <dgm:txFillClrLst/>
    <dgm:txEffectClrLst/>
  </dgm:styleLbl>
  <dgm:styleLbl name="asst4">
    <dgm:fillClrLst>
      <a:schemeClr val="accent1"/>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3"/>
    </dgm:fillClrLst>
    <dgm:linClrLst meth="repeat">
      <a:schemeClr val="accent3"/>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4"/>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5"/>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6"/>
    </dgm:linClrLst>
    <dgm:effectClrLst/>
    <dgm:txLinClrLst/>
    <dgm:txFillClrLst meth="repeat">
      <a:schemeClr val="tx1"/>
    </dgm:txFillClrLst>
    <dgm:txEffectClrLst/>
  </dgm:styleLbl>
  <dgm:styleLbl name="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solidFgAcc1">
    <dgm:fillClrLst meth="repeat">
      <a:schemeClr val="lt1"/>
    </dgm:fillClrLst>
    <dgm:linClrLst>
      <a:schemeClr val="accent3"/>
      <a:schemeClr val="accent4"/>
    </dgm:linClrLst>
    <dgm:effectClrLst/>
    <dgm:txLinClrLst/>
    <dgm:txFillClrLst meth="repeat">
      <a:schemeClr val="dk1"/>
    </dgm:txFillClrLst>
    <dgm:txEffectClrLst/>
  </dgm:styleLbl>
  <dgm:styleLbl name="solidAlignAcc1">
    <dgm:fillClrLst meth="repeat">
      <a:schemeClr val="lt1"/>
    </dgm:fillClrLst>
    <dgm:linClrLst>
      <a:schemeClr val="accent3"/>
      <a:schemeClr val="accent4"/>
    </dgm:linClrLst>
    <dgm:effectClrLst/>
    <dgm:txLinClrLst/>
    <dgm:txFillClrLst meth="repeat">
      <a:schemeClr val="dk1"/>
    </dgm:txFillClrLst>
    <dgm:txEffectClrLst/>
  </dgm:styleLbl>
  <dgm:styleLbl name="solidBgAcc1">
    <dgm:fillClrLst meth="repeat">
      <a:schemeClr val="lt1"/>
    </dgm:fillClrLst>
    <dgm:linClrLst>
      <a:schemeClr val="accent3"/>
      <a:schemeClr val="accent4"/>
    </dgm:linClrLst>
    <dgm:effectClrLst/>
    <dgm:txLinClrLst/>
    <dgm:txFillClrLst meth="repeat">
      <a:schemeClr val="dk1"/>
    </dgm:txFillClrLst>
    <dgm:txEffectClrLst/>
  </dgm:styleLbl>
  <dgm:styleLbl name="f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align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b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2"/>
    </dgm:linClrLst>
    <dgm:effectClrLst/>
    <dgm:txLinClrLst/>
    <dgm:txFillClrLst meth="repeat">
      <a:schemeClr val="dk1"/>
    </dgm:txFillClrLst>
    <dgm:txEffectClrLst/>
  </dgm:styleLbl>
  <dgm:styleLbl name="fgAcc2">
    <dgm:fillClrLst meth="repeat">
      <a:schemeClr val="lt1">
        <a:alpha val="90000"/>
      </a:schemeClr>
    </dgm:fillClrLst>
    <dgm:linClrLst>
      <a:schemeClr val="accent4"/>
    </dgm:linClrLst>
    <dgm:effectClrLst/>
    <dgm:txLinClrLst/>
    <dgm:txFillClrLst meth="repeat">
      <a:schemeClr val="dk1"/>
    </dgm:txFillClrLst>
    <dgm:txEffectClrLst/>
  </dgm:styleLbl>
  <dgm:styleLbl name="fgAcc3">
    <dgm:fillClrLst meth="repeat">
      <a:schemeClr val="lt1">
        <a:alpha val="90000"/>
      </a:schemeClr>
    </dgm:fillClrLst>
    <dgm:linClrLst>
      <a:schemeClr val="accent5"/>
    </dgm:linClrLst>
    <dgm:effectClrLst/>
    <dgm:txLinClrLst/>
    <dgm:txFillClrLst meth="repeat">
      <a:schemeClr val="dk1"/>
    </dgm:txFillClrLst>
    <dgm:txEffectClrLst/>
  </dgm:styleLbl>
  <dgm:styleLbl name="fgAcc4">
    <dgm:fillClrLst meth="repeat">
      <a:schemeClr val="lt1">
        <a:alpha val="90000"/>
      </a:schemeClr>
    </dgm:fillClrLst>
    <dgm:linClrLst>
      <a:schemeClr val="accent6"/>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3">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F82B7D54-A140-46D6-AFF9-8D8B7832C72B}" type="doc">
      <dgm:prSet loTypeId="urn:microsoft.com/office/officeart/2005/8/layout/lProcess1" loCatId="process" qsTypeId="urn:microsoft.com/office/officeart/2005/8/quickstyle/simple3" qsCatId="simple" csTypeId="urn:microsoft.com/office/officeart/2005/8/colors/colorful4" csCatId="colorful" phldr="1"/>
      <dgm:spPr/>
    </dgm:pt>
    <dgm:pt modelId="{329154D5-F22B-47A8-BC1A-9E553480EFE7}">
      <dgm:prSet phldrT="[Texto]"/>
      <dgm:spPr/>
      <dgm:t>
        <a:bodyPr/>
        <a:lstStyle/>
        <a:p>
          <a:r>
            <a:rPr lang="es-CO" dirty="0"/>
            <a:t>Medir</a:t>
          </a:r>
        </a:p>
      </dgm:t>
    </dgm:pt>
    <dgm:pt modelId="{0D725870-FCAF-4F09-B867-CA1DA176363A}" type="parTrans" cxnId="{0A724B4B-5FCF-4CA6-92B8-8872FA19D841}">
      <dgm:prSet/>
      <dgm:spPr/>
      <dgm:t>
        <a:bodyPr/>
        <a:lstStyle/>
        <a:p>
          <a:endParaRPr lang="es-CO"/>
        </a:p>
      </dgm:t>
    </dgm:pt>
    <dgm:pt modelId="{65138FD3-1C08-4BC1-9030-A06DA0F10C95}" type="sibTrans" cxnId="{0A724B4B-5FCF-4CA6-92B8-8872FA19D841}">
      <dgm:prSet/>
      <dgm:spPr/>
      <dgm:t>
        <a:bodyPr/>
        <a:lstStyle/>
        <a:p>
          <a:endParaRPr lang="es-CO"/>
        </a:p>
      </dgm:t>
    </dgm:pt>
    <dgm:pt modelId="{908A204D-86E9-4260-A9E0-2E17D6EABB97}">
      <dgm:prSet phldrT="[Texto]"/>
      <dgm:spPr/>
      <dgm:t>
        <a:bodyPr/>
        <a:lstStyle/>
        <a:p>
          <a:r>
            <a:rPr lang="es-CO" dirty="0"/>
            <a:t>Evaluar</a:t>
          </a:r>
        </a:p>
      </dgm:t>
    </dgm:pt>
    <dgm:pt modelId="{AC0477C2-85DD-473F-8E8F-D30E21CFDD1F}" type="parTrans" cxnId="{A6598703-AE19-4C66-9506-7C088EEF2612}">
      <dgm:prSet/>
      <dgm:spPr/>
      <dgm:t>
        <a:bodyPr/>
        <a:lstStyle/>
        <a:p>
          <a:endParaRPr lang="es-CO"/>
        </a:p>
      </dgm:t>
    </dgm:pt>
    <dgm:pt modelId="{511B4AD5-8FA8-4120-BB7D-B3A1E2CEC6D9}" type="sibTrans" cxnId="{A6598703-AE19-4C66-9506-7C088EEF2612}">
      <dgm:prSet/>
      <dgm:spPr/>
      <dgm:t>
        <a:bodyPr/>
        <a:lstStyle/>
        <a:p>
          <a:endParaRPr lang="es-CO"/>
        </a:p>
      </dgm:t>
    </dgm:pt>
    <dgm:pt modelId="{75434294-4AE8-4E87-81C1-16E5885BFC33}">
      <dgm:prSet phldrT="[Texto]"/>
      <dgm:spPr/>
      <dgm:t>
        <a:bodyPr/>
        <a:lstStyle/>
        <a:p>
          <a:r>
            <a:rPr lang="es-CO" dirty="0"/>
            <a:t>Diseñar</a:t>
          </a:r>
        </a:p>
      </dgm:t>
    </dgm:pt>
    <dgm:pt modelId="{F07CEDA1-9337-40E8-92F5-62C67ECE1E7E}" type="parTrans" cxnId="{B9CD63D5-57CE-4048-8D72-B38DFB9A880F}">
      <dgm:prSet/>
      <dgm:spPr/>
      <dgm:t>
        <a:bodyPr/>
        <a:lstStyle/>
        <a:p>
          <a:endParaRPr lang="es-CO"/>
        </a:p>
      </dgm:t>
    </dgm:pt>
    <dgm:pt modelId="{95B13458-C4DA-45E4-824E-D8E455C9DE30}" type="sibTrans" cxnId="{B9CD63D5-57CE-4048-8D72-B38DFB9A880F}">
      <dgm:prSet/>
      <dgm:spPr/>
      <dgm:t>
        <a:bodyPr/>
        <a:lstStyle/>
        <a:p>
          <a:endParaRPr lang="es-CO"/>
        </a:p>
      </dgm:t>
    </dgm:pt>
    <dgm:pt modelId="{5A970EFE-8765-41C1-B747-E0A3B80F37E7}">
      <dgm:prSet phldrT="[Texto]"/>
      <dgm:spPr/>
      <dgm:t>
        <a:bodyPr/>
        <a:lstStyle/>
        <a:p>
          <a:r>
            <a:rPr lang="es-CO" dirty="0"/>
            <a:t>Servir</a:t>
          </a:r>
        </a:p>
      </dgm:t>
    </dgm:pt>
    <dgm:pt modelId="{1711E073-5778-4DD2-8ED9-5B3493C25EF4}" type="parTrans" cxnId="{2B5C3006-F30E-4A1A-B936-505BEB71F4B0}">
      <dgm:prSet/>
      <dgm:spPr/>
      <dgm:t>
        <a:bodyPr/>
        <a:lstStyle/>
        <a:p>
          <a:endParaRPr lang="es-CO"/>
        </a:p>
      </dgm:t>
    </dgm:pt>
    <dgm:pt modelId="{5CCC0182-83A3-45E2-9C7B-A04B9643B045}" type="sibTrans" cxnId="{2B5C3006-F30E-4A1A-B936-505BEB71F4B0}">
      <dgm:prSet/>
      <dgm:spPr/>
      <dgm:t>
        <a:bodyPr/>
        <a:lstStyle/>
        <a:p>
          <a:endParaRPr lang="es-CO"/>
        </a:p>
      </dgm:t>
    </dgm:pt>
    <dgm:pt modelId="{726A5D79-1D78-45B9-B99A-7761EE483FB1}">
      <dgm:prSet phldrT="[Texto]"/>
      <dgm:spPr/>
      <dgm:t>
        <a:bodyPr/>
        <a:lstStyle/>
        <a:p>
          <a:r>
            <a:rPr lang="es-CO" dirty="0"/>
            <a:t>El desempeño de los funcionarios de la gerencia </a:t>
          </a:r>
        </a:p>
      </dgm:t>
    </dgm:pt>
    <dgm:pt modelId="{CFA6BBD7-D74F-47F3-BB18-FC9F25447F1D}" type="parTrans" cxnId="{A6292588-3877-4FC6-9AF9-646A29D87515}">
      <dgm:prSet/>
      <dgm:spPr/>
      <dgm:t>
        <a:bodyPr/>
        <a:lstStyle/>
        <a:p>
          <a:endParaRPr lang="es-CO"/>
        </a:p>
      </dgm:t>
    </dgm:pt>
    <dgm:pt modelId="{2B6EAFD1-F292-48B0-BFB2-2D12FE1B159F}" type="sibTrans" cxnId="{A6292588-3877-4FC6-9AF9-646A29D87515}">
      <dgm:prSet/>
      <dgm:spPr/>
      <dgm:t>
        <a:bodyPr/>
        <a:lstStyle/>
        <a:p>
          <a:endParaRPr lang="es-CO"/>
        </a:p>
      </dgm:t>
    </dgm:pt>
    <dgm:pt modelId="{2B1025AE-21C5-4167-8E63-300DA3D2C3B1}">
      <dgm:prSet phldrT="[Texto]"/>
      <dgm:spPr/>
      <dgm:t>
        <a:bodyPr/>
        <a:lstStyle/>
        <a:p>
          <a:r>
            <a:rPr lang="es-CO" dirty="0"/>
            <a:t>Las competencias de los funcionarios para el rol que desempeñan actualmente</a:t>
          </a:r>
        </a:p>
      </dgm:t>
    </dgm:pt>
    <dgm:pt modelId="{ED1E04BA-99F9-4A42-8C94-236F618E90E9}" type="parTrans" cxnId="{F5B63F17-FB80-4642-9C44-D2E9241B411E}">
      <dgm:prSet/>
      <dgm:spPr/>
      <dgm:t>
        <a:bodyPr/>
        <a:lstStyle/>
        <a:p>
          <a:endParaRPr lang="es-CO"/>
        </a:p>
      </dgm:t>
    </dgm:pt>
    <dgm:pt modelId="{B3C681B0-58AE-4EAA-A8EC-9B03C054E919}" type="sibTrans" cxnId="{F5B63F17-FB80-4642-9C44-D2E9241B411E}">
      <dgm:prSet/>
      <dgm:spPr/>
      <dgm:t>
        <a:bodyPr/>
        <a:lstStyle/>
        <a:p>
          <a:endParaRPr lang="es-CO"/>
        </a:p>
      </dgm:t>
    </dgm:pt>
    <dgm:pt modelId="{A1200F74-92F7-4321-9303-56483B621B23}">
      <dgm:prSet phldrT="[Texto]"/>
      <dgm:spPr/>
      <dgm:t>
        <a:bodyPr/>
        <a:lstStyle/>
        <a:p>
          <a:r>
            <a:rPr lang="es-CO" dirty="0"/>
            <a:t>Programa de aprendizaje y desarrollo alineado a los objetivos de cada rol</a:t>
          </a:r>
        </a:p>
      </dgm:t>
    </dgm:pt>
    <dgm:pt modelId="{BCB7FD27-2B6B-4506-868D-33DBDC526117}" type="parTrans" cxnId="{277DEC79-404D-4668-B509-077503F72935}">
      <dgm:prSet/>
      <dgm:spPr/>
      <dgm:t>
        <a:bodyPr/>
        <a:lstStyle/>
        <a:p>
          <a:endParaRPr lang="es-CO"/>
        </a:p>
      </dgm:t>
    </dgm:pt>
    <dgm:pt modelId="{705849C4-F589-4DEA-A99B-DB0363A3402F}" type="sibTrans" cxnId="{277DEC79-404D-4668-B509-077503F72935}">
      <dgm:prSet/>
      <dgm:spPr/>
      <dgm:t>
        <a:bodyPr/>
        <a:lstStyle/>
        <a:p>
          <a:endParaRPr lang="es-CO"/>
        </a:p>
      </dgm:t>
    </dgm:pt>
    <dgm:pt modelId="{C96707B8-D26B-4D8C-91A0-FC631FD08E3A}">
      <dgm:prSet phldrT="[Texto]"/>
      <dgm:spPr/>
      <dgm:t>
        <a:bodyPr/>
        <a:lstStyle/>
        <a:p>
          <a:r>
            <a:rPr lang="es-CO" dirty="0"/>
            <a:t>Como base para la definición e implementación de los planes de carrea</a:t>
          </a:r>
        </a:p>
      </dgm:t>
    </dgm:pt>
    <dgm:pt modelId="{7A835F88-6B76-40F4-8EA7-4600DF921F6F}" type="parTrans" cxnId="{D8716AEA-7E3D-41A5-A224-6C7D4C0EFBAF}">
      <dgm:prSet/>
      <dgm:spPr/>
      <dgm:t>
        <a:bodyPr/>
        <a:lstStyle/>
        <a:p>
          <a:endParaRPr lang="es-CO"/>
        </a:p>
      </dgm:t>
    </dgm:pt>
    <dgm:pt modelId="{6E7489EF-46B9-4C8E-B20D-54646F467D30}" type="sibTrans" cxnId="{D8716AEA-7E3D-41A5-A224-6C7D4C0EFBAF}">
      <dgm:prSet/>
      <dgm:spPr/>
      <dgm:t>
        <a:bodyPr/>
        <a:lstStyle/>
        <a:p>
          <a:endParaRPr lang="es-CO"/>
        </a:p>
      </dgm:t>
    </dgm:pt>
    <dgm:pt modelId="{8A5CE8A1-A920-4AFB-A1CD-F688EFBD23A9}" type="pres">
      <dgm:prSet presAssocID="{F82B7D54-A140-46D6-AFF9-8D8B7832C72B}" presName="Name0" presStyleCnt="0">
        <dgm:presLayoutVars>
          <dgm:dir/>
          <dgm:animLvl val="lvl"/>
          <dgm:resizeHandles val="exact"/>
        </dgm:presLayoutVars>
      </dgm:prSet>
      <dgm:spPr/>
    </dgm:pt>
    <dgm:pt modelId="{FB8AC277-8ADA-4CC5-8018-DCD0EADA6DE9}" type="pres">
      <dgm:prSet presAssocID="{329154D5-F22B-47A8-BC1A-9E553480EFE7}" presName="vertFlow" presStyleCnt="0"/>
      <dgm:spPr/>
    </dgm:pt>
    <dgm:pt modelId="{0E6D5DF5-253F-494E-A081-134A02B43BF3}" type="pres">
      <dgm:prSet presAssocID="{329154D5-F22B-47A8-BC1A-9E553480EFE7}" presName="header" presStyleLbl="node1" presStyleIdx="0" presStyleCnt="4"/>
      <dgm:spPr/>
    </dgm:pt>
    <dgm:pt modelId="{BDB34AEC-AFCA-4875-92F4-FF2B0CE5C74B}" type="pres">
      <dgm:prSet presAssocID="{CFA6BBD7-D74F-47F3-BB18-FC9F25447F1D}" presName="parTrans" presStyleLbl="sibTrans2D1" presStyleIdx="0" presStyleCnt="4"/>
      <dgm:spPr/>
    </dgm:pt>
    <dgm:pt modelId="{E08029BC-511D-4941-B9CA-03DDEE3B247D}" type="pres">
      <dgm:prSet presAssocID="{726A5D79-1D78-45B9-B99A-7761EE483FB1}" presName="child" presStyleLbl="alignAccFollowNode1" presStyleIdx="0" presStyleCnt="4">
        <dgm:presLayoutVars>
          <dgm:chMax val="0"/>
          <dgm:bulletEnabled val="1"/>
        </dgm:presLayoutVars>
      </dgm:prSet>
      <dgm:spPr/>
    </dgm:pt>
    <dgm:pt modelId="{33C6CAF0-5842-4E85-A35F-5A2F65698D04}" type="pres">
      <dgm:prSet presAssocID="{329154D5-F22B-47A8-BC1A-9E553480EFE7}" presName="hSp" presStyleCnt="0"/>
      <dgm:spPr/>
    </dgm:pt>
    <dgm:pt modelId="{83B7CA49-7E13-4EAE-AEAC-9A1F131E2A20}" type="pres">
      <dgm:prSet presAssocID="{908A204D-86E9-4260-A9E0-2E17D6EABB97}" presName="vertFlow" presStyleCnt="0"/>
      <dgm:spPr/>
    </dgm:pt>
    <dgm:pt modelId="{FADFABF7-BBEE-4CE7-8141-DDFFA7469BD9}" type="pres">
      <dgm:prSet presAssocID="{908A204D-86E9-4260-A9E0-2E17D6EABB97}" presName="header" presStyleLbl="node1" presStyleIdx="1" presStyleCnt="4"/>
      <dgm:spPr/>
    </dgm:pt>
    <dgm:pt modelId="{787752B1-B259-4F9F-9A69-2FCF7E901EF0}" type="pres">
      <dgm:prSet presAssocID="{ED1E04BA-99F9-4A42-8C94-236F618E90E9}" presName="parTrans" presStyleLbl="sibTrans2D1" presStyleIdx="1" presStyleCnt="4"/>
      <dgm:spPr/>
    </dgm:pt>
    <dgm:pt modelId="{AA473903-898A-425F-9641-53B041A8EFEF}" type="pres">
      <dgm:prSet presAssocID="{2B1025AE-21C5-4167-8E63-300DA3D2C3B1}" presName="child" presStyleLbl="alignAccFollowNode1" presStyleIdx="1" presStyleCnt="4">
        <dgm:presLayoutVars>
          <dgm:chMax val="0"/>
          <dgm:bulletEnabled val="1"/>
        </dgm:presLayoutVars>
      </dgm:prSet>
      <dgm:spPr/>
    </dgm:pt>
    <dgm:pt modelId="{385A5D06-FB9D-4360-B42F-DBC370544B09}" type="pres">
      <dgm:prSet presAssocID="{908A204D-86E9-4260-A9E0-2E17D6EABB97}" presName="hSp" presStyleCnt="0"/>
      <dgm:spPr/>
    </dgm:pt>
    <dgm:pt modelId="{A372538D-6968-435C-9061-77A851109FE5}" type="pres">
      <dgm:prSet presAssocID="{75434294-4AE8-4E87-81C1-16E5885BFC33}" presName="vertFlow" presStyleCnt="0"/>
      <dgm:spPr/>
    </dgm:pt>
    <dgm:pt modelId="{397C7E23-4721-4AC6-BCAB-98AC6094A268}" type="pres">
      <dgm:prSet presAssocID="{75434294-4AE8-4E87-81C1-16E5885BFC33}" presName="header" presStyleLbl="node1" presStyleIdx="2" presStyleCnt="4"/>
      <dgm:spPr/>
    </dgm:pt>
    <dgm:pt modelId="{31F1DC8C-BB9A-4143-AA5F-650F07BB6E0A}" type="pres">
      <dgm:prSet presAssocID="{BCB7FD27-2B6B-4506-868D-33DBDC526117}" presName="parTrans" presStyleLbl="sibTrans2D1" presStyleIdx="2" presStyleCnt="4"/>
      <dgm:spPr/>
    </dgm:pt>
    <dgm:pt modelId="{ABD4E837-A2B5-4928-BF00-21D5C302136C}" type="pres">
      <dgm:prSet presAssocID="{A1200F74-92F7-4321-9303-56483B621B23}" presName="child" presStyleLbl="alignAccFollowNode1" presStyleIdx="2" presStyleCnt="4">
        <dgm:presLayoutVars>
          <dgm:chMax val="0"/>
          <dgm:bulletEnabled val="1"/>
        </dgm:presLayoutVars>
      </dgm:prSet>
      <dgm:spPr/>
    </dgm:pt>
    <dgm:pt modelId="{31480BC2-676A-4177-94B3-1ADEA32F6D82}" type="pres">
      <dgm:prSet presAssocID="{75434294-4AE8-4E87-81C1-16E5885BFC33}" presName="hSp" presStyleCnt="0"/>
      <dgm:spPr/>
    </dgm:pt>
    <dgm:pt modelId="{FF149406-0171-460D-87AF-13BA548715FC}" type="pres">
      <dgm:prSet presAssocID="{5A970EFE-8765-41C1-B747-E0A3B80F37E7}" presName="vertFlow" presStyleCnt="0"/>
      <dgm:spPr/>
    </dgm:pt>
    <dgm:pt modelId="{E6449EEC-CDA6-465D-8D03-281EE15EB8C4}" type="pres">
      <dgm:prSet presAssocID="{5A970EFE-8765-41C1-B747-E0A3B80F37E7}" presName="header" presStyleLbl="node1" presStyleIdx="3" presStyleCnt="4"/>
      <dgm:spPr/>
    </dgm:pt>
    <dgm:pt modelId="{C6EF794A-1B7F-4C73-84B8-5700FF296F1A}" type="pres">
      <dgm:prSet presAssocID="{7A835F88-6B76-40F4-8EA7-4600DF921F6F}" presName="parTrans" presStyleLbl="sibTrans2D1" presStyleIdx="3" presStyleCnt="4"/>
      <dgm:spPr/>
    </dgm:pt>
    <dgm:pt modelId="{FE25EA91-CDE4-43A2-BFFB-31AA0EE03A76}" type="pres">
      <dgm:prSet presAssocID="{C96707B8-D26B-4D8C-91A0-FC631FD08E3A}" presName="child" presStyleLbl="alignAccFollowNode1" presStyleIdx="3" presStyleCnt="4">
        <dgm:presLayoutVars>
          <dgm:chMax val="0"/>
          <dgm:bulletEnabled val="1"/>
        </dgm:presLayoutVars>
      </dgm:prSet>
      <dgm:spPr/>
    </dgm:pt>
  </dgm:ptLst>
  <dgm:cxnLst>
    <dgm:cxn modelId="{A6598703-AE19-4C66-9506-7C088EEF2612}" srcId="{F82B7D54-A140-46D6-AFF9-8D8B7832C72B}" destId="{908A204D-86E9-4260-A9E0-2E17D6EABB97}" srcOrd="1" destOrd="0" parTransId="{AC0477C2-85DD-473F-8E8F-D30E21CFDD1F}" sibTransId="{511B4AD5-8FA8-4120-BB7D-B3A1E2CEC6D9}"/>
    <dgm:cxn modelId="{DEFEE505-AD24-4FE6-8D16-A705CA1BC9DF}" type="presOf" srcId="{ED1E04BA-99F9-4A42-8C94-236F618E90E9}" destId="{787752B1-B259-4F9F-9A69-2FCF7E901EF0}" srcOrd="0" destOrd="0" presId="urn:microsoft.com/office/officeart/2005/8/layout/lProcess1"/>
    <dgm:cxn modelId="{2B5C3006-F30E-4A1A-B936-505BEB71F4B0}" srcId="{F82B7D54-A140-46D6-AFF9-8D8B7832C72B}" destId="{5A970EFE-8765-41C1-B747-E0A3B80F37E7}" srcOrd="3" destOrd="0" parTransId="{1711E073-5778-4DD2-8ED9-5B3493C25EF4}" sibTransId="{5CCC0182-83A3-45E2-9C7B-A04B9643B045}"/>
    <dgm:cxn modelId="{F5B63F17-FB80-4642-9C44-D2E9241B411E}" srcId="{908A204D-86E9-4260-A9E0-2E17D6EABB97}" destId="{2B1025AE-21C5-4167-8E63-300DA3D2C3B1}" srcOrd="0" destOrd="0" parTransId="{ED1E04BA-99F9-4A42-8C94-236F618E90E9}" sibTransId="{B3C681B0-58AE-4EAA-A8EC-9B03C054E919}"/>
    <dgm:cxn modelId="{4A14C11B-A58F-4443-8111-DDEDE7FF1C44}" type="presOf" srcId="{329154D5-F22B-47A8-BC1A-9E553480EFE7}" destId="{0E6D5DF5-253F-494E-A081-134A02B43BF3}" srcOrd="0" destOrd="0" presId="urn:microsoft.com/office/officeart/2005/8/layout/lProcess1"/>
    <dgm:cxn modelId="{3B5CE21E-D3A6-49D9-A6DB-33D2AD5E0905}" type="presOf" srcId="{726A5D79-1D78-45B9-B99A-7761EE483FB1}" destId="{E08029BC-511D-4941-B9CA-03DDEE3B247D}" srcOrd="0" destOrd="0" presId="urn:microsoft.com/office/officeart/2005/8/layout/lProcess1"/>
    <dgm:cxn modelId="{B357072E-CEB0-4376-8A4E-318CD4805599}" type="presOf" srcId="{908A204D-86E9-4260-A9E0-2E17D6EABB97}" destId="{FADFABF7-BBEE-4CE7-8141-DDFFA7469BD9}" srcOrd="0" destOrd="0" presId="urn:microsoft.com/office/officeart/2005/8/layout/lProcess1"/>
    <dgm:cxn modelId="{6A762836-3BCF-4E4F-A32E-B480A1D8A60B}" type="presOf" srcId="{7A835F88-6B76-40F4-8EA7-4600DF921F6F}" destId="{C6EF794A-1B7F-4C73-84B8-5700FF296F1A}" srcOrd="0" destOrd="0" presId="urn:microsoft.com/office/officeart/2005/8/layout/lProcess1"/>
    <dgm:cxn modelId="{0A724B4B-5FCF-4CA6-92B8-8872FA19D841}" srcId="{F82B7D54-A140-46D6-AFF9-8D8B7832C72B}" destId="{329154D5-F22B-47A8-BC1A-9E553480EFE7}" srcOrd="0" destOrd="0" parTransId="{0D725870-FCAF-4F09-B867-CA1DA176363A}" sibTransId="{65138FD3-1C08-4BC1-9030-A06DA0F10C95}"/>
    <dgm:cxn modelId="{B012986C-367C-4014-9E71-F31A8E13AED4}" type="presOf" srcId="{F82B7D54-A140-46D6-AFF9-8D8B7832C72B}" destId="{8A5CE8A1-A920-4AFB-A1CD-F688EFBD23A9}" srcOrd="0" destOrd="0" presId="urn:microsoft.com/office/officeart/2005/8/layout/lProcess1"/>
    <dgm:cxn modelId="{C1292A55-6C08-42D5-BCAA-BB5243B8FCC5}" type="presOf" srcId="{2B1025AE-21C5-4167-8E63-300DA3D2C3B1}" destId="{AA473903-898A-425F-9641-53B041A8EFEF}" srcOrd="0" destOrd="0" presId="urn:microsoft.com/office/officeart/2005/8/layout/lProcess1"/>
    <dgm:cxn modelId="{277DEC79-404D-4668-B509-077503F72935}" srcId="{75434294-4AE8-4E87-81C1-16E5885BFC33}" destId="{A1200F74-92F7-4321-9303-56483B621B23}" srcOrd="0" destOrd="0" parTransId="{BCB7FD27-2B6B-4506-868D-33DBDC526117}" sibTransId="{705849C4-F589-4DEA-A99B-DB0363A3402F}"/>
    <dgm:cxn modelId="{02D9E47A-C7C9-4204-BE92-DFE173E3217B}" type="presOf" srcId="{5A970EFE-8765-41C1-B747-E0A3B80F37E7}" destId="{E6449EEC-CDA6-465D-8D03-281EE15EB8C4}" srcOrd="0" destOrd="0" presId="urn:microsoft.com/office/officeart/2005/8/layout/lProcess1"/>
    <dgm:cxn modelId="{B820F385-8450-4129-A4C6-D6ABAE737F57}" type="presOf" srcId="{A1200F74-92F7-4321-9303-56483B621B23}" destId="{ABD4E837-A2B5-4928-BF00-21D5C302136C}" srcOrd="0" destOrd="0" presId="urn:microsoft.com/office/officeart/2005/8/layout/lProcess1"/>
    <dgm:cxn modelId="{A6292588-3877-4FC6-9AF9-646A29D87515}" srcId="{329154D5-F22B-47A8-BC1A-9E553480EFE7}" destId="{726A5D79-1D78-45B9-B99A-7761EE483FB1}" srcOrd="0" destOrd="0" parTransId="{CFA6BBD7-D74F-47F3-BB18-FC9F25447F1D}" sibTransId="{2B6EAFD1-F292-48B0-BFB2-2D12FE1B159F}"/>
    <dgm:cxn modelId="{97552B99-8DCE-4443-A24B-53F0E9D3D415}" type="presOf" srcId="{BCB7FD27-2B6B-4506-868D-33DBDC526117}" destId="{31F1DC8C-BB9A-4143-AA5F-650F07BB6E0A}" srcOrd="0" destOrd="0" presId="urn:microsoft.com/office/officeart/2005/8/layout/lProcess1"/>
    <dgm:cxn modelId="{931F819F-595A-4FCF-8967-63F55D0DD018}" type="presOf" srcId="{C96707B8-D26B-4D8C-91A0-FC631FD08E3A}" destId="{FE25EA91-CDE4-43A2-BFFB-31AA0EE03A76}" srcOrd="0" destOrd="0" presId="urn:microsoft.com/office/officeart/2005/8/layout/lProcess1"/>
    <dgm:cxn modelId="{A3CB15A0-C88D-49FD-9D99-4EEEE2A44ABB}" type="presOf" srcId="{CFA6BBD7-D74F-47F3-BB18-FC9F25447F1D}" destId="{BDB34AEC-AFCA-4875-92F4-FF2B0CE5C74B}" srcOrd="0" destOrd="0" presId="urn:microsoft.com/office/officeart/2005/8/layout/lProcess1"/>
    <dgm:cxn modelId="{B9CD63D5-57CE-4048-8D72-B38DFB9A880F}" srcId="{F82B7D54-A140-46D6-AFF9-8D8B7832C72B}" destId="{75434294-4AE8-4E87-81C1-16E5885BFC33}" srcOrd="2" destOrd="0" parTransId="{F07CEDA1-9337-40E8-92F5-62C67ECE1E7E}" sibTransId="{95B13458-C4DA-45E4-824E-D8E455C9DE30}"/>
    <dgm:cxn modelId="{D8716AEA-7E3D-41A5-A224-6C7D4C0EFBAF}" srcId="{5A970EFE-8765-41C1-B747-E0A3B80F37E7}" destId="{C96707B8-D26B-4D8C-91A0-FC631FD08E3A}" srcOrd="0" destOrd="0" parTransId="{7A835F88-6B76-40F4-8EA7-4600DF921F6F}" sibTransId="{6E7489EF-46B9-4C8E-B20D-54646F467D30}"/>
    <dgm:cxn modelId="{D99B3BEB-3CAE-4544-967F-5ED448D1E639}" type="presOf" srcId="{75434294-4AE8-4E87-81C1-16E5885BFC33}" destId="{397C7E23-4721-4AC6-BCAB-98AC6094A268}" srcOrd="0" destOrd="0" presId="urn:microsoft.com/office/officeart/2005/8/layout/lProcess1"/>
    <dgm:cxn modelId="{C087731A-440E-4710-90E3-0363EDBEEDC9}" type="presParOf" srcId="{8A5CE8A1-A920-4AFB-A1CD-F688EFBD23A9}" destId="{FB8AC277-8ADA-4CC5-8018-DCD0EADA6DE9}" srcOrd="0" destOrd="0" presId="urn:microsoft.com/office/officeart/2005/8/layout/lProcess1"/>
    <dgm:cxn modelId="{0A465552-948A-4AC6-B057-FD0079A4D2BE}" type="presParOf" srcId="{FB8AC277-8ADA-4CC5-8018-DCD0EADA6DE9}" destId="{0E6D5DF5-253F-494E-A081-134A02B43BF3}" srcOrd="0" destOrd="0" presId="urn:microsoft.com/office/officeart/2005/8/layout/lProcess1"/>
    <dgm:cxn modelId="{AB610073-5AD2-4336-82DE-20DF80D1FC77}" type="presParOf" srcId="{FB8AC277-8ADA-4CC5-8018-DCD0EADA6DE9}" destId="{BDB34AEC-AFCA-4875-92F4-FF2B0CE5C74B}" srcOrd="1" destOrd="0" presId="urn:microsoft.com/office/officeart/2005/8/layout/lProcess1"/>
    <dgm:cxn modelId="{3A8DB02F-3F55-4FE9-8132-25F496BEBCA7}" type="presParOf" srcId="{FB8AC277-8ADA-4CC5-8018-DCD0EADA6DE9}" destId="{E08029BC-511D-4941-B9CA-03DDEE3B247D}" srcOrd="2" destOrd="0" presId="urn:microsoft.com/office/officeart/2005/8/layout/lProcess1"/>
    <dgm:cxn modelId="{E96E3AE5-94F5-4EFC-9798-FB3B16FEA761}" type="presParOf" srcId="{8A5CE8A1-A920-4AFB-A1CD-F688EFBD23A9}" destId="{33C6CAF0-5842-4E85-A35F-5A2F65698D04}" srcOrd="1" destOrd="0" presId="urn:microsoft.com/office/officeart/2005/8/layout/lProcess1"/>
    <dgm:cxn modelId="{86F03E60-82E8-4208-B3AF-30E5A43BB8E1}" type="presParOf" srcId="{8A5CE8A1-A920-4AFB-A1CD-F688EFBD23A9}" destId="{83B7CA49-7E13-4EAE-AEAC-9A1F131E2A20}" srcOrd="2" destOrd="0" presId="urn:microsoft.com/office/officeart/2005/8/layout/lProcess1"/>
    <dgm:cxn modelId="{B04E4508-43AC-4C50-AFF9-ADCAC9B9BB96}" type="presParOf" srcId="{83B7CA49-7E13-4EAE-AEAC-9A1F131E2A20}" destId="{FADFABF7-BBEE-4CE7-8141-DDFFA7469BD9}" srcOrd="0" destOrd="0" presId="urn:microsoft.com/office/officeart/2005/8/layout/lProcess1"/>
    <dgm:cxn modelId="{7D9EB716-D7F4-4274-BAEB-B9D03AD1A81C}" type="presParOf" srcId="{83B7CA49-7E13-4EAE-AEAC-9A1F131E2A20}" destId="{787752B1-B259-4F9F-9A69-2FCF7E901EF0}" srcOrd="1" destOrd="0" presId="urn:microsoft.com/office/officeart/2005/8/layout/lProcess1"/>
    <dgm:cxn modelId="{D66E427D-75D0-46A2-8D9A-04E7D13BA393}" type="presParOf" srcId="{83B7CA49-7E13-4EAE-AEAC-9A1F131E2A20}" destId="{AA473903-898A-425F-9641-53B041A8EFEF}" srcOrd="2" destOrd="0" presId="urn:microsoft.com/office/officeart/2005/8/layout/lProcess1"/>
    <dgm:cxn modelId="{21A57061-E03A-4E28-B7CA-FFBD34CEFBD3}" type="presParOf" srcId="{8A5CE8A1-A920-4AFB-A1CD-F688EFBD23A9}" destId="{385A5D06-FB9D-4360-B42F-DBC370544B09}" srcOrd="3" destOrd="0" presId="urn:microsoft.com/office/officeart/2005/8/layout/lProcess1"/>
    <dgm:cxn modelId="{E45D3844-4A61-414C-AFDC-162D255CCFAD}" type="presParOf" srcId="{8A5CE8A1-A920-4AFB-A1CD-F688EFBD23A9}" destId="{A372538D-6968-435C-9061-77A851109FE5}" srcOrd="4" destOrd="0" presId="urn:microsoft.com/office/officeart/2005/8/layout/lProcess1"/>
    <dgm:cxn modelId="{29DB637E-44A0-4734-9FA1-995398B68CC1}" type="presParOf" srcId="{A372538D-6968-435C-9061-77A851109FE5}" destId="{397C7E23-4721-4AC6-BCAB-98AC6094A268}" srcOrd="0" destOrd="0" presId="urn:microsoft.com/office/officeart/2005/8/layout/lProcess1"/>
    <dgm:cxn modelId="{FB9DC689-D5F4-4428-BF94-580A4E08AA43}" type="presParOf" srcId="{A372538D-6968-435C-9061-77A851109FE5}" destId="{31F1DC8C-BB9A-4143-AA5F-650F07BB6E0A}" srcOrd="1" destOrd="0" presId="urn:microsoft.com/office/officeart/2005/8/layout/lProcess1"/>
    <dgm:cxn modelId="{4804B3BB-362C-467C-8F09-A0B85B4444B9}" type="presParOf" srcId="{A372538D-6968-435C-9061-77A851109FE5}" destId="{ABD4E837-A2B5-4928-BF00-21D5C302136C}" srcOrd="2" destOrd="0" presId="urn:microsoft.com/office/officeart/2005/8/layout/lProcess1"/>
    <dgm:cxn modelId="{117AEC89-DD15-47FA-A38E-A6FB9F85B101}" type="presParOf" srcId="{8A5CE8A1-A920-4AFB-A1CD-F688EFBD23A9}" destId="{31480BC2-676A-4177-94B3-1ADEA32F6D82}" srcOrd="5" destOrd="0" presId="urn:microsoft.com/office/officeart/2005/8/layout/lProcess1"/>
    <dgm:cxn modelId="{34358C47-9B1C-4523-8E5A-599FEF18E1B1}" type="presParOf" srcId="{8A5CE8A1-A920-4AFB-A1CD-F688EFBD23A9}" destId="{FF149406-0171-460D-87AF-13BA548715FC}" srcOrd="6" destOrd="0" presId="urn:microsoft.com/office/officeart/2005/8/layout/lProcess1"/>
    <dgm:cxn modelId="{D271B1A8-5811-4CE2-A322-66703316FA3A}" type="presParOf" srcId="{FF149406-0171-460D-87AF-13BA548715FC}" destId="{E6449EEC-CDA6-465D-8D03-281EE15EB8C4}" srcOrd="0" destOrd="0" presId="urn:microsoft.com/office/officeart/2005/8/layout/lProcess1"/>
    <dgm:cxn modelId="{20470B4C-CAEF-4BA5-A2AA-AA4E26B38B14}" type="presParOf" srcId="{FF149406-0171-460D-87AF-13BA548715FC}" destId="{C6EF794A-1B7F-4C73-84B8-5700FF296F1A}" srcOrd="1" destOrd="0" presId="urn:microsoft.com/office/officeart/2005/8/layout/lProcess1"/>
    <dgm:cxn modelId="{6576AE25-9D85-474D-8214-BAFB90BDEE8E}" type="presParOf" srcId="{FF149406-0171-460D-87AF-13BA548715FC}" destId="{FE25EA91-CDE4-43A2-BFFB-31AA0EE03A76}" srcOrd="2" destOrd="0" presId="urn:microsoft.com/office/officeart/2005/8/layout/lProcess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48DFDFFE-96DE-429B-83F8-2D685EA9B53E}" type="doc">
      <dgm:prSet loTypeId="urn:microsoft.com/office/officeart/2008/layout/VerticalCircleList" loCatId="list" qsTypeId="urn:microsoft.com/office/officeart/2005/8/quickstyle/simple5" qsCatId="simple" csTypeId="urn:microsoft.com/office/officeart/2005/8/colors/colorful3" csCatId="colorful" phldr="1"/>
      <dgm:spPr/>
      <dgm:t>
        <a:bodyPr/>
        <a:lstStyle/>
        <a:p>
          <a:endParaRPr lang="es-CO"/>
        </a:p>
      </dgm:t>
    </dgm:pt>
    <dgm:pt modelId="{37ED0238-EFAA-44C0-BDC1-3E09DCC5CC47}">
      <dgm:prSet phldrT="[Texto]"/>
      <dgm:spPr/>
      <dgm:t>
        <a:bodyPr/>
        <a:lstStyle/>
        <a:p>
          <a:r>
            <a:rPr lang="es-CO" dirty="0"/>
            <a:t>Comunicación</a:t>
          </a:r>
        </a:p>
      </dgm:t>
    </dgm:pt>
    <dgm:pt modelId="{2DB09A25-15A6-4FE2-BAB9-186EE589AE17}" type="parTrans" cxnId="{1F186744-17D8-4F13-BB68-CACFE0EBEBB3}">
      <dgm:prSet/>
      <dgm:spPr/>
      <dgm:t>
        <a:bodyPr/>
        <a:lstStyle/>
        <a:p>
          <a:endParaRPr lang="es-CO"/>
        </a:p>
      </dgm:t>
    </dgm:pt>
    <dgm:pt modelId="{67B36E06-A79B-4F31-A7A5-A5643EB696F2}" type="sibTrans" cxnId="{1F186744-17D8-4F13-BB68-CACFE0EBEBB3}">
      <dgm:prSet/>
      <dgm:spPr/>
      <dgm:t>
        <a:bodyPr/>
        <a:lstStyle/>
        <a:p>
          <a:endParaRPr lang="es-CO"/>
        </a:p>
      </dgm:t>
    </dgm:pt>
    <dgm:pt modelId="{917639AD-09F2-4E4A-BF09-714C08CE2BD5}">
      <dgm:prSet phldrT="[Texto]"/>
      <dgm:spPr/>
      <dgm:t>
        <a:bodyPr/>
        <a:lstStyle/>
        <a:p>
          <a:r>
            <a:rPr lang="es-CO" dirty="0"/>
            <a:t>Trabajo en Equipo</a:t>
          </a:r>
        </a:p>
      </dgm:t>
    </dgm:pt>
    <dgm:pt modelId="{16F31C22-F90A-4E4B-98AB-867F158F856B}" type="parTrans" cxnId="{1535ADED-45A3-42F2-B45F-38EEFF5FB56E}">
      <dgm:prSet/>
      <dgm:spPr/>
      <dgm:t>
        <a:bodyPr/>
        <a:lstStyle/>
        <a:p>
          <a:endParaRPr lang="es-CO"/>
        </a:p>
      </dgm:t>
    </dgm:pt>
    <dgm:pt modelId="{C42B6DBF-D92D-43A1-AF91-2E44FEBC2AFB}" type="sibTrans" cxnId="{1535ADED-45A3-42F2-B45F-38EEFF5FB56E}">
      <dgm:prSet/>
      <dgm:spPr/>
      <dgm:t>
        <a:bodyPr/>
        <a:lstStyle/>
        <a:p>
          <a:endParaRPr lang="es-CO"/>
        </a:p>
      </dgm:t>
    </dgm:pt>
    <dgm:pt modelId="{1374D8D7-F6CF-47EF-9C57-5278B10F8AAA}">
      <dgm:prSet phldrT="[Texto]"/>
      <dgm:spPr/>
      <dgm:t>
        <a:bodyPr/>
        <a:lstStyle/>
        <a:p>
          <a:r>
            <a:rPr lang="es-CO" dirty="0"/>
            <a:t>Resolución de problemas</a:t>
          </a:r>
        </a:p>
      </dgm:t>
    </dgm:pt>
    <dgm:pt modelId="{77087EA2-3BBA-4EB2-8DBA-4DD95DC33A8C}" type="parTrans" cxnId="{AFA157B8-3112-48B2-A71C-B1E992F93C2D}">
      <dgm:prSet/>
      <dgm:spPr/>
      <dgm:t>
        <a:bodyPr/>
        <a:lstStyle/>
        <a:p>
          <a:endParaRPr lang="es-CO"/>
        </a:p>
      </dgm:t>
    </dgm:pt>
    <dgm:pt modelId="{F53FBA2E-2D0E-4AE5-A4F0-B4EB7FAB7334}" type="sibTrans" cxnId="{AFA157B8-3112-48B2-A71C-B1E992F93C2D}">
      <dgm:prSet/>
      <dgm:spPr/>
      <dgm:t>
        <a:bodyPr/>
        <a:lstStyle/>
        <a:p>
          <a:endParaRPr lang="es-CO"/>
        </a:p>
      </dgm:t>
    </dgm:pt>
    <dgm:pt modelId="{77FB3CE9-A457-4B01-80D9-2E50546ED473}">
      <dgm:prSet phldrT="[Texto]"/>
      <dgm:spPr/>
      <dgm:t>
        <a:bodyPr/>
        <a:lstStyle/>
        <a:p>
          <a:r>
            <a:rPr lang="es-CO" dirty="0"/>
            <a:t>Mejora continua</a:t>
          </a:r>
        </a:p>
      </dgm:t>
    </dgm:pt>
    <dgm:pt modelId="{D38380BA-A3C4-432E-8B79-4065C8FB1AB8}" type="parTrans" cxnId="{54240B80-44A2-4FE5-89F8-5BF61FC659C5}">
      <dgm:prSet/>
      <dgm:spPr/>
      <dgm:t>
        <a:bodyPr/>
        <a:lstStyle/>
        <a:p>
          <a:endParaRPr lang="es-CO"/>
        </a:p>
      </dgm:t>
    </dgm:pt>
    <dgm:pt modelId="{D9539DDC-A6D1-4E0D-AD1A-A02C24D87769}" type="sibTrans" cxnId="{54240B80-44A2-4FE5-89F8-5BF61FC659C5}">
      <dgm:prSet/>
      <dgm:spPr/>
      <dgm:t>
        <a:bodyPr/>
        <a:lstStyle/>
        <a:p>
          <a:endParaRPr lang="es-CO"/>
        </a:p>
      </dgm:t>
    </dgm:pt>
    <dgm:pt modelId="{F60281F6-CDEC-4C4C-9FD0-B942EA63DBA9}">
      <dgm:prSet phldrT="[Texto]"/>
      <dgm:spPr/>
      <dgm:t>
        <a:bodyPr/>
        <a:lstStyle/>
        <a:p>
          <a:r>
            <a:rPr lang="es-CO" dirty="0"/>
            <a:t>Organización y administración del tiempo</a:t>
          </a:r>
        </a:p>
      </dgm:t>
    </dgm:pt>
    <dgm:pt modelId="{8BB43D57-EB45-426C-A846-F55E59843E89}" type="parTrans" cxnId="{9839541D-6B75-4D0A-B61E-233ED3FB0064}">
      <dgm:prSet/>
      <dgm:spPr/>
      <dgm:t>
        <a:bodyPr/>
        <a:lstStyle/>
        <a:p>
          <a:endParaRPr lang="es-CO"/>
        </a:p>
      </dgm:t>
    </dgm:pt>
    <dgm:pt modelId="{F31710A9-568F-4568-853F-D55115600AA1}" type="sibTrans" cxnId="{9839541D-6B75-4D0A-B61E-233ED3FB0064}">
      <dgm:prSet/>
      <dgm:spPr/>
      <dgm:t>
        <a:bodyPr/>
        <a:lstStyle/>
        <a:p>
          <a:endParaRPr lang="es-CO"/>
        </a:p>
      </dgm:t>
    </dgm:pt>
    <dgm:pt modelId="{7AF13045-6F39-433E-8792-A7421F96A0AE}">
      <dgm:prSet phldrT="[Texto]"/>
      <dgm:spPr/>
      <dgm:t>
        <a:bodyPr/>
        <a:lstStyle/>
        <a:p>
          <a:r>
            <a:rPr lang="es-CO" dirty="0"/>
            <a:t>Enfoque al cliente</a:t>
          </a:r>
        </a:p>
      </dgm:t>
    </dgm:pt>
    <dgm:pt modelId="{9F432F49-EE7D-4EED-A45F-83780F717C1B}" type="parTrans" cxnId="{66AB0706-131E-415E-B1C5-636871720C4E}">
      <dgm:prSet/>
      <dgm:spPr/>
      <dgm:t>
        <a:bodyPr/>
        <a:lstStyle/>
        <a:p>
          <a:endParaRPr lang="es-CO"/>
        </a:p>
      </dgm:t>
    </dgm:pt>
    <dgm:pt modelId="{849E1ACE-4D12-430A-A2A0-2C4021745428}" type="sibTrans" cxnId="{66AB0706-131E-415E-B1C5-636871720C4E}">
      <dgm:prSet/>
      <dgm:spPr/>
      <dgm:t>
        <a:bodyPr/>
        <a:lstStyle/>
        <a:p>
          <a:endParaRPr lang="es-CO"/>
        </a:p>
      </dgm:t>
    </dgm:pt>
    <dgm:pt modelId="{5D8FCB67-B65F-4E4A-8E0D-F19C42603696}">
      <dgm:prSet phldrT="[Texto]"/>
      <dgm:spPr/>
      <dgm:t>
        <a:bodyPr/>
        <a:lstStyle/>
        <a:p>
          <a:r>
            <a:rPr lang="es-CO" dirty="0"/>
            <a:t>Pensamiento estratégico</a:t>
          </a:r>
        </a:p>
      </dgm:t>
    </dgm:pt>
    <dgm:pt modelId="{D70764CB-E47E-43FA-B848-CFF7A60C51B1}" type="parTrans" cxnId="{0C1027B3-5534-4B5C-BBB7-3D513DE5D874}">
      <dgm:prSet/>
      <dgm:spPr/>
      <dgm:t>
        <a:bodyPr/>
        <a:lstStyle/>
        <a:p>
          <a:endParaRPr lang="es-CO"/>
        </a:p>
      </dgm:t>
    </dgm:pt>
    <dgm:pt modelId="{4A2C2C66-FADF-4DFA-98D9-34E47329394E}" type="sibTrans" cxnId="{0C1027B3-5534-4B5C-BBB7-3D513DE5D874}">
      <dgm:prSet/>
      <dgm:spPr/>
      <dgm:t>
        <a:bodyPr/>
        <a:lstStyle/>
        <a:p>
          <a:endParaRPr lang="es-CO"/>
        </a:p>
      </dgm:t>
    </dgm:pt>
    <dgm:pt modelId="{35ABC124-532E-4FD0-B0FA-0A1B759CED0E}">
      <dgm:prSet phldrT="[Texto]"/>
      <dgm:spPr/>
      <dgm:t>
        <a:bodyPr/>
        <a:lstStyle/>
        <a:p>
          <a:r>
            <a:rPr lang="es-CO" dirty="0"/>
            <a:t>Enfoque a Resultados</a:t>
          </a:r>
        </a:p>
      </dgm:t>
    </dgm:pt>
    <dgm:pt modelId="{4211919B-EA1F-468B-82BB-B1D8ABA8D41C}" type="parTrans" cxnId="{473B3BA4-5181-4190-AC8F-F757869476E7}">
      <dgm:prSet/>
      <dgm:spPr/>
      <dgm:t>
        <a:bodyPr/>
        <a:lstStyle/>
        <a:p>
          <a:endParaRPr lang="es-CO"/>
        </a:p>
      </dgm:t>
    </dgm:pt>
    <dgm:pt modelId="{89491E0B-E42A-4D9C-A0E4-9E3A9AC5CE4F}" type="sibTrans" cxnId="{473B3BA4-5181-4190-AC8F-F757869476E7}">
      <dgm:prSet/>
      <dgm:spPr/>
      <dgm:t>
        <a:bodyPr/>
        <a:lstStyle/>
        <a:p>
          <a:endParaRPr lang="es-CO"/>
        </a:p>
      </dgm:t>
    </dgm:pt>
    <dgm:pt modelId="{D4B5146F-94CD-43D3-A735-1AD960D996EB}" type="pres">
      <dgm:prSet presAssocID="{48DFDFFE-96DE-429B-83F8-2D685EA9B53E}" presName="Name0" presStyleCnt="0">
        <dgm:presLayoutVars>
          <dgm:dir/>
        </dgm:presLayoutVars>
      </dgm:prSet>
      <dgm:spPr/>
    </dgm:pt>
    <dgm:pt modelId="{312C933F-DEE9-4E68-AD5B-6A0C3FC58712}" type="pres">
      <dgm:prSet presAssocID="{37ED0238-EFAA-44C0-BDC1-3E09DCC5CC47}" presName="noChildren" presStyleCnt="0"/>
      <dgm:spPr/>
    </dgm:pt>
    <dgm:pt modelId="{EFEC9427-3861-4BF4-84FC-DF4C0A47C81B}" type="pres">
      <dgm:prSet presAssocID="{37ED0238-EFAA-44C0-BDC1-3E09DCC5CC47}" presName="gap" presStyleCnt="0"/>
      <dgm:spPr/>
    </dgm:pt>
    <dgm:pt modelId="{E211EFFE-DC2E-45D8-A656-C73111399C30}" type="pres">
      <dgm:prSet presAssocID="{37ED0238-EFAA-44C0-BDC1-3E09DCC5CC47}" presName="medCircle2" presStyleLbl="vennNode1" presStyleIdx="0" presStyleCnt="8"/>
      <dgm:spPr/>
    </dgm:pt>
    <dgm:pt modelId="{B31E2E36-5695-4BFE-A634-8FFE12CED3AC}" type="pres">
      <dgm:prSet presAssocID="{37ED0238-EFAA-44C0-BDC1-3E09DCC5CC47}" presName="txLvlOnly1" presStyleLbl="revTx" presStyleIdx="0" presStyleCnt="8"/>
      <dgm:spPr/>
    </dgm:pt>
    <dgm:pt modelId="{FC771847-DCA8-4731-BB44-390D54DDCD9B}" type="pres">
      <dgm:prSet presAssocID="{917639AD-09F2-4E4A-BF09-714C08CE2BD5}" presName="noChildren" presStyleCnt="0"/>
      <dgm:spPr/>
    </dgm:pt>
    <dgm:pt modelId="{B8096094-F4D2-4AF5-A001-01A4894B00C7}" type="pres">
      <dgm:prSet presAssocID="{917639AD-09F2-4E4A-BF09-714C08CE2BD5}" presName="gap" presStyleCnt="0"/>
      <dgm:spPr/>
    </dgm:pt>
    <dgm:pt modelId="{F0364154-CE78-4AE9-B0AB-8EE26E322474}" type="pres">
      <dgm:prSet presAssocID="{917639AD-09F2-4E4A-BF09-714C08CE2BD5}" presName="medCircle2" presStyleLbl="vennNode1" presStyleIdx="1" presStyleCnt="8"/>
      <dgm:spPr/>
    </dgm:pt>
    <dgm:pt modelId="{FAB81461-BF7B-4E1E-9A61-156D354DD1E5}" type="pres">
      <dgm:prSet presAssocID="{917639AD-09F2-4E4A-BF09-714C08CE2BD5}" presName="txLvlOnly1" presStyleLbl="revTx" presStyleIdx="1" presStyleCnt="8"/>
      <dgm:spPr/>
    </dgm:pt>
    <dgm:pt modelId="{67B3AA27-971D-483E-BAB0-701C5ED4F41B}" type="pres">
      <dgm:prSet presAssocID="{1374D8D7-F6CF-47EF-9C57-5278B10F8AAA}" presName="noChildren" presStyleCnt="0"/>
      <dgm:spPr/>
    </dgm:pt>
    <dgm:pt modelId="{822E314A-3031-475B-9CB6-5D60C2915400}" type="pres">
      <dgm:prSet presAssocID="{1374D8D7-F6CF-47EF-9C57-5278B10F8AAA}" presName="gap" presStyleCnt="0"/>
      <dgm:spPr/>
    </dgm:pt>
    <dgm:pt modelId="{DCC5A034-00E9-4A59-AD52-6F51BD86F6BA}" type="pres">
      <dgm:prSet presAssocID="{1374D8D7-F6CF-47EF-9C57-5278B10F8AAA}" presName="medCircle2" presStyleLbl="vennNode1" presStyleIdx="2" presStyleCnt="8"/>
      <dgm:spPr/>
    </dgm:pt>
    <dgm:pt modelId="{378F116B-4B48-4E68-AA06-7AEF1E2F5364}" type="pres">
      <dgm:prSet presAssocID="{1374D8D7-F6CF-47EF-9C57-5278B10F8AAA}" presName="txLvlOnly1" presStyleLbl="revTx" presStyleIdx="2" presStyleCnt="8"/>
      <dgm:spPr/>
    </dgm:pt>
    <dgm:pt modelId="{93C7145C-D67E-4595-ADB4-B3A8B7006E07}" type="pres">
      <dgm:prSet presAssocID="{77FB3CE9-A457-4B01-80D9-2E50546ED473}" presName="noChildren" presStyleCnt="0"/>
      <dgm:spPr/>
    </dgm:pt>
    <dgm:pt modelId="{BFFF3C4A-17AD-4C83-8412-D88CE36E0550}" type="pres">
      <dgm:prSet presAssocID="{77FB3CE9-A457-4B01-80D9-2E50546ED473}" presName="gap" presStyleCnt="0"/>
      <dgm:spPr/>
    </dgm:pt>
    <dgm:pt modelId="{7421219C-0B6B-40B5-B54A-69FE3139BC9E}" type="pres">
      <dgm:prSet presAssocID="{77FB3CE9-A457-4B01-80D9-2E50546ED473}" presName="medCircle2" presStyleLbl="vennNode1" presStyleIdx="3" presStyleCnt="8"/>
      <dgm:spPr/>
    </dgm:pt>
    <dgm:pt modelId="{A9932FAD-C32C-4E76-8AC0-209AFBEE6318}" type="pres">
      <dgm:prSet presAssocID="{77FB3CE9-A457-4B01-80D9-2E50546ED473}" presName="txLvlOnly1" presStyleLbl="revTx" presStyleIdx="3" presStyleCnt="8"/>
      <dgm:spPr/>
    </dgm:pt>
    <dgm:pt modelId="{0BB978A0-8538-4EF9-AA5C-BFA17E1F22A0}" type="pres">
      <dgm:prSet presAssocID="{F60281F6-CDEC-4C4C-9FD0-B942EA63DBA9}" presName="noChildren" presStyleCnt="0"/>
      <dgm:spPr/>
    </dgm:pt>
    <dgm:pt modelId="{4E6E40B5-A707-43F1-BD61-7F01E6B6804A}" type="pres">
      <dgm:prSet presAssocID="{F60281F6-CDEC-4C4C-9FD0-B942EA63DBA9}" presName="gap" presStyleCnt="0"/>
      <dgm:spPr/>
    </dgm:pt>
    <dgm:pt modelId="{0DCFD854-9C9B-4CE2-BE3E-5BBD43CE4908}" type="pres">
      <dgm:prSet presAssocID="{F60281F6-CDEC-4C4C-9FD0-B942EA63DBA9}" presName="medCircle2" presStyleLbl="vennNode1" presStyleIdx="4" presStyleCnt="8"/>
      <dgm:spPr/>
    </dgm:pt>
    <dgm:pt modelId="{9739C2A1-F3B2-4C6D-AE07-FDB4AAB103FD}" type="pres">
      <dgm:prSet presAssocID="{F60281F6-CDEC-4C4C-9FD0-B942EA63DBA9}" presName="txLvlOnly1" presStyleLbl="revTx" presStyleIdx="4" presStyleCnt="8"/>
      <dgm:spPr/>
    </dgm:pt>
    <dgm:pt modelId="{A856FEAF-B102-47C2-B314-96CDFEF4F7C9}" type="pres">
      <dgm:prSet presAssocID="{7AF13045-6F39-433E-8792-A7421F96A0AE}" presName="noChildren" presStyleCnt="0"/>
      <dgm:spPr/>
    </dgm:pt>
    <dgm:pt modelId="{3F621A65-7839-473A-A23D-7BE1436D5C32}" type="pres">
      <dgm:prSet presAssocID="{7AF13045-6F39-433E-8792-A7421F96A0AE}" presName="gap" presStyleCnt="0"/>
      <dgm:spPr/>
    </dgm:pt>
    <dgm:pt modelId="{4E559E4E-5651-49E7-AE46-C110349865AF}" type="pres">
      <dgm:prSet presAssocID="{7AF13045-6F39-433E-8792-A7421F96A0AE}" presName="medCircle2" presStyleLbl="vennNode1" presStyleIdx="5" presStyleCnt="8"/>
      <dgm:spPr/>
    </dgm:pt>
    <dgm:pt modelId="{9091B8B8-8DD8-489C-B1CF-E839AFF1D453}" type="pres">
      <dgm:prSet presAssocID="{7AF13045-6F39-433E-8792-A7421F96A0AE}" presName="txLvlOnly1" presStyleLbl="revTx" presStyleIdx="5" presStyleCnt="8"/>
      <dgm:spPr/>
    </dgm:pt>
    <dgm:pt modelId="{1C312CDD-53D8-486C-94F7-5B42DF7ECE7C}" type="pres">
      <dgm:prSet presAssocID="{5D8FCB67-B65F-4E4A-8E0D-F19C42603696}" presName="noChildren" presStyleCnt="0"/>
      <dgm:spPr/>
    </dgm:pt>
    <dgm:pt modelId="{E46DEB33-324D-4AF9-8EC7-A557AD13DED1}" type="pres">
      <dgm:prSet presAssocID="{5D8FCB67-B65F-4E4A-8E0D-F19C42603696}" presName="gap" presStyleCnt="0"/>
      <dgm:spPr/>
    </dgm:pt>
    <dgm:pt modelId="{C5EB0DCF-2747-4CDD-8EE3-5A6508674505}" type="pres">
      <dgm:prSet presAssocID="{5D8FCB67-B65F-4E4A-8E0D-F19C42603696}" presName="medCircle2" presStyleLbl="vennNode1" presStyleIdx="6" presStyleCnt="8"/>
      <dgm:spPr/>
    </dgm:pt>
    <dgm:pt modelId="{7D4CF7C1-5ADF-4E10-9FEF-4DD43DE125AB}" type="pres">
      <dgm:prSet presAssocID="{5D8FCB67-B65F-4E4A-8E0D-F19C42603696}" presName="txLvlOnly1" presStyleLbl="revTx" presStyleIdx="6" presStyleCnt="8"/>
      <dgm:spPr/>
    </dgm:pt>
    <dgm:pt modelId="{E4B855A4-B89E-45DF-9B27-D49645F82D9F}" type="pres">
      <dgm:prSet presAssocID="{35ABC124-532E-4FD0-B0FA-0A1B759CED0E}" presName="noChildren" presStyleCnt="0"/>
      <dgm:spPr/>
    </dgm:pt>
    <dgm:pt modelId="{6EC6B259-1743-4F22-9517-DC01344C912B}" type="pres">
      <dgm:prSet presAssocID="{35ABC124-532E-4FD0-B0FA-0A1B759CED0E}" presName="gap" presStyleCnt="0"/>
      <dgm:spPr/>
    </dgm:pt>
    <dgm:pt modelId="{F6F9099E-DE1A-4AF7-B2AB-D8D42FEA2F88}" type="pres">
      <dgm:prSet presAssocID="{35ABC124-532E-4FD0-B0FA-0A1B759CED0E}" presName="medCircle2" presStyleLbl="vennNode1" presStyleIdx="7" presStyleCnt="8"/>
      <dgm:spPr/>
    </dgm:pt>
    <dgm:pt modelId="{6B8A885E-19F0-4874-ACE1-393E31F712BB}" type="pres">
      <dgm:prSet presAssocID="{35ABC124-532E-4FD0-B0FA-0A1B759CED0E}" presName="txLvlOnly1" presStyleLbl="revTx" presStyleIdx="7" presStyleCnt="8"/>
      <dgm:spPr/>
    </dgm:pt>
  </dgm:ptLst>
  <dgm:cxnLst>
    <dgm:cxn modelId="{30576901-6A2F-46D9-8885-E1BB7F79E117}" type="presOf" srcId="{5D8FCB67-B65F-4E4A-8E0D-F19C42603696}" destId="{7D4CF7C1-5ADF-4E10-9FEF-4DD43DE125AB}" srcOrd="0" destOrd="0" presId="urn:microsoft.com/office/officeart/2008/layout/VerticalCircleList"/>
    <dgm:cxn modelId="{66AB0706-131E-415E-B1C5-636871720C4E}" srcId="{48DFDFFE-96DE-429B-83F8-2D685EA9B53E}" destId="{7AF13045-6F39-433E-8792-A7421F96A0AE}" srcOrd="5" destOrd="0" parTransId="{9F432F49-EE7D-4EED-A45F-83780F717C1B}" sibTransId="{849E1ACE-4D12-430A-A2A0-2C4021745428}"/>
    <dgm:cxn modelId="{9839541D-6B75-4D0A-B61E-233ED3FB0064}" srcId="{48DFDFFE-96DE-429B-83F8-2D685EA9B53E}" destId="{F60281F6-CDEC-4C4C-9FD0-B942EA63DBA9}" srcOrd="4" destOrd="0" parTransId="{8BB43D57-EB45-426C-A846-F55E59843E89}" sibTransId="{F31710A9-568F-4568-853F-D55115600AA1}"/>
    <dgm:cxn modelId="{318F0441-7C11-4C49-A523-97B937F2CFEC}" type="presOf" srcId="{77FB3CE9-A457-4B01-80D9-2E50546ED473}" destId="{A9932FAD-C32C-4E76-8AC0-209AFBEE6318}" srcOrd="0" destOrd="0" presId="urn:microsoft.com/office/officeart/2008/layout/VerticalCircleList"/>
    <dgm:cxn modelId="{3DA4C543-3651-4530-BC76-6A51CD73CE0A}" type="presOf" srcId="{1374D8D7-F6CF-47EF-9C57-5278B10F8AAA}" destId="{378F116B-4B48-4E68-AA06-7AEF1E2F5364}" srcOrd="0" destOrd="0" presId="urn:microsoft.com/office/officeart/2008/layout/VerticalCircleList"/>
    <dgm:cxn modelId="{1F186744-17D8-4F13-BB68-CACFE0EBEBB3}" srcId="{48DFDFFE-96DE-429B-83F8-2D685EA9B53E}" destId="{37ED0238-EFAA-44C0-BDC1-3E09DCC5CC47}" srcOrd="0" destOrd="0" parTransId="{2DB09A25-15A6-4FE2-BAB9-186EE589AE17}" sibTransId="{67B36E06-A79B-4F31-A7A5-A5643EB696F2}"/>
    <dgm:cxn modelId="{32229C72-5EBE-464C-843A-E21ABC5A8CBA}" type="presOf" srcId="{37ED0238-EFAA-44C0-BDC1-3E09DCC5CC47}" destId="{B31E2E36-5695-4BFE-A634-8FFE12CED3AC}" srcOrd="0" destOrd="0" presId="urn:microsoft.com/office/officeart/2008/layout/VerticalCircleList"/>
    <dgm:cxn modelId="{B36F857C-5A97-4B4A-8DDD-0AFD22691EB5}" type="presOf" srcId="{917639AD-09F2-4E4A-BF09-714C08CE2BD5}" destId="{FAB81461-BF7B-4E1E-9A61-156D354DD1E5}" srcOrd="0" destOrd="0" presId="urn:microsoft.com/office/officeart/2008/layout/VerticalCircleList"/>
    <dgm:cxn modelId="{54240B80-44A2-4FE5-89F8-5BF61FC659C5}" srcId="{48DFDFFE-96DE-429B-83F8-2D685EA9B53E}" destId="{77FB3CE9-A457-4B01-80D9-2E50546ED473}" srcOrd="3" destOrd="0" parTransId="{D38380BA-A3C4-432E-8B79-4065C8FB1AB8}" sibTransId="{D9539DDC-A6D1-4E0D-AD1A-A02C24D87769}"/>
    <dgm:cxn modelId="{AE1D8F94-EF44-4384-AB18-16A7F9556B96}" type="presOf" srcId="{48DFDFFE-96DE-429B-83F8-2D685EA9B53E}" destId="{D4B5146F-94CD-43D3-A735-1AD960D996EB}" srcOrd="0" destOrd="0" presId="urn:microsoft.com/office/officeart/2008/layout/VerticalCircleList"/>
    <dgm:cxn modelId="{CCBFB196-5CF0-46BA-A6A2-42A8A64EECFE}" type="presOf" srcId="{35ABC124-532E-4FD0-B0FA-0A1B759CED0E}" destId="{6B8A885E-19F0-4874-ACE1-393E31F712BB}" srcOrd="0" destOrd="0" presId="urn:microsoft.com/office/officeart/2008/layout/VerticalCircleList"/>
    <dgm:cxn modelId="{473B3BA4-5181-4190-AC8F-F757869476E7}" srcId="{48DFDFFE-96DE-429B-83F8-2D685EA9B53E}" destId="{35ABC124-532E-4FD0-B0FA-0A1B759CED0E}" srcOrd="7" destOrd="0" parTransId="{4211919B-EA1F-468B-82BB-B1D8ABA8D41C}" sibTransId="{89491E0B-E42A-4D9C-A0E4-9E3A9AC5CE4F}"/>
    <dgm:cxn modelId="{0C1027B3-5534-4B5C-BBB7-3D513DE5D874}" srcId="{48DFDFFE-96DE-429B-83F8-2D685EA9B53E}" destId="{5D8FCB67-B65F-4E4A-8E0D-F19C42603696}" srcOrd="6" destOrd="0" parTransId="{D70764CB-E47E-43FA-B848-CFF7A60C51B1}" sibTransId="{4A2C2C66-FADF-4DFA-98D9-34E47329394E}"/>
    <dgm:cxn modelId="{AFA157B8-3112-48B2-A71C-B1E992F93C2D}" srcId="{48DFDFFE-96DE-429B-83F8-2D685EA9B53E}" destId="{1374D8D7-F6CF-47EF-9C57-5278B10F8AAA}" srcOrd="2" destOrd="0" parTransId="{77087EA2-3BBA-4EB2-8DBA-4DD95DC33A8C}" sibTransId="{F53FBA2E-2D0E-4AE5-A4F0-B4EB7FAB7334}"/>
    <dgm:cxn modelId="{88185EC1-CEEF-4EB4-A232-7AA86D1D854B}" type="presOf" srcId="{7AF13045-6F39-433E-8792-A7421F96A0AE}" destId="{9091B8B8-8DD8-489C-B1CF-E839AFF1D453}" srcOrd="0" destOrd="0" presId="urn:microsoft.com/office/officeart/2008/layout/VerticalCircleList"/>
    <dgm:cxn modelId="{FBA5CDD1-EA66-48F3-9EF8-F58139D70304}" type="presOf" srcId="{F60281F6-CDEC-4C4C-9FD0-B942EA63DBA9}" destId="{9739C2A1-F3B2-4C6D-AE07-FDB4AAB103FD}" srcOrd="0" destOrd="0" presId="urn:microsoft.com/office/officeart/2008/layout/VerticalCircleList"/>
    <dgm:cxn modelId="{1535ADED-45A3-42F2-B45F-38EEFF5FB56E}" srcId="{48DFDFFE-96DE-429B-83F8-2D685EA9B53E}" destId="{917639AD-09F2-4E4A-BF09-714C08CE2BD5}" srcOrd="1" destOrd="0" parTransId="{16F31C22-F90A-4E4B-98AB-867F158F856B}" sibTransId="{C42B6DBF-D92D-43A1-AF91-2E44FEBC2AFB}"/>
    <dgm:cxn modelId="{AE48918E-9774-414E-97B0-F995318602E1}" type="presParOf" srcId="{D4B5146F-94CD-43D3-A735-1AD960D996EB}" destId="{312C933F-DEE9-4E68-AD5B-6A0C3FC58712}" srcOrd="0" destOrd="0" presId="urn:microsoft.com/office/officeart/2008/layout/VerticalCircleList"/>
    <dgm:cxn modelId="{224FCEFC-416B-4E80-9B12-D01F6B611AE5}" type="presParOf" srcId="{312C933F-DEE9-4E68-AD5B-6A0C3FC58712}" destId="{EFEC9427-3861-4BF4-84FC-DF4C0A47C81B}" srcOrd="0" destOrd="0" presId="urn:microsoft.com/office/officeart/2008/layout/VerticalCircleList"/>
    <dgm:cxn modelId="{1A170FA6-BB5C-4069-8987-177D89ACBACD}" type="presParOf" srcId="{312C933F-DEE9-4E68-AD5B-6A0C3FC58712}" destId="{E211EFFE-DC2E-45D8-A656-C73111399C30}" srcOrd="1" destOrd="0" presId="urn:microsoft.com/office/officeart/2008/layout/VerticalCircleList"/>
    <dgm:cxn modelId="{8BFF3FEC-0B9A-42F5-9027-B4C350268BEE}" type="presParOf" srcId="{312C933F-DEE9-4E68-AD5B-6A0C3FC58712}" destId="{B31E2E36-5695-4BFE-A634-8FFE12CED3AC}" srcOrd="2" destOrd="0" presId="urn:microsoft.com/office/officeart/2008/layout/VerticalCircleList"/>
    <dgm:cxn modelId="{E724BA8D-C7A4-4A55-B5BF-E42B719CA2EA}" type="presParOf" srcId="{D4B5146F-94CD-43D3-A735-1AD960D996EB}" destId="{FC771847-DCA8-4731-BB44-390D54DDCD9B}" srcOrd="1" destOrd="0" presId="urn:microsoft.com/office/officeart/2008/layout/VerticalCircleList"/>
    <dgm:cxn modelId="{6C331C48-0F46-4551-BCE6-2199BFA0935D}" type="presParOf" srcId="{FC771847-DCA8-4731-BB44-390D54DDCD9B}" destId="{B8096094-F4D2-4AF5-A001-01A4894B00C7}" srcOrd="0" destOrd="0" presId="urn:microsoft.com/office/officeart/2008/layout/VerticalCircleList"/>
    <dgm:cxn modelId="{2D566289-053A-4E9F-B92F-01FF3DD876C0}" type="presParOf" srcId="{FC771847-DCA8-4731-BB44-390D54DDCD9B}" destId="{F0364154-CE78-4AE9-B0AB-8EE26E322474}" srcOrd="1" destOrd="0" presId="urn:microsoft.com/office/officeart/2008/layout/VerticalCircleList"/>
    <dgm:cxn modelId="{7246DBD7-3E8D-49C1-B336-6B97B2808007}" type="presParOf" srcId="{FC771847-DCA8-4731-BB44-390D54DDCD9B}" destId="{FAB81461-BF7B-4E1E-9A61-156D354DD1E5}" srcOrd="2" destOrd="0" presId="urn:microsoft.com/office/officeart/2008/layout/VerticalCircleList"/>
    <dgm:cxn modelId="{C023657E-B3E6-44E5-B7D9-759478445864}" type="presParOf" srcId="{D4B5146F-94CD-43D3-A735-1AD960D996EB}" destId="{67B3AA27-971D-483E-BAB0-701C5ED4F41B}" srcOrd="2" destOrd="0" presId="urn:microsoft.com/office/officeart/2008/layout/VerticalCircleList"/>
    <dgm:cxn modelId="{FD4FAB69-9F3B-4C35-9449-24FF38C95235}" type="presParOf" srcId="{67B3AA27-971D-483E-BAB0-701C5ED4F41B}" destId="{822E314A-3031-475B-9CB6-5D60C2915400}" srcOrd="0" destOrd="0" presId="urn:microsoft.com/office/officeart/2008/layout/VerticalCircleList"/>
    <dgm:cxn modelId="{1746D1FC-10F8-44E2-96A8-F770F4FDF5C4}" type="presParOf" srcId="{67B3AA27-971D-483E-BAB0-701C5ED4F41B}" destId="{DCC5A034-00E9-4A59-AD52-6F51BD86F6BA}" srcOrd="1" destOrd="0" presId="urn:microsoft.com/office/officeart/2008/layout/VerticalCircleList"/>
    <dgm:cxn modelId="{2DC2B38C-62A1-4B4B-B859-AD35ADA683EC}" type="presParOf" srcId="{67B3AA27-971D-483E-BAB0-701C5ED4F41B}" destId="{378F116B-4B48-4E68-AA06-7AEF1E2F5364}" srcOrd="2" destOrd="0" presId="urn:microsoft.com/office/officeart/2008/layout/VerticalCircleList"/>
    <dgm:cxn modelId="{780132CA-39F3-46BA-8192-37B6C3CC9B1B}" type="presParOf" srcId="{D4B5146F-94CD-43D3-A735-1AD960D996EB}" destId="{93C7145C-D67E-4595-ADB4-B3A8B7006E07}" srcOrd="3" destOrd="0" presId="urn:microsoft.com/office/officeart/2008/layout/VerticalCircleList"/>
    <dgm:cxn modelId="{FD432260-9C06-4476-B697-B2679CA253E4}" type="presParOf" srcId="{93C7145C-D67E-4595-ADB4-B3A8B7006E07}" destId="{BFFF3C4A-17AD-4C83-8412-D88CE36E0550}" srcOrd="0" destOrd="0" presId="urn:microsoft.com/office/officeart/2008/layout/VerticalCircleList"/>
    <dgm:cxn modelId="{50A4197D-18C9-4314-916D-9D13007F89BA}" type="presParOf" srcId="{93C7145C-D67E-4595-ADB4-B3A8B7006E07}" destId="{7421219C-0B6B-40B5-B54A-69FE3139BC9E}" srcOrd="1" destOrd="0" presId="urn:microsoft.com/office/officeart/2008/layout/VerticalCircleList"/>
    <dgm:cxn modelId="{791CA92D-D9C2-43F2-B477-7A76B2869AD9}" type="presParOf" srcId="{93C7145C-D67E-4595-ADB4-B3A8B7006E07}" destId="{A9932FAD-C32C-4E76-8AC0-209AFBEE6318}" srcOrd="2" destOrd="0" presId="urn:microsoft.com/office/officeart/2008/layout/VerticalCircleList"/>
    <dgm:cxn modelId="{D42801A1-1DAB-44CB-A46B-2D89B1BE943B}" type="presParOf" srcId="{D4B5146F-94CD-43D3-A735-1AD960D996EB}" destId="{0BB978A0-8538-4EF9-AA5C-BFA17E1F22A0}" srcOrd="4" destOrd="0" presId="urn:microsoft.com/office/officeart/2008/layout/VerticalCircleList"/>
    <dgm:cxn modelId="{CF9B88A7-9585-4CCC-AAB7-589403857656}" type="presParOf" srcId="{0BB978A0-8538-4EF9-AA5C-BFA17E1F22A0}" destId="{4E6E40B5-A707-43F1-BD61-7F01E6B6804A}" srcOrd="0" destOrd="0" presId="urn:microsoft.com/office/officeart/2008/layout/VerticalCircleList"/>
    <dgm:cxn modelId="{626BB593-6DD2-4A2C-B17B-E94F9C4CE241}" type="presParOf" srcId="{0BB978A0-8538-4EF9-AA5C-BFA17E1F22A0}" destId="{0DCFD854-9C9B-4CE2-BE3E-5BBD43CE4908}" srcOrd="1" destOrd="0" presId="urn:microsoft.com/office/officeart/2008/layout/VerticalCircleList"/>
    <dgm:cxn modelId="{1A69A424-D66B-4765-B327-E4C01EEE307A}" type="presParOf" srcId="{0BB978A0-8538-4EF9-AA5C-BFA17E1F22A0}" destId="{9739C2A1-F3B2-4C6D-AE07-FDB4AAB103FD}" srcOrd="2" destOrd="0" presId="urn:microsoft.com/office/officeart/2008/layout/VerticalCircleList"/>
    <dgm:cxn modelId="{DE8F89EA-BF89-4AC6-A70F-93D4952E69A9}" type="presParOf" srcId="{D4B5146F-94CD-43D3-A735-1AD960D996EB}" destId="{A856FEAF-B102-47C2-B314-96CDFEF4F7C9}" srcOrd="5" destOrd="0" presId="urn:microsoft.com/office/officeart/2008/layout/VerticalCircleList"/>
    <dgm:cxn modelId="{3CB599FD-6D72-4F41-9CC2-E8BEEBC4D426}" type="presParOf" srcId="{A856FEAF-B102-47C2-B314-96CDFEF4F7C9}" destId="{3F621A65-7839-473A-A23D-7BE1436D5C32}" srcOrd="0" destOrd="0" presId="urn:microsoft.com/office/officeart/2008/layout/VerticalCircleList"/>
    <dgm:cxn modelId="{409FE9DB-929B-436A-8D4F-452EA15BD543}" type="presParOf" srcId="{A856FEAF-B102-47C2-B314-96CDFEF4F7C9}" destId="{4E559E4E-5651-49E7-AE46-C110349865AF}" srcOrd="1" destOrd="0" presId="urn:microsoft.com/office/officeart/2008/layout/VerticalCircleList"/>
    <dgm:cxn modelId="{BD364F6D-1DCD-42E7-BCEE-6A07DAE20691}" type="presParOf" srcId="{A856FEAF-B102-47C2-B314-96CDFEF4F7C9}" destId="{9091B8B8-8DD8-489C-B1CF-E839AFF1D453}" srcOrd="2" destOrd="0" presId="urn:microsoft.com/office/officeart/2008/layout/VerticalCircleList"/>
    <dgm:cxn modelId="{87253DDA-7A2D-4B7A-9700-6BD6A6DA5F77}" type="presParOf" srcId="{D4B5146F-94CD-43D3-A735-1AD960D996EB}" destId="{1C312CDD-53D8-486C-94F7-5B42DF7ECE7C}" srcOrd="6" destOrd="0" presId="urn:microsoft.com/office/officeart/2008/layout/VerticalCircleList"/>
    <dgm:cxn modelId="{3FD3491E-B1DF-480B-B291-9F734E2EA235}" type="presParOf" srcId="{1C312CDD-53D8-486C-94F7-5B42DF7ECE7C}" destId="{E46DEB33-324D-4AF9-8EC7-A557AD13DED1}" srcOrd="0" destOrd="0" presId="urn:microsoft.com/office/officeart/2008/layout/VerticalCircleList"/>
    <dgm:cxn modelId="{F77F340E-DAD2-42AF-A4E4-AE821815EBCD}" type="presParOf" srcId="{1C312CDD-53D8-486C-94F7-5B42DF7ECE7C}" destId="{C5EB0DCF-2747-4CDD-8EE3-5A6508674505}" srcOrd="1" destOrd="0" presId="urn:microsoft.com/office/officeart/2008/layout/VerticalCircleList"/>
    <dgm:cxn modelId="{C5A15CD2-480C-4103-B4B4-B098C40B730D}" type="presParOf" srcId="{1C312CDD-53D8-486C-94F7-5B42DF7ECE7C}" destId="{7D4CF7C1-5ADF-4E10-9FEF-4DD43DE125AB}" srcOrd="2" destOrd="0" presId="urn:microsoft.com/office/officeart/2008/layout/VerticalCircleList"/>
    <dgm:cxn modelId="{C0AD1AEA-45D6-4DE0-8548-7B491DB5BE60}" type="presParOf" srcId="{D4B5146F-94CD-43D3-A735-1AD960D996EB}" destId="{E4B855A4-B89E-45DF-9B27-D49645F82D9F}" srcOrd="7" destOrd="0" presId="urn:microsoft.com/office/officeart/2008/layout/VerticalCircleList"/>
    <dgm:cxn modelId="{31F79932-E251-4FD1-8DA5-5B42C51278E5}" type="presParOf" srcId="{E4B855A4-B89E-45DF-9B27-D49645F82D9F}" destId="{6EC6B259-1743-4F22-9517-DC01344C912B}" srcOrd="0" destOrd="0" presId="urn:microsoft.com/office/officeart/2008/layout/VerticalCircleList"/>
    <dgm:cxn modelId="{F21830B7-002B-4229-8AAF-9293CBCCE08A}" type="presParOf" srcId="{E4B855A4-B89E-45DF-9B27-D49645F82D9F}" destId="{F6F9099E-DE1A-4AF7-B2AB-D8D42FEA2F88}" srcOrd="1" destOrd="0" presId="urn:microsoft.com/office/officeart/2008/layout/VerticalCircleList"/>
    <dgm:cxn modelId="{7CEA7F63-23D8-4B7F-80FD-1F492D28C258}" type="presParOf" srcId="{E4B855A4-B89E-45DF-9B27-D49645F82D9F}" destId="{6B8A885E-19F0-4874-ACE1-393E31F712BB}" srcOrd="2" destOrd="0" presId="urn:microsoft.com/office/officeart/2008/layout/VerticalCircleList"/>
  </dgm:cxnLst>
  <dgm:bg/>
  <dgm:whole/>
  <dgm:extLst>
    <a:ext uri="http://schemas.microsoft.com/office/drawing/2008/diagram">
      <dsp:dataModelExt xmlns:dsp="http://schemas.microsoft.com/office/drawing/2008/diagram" relId="rId11"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A61A5557-C259-4840-8306-36887EDC0B31}" type="doc">
      <dgm:prSet loTypeId="urn:microsoft.com/office/officeart/2009/layout/CircleArrowProcess" loCatId="cycle" qsTypeId="urn:microsoft.com/office/officeart/2005/8/quickstyle/simple1" qsCatId="simple" csTypeId="urn:microsoft.com/office/officeart/2005/8/colors/colorful4" csCatId="colorful" phldr="1"/>
      <dgm:spPr/>
      <dgm:t>
        <a:bodyPr/>
        <a:lstStyle/>
        <a:p>
          <a:endParaRPr lang="es-CO"/>
        </a:p>
      </dgm:t>
    </dgm:pt>
    <dgm:pt modelId="{DA14E557-7330-40B4-90F0-F6EBEA576072}">
      <dgm:prSet phldrT="[Texto]"/>
      <dgm:spPr/>
      <dgm:t>
        <a:bodyPr/>
        <a:lstStyle/>
        <a:p>
          <a:r>
            <a:rPr lang="es-CO" dirty="0"/>
            <a:t>Resultados</a:t>
          </a:r>
        </a:p>
        <a:p>
          <a:r>
            <a:rPr lang="es-CO" dirty="0"/>
            <a:t>vs</a:t>
          </a:r>
        </a:p>
      </dgm:t>
    </dgm:pt>
    <dgm:pt modelId="{D8C755A6-031E-4FC8-A93A-09590CD8C939}" type="parTrans" cxnId="{8E57B438-5042-4C07-ABE2-5F76AEEC9FD1}">
      <dgm:prSet/>
      <dgm:spPr/>
      <dgm:t>
        <a:bodyPr/>
        <a:lstStyle/>
        <a:p>
          <a:endParaRPr lang="es-CO"/>
        </a:p>
      </dgm:t>
    </dgm:pt>
    <dgm:pt modelId="{5429627B-3516-47A1-8B07-4CF4D5762D2E}" type="sibTrans" cxnId="{8E57B438-5042-4C07-ABE2-5F76AEEC9FD1}">
      <dgm:prSet/>
      <dgm:spPr/>
      <dgm:t>
        <a:bodyPr/>
        <a:lstStyle/>
        <a:p>
          <a:endParaRPr lang="es-CO"/>
        </a:p>
      </dgm:t>
    </dgm:pt>
    <dgm:pt modelId="{528A72C1-05CF-4C98-BFA1-C58D6A35703F}">
      <dgm:prSet phldrT="[Texto]"/>
      <dgm:spPr/>
      <dgm:t>
        <a:bodyPr/>
        <a:lstStyle/>
        <a:p>
          <a:r>
            <a:rPr lang="es-CO" dirty="0"/>
            <a:t>Objetivos</a:t>
          </a:r>
        </a:p>
        <a:p>
          <a:r>
            <a:rPr lang="es-CO" dirty="0"/>
            <a:t>para</a:t>
          </a:r>
        </a:p>
      </dgm:t>
    </dgm:pt>
    <dgm:pt modelId="{FAB22892-18A6-4994-99D7-F67825229FAD}" type="parTrans" cxnId="{7488771D-70B6-48AD-8B23-C8CBD98E81AC}">
      <dgm:prSet/>
      <dgm:spPr/>
      <dgm:t>
        <a:bodyPr/>
        <a:lstStyle/>
        <a:p>
          <a:endParaRPr lang="es-CO"/>
        </a:p>
      </dgm:t>
    </dgm:pt>
    <dgm:pt modelId="{3BAD47E4-119B-4090-AC28-1B732A58A359}" type="sibTrans" cxnId="{7488771D-70B6-48AD-8B23-C8CBD98E81AC}">
      <dgm:prSet/>
      <dgm:spPr/>
      <dgm:t>
        <a:bodyPr/>
        <a:lstStyle/>
        <a:p>
          <a:endParaRPr lang="es-CO"/>
        </a:p>
      </dgm:t>
    </dgm:pt>
    <dgm:pt modelId="{4DC5F1F2-627A-4225-B0C6-0C9C50064F1F}">
      <dgm:prSet phldrT="[Texto]"/>
      <dgm:spPr/>
      <dgm:t>
        <a:bodyPr/>
        <a:lstStyle/>
        <a:p>
          <a:r>
            <a:rPr lang="es-CO" dirty="0"/>
            <a:t>Acciones</a:t>
          </a:r>
        </a:p>
      </dgm:t>
    </dgm:pt>
    <dgm:pt modelId="{35797673-DF79-4ACA-8CE8-02C8A803E101}" type="parTrans" cxnId="{3822F584-A44B-4D64-8679-5F2EE5D8CD67}">
      <dgm:prSet/>
      <dgm:spPr/>
      <dgm:t>
        <a:bodyPr/>
        <a:lstStyle/>
        <a:p>
          <a:endParaRPr lang="es-CO"/>
        </a:p>
      </dgm:t>
    </dgm:pt>
    <dgm:pt modelId="{D32B0D39-C1DD-4FB5-BFE4-93DDFCB42757}" type="sibTrans" cxnId="{3822F584-A44B-4D64-8679-5F2EE5D8CD67}">
      <dgm:prSet/>
      <dgm:spPr/>
      <dgm:t>
        <a:bodyPr/>
        <a:lstStyle/>
        <a:p>
          <a:endParaRPr lang="es-CO"/>
        </a:p>
      </dgm:t>
    </dgm:pt>
    <dgm:pt modelId="{C0BEEEE0-1E90-4D49-812C-C27024365B73}" type="pres">
      <dgm:prSet presAssocID="{A61A5557-C259-4840-8306-36887EDC0B31}" presName="Name0" presStyleCnt="0">
        <dgm:presLayoutVars>
          <dgm:chMax val="7"/>
          <dgm:chPref val="7"/>
          <dgm:dir/>
          <dgm:animLvl val="lvl"/>
        </dgm:presLayoutVars>
      </dgm:prSet>
      <dgm:spPr/>
    </dgm:pt>
    <dgm:pt modelId="{5F20D3DE-2AA1-4D0A-9425-51940AAB97D2}" type="pres">
      <dgm:prSet presAssocID="{DA14E557-7330-40B4-90F0-F6EBEA576072}" presName="Accent1" presStyleCnt="0"/>
      <dgm:spPr/>
    </dgm:pt>
    <dgm:pt modelId="{DDA98967-91EA-4346-8D74-484A787BB1C4}" type="pres">
      <dgm:prSet presAssocID="{DA14E557-7330-40B4-90F0-F6EBEA576072}" presName="Accent" presStyleLbl="node1" presStyleIdx="0" presStyleCnt="3"/>
      <dgm:spPr/>
    </dgm:pt>
    <dgm:pt modelId="{F389AE21-3C5E-402D-81B9-06A61E7BA855}" type="pres">
      <dgm:prSet presAssocID="{DA14E557-7330-40B4-90F0-F6EBEA576072}" presName="Parent1" presStyleLbl="revTx" presStyleIdx="0" presStyleCnt="3">
        <dgm:presLayoutVars>
          <dgm:chMax val="1"/>
          <dgm:chPref val="1"/>
          <dgm:bulletEnabled val="1"/>
        </dgm:presLayoutVars>
      </dgm:prSet>
      <dgm:spPr/>
    </dgm:pt>
    <dgm:pt modelId="{60F2B6D4-45CF-468E-9255-86981BC042C7}" type="pres">
      <dgm:prSet presAssocID="{528A72C1-05CF-4C98-BFA1-C58D6A35703F}" presName="Accent2" presStyleCnt="0"/>
      <dgm:spPr/>
    </dgm:pt>
    <dgm:pt modelId="{D57670D1-9C33-4454-8527-BAA798529532}" type="pres">
      <dgm:prSet presAssocID="{528A72C1-05CF-4C98-BFA1-C58D6A35703F}" presName="Accent" presStyleLbl="node1" presStyleIdx="1" presStyleCnt="3"/>
      <dgm:spPr/>
    </dgm:pt>
    <dgm:pt modelId="{9E6B430B-F76E-46F1-8851-484BF147EDC8}" type="pres">
      <dgm:prSet presAssocID="{528A72C1-05CF-4C98-BFA1-C58D6A35703F}" presName="Parent2" presStyleLbl="revTx" presStyleIdx="1" presStyleCnt="3">
        <dgm:presLayoutVars>
          <dgm:chMax val="1"/>
          <dgm:chPref val="1"/>
          <dgm:bulletEnabled val="1"/>
        </dgm:presLayoutVars>
      </dgm:prSet>
      <dgm:spPr/>
    </dgm:pt>
    <dgm:pt modelId="{C1F76C4D-1E2D-4438-8203-2608F38A37A3}" type="pres">
      <dgm:prSet presAssocID="{4DC5F1F2-627A-4225-B0C6-0C9C50064F1F}" presName="Accent3" presStyleCnt="0"/>
      <dgm:spPr/>
    </dgm:pt>
    <dgm:pt modelId="{6FC71F7F-770F-44E8-8F78-1C1B5CA99069}" type="pres">
      <dgm:prSet presAssocID="{4DC5F1F2-627A-4225-B0C6-0C9C50064F1F}" presName="Accent" presStyleLbl="node1" presStyleIdx="2" presStyleCnt="3"/>
      <dgm:spPr/>
    </dgm:pt>
    <dgm:pt modelId="{46202C8A-839A-4B81-A000-90608E2C890A}" type="pres">
      <dgm:prSet presAssocID="{4DC5F1F2-627A-4225-B0C6-0C9C50064F1F}" presName="Parent3" presStyleLbl="revTx" presStyleIdx="2" presStyleCnt="3">
        <dgm:presLayoutVars>
          <dgm:chMax val="1"/>
          <dgm:chPref val="1"/>
          <dgm:bulletEnabled val="1"/>
        </dgm:presLayoutVars>
      </dgm:prSet>
      <dgm:spPr/>
    </dgm:pt>
  </dgm:ptLst>
  <dgm:cxnLst>
    <dgm:cxn modelId="{7488771D-70B6-48AD-8B23-C8CBD98E81AC}" srcId="{A61A5557-C259-4840-8306-36887EDC0B31}" destId="{528A72C1-05CF-4C98-BFA1-C58D6A35703F}" srcOrd="1" destOrd="0" parTransId="{FAB22892-18A6-4994-99D7-F67825229FAD}" sibTransId="{3BAD47E4-119B-4090-AC28-1B732A58A359}"/>
    <dgm:cxn modelId="{675F1821-A285-4842-9DC8-BDC7FA92030D}" type="presOf" srcId="{DA14E557-7330-40B4-90F0-F6EBEA576072}" destId="{F389AE21-3C5E-402D-81B9-06A61E7BA855}" srcOrd="0" destOrd="0" presId="urn:microsoft.com/office/officeart/2009/layout/CircleArrowProcess"/>
    <dgm:cxn modelId="{8E57B438-5042-4C07-ABE2-5F76AEEC9FD1}" srcId="{A61A5557-C259-4840-8306-36887EDC0B31}" destId="{DA14E557-7330-40B4-90F0-F6EBEA576072}" srcOrd="0" destOrd="0" parTransId="{D8C755A6-031E-4FC8-A93A-09590CD8C939}" sibTransId="{5429627B-3516-47A1-8B07-4CF4D5762D2E}"/>
    <dgm:cxn modelId="{7A5B5C50-08CE-4480-B67F-09678C869598}" type="presOf" srcId="{4DC5F1F2-627A-4225-B0C6-0C9C50064F1F}" destId="{46202C8A-839A-4B81-A000-90608E2C890A}" srcOrd="0" destOrd="0" presId="urn:microsoft.com/office/officeart/2009/layout/CircleArrowProcess"/>
    <dgm:cxn modelId="{D393A280-B6C2-4990-8B9D-365FF7370AF5}" type="presOf" srcId="{A61A5557-C259-4840-8306-36887EDC0B31}" destId="{C0BEEEE0-1E90-4D49-812C-C27024365B73}" srcOrd="0" destOrd="0" presId="urn:microsoft.com/office/officeart/2009/layout/CircleArrowProcess"/>
    <dgm:cxn modelId="{3822F584-A44B-4D64-8679-5F2EE5D8CD67}" srcId="{A61A5557-C259-4840-8306-36887EDC0B31}" destId="{4DC5F1F2-627A-4225-B0C6-0C9C50064F1F}" srcOrd="2" destOrd="0" parTransId="{35797673-DF79-4ACA-8CE8-02C8A803E101}" sibTransId="{D32B0D39-C1DD-4FB5-BFE4-93DDFCB42757}"/>
    <dgm:cxn modelId="{7161EEDF-BF9C-4941-8C5F-1FE1A3B52622}" type="presOf" srcId="{528A72C1-05CF-4C98-BFA1-C58D6A35703F}" destId="{9E6B430B-F76E-46F1-8851-484BF147EDC8}" srcOrd="0" destOrd="0" presId="urn:microsoft.com/office/officeart/2009/layout/CircleArrowProcess"/>
    <dgm:cxn modelId="{E0A10FA0-471E-4231-8F66-83194B289689}" type="presParOf" srcId="{C0BEEEE0-1E90-4D49-812C-C27024365B73}" destId="{5F20D3DE-2AA1-4D0A-9425-51940AAB97D2}" srcOrd="0" destOrd="0" presId="urn:microsoft.com/office/officeart/2009/layout/CircleArrowProcess"/>
    <dgm:cxn modelId="{80C3372C-B534-41AA-9772-E60C701BD4C2}" type="presParOf" srcId="{5F20D3DE-2AA1-4D0A-9425-51940AAB97D2}" destId="{DDA98967-91EA-4346-8D74-484A787BB1C4}" srcOrd="0" destOrd="0" presId="urn:microsoft.com/office/officeart/2009/layout/CircleArrowProcess"/>
    <dgm:cxn modelId="{C18B2EB8-101A-41A3-885C-C42C65B6DB41}" type="presParOf" srcId="{C0BEEEE0-1E90-4D49-812C-C27024365B73}" destId="{F389AE21-3C5E-402D-81B9-06A61E7BA855}" srcOrd="1" destOrd="0" presId="urn:microsoft.com/office/officeart/2009/layout/CircleArrowProcess"/>
    <dgm:cxn modelId="{D64AC0B3-58C6-4959-A04E-6A4737BCC403}" type="presParOf" srcId="{C0BEEEE0-1E90-4D49-812C-C27024365B73}" destId="{60F2B6D4-45CF-468E-9255-86981BC042C7}" srcOrd="2" destOrd="0" presId="urn:microsoft.com/office/officeart/2009/layout/CircleArrowProcess"/>
    <dgm:cxn modelId="{987D84B8-15FC-4489-AF81-EC53DB812CAA}" type="presParOf" srcId="{60F2B6D4-45CF-468E-9255-86981BC042C7}" destId="{D57670D1-9C33-4454-8527-BAA798529532}" srcOrd="0" destOrd="0" presId="urn:microsoft.com/office/officeart/2009/layout/CircleArrowProcess"/>
    <dgm:cxn modelId="{AB2DB778-9AFC-4928-85AB-C2A97071A779}" type="presParOf" srcId="{C0BEEEE0-1E90-4D49-812C-C27024365B73}" destId="{9E6B430B-F76E-46F1-8851-484BF147EDC8}" srcOrd="3" destOrd="0" presId="urn:microsoft.com/office/officeart/2009/layout/CircleArrowProcess"/>
    <dgm:cxn modelId="{DE8750EC-A4CB-4BF0-9870-6C4EF8CC23A8}" type="presParOf" srcId="{C0BEEEE0-1E90-4D49-812C-C27024365B73}" destId="{C1F76C4D-1E2D-4438-8203-2608F38A37A3}" srcOrd="4" destOrd="0" presId="urn:microsoft.com/office/officeart/2009/layout/CircleArrowProcess"/>
    <dgm:cxn modelId="{124096CA-8D33-46A4-802B-3160033859A9}" type="presParOf" srcId="{C1F76C4D-1E2D-4438-8203-2608F38A37A3}" destId="{6FC71F7F-770F-44E8-8F78-1C1B5CA99069}" srcOrd="0" destOrd="0" presId="urn:microsoft.com/office/officeart/2009/layout/CircleArrowProcess"/>
    <dgm:cxn modelId="{5BEFF117-DB0E-4548-BE3C-4C5EA9607C73}" type="presParOf" srcId="{C0BEEEE0-1E90-4D49-812C-C27024365B73}" destId="{46202C8A-839A-4B81-A000-90608E2C890A}" srcOrd="5" destOrd="0" presId="urn:microsoft.com/office/officeart/2009/layout/CircleArrowProcess"/>
  </dgm:cxnLst>
  <dgm:bg/>
  <dgm:whole/>
  <dgm:extLst>
    <a:ext uri="http://schemas.microsoft.com/office/drawing/2008/diagram">
      <dsp:dataModelExt xmlns:dsp="http://schemas.microsoft.com/office/drawing/2008/diagram" relId="rId16" minVer="http://schemas.openxmlformats.org/drawingml/2006/diagram"/>
    </a:ext>
  </dgm:extLst>
</dgm:dataModel>
</file>

<file path=xl/diagrams/data4.xml><?xml version="1.0" encoding="utf-8"?>
<dgm:dataModel xmlns:dgm="http://schemas.openxmlformats.org/drawingml/2006/diagram" xmlns:a="http://schemas.openxmlformats.org/drawingml/2006/main">
  <dgm:ptLst>
    <dgm:pt modelId="{934B768A-44D4-4A68-AA6C-601EFFDB2DC6}" type="doc">
      <dgm:prSet loTypeId="urn:microsoft.com/office/officeart/2005/8/layout/arrow6" loCatId="relationship" qsTypeId="urn:microsoft.com/office/officeart/2005/8/quickstyle/simple2" qsCatId="simple" csTypeId="urn:microsoft.com/office/officeart/2005/8/colors/colorful3" csCatId="colorful" phldr="1"/>
      <dgm:spPr/>
      <dgm:t>
        <a:bodyPr/>
        <a:lstStyle/>
        <a:p>
          <a:endParaRPr lang="es-CO"/>
        </a:p>
      </dgm:t>
    </dgm:pt>
    <dgm:pt modelId="{847472AD-DC97-420A-854B-EFC7629C6D72}">
      <dgm:prSet phldrT="[Texto]"/>
      <dgm:spPr/>
      <dgm:t>
        <a:bodyPr/>
        <a:lstStyle/>
        <a:p>
          <a:r>
            <a:rPr lang="es-CO" dirty="0"/>
            <a:t>Acciones</a:t>
          </a:r>
        </a:p>
      </dgm:t>
    </dgm:pt>
    <dgm:pt modelId="{F91B2DCE-6E78-4542-8203-D34E3414DE3C}" type="parTrans" cxnId="{1F77886A-0E88-443D-984A-4C4AB7C997D9}">
      <dgm:prSet/>
      <dgm:spPr/>
      <dgm:t>
        <a:bodyPr/>
        <a:lstStyle/>
        <a:p>
          <a:endParaRPr lang="es-CO"/>
        </a:p>
      </dgm:t>
    </dgm:pt>
    <dgm:pt modelId="{53A4FA76-0E54-44BF-AB95-B07B44D636DB}" type="sibTrans" cxnId="{1F77886A-0E88-443D-984A-4C4AB7C997D9}">
      <dgm:prSet/>
      <dgm:spPr/>
      <dgm:t>
        <a:bodyPr/>
        <a:lstStyle/>
        <a:p>
          <a:endParaRPr lang="es-CO"/>
        </a:p>
      </dgm:t>
    </dgm:pt>
    <dgm:pt modelId="{9F9D0DDF-9913-44E2-A947-F54FACD76AC8}">
      <dgm:prSet phldrT="[Texto]"/>
      <dgm:spPr/>
      <dgm:t>
        <a:bodyPr/>
        <a:lstStyle/>
        <a:p>
          <a:r>
            <a:rPr lang="es-CO" dirty="0"/>
            <a:t>Plan de Carrera</a:t>
          </a:r>
        </a:p>
      </dgm:t>
    </dgm:pt>
    <dgm:pt modelId="{EA1665BE-401D-44A5-AB01-EB90A0B8A5D5}" type="parTrans" cxnId="{AE7F176A-36AC-4D7E-83D6-A525128C91B6}">
      <dgm:prSet/>
      <dgm:spPr/>
      <dgm:t>
        <a:bodyPr/>
        <a:lstStyle/>
        <a:p>
          <a:endParaRPr lang="es-CO"/>
        </a:p>
      </dgm:t>
    </dgm:pt>
    <dgm:pt modelId="{C719A3D0-5F47-451F-8E4D-71FFFF58EB00}" type="sibTrans" cxnId="{AE7F176A-36AC-4D7E-83D6-A525128C91B6}">
      <dgm:prSet/>
      <dgm:spPr/>
      <dgm:t>
        <a:bodyPr/>
        <a:lstStyle/>
        <a:p>
          <a:endParaRPr lang="es-CO"/>
        </a:p>
      </dgm:t>
    </dgm:pt>
    <dgm:pt modelId="{DBA33D47-779A-48F7-9C36-A1CD01397C3D}" type="pres">
      <dgm:prSet presAssocID="{934B768A-44D4-4A68-AA6C-601EFFDB2DC6}" presName="compositeShape" presStyleCnt="0">
        <dgm:presLayoutVars>
          <dgm:chMax val="2"/>
          <dgm:dir/>
          <dgm:resizeHandles val="exact"/>
        </dgm:presLayoutVars>
      </dgm:prSet>
      <dgm:spPr/>
    </dgm:pt>
    <dgm:pt modelId="{0AE9A41D-795C-4FAD-9381-D71334D999F9}" type="pres">
      <dgm:prSet presAssocID="{934B768A-44D4-4A68-AA6C-601EFFDB2DC6}" presName="ribbon" presStyleLbl="node1" presStyleIdx="0" presStyleCnt="1"/>
      <dgm:spPr/>
    </dgm:pt>
    <dgm:pt modelId="{7F921330-6325-45EB-A976-8FA6BEA60884}" type="pres">
      <dgm:prSet presAssocID="{934B768A-44D4-4A68-AA6C-601EFFDB2DC6}" presName="leftArrowText" presStyleLbl="node1" presStyleIdx="0" presStyleCnt="1">
        <dgm:presLayoutVars>
          <dgm:chMax val="0"/>
          <dgm:bulletEnabled val="1"/>
        </dgm:presLayoutVars>
      </dgm:prSet>
      <dgm:spPr/>
    </dgm:pt>
    <dgm:pt modelId="{DB2438D5-9F85-4B83-9036-867FD976453F}" type="pres">
      <dgm:prSet presAssocID="{934B768A-44D4-4A68-AA6C-601EFFDB2DC6}" presName="rightArrowText" presStyleLbl="node1" presStyleIdx="0" presStyleCnt="1">
        <dgm:presLayoutVars>
          <dgm:chMax val="0"/>
          <dgm:bulletEnabled val="1"/>
        </dgm:presLayoutVars>
      </dgm:prSet>
      <dgm:spPr/>
    </dgm:pt>
  </dgm:ptLst>
  <dgm:cxnLst>
    <dgm:cxn modelId="{AE7F176A-36AC-4D7E-83D6-A525128C91B6}" srcId="{934B768A-44D4-4A68-AA6C-601EFFDB2DC6}" destId="{9F9D0DDF-9913-44E2-A947-F54FACD76AC8}" srcOrd="1" destOrd="0" parTransId="{EA1665BE-401D-44A5-AB01-EB90A0B8A5D5}" sibTransId="{C719A3D0-5F47-451F-8E4D-71FFFF58EB00}"/>
    <dgm:cxn modelId="{1F77886A-0E88-443D-984A-4C4AB7C997D9}" srcId="{934B768A-44D4-4A68-AA6C-601EFFDB2DC6}" destId="{847472AD-DC97-420A-854B-EFC7629C6D72}" srcOrd="0" destOrd="0" parTransId="{F91B2DCE-6E78-4542-8203-D34E3414DE3C}" sibTransId="{53A4FA76-0E54-44BF-AB95-B07B44D636DB}"/>
    <dgm:cxn modelId="{58C9F556-CBD1-4C36-BC0E-7EE18A94623F}" type="presOf" srcId="{9F9D0DDF-9913-44E2-A947-F54FACD76AC8}" destId="{DB2438D5-9F85-4B83-9036-867FD976453F}" srcOrd="0" destOrd="0" presId="urn:microsoft.com/office/officeart/2005/8/layout/arrow6"/>
    <dgm:cxn modelId="{A59678A8-18D6-45E8-8DCF-AF536854FCBA}" type="presOf" srcId="{847472AD-DC97-420A-854B-EFC7629C6D72}" destId="{7F921330-6325-45EB-A976-8FA6BEA60884}" srcOrd="0" destOrd="0" presId="urn:microsoft.com/office/officeart/2005/8/layout/arrow6"/>
    <dgm:cxn modelId="{4742AEEF-673C-40A2-BCC4-2FA9E1B12FA1}" type="presOf" srcId="{934B768A-44D4-4A68-AA6C-601EFFDB2DC6}" destId="{DBA33D47-779A-48F7-9C36-A1CD01397C3D}" srcOrd="0" destOrd="0" presId="urn:microsoft.com/office/officeart/2005/8/layout/arrow6"/>
    <dgm:cxn modelId="{CF7F8139-621A-49FA-9ED4-00F2C879DE5F}" type="presParOf" srcId="{DBA33D47-779A-48F7-9C36-A1CD01397C3D}" destId="{0AE9A41D-795C-4FAD-9381-D71334D999F9}" srcOrd="0" destOrd="0" presId="urn:microsoft.com/office/officeart/2005/8/layout/arrow6"/>
    <dgm:cxn modelId="{52DE5C89-62D7-47C9-A425-7DB88B7D0DAA}" type="presParOf" srcId="{DBA33D47-779A-48F7-9C36-A1CD01397C3D}" destId="{7F921330-6325-45EB-A976-8FA6BEA60884}" srcOrd="1" destOrd="0" presId="urn:microsoft.com/office/officeart/2005/8/layout/arrow6"/>
    <dgm:cxn modelId="{F63A0F7B-5549-415C-908F-597407CB3994}" type="presParOf" srcId="{DBA33D47-779A-48F7-9C36-A1CD01397C3D}" destId="{DB2438D5-9F85-4B83-9036-867FD976453F}" srcOrd="2" destOrd="0" presId="urn:microsoft.com/office/officeart/2005/8/layout/arrow6"/>
  </dgm:cxnLst>
  <dgm:bg/>
  <dgm:whole/>
  <dgm:extLst>
    <a:ext uri="http://schemas.microsoft.com/office/drawing/2008/diagram">
      <dsp:dataModelExt xmlns:dsp="http://schemas.microsoft.com/office/drawing/2008/diagram" relId="rId21"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0E6D5DF5-253F-494E-A081-134A02B43BF3}">
      <dsp:nvSpPr>
        <dsp:cNvPr id="0" name=""/>
        <dsp:cNvSpPr/>
      </dsp:nvSpPr>
      <dsp:spPr>
        <a:xfrm>
          <a:off x="2294" y="678024"/>
          <a:ext cx="2008547" cy="502136"/>
        </a:xfrm>
        <a:prstGeom prst="roundRect">
          <a:avLst>
            <a:gd name="adj" fmla="val 10000"/>
          </a:avLst>
        </a:prstGeom>
        <a:gradFill rotWithShape="0">
          <a:gsLst>
            <a:gs pos="0">
              <a:schemeClr val="accent4">
                <a:hueOff val="0"/>
                <a:satOff val="0"/>
                <a:lumOff val="0"/>
                <a:alphaOff val="0"/>
                <a:tint val="50000"/>
                <a:satMod val="300000"/>
              </a:schemeClr>
            </a:gs>
            <a:gs pos="35000">
              <a:schemeClr val="accent4">
                <a:hueOff val="0"/>
                <a:satOff val="0"/>
                <a:lumOff val="0"/>
                <a:alphaOff val="0"/>
                <a:tint val="37000"/>
                <a:satMod val="300000"/>
              </a:schemeClr>
            </a:gs>
            <a:gs pos="100000">
              <a:schemeClr val="accent4">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35560" tIns="35560" rIns="35560" bIns="35560" numCol="1" spcCol="1270" anchor="ctr" anchorCtr="0">
          <a:noAutofit/>
        </a:bodyPr>
        <a:lstStyle/>
        <a:p>
          <a:pPr marL="0" lvl="0" indent="0" algn="ctr" defTabSz="1244600">
            <a:lnSpc>
              <a:spcPct val="90000"/>
            </a:lnSpc>
            <a:spcBef>
              <a:spcPct val="0"/>
            </a:spcBef>
            <a:spcAft>
              <a:spcPct val="35000"/>
            </a:spcAft>
            <a:buNone/>
          </a:pPr>
          <a:r>
            <a:rPr lang="es-CO" sz="2800" kern="1200" dirty="0"/>
            <a:t>Medir</a:t>
          </a:r>
        </a:p>
      </dsp:txBody>
      <dsp:txXfrm>
        <a:off x="17001" y="692731"/>
        <a:ext cx="1979133" cy="472722"/>
      </dsp:txXfrm>
    </dsp:sp>
    <dsp:sp modelId="{BDB34AEC-AFCA-4875-92F4-FF2B0CE5C74B}">
      <dsp:nvSpPr>
        <dsp:cNvPr id="0" name=""/>
        <dsp:cNvSpPr/>
      </dsp:nvSpPr>
      <dsp:spPr>
        <a:xfrm rot="5400000">
          <a:off x="962631" y="1224098"/>
          <a:ext cx="87873" cy="87873"/>
        </a:xfrm>
        <a:prstGeom prst="rightArrow">
          <a:avLst>
            <a:gd name="adj1" fmla="val 66700"/>
            <a:gd name="adj2" fmla="val 50000"/>
          </a:avLst>
        </a:prstGeom>
        <a:gradFill rotWithShape="0">
          <a:gsLst>
            <a:gs pos="0">
              <a:schemeClr val="accent4">
                <a:hueOff val="0"/>
                <a:satOff val="0"/>
                <a:lumOff val="0"/>
                <a:alphaOff val="0"/>
                <a:tint val="50000"/>
                <a:satMod val="300000"/>
              </a:schemeClr>
            </a:gs>
            <a:gs pos="35000">
              <a:schemeClr val="accent4">
                <a:hueOff val="0"/>
                <a:satOff val="0"/>
                <a:lumOff val="0"/>
                <a:alphaOff val="0"/>
                <a:tint val="37000"/>
                <a:satMod val="300000"/>
              </a:schemeClr>
            </a:gs>
            <a:gs pos="100000">
              <a:schemeClr val="accent4">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dsp:spPr>
      <dsp:style>
        <a:lnRef idx="0">
          <a:scrgbClr r="0" g="0" b="0"/>
        </a:lnRef>
        <a:fillRef idx="2">
          <a:scrgbClr r="0" g="0" b="0"/>
        </a:fillRef>
        <a:effectRef idx="1">
          <a:scrgbClr r="0" g="0" b="0"/>
        </a:effectRef>
        <a:fontRef idx="minor">
          <a:schemeClr val="dk1"/>
        </a:fontRef>
      </dsp:style>
    </dsp:sp>
    <dsp:sp modelId="{E08029BC-511D-4941-B9CA-03DDEE3B247D}">
      <dsp:nvSpPr>
        <dsp:cNvPr id="0" name=""/>
        <dsp:cNvSpPr/>
      </dsp:nvSpPr>
      <dsp:spPr>
        <a:xfrm>
          <a:off x="2294" y="1355908"/>
          <a:ext cx="2008547" cy="502136"/>
        </a:xfrm>
        <a:prstGeom prst="roundRect">
          <a:avLst>
            <a:gd name="adj" fmla="val 10000"/>
          </a:avLst>
        </a:prstGeom>
        <a:solidFill>
          <a:schemeClr val="accent4">
            <a:tint val="40000"/>
            <a:alpha val="90000"/>
            <a:hueOff val="0"/>
            <a:satOff val="0"/>
            <a:lumOff val="0"/>
            <a:alphaOff val="0"/>
          </a:schemeClr>
        </a:solidFill>
        <a:ln w="9525" cap="flat" cmpd="sng" algn="ctr">
          <a:solidFill>
            <a:schemeClr val="accent4">
              <a:tint val="40000"/>
              <a:alpha val="90000"/>
              <a:hueOff val="0"/>
              <a:satOff val="0"/>
              <a:lumOff val="0"/>
              <a:alphaOff val="0"/>
            </a:schemeClr>
          </a:solidFill>
          <a:prstDash val="solid"/>
        </a:ln>
        <a:effectLst/>
      </dsp:spPr>
      <dsp:style>
        <a:lnRef idx="1">
          <a:scrgbClr r="0" g="0" b="0"/>
        </a:lnRef>
        <a:fillRef idx="1">
          <a:scrgbClr r="0" g="0" b="0"/>
        </a:fillRef>
        <a:effectRef idx="0">
          <a:scrgbClr r="0" g="0" b="0"/>
        </a:effectRef>
        <a:fontRef idx="minor"/>
      </dsp:style>
      <dsp:txBody>
        <a:bodyPr spcFirstLastPara="0" vert="horz" wrap="square" lIns="12700" tIns="12700" rIns="12700" bIns="12700" numCol="1" spcCol="1270" anchor="ctr" anchorCtr="0">
          <a:noAutofit/>
        </a:bodyPr>
        <a:lstStyle/>
        <a:p>
          <a:pPr marL="0" lvl="0" indent="0" algn="ctr" defTabSz="444500">
            <a:lnSpc>
              <a:spcPct val="90000"/>
            </a:lnSpc>
            <a:spcBef>
              <a:spcPct val="0"/>
            </a:spcBef>
            <a:spcAft>
              <a:spcPct val="35000"/>
            </a:spcAft>
            <a:buNone/>
          </a:pPr>
          <a:r>
            <a:rPr lang="es-CO" sz="1000" kern="1200" dirty="0"/>
            <a:t>El desempeño de los funcionarios de la gerencia </a:t>
          </a:r>
        </a:p>
      </dsp:txBody>
      <dsp:txXfrm>
        <a:off x="17001" y="1370615"/>
        <a:ext cx="1979133" cy="472722"/>
      </dsp:txXfrm>
    </dsp:sp>
    <dsp:sp modelId="{FADFABF7-BBEE-4CE7-8141-DDFFA7469BD9}">
      <dsp:nvSpPr>
        <dsp:cNvPr id="0" name=""/>
        <dsp:cNvSpPr/>
      </dsp:nvSpPr>
      <dsp:spPr>
        <a:xfrm>
          <a:off x="2292039" y="678024"/>
          <a:ext cx="2008547" cy="502136"/>
        </a:xfrm>
        <a:prstGeom prst="roundRect">
          <a:avLst>
            <a:gd name="adj" fmla="val 10000"/>
          </a:avLst>
        </a:prstGeom>
        <a:gradFill rotWithShape="0">
          <a:gsLst>
            <a:gs pos="0">
              <a:schemeClr val="accent4">
                <a:hueOff val="-5657125"/>
                <a:satOff val="21740"/>
                <a:lumOff val="2418"/>
                <a:alphaOff val="0"/>
                <a:tint val="50000"/>
                <a:satMod val="300000"/>
              </a:schemeClr>
            </a:gs>
            <a:gs pos="35000">
              <a:schemeClr val="accent4">
                <a:hueOff val="-5657125"/>
                <a:satOff val="21740"/>
                <a:lumOff val="2418"/>
                <a:alphaOff val="0"/>
                <a:tint val="37000"/>
                <a:satMod val="300000"/>
              </a:schemeClr>
            </a:gs>
            <a:gs pos="100000">
              <a:schemeClr val="accent4">
                <a:hueOff val="-5657125"/>
                <a:satOff val="21740"/>
                <a:lumOff val="2418"/>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35560" tIns="35560" rIns="35560" bIns="35560" numCol="1" spcCol="1270" anchor="ctr" anchorCtr="0">
          <a:noAutofit/>
        </a:bodyPr>
        <a:lstStyle/>
        <a:p>
          <a:pPr marL="0" lvl="0" indent="0" algn="ctr" defTabSz="1244600">
            <a:lnSpc>
              <a:spcPct val="90000"/>
            </a:lnSpc>
            <a:spcBef>
              <a:spcPct val="0"/>
            </a:spcBef>
            <a:spcAft>
              <a:spcPct val="35000"/>
            </a:spcAft>
            <a:buNone/>
          </a:pPr>
          <a:r>
            <a:rPr lang="es-CO" sz="2800" kern="1200" dirty="0"/>
            <a:t>Evaluar</a:t>
          </a:r>
        </a:p>
      </dsp:txBody>
      <dsp:txXfrm>
        <a:off x="2306746" y="692731"/>
        <a:ext cx="1979133" cy="472722"/>
      </dsp:txXfrm>
    </dsp:sp>
    <dsp:sp modelId="{787752B1-B259-4F9F-9A69-2FCF7E901EF0}">
      <dsp:nvSpPr>
        <dsp:cNvPr id="0" name=""/>
        <dsp:cNvSpPr/>
      </dsp:nvSpPr>
      <dsp:spPr>
        <a:xfrm rot="5400000">
          <a:off x="3252375" y="1224098"/>
          <a:ext cx="87873" cy="87873"/>
        </a:xfrm>
        <a:prstGeom prst="rightArrow">
          <a:avLst>
            <a:gd name="adj1" fmla="val 66700"/>
            <a:gd name="adj2" fmla="val 50000"/>
          </a:avLst>
        </a:prstGeom>
        <a:gradFill rotWithShape="0">
          <a:gsLst>
            <a:gs pos="0">
              <a:schemeClr val="accent4">
                <a:hueOff val="-5657125"/>
                <a:satOff val="21740"/>
                <a:lumOff val="2418"/>
                <a:alphaOff val="0"/>
                <a:tint val="50000"/>
                <a:satMod val="300000"/>
              </a:schemeClr>
            </a:gs>
            <a:gs pos="35000">
              <a:schemeClr val="accent4">
                <a:hueOff val="-5657125"/>
                <a:satOff val="21740"/>
                <a:lumOff val="2418"/>
                <a:alphaOff val="0"/>
                <a:tint val="37000"/>
                <a:satMod val="300000"/>
              </a:schemeClr>
            </a:gs>
            <a:gs pos="100000">
              <a:schemeClr val="accent4">
                <a:hueOff val="-5657125"/>
                <a:satOff val="21740"/>
                <a:lumOff val="2418"/>
                <a:alphaOff val="0"/>
                <a:tint val="15000"/>
                <a:satMod val="350000"/>
              </a:schemeClr>
            </a:gs>
          </a:gsLst>
          <a:lin ang="16200000" scaled="1"/>
        </a:gradFill>
        <a:ln>
          <a:noFill/>
        </a:ln>
        <a:effectLst>
          <a:outerShdw blurRad="40000" dist="20000" dir="5400000" rotWithShape="0">
            <a:srgbClr val="000000">
              <a:alpha val="38000"/>
            </a:srgbClr>
          </a:outerShdw>
        </a:effectLst>
      </dsp:spPr>
      <dsp:style>
        <a:lnRef idx="0">
          <a:scrgbClr r="0" g="0" b="0"/>
        </a:lnRef>
        <a:fillRef idx="2">
          <a:scrgbClr r="0" g="0" b="0"/>
        </a:fillRef>
        <a:effectRef idx="1">
          <a:scrgbClr r="0" g="0" b="0"/>
        </a:effectRef>
        <a:fontRef idx="minor">
          <a:schemeClr val="dk1"/>
        </a:fontRef>
      </dsp:style>
    </dsp:sp>
    <dsp:sp modelId="{AA473903-898A-425F-9641-53B041A8EFEF}">
      <dsp:nvSpPr>
        <dsp:cNvPr id="0" name=""/>
        <dsp:cNvSpPr/>
      </dsp:nvSpPr>
      <dsp:spPr>
        <a:xfrm>
          <a:off x="2292039" y="1355908"/>
          <a:ext cx="2008547" cy="502136"/>
        </a:xfrm>
        <a:prstGeom prst="roundRect">
          <a:avLst>
            <a:gd name="adj" fmla="val 10000"/>
          </a:avLst>
        </a:prstGeom>
        <a:solidFill>
          <a:schemeClr val="accent4">
            <a:tint val="40000"/>
            <a:alpha val="90000"/>
            <a:hueOff val="-5863287"/>
            <a:satOff val="16286"/>
            <a:lumOff val="1385"/>
            <a:alphaOff val="0"/>
          </a:schemeClr>
        </a:solidFill>
        <a:ln w="9525" cap="flat" cmpd="sng" algn="ctr">
          <a:solidFill>
            <a:schemeClr val="accent4">
              <a:tint val="40000"/>
              <a:alpha val="90000"/>
              <a:hueOff val="-5863287"/>
              <a:satOff val="16286"/>
              <a:lumOff val="1385"/>
              <a:alphaOff val="0"/>
            </a:schemeClr>
          </a:solidFill>
          <a:prstDash val="solid"/>
        </a:ln>
        <a:effectLst/>
      </dsp:spPr>
      <dsp:style>
        <a:lnRef idx="1">
          <a:scrgbClr r="0" g="0" b="0"/>
        </a:lnRef>
        <a:fillRef idx="1">
          <a:scrgbClr r="0" g="0" b="0"/>
        </a:fillRef>
        <a:effectRef idx="0">
          <a:scrgbClr r="0" g="0" b="0"/>
        </a:effectRef>
        <a:fontRef idx="minor"/>
      </dsp:style>
      <dsp:txBody>
        <a:bodyPr spcFirstLastPara="0" vert="horz" wrap="square" lIns="12700" tIns="12700" rIns="12700" bIns="12700" numCol="1" spcCol="1270" anchor="ctr" anchorCtr="0">
          <a:noAutofit/>
        </a:bodyPr>
        <a:lstStyle/>
        <a:p>
          <a:pPr marL="0" lvl="0" indent="0" algn="ctr" defTabSz="444500">
            <a:lnSpc>
              <a:spcPct val="90000"/>
            </a:lnSpc>
            <a:spcBef>
              <a:spcPct val="0"/>
            </a:spcBef>
            <a:spcAft>
              <a:spcPct val="35000"/>
            </a:spcAft>
            <a:buNone/>
          </a:pPr>
          <a:r>
            <a:rPr lang="es-CO" sz="1000" kern="1200" dirty="0"/>
            <a:t>Las competencias de los funcionarios para el rol que desempeñan actualmente</a:t>
          </a:r>
        </a:p>
      </dsp:txBody>
      <dsp:txXfrm>
        <a:off x="2306746" y="1370615"/>
        <a:ext cx="1979133" cy="472722"/>
      </dsp:txXfrm>
    </dsp:sp>
    <dsp:sp modelId="{397C7E23-4721-4AC6-BCAB-98AC6094A268}">
      <dsp:nvSpPr>
        <dsp:cNvPr id="0" name=""/>
        <dsp:cNvSpPr/>
      </dsp:nvSpPr>
      <dsp:spPr>
        <a:xfrm>
          <a:off x="4581783" y="678024"/>
          <a:ext cx="2008547" cy="502136"/>
        </a:xfrm>
        <a:prstGeom prst="roundRect">
          <a:avLst>
            <a:gd name="adj" fmla="val 10000"/>
          </a:avLst>
        </a:prstGeom>
        <a:gradFill rotWithShape="0">
          <a:gsLst>
            <a:gs pos="0">
              <a:schemeClr val="accent4">
                <a:hueOff val="-11314250"/>
                <a:satOff val="43480"/>
                <a:lumOff val="4836"/>
                <a:alphaOff val="0"/>
                <a:tint val="50000"/>
                <a:satMod val="300000"/>
              </a:schemeClr>
            </a:gs>
            <a:gs pos="35000">
              <a:schemeClr val="accent4">
                <a:hueOff val="-11314250"/>
                <a:satOff val="43480"/>
                <a:lumOff val="4836"/>
                <a:alphaOff val="0"/>
                <a:tint val="37000"/>
                <a:satMod val="300000"/>
              </a:schemeClr>
            </a:gs>
            <a:gs pos="100000">
              <a:schemeClr val="accent4">
                <a:hueOff val="-11314250"/>
                <a:satOff val="43480"/>
                <a:lumOff val="4836"/>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35560" tIns="35560" rIns="35560" bIns="35560" numCol="1" spcCol="1270" anchor="ctr" anchorCtr="0">
          <a:noAutofit/>
        </a:bodyPr>
        <a:lstStyle/>
        <a:p>
          <a:pPr marL="0" lvl="0" indent="0" algn="ctr" defTabSz="1244600">
            <a:lnSpc>
              <a:spcPct val="90000"/>
            </a:lnSpc>
            <a:spcBef>
              <a:spcPct val="0"/>
            </a:spcBef>
            <a:spcAft>
              <a:spcPct val="35000"/>
            </a:spcAft>
            <a:buNone/>
          </a:pPr>
          <a:r>
            <a:rPr lang="es-CO" sz="2800" kern="1200" dirty="0"/>
            <a:t>Diseñar</a:t>
          </a:r>
        </a:p>
      </dsp:txBody>
      <dsp:txXfrm>
        <a:off x="4596490" y="692731"/>
        <a:ext cx="1979133" cy="472722"/>
      </dsp:txXfrm>
    </dsp:sp>
    <dsp:sp modelId="{31F1DC8C-BB9A-4143-AA5F-650F07BB6E0A}">
      <dsp:nvSpPr>
        <dsp:cNvPr id="0" name=""/>
        <dsp:cNvSpPr/>
      </dsp:nvSpPr>
      <dsp:spPr>
        <a:xfrm rot="5400000">
          <a:off x="5542120" y="1224098"/>
          <a:ext cx="87873" cy="87873"/>
        </a:xfrm>
        <a:prstGeom prst="rightArrow">
          <a:avLst>
            <a:gd name="adj1" fmla="val 66700"/>
            <a:gd name="adj2" fmla="val 50000"/>
          </a:avLst>
        </a:prstGeom>
        <a:gradFill rotWithShape="0">
          <a:gsLst>
            <a:gs pos="0">
              <a:schemeClr val="accent4">
                <a:hueOff val="-11314250"/>
                <a:satOff val="43480"/>
                <a:lumOff val="4836"/>
                <a:alphaOff val="0"/>
                <a:tint val="50000"/>
                <a:satMod val="300000"/>
              </a:schemeClr>
            </a:gs>
            <a:gs pos="35000">
              <a:schemeClr val="accent4">
                <a:hueOff val="-11314250"/>
                <a:satOff val="43480"/>
                <a:lumOff val="4836"/>
                <a:alphaOff val="0"/>
                <a:tint val="37000"/>
                <a:satMod val="300000"/>
              </a:schemeClr>
            </a:gs>
            <a:gs pos="100000">
              <a:schemeClr val="accent4">
                <a:hueOff val="-11314250"/>
                <a:satOff val="43480"/>
                <a:lumOff val="4836"/>
                <a:alphaOff val="0"/>
                <a:tint val="15000"/>
                <a:satMod val="350000"/>
              </a:schemeClr>
            </a:gs>
          </a:gsLst>
          <a:lin ang="16200000" scaled="1"/>
        </a:gradFill>
        <a:ln>
          <a:noFill/>
        </a:ln>
        <a:effectLst>
          <a:outerShdw blurRad="40000" dist="20000" dir="5400000" rotWithShape="0">
            <a:srgbClr val="000000">
              <a:alpha val="38000"/>
            </a:srgbClr>
          </a:outerShdw>
        </a:effectLst>
      </dsp:spPr>
      <dsp:style>
        <a:lnRef idx="0">
          <a:scrgbClr r="0" g="0" b="0"/>
        </a:lnRef>
        <a:fillRef idx="2">
          <a:scrgbClr r="0" g="0" b="0"/>
        </a:fillRef>
        <a:effectRef idx="1">
          <a:scrgbClr r="0" g="0" b="0"/>
        </a:effectRef>
        <a:fontRef idx="minor">
          <a:schemeClr val="dk1"/>
        </a:fontRef>
      </dsp:style>
    </dsp:sp>
    <dsp:sp modelId="{ABD4E837-A2B5-4928-BF00-21D5C302136C}">
      <dsp:nvSpPr>
        <dsp:cNvPr id="0" name=""/>
        <dsp:cNvSpPr/>
      </dsp:nvSpPr>
      <dsp:spPr>
        <a:xfrm>
          <a:off x="4581783" y="1355908"/>
          <a:ext cx="2008547" cy="502136"/>
        </a:xfrm>
        <a:prstGeom prst="roundRect">
          <a:avLst>
            <a:gd name="adj" fmla="val 10000"/>
          </a:avLst>
        </a:prstGeom>
        <a:solidFill>
          <a:schemeClr val="accent4">
            <a:tint val="40000"/>
            <a:alpha val="90000"/>
            <a:hueOff val="-11726574"/>
            <a:satOff val="32572"/>
            <a:lumOff val="2770"/>
            <a:alphaOff val="0"/>
          </a:schemeClr>
        </a:solidFill>
        <a:ln w="9525" cap="flat" cmpd="sng" algn="ctr">
          <a:solidFill>
            <a:schemeClr val="accent4">
              <a:tint val="40000"/>
              <a:alpha val="90000"/>
              <a:hueOff val="-11726574"/>
              <a:satOff val="32572"/>
              <a:lumOff val="2770"/>
              <a:alphaOff val="0"/>
            </a:schemeClr>
          </a:solidFill>
          <a:prstDash val="solid"/>
        </a:ln>
        <a:effectLst/>
      </dsp:spPr>
      <dsp:style>
        <a:lnRef idx="1">
          <a:scrgbClr r="0" g="0" b="0"/>
        </a:lnRef>
        <a:fillRef idx="1">
          <a:scrgbClr r="0" g="0" b="0"/>
        </a:fillRef>
        <a:effectRef idx="0">
          <a:scrgbClr r="0" g="0" b="0"/>
        </a:effectRef>
        <a:fontRef idx="minor"/>
      </dsp:style>
      <dsp:txBody>
        <a:bodyPr spcFirstLastPara="0" vert="horz" wrap="square" lIns="12700" tIns="12700" rIns="12700" bIns="12700" numCol="1" spcCol="1270" anchor="ctr" anchorCtr="0">
          <a:noAutofit/>
        </a:bodyPr>
        <a:lstStyle/>
        <a:p>
          <a:pPr marL="0" lvl="0" indent="0" algn="ctr" defTabSz="444500">
            <a:lnSpc>
              <a:spcPct val="90000"/>
            </a:lnSpc>
            <a:spcBef>
              <a:spcPct val="0"/>
            </a:spcBef>
            <a:spcAft>
              <a:spcPct val="35000"/>
            </a:spcAft>
            <a:buNone/>
          </a:pPr>
          <a:r>
            <a:rPr lang="es-CO" sz="1000" kern="1200" dirty="0"/>
            <a:t>Programa de aprendizaje y desarrollo alineado a los objetivos de cada rol</a:t>
          </a:r>
        </a:p>
      </dsp:txBody>
      <dsp:txXfrm>
        <a:off x="4596490" y="1370615"/>
        <a:ext cx="1979133" cy="472722"/>
      </dsp:txXfrm>
    </dsp:sp>
    <dsp:sp modelId="{E6449EEC-CDA6-465D-8D03-281EE15EB8C4}">
      <dsp:nvSpPr>
        <dsp:cNvPr id="0" name=""/>
        <dsp:cNvSpPr/>
      </dsp:nvSpPr>
      <dsp:spPr>
        <a:xfrm>
          <a:off x="6871527" y="678024"/>
          <a:ext cx="2008547" cy="502136"/>
        </a:xfrm>
        <a:prstGeom prst="roundRect">
          <a:avLst>
            <a:gd name="adj" fmla="val 10000"/>
          </a:avLst>
        </a:prstGeom>
        <a:gradFill rotWithShape="0">
          <a:gsLst>
            <a:gs pos="0">
              <a:schemeClr val="accent4">
                <a:hueOff val="-16971374"/>
                <a:satOff val="65220"/>
                <a:lumOff val="7254"/>
                <a:alphaOff val="0"/>
                <a:tint val="50000"/>
                <a:satMod val="300000"/>
              </a:schemeClr>
            </a:gs>
            <a:gs pos="35000">
              <a:schemeClr val="accent4">
                <a:hueOff val="-16971374"/>
                <a:satOff val="65220"/>
                <a:lumOff val="7254"/>
                <a:alphaOff val="0"/>
                <a:tint val="37000"/>
                <a:satMod val="300000"/>
              </a:schemeClr>
            </a:gs>
            <a:gs pos="100000">
              <a:schemeClr val="accent4">
                <a:hueOff val="-16971374"/>
                <a:satOff val="65220"/>
                <a:lumOff val="7254"/>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35560" tIns="35560" rIns="35560" bIns="35560" numCol="1" spcCol="1270" anchor="ctr" anchorCtr="0">
          <a:noAutofit/>
        </a:bodyPr>
        <a:lstStyle/>
        <a:p>
          <a:pPr marL="0" lvl="0" indent="0" algn="ctr" defTabSz="1244600">
            <a:lnSpc>
              <a:spcPct val="90000"/>
            </a:lnSpc>
            <a:spcBef>
              <a:spcPct val="0"/>
            </a:spcBef>
            <a:spcAft>
              <a:spcPct val="35000"/>
            </a:spcAft>
            <a:buNone/>
          </a:pPr>
          <a:r>
            <a:rPr lang="es-CO" sz="2800" kern="1200" dirty="0"/>
            <a:t>Servir</a:t>
          </a:r>
        </a:p>
      </dsp:txBody>
      <dsp:txXfrm>
        <a:off x="6886234" y="692731"/>
        <a:ext cx="1979133" cy="472722"/>
      </dsp:txXfrm>
    </dsp:sp>
    <dsp:sp modelId="{C6EF794A-1B7F-4C73-84B8-5700FF296F1A}">
      <dsp:nvSpPr>
        <dsp:cNvPr id="0" name=""/>
        <dsp:cNvSpPr/>
      </dsp:nvSpPr>
      <dsp:spPr>
        <a:xfrm rot="5400000">
          <a:off x="7831864" y="1224098"/>
          <a:ext cx="87873" cy="87873"/>
        </a:xfrm>
        <a:prstGeom prst="rightArrow">
          <a:avLst>
            <a:gd name="adj1" fmla="val 66700"/>
            <a:gd name="adj2" fmla="val 50000"/>
          </a:avLst>
        </a:prstGeom>
        <a:gradFill rotWithShape="0">
          <a:gsLst>
            <a:gs pos="0">
              <a:schemeClr val="accent4">
                <a:hueOff val="-16971374"/>
                <a:satOff val="65220"/>
                <a:lumOff val="7254"/>
                <a:alphaOff val="0"/>
                <a:tint val="50000"/>
                <a:satMod val="300000"/>
              </a:schemeClr>
            </a:gs>
            <a:gs pos="35000">
              <a:schemeClr val="accent4">
                <a:hueOff val="-16971374"/>
                <a:satOff val="65220"/>
                <a:lumOff val="7254"/>
                <a:alphaOff val="0"/>
                <a:tint val="37000"/>
                <a:satMod val="300000"/>
              </a:schemeClr>
            </a:gs>
            <a:gs pos="100000">
              <a:schemeClr val="accent4">
                <a:hueOff val="-16971374"/>
                <a:satOff val="65220"/>
                <a:lumOff val="7254"/>
                <a:alphaOff val="0"/>
                <a:tint val="15000"/>
                <a:satMod val="350000"/>
              </a:schemeClr>
            </a:gs>
          </a:gsLst>
          <a:lin ang="16200000" scaled="1"/>
        </a:gradFill>
        <a:ln>
          <a:noFill/>
        </a:ln>
        <a:effectLst>
          <a:outerShdw blurRad="40000" dist="20000" dir="5400000" rotWithShape="0">
            <a:srgbClr val="000000">
              <a:alpha val="38000"/>
            </a:srgbClr>
          </a:outerShdw>
        </a:effectLst>
      </dsp:spPr>
      <dsp:style>
        <a:lnRef idx="0">
          <a:scrgbClr r="0" g="0" b="0"/>
        </a:lnRef>
        <a:fillRef idx="2">
          <a:scrgbClr r="0" g="0" b="0"/>
        </a:fillRef>
        <a:effectRef idx="1">
          <a:scrgbClr r="0" g="0" b="0"/>
        </a:effectRef>
        <a:fontRef idx="minor">
          <a:schemeClr val="dk1"/>
        </a:fontRef>
      </dsp:style>
    </dsp:sp>
    <dsp:sp modelId="{FE25EA91-CDE4-43A2-BFFB-31AA0EE03A76}">
      <dsp:nvSpPr>
        <dsp:cNvPr id="0" name=""/>
        <dsp:cNvSpPr/>
      </dsp:nvSpPr>
      <dsp:spPr>
        <a:xfrm>
          <a:off x="6871527" y="1355908"/>
          <a:ext cx="2008547" cy="502136"/>
        </a:xfrm>
        <a:prstGeom prst="roundRect">
          <a:avLst>
            <a:gd name="adj" fmla="val 10000"/>
          </a:avLst>
        </a:prstGeom>
        <a:solidFill>
          <a:schemeClr val="accent4">
            <a:tint val="40000"/>
            <a:alpha val="90000"/>
            <a:hueOff val="-17589860"/>
            <a:satOff val="48858"/>
            <a:lumOff val="4155"/>
            <a:alphaOff val="0"/>
          </a:schemeClr>
        </a:solidFill>
        <a:ln w="9525" cap="flat" cmpd="sng" algn="ctr">
          <a:solidFill>
            <a:schemeClr val="accent4">
              <a:tint val="40000"/>
              <a:alpha val="90000"/>
              <a:hueOff val="-17589860"/>
              <a:satOff val="48858"/>
              <a:lumOff val="4155"/>
              <a:alphaOff val="0"/>
            </a:schemeClr>
          </a:solidFill>
          <a:prstDash val="solid"/>
        </a:ln>
        <a:effectLst/>
      </dsp:spPr>
      <dsp:style>
        <a:lnRef idx="1">
          <a:scrgbClr r="0" g="0" b="0"/>
        </a:lnRef>
        <a:fillRef idx="1">
          <a:scrgbClr r="0" g="0" b="0"/>
        </a:fillRef>
        <a:effectRef idx="0">
          <a:scrgbClr r="0" g="0" b="0"/>
        </a:effectRef>
        <a:fontRef idx="minor"/>
      </dsp:style>
      <dsp:txBody>
        <a:bodyPr spcFirstLastPara="0" vert="horz" wrap="square" lIns="12700" tIns="12700" rIns="12700" bIns="12700" numCol="1" spcCol="1270" anchor="ctr" anchorCtr="0">
          <a:noAutofit/>
        </a:bodyPr>
        <a:lstStyle/>
        <a:p>
          <a:pPr marL="0" lvl="0" indent="0" algn="ctr" defTabSz="444500">
            <a:lnSpc>
              <a:spcPct val="90000"/>
            </a:lnSpc>
            <a:spcBef>
              <a:spcPct val="0"/>
            </a:spcBef>
            <a:spcAft>
              <a:spcPct val="35000"/>
            </a:spcAft>
            <a:buNone/>
          </a:pPr>
          <a:r>
            <a:rPr lang="es-CO" sz="1000" kern="1200" dirty="0"/>
            <a:t>Como base para la definición e implementación de los planes de carrea</a:t>
          </a:r>
        </a:p>
      </dsp:txBody>
      <dsp:txXfrm>
        <a:off x="6886234" y="1370615"/>
        <a:ext cx="1979133" cy="472722"/>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E211EFFE-DC2E-45D8-A656-C73111399C30}">
      <dsp:nvSpPr>
        <dsp:cNvPr id="0" name=""/>
        <dsp:cNvSpPr/>
      </dsp:nvSpPr>
      <dsp:spPr>
        <a:xfrm>
          <a:off x="916063" y="2233"/>
          <a:ext cx="334452" cy="334452"/>
        </a:xfrm>
        <a:prstGeom prst="ellipse">
          <a:avLst/>
        </a:prstGeom>
        <a:gradFill rotWithShape="0">
          <a:gsLst>
            <a:gs pos="0">
              <a:schemeClr val="accent3">
                <a:alpha val="50000"/>
                <a:hueOff val="0"/>
                <a:satOff val="0"/>
                <a:lumOff val="0"/>
                <a:alphaOff val="0"/>
                <a:shade val="51000"/>
                <a:satMod val="130000"/>
              </a:schemeClr>
            </a:gs>
            <a:gs pos="80000">
              <a:schemeClr val="accent3">
                <a:alpha val="50000"/>
                <a:hueOff val="0"/>
                <a:satOff val="0"/>
                <a:lumOff val="0"/>
                <a:alphaOff val="0"/>
                <a:shade val="93000"/>
                <a:satMod val="130000"/>
              </a:schemeClr>
            </a:gs>
            <a:gs pos="100000">
              <a:schemeClr val="accent3">
                <a:alpha val="50000"/>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dsp:spPr>
      <dsp:style>
        <a:lnRef idx="0">
          <a:scrgbClr r="0" g="0" b="0"/>
        </a:lnRef>
        <a:fillRef idx="3">
          <a:scrgbClr r="0" g="0" b="0"/>
        </a:fillRef>
        <a:effectRef idx="3">
          <a:scrgbClr r="0" g="0" b="0"/>
        </a:effectRef>
        <a:fontRef idx="minor">
          <a:schemeClr val="tx1"/>
        </a:fontRef>
      </dsp:style>
    </dsp:sp>
    <dsp:sp modelId="{B31E2E36-5695-4BFE-A634-8FFE12CED3AC}">
      <dsp:nvSpPr>
        <dsp:cNvPr id="0" name=""/>
        <dsp:cNvSpPr/>
      </dsp:nvSpPr>
      <dsp:spPr>
        <a:xfrm>
          <a:off x="1083290" y="2233"/>
          <a:ext cx="1784428" cy="334452"/>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12700" rIns="0" bIns="12700" numCol="1" spcCol="1270" anchor="ctr" anchorCtr="0">
          <a:noAutofit/>
        </a:bodyPr>
        <a:lstStyle/>
        <a:p>
          <a:pPr marL="0" lvl="0" indent="0" algn="l" defTabSz="444500">
            <a:lnSpc>
              <a:spcPct val="90000"/>
            </a:lnSpc>
            <a:spcBef>
              <a:spcPct val="0"/>
            </a:spcBef>
            <a:spcAft>
              <a:spcPct val="35000"/>
            </a:spcAft>
            <a:buNone/>
          </a:pPr>
          <a:r>
            <a:rPr lang="es-CO" sz="1000" kern="1200" dirty="0"/>
            <a:t>Comunicación</a:t>
          </a:r>
        </a:p>
      </dsp:txBody>
      <dsp:txXfrm>
        <a:off x="1083290" y="2233"/>
        <a:ext cx="1784428" cy="334452"/>
      </dsp:txXfrm>
    </dsp:sp>
    <dsp:sp modelId="{F0364154-CE78-4AE9-B0AB-8EE26E322474}">
      <dsp:nvSpPr>
        <dsp:cNvPr id="0" name=""/>
        <dsp:cNvSpPr/>
      </dsp:nvSpPr>
      <dsp:spPr>
        <a:xfrm>
          <a:off x="916063" y="336686"/>
          <a:ext cx="334452" cy="334452"/>
        </a:xfrm>
        <a:prstGeom prst="ellipse">
          <a:avLst/>
        </a:prstGeom>
        <a:gradFill rotWithShape="0">
          <a:gsLst>
            <a:gs pos="0">
              <a:schemeClr val="accent3">
                <a:alpha val="50000"/>
                <a:hueOff val="1835178"/>
                <a:satOff val="-3514"/>
                <a:lumOff val="-1709"/>
                <a:alphaOff val="0"/>
                <a:shade val="51000"/>
                <a:satMod val="130000"/>
              </a:schemeClr>
            </a:gs>
            <a:gs pos="80000">
              <a:schemeClr val="accent3">
                <a:alpha val="50000"/>
                <a:hueOff val="1835178"/>
                <a:satOff val="-3514"/>
                <a:lumOff val="-1709"/>
                <a:alphaOff val="0"/>
                <a:shade val="93000"/>
                <a:satMod val="130000"/>
              </a:schemeClr>
            </a:gs>
            <a:gs pos="100000">
              <a:schemeClr val="accent3">
                <a:alpha val="50000"/>
                <a:hueOff val="1835178"/>
                <a:satOff val="-3514"/>
                <a:lumOff val="-1709"/>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dsp:spPr>
      <dsp:style>
        <a:lnRef idx="0">
          <a:scrgbClr r="0" g="0" b="0"/>
        </a:lnRef>
        <a:fillRef idx="3">
          <a:scrgbClr r="0" g="0" b="0"/>
        </a:fillRef>
        <a:effectRef idx="3">
          <a:scrgbClr r="0" g="0" b="0"/>
        </a:effectRef>
        <a:fontRef idx="minor">
          <a:schemeClr val="tx1"/>
        </a:fontRef>
      </dsp:style>
    </dsp:sp>
    <dsp:sp modelId="{FAB81461-BF7B-4E1E-9A61-156D354DD1E5}">
      <dsp:nvSpPr>
        <dsp:cNvPr id="0" name=""/>
        <dsp:cNvSpPr/>
      </dsp:nvSpPr>
      <dsp:spPr>
        <a:xfrm>
          <a:off x="1083290" y="336686"/>
          <a:ext cx="1784428" cy="334452"/>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12700" rIns="0" bIns="12700" numCol="1" spcCol="1270" anchor="ctr" anchorCtr="0">
          <a:noAutofit/>
        </a:bodyPr>
        <a:lstStyle/>
        <a:p>
          <a:pPr marL="0" lvl="0" indent="0" algn="l" defTabSz="444500">
            <a:lnSpc>
              <a:spcPct val="90000"/>
            </a:lnSpc>
            <a:spcBef>
              <a:spcPct val="0"/>
            </a:spcBef>
            <a:spcAft>
              <a:spcPct val="35000"/>
            </a:spcAft>
            <a:buNone/>
          </a:pPr>
          <a:r>
            <a:rPr lang="es-CO" sz="1000" kern="1200" dirty="0"/>
            <a:t>Trabajo en Equipo</a:t>
          </a:r>
        </a:p>
      </dsp:txBody>
      <dsp:txXfrm>
        <a:off x="1083290" y="336686"/>
        <a:ext cx="1784428" cy="334452"/>
      </dsp:txXfrm>
    </dsp:sp>
    <dsp:sp modelId="{DCC5A034-00E9-4A59-AD52-6F51BD86F6BA}">
      <dsp:nvSpPr>
        <dsp:cNvPr id="0" name=""/>
        <dsp:cNvSpPr/>
      </dsp:nvSpPr>
      <dsp:spPr>
        <a:xfrm>
          <a:off x="916063" y="671139"/>
          <a:ext cx="334452" cy="334452"/>
        </a:xfrm>
        <a:prstGeom prst="ellipse">
          <a:avLst/>
        </a:prstGeom>
        <a:gradFill rotWithShape="0">
          <a:gsLst>
            <a:gs pos="0">
              <a:schemeClr val="accent3">
                <a:alpha val="50000"/>
                <a:hueOff val="3670357"/>
                <a:satOff val="-7029"/>
                <a:lumOff val="-3417"/>
                <a:alphaOff val="0"/>
                <a:shade val="51000"/>
                <a:satMod val="130000"/>
              </a:schemeClr>
            </a:gs>
            <a:gs pos="80000">
              <a:schemeClr val="accent3">
                <a:alpha val="50000"/>
                <a:hueOff val="3670357"/>
                <a:satOff val="-7029"/>
                <a:lumOff val="-3417"/>
                <a:alphaOff val="0"/>
                <a:shade val="93000"/>
                <a:satMod val="130000"/>
              </a:schemeClr>
            </a:gs>
            <a:gs pos="100000">
              <a:schemeClr val="accent3">
                <a:alpha val="50000"/>
                <a:hueOff val="3670357"/>
                <a:satOff val="-7029"/>
                <a:lumOff val="-3417"/>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dsp:spPr>
      <dsp:style>
        <a:lnRef idx="0">
          <a:scrgbClr r="0" g="0" b="0"/>
        </a:lnRef>
        <a:fillRef idx="3">
          <a:scrgbClr r="0" g="0" b="0"/>
        </a:fillRef>
        <a:effectRef idx="3">
          <a:scrgbClr r="0" g="0" b="0"/>
        </a:effectRef>
        <a:fontRef idx="minor">
          <a:schemeClr val="tx1"/>
        </a:fontRef>
      </dsp:style>
    </dsp:sp>
    <dsp:sp modelId="{378F116B-4B48-4E68-AA06-7AEF1E2F5364}">
      <dsp:nvSpPr>
        <dsp:cNvPr id="0" name=""/>
        <dsp:cNvSpPr/>
      </dsp:nvSpPr>
      <dsp:spPr>
        <a:xfrm>
          <a:off x="1083290" y="671139"/>
          <a:ext cx="1784428" cy="334452"/>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12700" rIns="0" bIns="12700" numCol="1" spcCol="1270" anchor="ctr" anchorCtr="0">
          <a:noAutofit/>
        </a:bodyPr>
        <a:lstStyle/>
        <a:p>
          <a:pPr marL="0" lvl="0" indent="0" algn="l" defTabSz="444500">
            <a:lnSpc>
              <a:spcPct val="90000"/>
            </a:lnSpc>
            <a:spcBef>
              <a:spcPct val="0"/>
            </a:spcBef>
            <a:spcAft>
              <a:spcPct val="35000"/>
            </a:spcAft>
            <a:buNone/>
          </a:pPr>
          <a:r>
            <a:rPr lang="es-CO" sz="1000" kern="1200" dirty="0"/>
            <a:t>Resolución de problemas</a:t>
          </a:r>
        </a:p>
      </dsp:txBody>
      <dsp:txXfrm>
        <a:off x="1083290" y="671139"/>
        <a:ext cx="1784428" cy="334452"/>
      </dsp:txXfrm>
    </dsp:sp>
    <dsp:sp modelId="{7421219C-0B6B-40B5-B54A-69FE3139BC9E}">
      <dsp:nvSpPr>
        <dsp:cNvPr id="0" name=""/>
        <dsp:cNvSpPr/>
      </dsp:nvSpPr>
      <dsp:spPr>
        <a:xfrm>
          <a:off x="916063" y="1005592"/>
          <a:ext cx="334452" cy="334452"/>
        </a:xfrm>
        <a:prstGeom prst="ellipse">
          <a:avLst/>
        </a:prstGeom>
        <a:gradFill rotWithShape="0">
          <a:gsLst>
            <a:gs pos="0">
              <a:schemeClr val="accent3">
                <a:alpha val="50000"/>
                <a:hueOff val="5505535"/>
                <a:satOff val="-10543"/>
                <a:lumOff val="-5126"/>
                <a:alphaOff val="0"/>
                <a:shade val="51000"/>
                <a:satMod val="130000"/>
              </a:schemeClr>
            </a:gs>
            <a:gs pos="80000">
              <a:schemeClr val="accent3">
                <a:alpha val="50000"/>
                <a:hueOff val="5505535"/>
                <a:satOff val="-10543"/>
                <a:lumOff val="-5126"/>
                <a:alphaOff val="0"/>
                <a:shade val="93000"/>
                <a:satMod val="130000"/>
              </a:schemeClr>
            </a:gs>
            <a:gs pos="100000">
              <a:schemeClr val="accent3">
                <a:alpha val="50000"/>
                <a:hueOff val="5505535"/>
                <a:satOff val="-10543"/>
                <a:lumOff val="-5126"/>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dsp:spPr>
      <dsp:style>
        <a:lnRef idx="0">
          <a:scrgbClr r="0" g="0" b="0"/>
        </a:lnRef>
        <a:fillRef idx="3">
          <a:scrgbClr r="0" g="0" b="0"/>
        </a:fillRef>
        <a:effectRef idx="3">
          <a:scrgbClr r="0" g="0" b="0"/>
        </a:effectRef>
        <a:fontRef idx="minor">
          <a:schemeClr val="tx1"/>
        </a:fontRef>
      </dsp:style>
    </dsp:sp>
    <dsp:sp modelId="{A9932FAD-C32C-4E76-8AC0-209AFBEE6318}">
      <dsp:nvSpPr>
        <dsp:cNvPr id="0" name=""/>
        <dsp:cNvSpPr/>
      </dsp:nvSpPr>
      <dsp:spPr>
        <a:xfrm>
          <a:off x="1083290" y="1005592"/>
          <a:ext cx="1784428" cy="334452"/>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12700" rIns="0" bIns="12700" numCol="1" spcCol="1270" anchor="ctr" anchorCtr="0">
          <a:noAutofit/>
        </a:bodyPr>
        <a:lstStyle/>
        <a:p>
          <a:pPr marL="0" lvl="0" indent="0" algn="l" defTabSz="444500">
            <a:lnSpc>
              <a:spcPct val="90000"/>
            </a:lnSpc>
            <a:spcBef>
              <a:spcPct val="0"/>
            </a:spcBef>
            <a:spcAft>
              <a:spcPct val="35000"/>
            </a:spcAft>
            <a:buNone/>
          </a:pPr>
          <a:r>
            <a:rPr lang="es-CO" sz="1000" kern="1200" dirty="0"/>
            <a:t>Mejora continua</a:t>
          </a:r>
        </a:p>
      </dsp:txBody>
      <dsp:txXfrm>
        <a:off x="1083290" y="1005592"/>
        <a:ext cx="1784428" cy="334452"/>
      </dsp:txXfrm>
    </dsp:sp>
    <dsp:sp modelId="{0DCFD854-9C9B-4CE2-BE3E-5BBD43CE4908}">
      <dsp:nvSpPr>
        <dsp:cNvPr id="0" name=""/>
        <dsp:cNvSpPr/>
      </dsp:nvSpPr>
      <dsp:spPr>
        <a:xfrm>
          <a:off x="916063" y="1340045"/>
          <a:ext cx="334452" cy="334452"/>
        </a:xfrm>
        <a:prstGeom prst="ellipse">
          <a:avLst/>
        </a:prstGeom>
        <a:gradFill rotWithShape="0">
          <a:gsLst>
            <a:gs pos="0">
              <a:schemeClr val="accent3">
                <a:alpha val="50000"/>
                <a:hueOff val="7340713"/>
                <a:satOff val="-14057"/>
                <a:lumOff val="-6835"/>
                <a:alphaOff val="0"/>
                <a:shade val="51000"/>
                <a:satMod val="130000"/>
              </a:schemeClr>
            </a:gs>
            <a:gs pos="80000">
              <a:schemeClr val="accent3">
                <a:alpha val="50000"/>
                <a:hueOff val="7340713"/>
                <a:satOff val="-14057"/>
                <a:lumOff val="-6835"/>
                <a:alphaOff val="0"/>
                <a:shade val="93000"/>
                <a:satMod val="130000"/>
              </a:schemeClr>
            </a:gs>
            <a:gs pos="100000">
              <a:schemeClr val="accent3">
                <a:alpha val="50000"/>
                <a:hueOff val="7340713"/>
                <a:satOff val="-14057"/>
                <a:lumOff val="-6835"/>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dsp:spPr>
      <dsp:style>
        <a:lnRef idx="0">
          <a:scrgbClr r="0" g="0" b="0"/>
        </a:lnRef>
        <a:fillRef idx="3">
          <a:scrgbClr r="0" g="0" b="0"/>
        </a:fillRef>
        <a:effectRef idx="3">
          <a:scrgbClr r="0" g="0" b="0"/>
        </a:effectRef>
        <a:fontRef idx="minor">
          <a:schemeClr val="tx1"/>
        </a:fontRef>
      </dsp:style>
    </dsp:sp>
    <dsp:sp modelId="{9739C2A1-F3B2-4C6D-AE07-FDB4AAB103FD}">
      <dsp:nvSpPr>
        <dsp:cNvPr id="0" name=""/>
        <dsp:cNvSpPr/>
      </dsp:nvSpPr>
      <dsp:spPr>
        <a:xfrm>
          <a:off x="1083290" y="1340045"/>
          <a:ext cx="1784428" cy="334452"/>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12700" rIns="0" bIns="12700" numCol="1" spcCol="1270" anchor="ctr" anchorCtr="0">
          <a:noAutofit/>
        </a:bodyPr>
        <a:lstStyle/>
        <a:p>
          <a:pPr marL="0" lvl="0" indent="0" algn="l" defTabSz="444500">
            <a:lnSpc>
              <a:spcPct val="90000"/>
            </a:lnSpc>
            <a:spcBef>
              <a:spcPct val="0"/>
            </a:spcBef>
            <a:spcAft>
              <a:spcPct val="35000"/>
            </a:spcAft>
            <a:buNone/>
          </a:pPr>
          <a:r>
            <a:rPr lang="es-CO" sz="1000" kern="1200" dirty="0"/>
            <a:t>Organización y administración del tiempo</a:t>
          </a:r>
        </a:p>
      </dsp:txBody>
      <dsp:txXfrm>
        <a:off x="1083290" y="1340045"/>
        <a:ext cx="1784428" cy="334452"/>
      </dsp:txXfrm>
    </dsp:sp>
    <dsp:sp modelId="{4E559E4E-5651-49E7-AE46-C110349865AF}">
      <dsp:nvSpPr>
        <dsp:cNvPr id="0" name=""/>
        <dsp:cNvSpPr/>
      </dsp:nvSpPr>
      <dsp:spPr>
        <a:xfrm>
          <a:off x="916063" y="1674497"/>
          <a:ext cx="334452" cy="334452"/>
        </a:xfrm>
        <a:prstGeom prst="ellipse">
          <a:avLst/>
        </a:prstGeom>
        <a:gradFill rotWithShape="0">
          <a:gsLst>
            <a:gs pos="0">
              <a:schemeClr val="accent3">
                <a:alpha val="50000"/>
                <a:hueOff val="9175891"/>
                <a:satOff val="-17571"/>
                <a:lumOff val="-8544"/>
                <a:alphaOff val="0"/>
                <a:shade val="51000"/>
                <a:satMod val="130000"/>
              </a:schemeClr>
            </a:gs>
            <a:gs pos="80000">
              <a:schemeClr val="accent3">
                <a:alpha val="50000"/>
                <a:hueOff val="9175891"/>
                <a:satOff val="-17571"/>
                <a:lumOff val="-8544"/>
                <a:alphaOff val="0"/>
                <a:shade val="93000"/>
                <a:satMod val="130000"/>
              </a:schemeClr>
            </a:gs>
            <a:gs pos="100000">
              <a:schemeClr val="accent3">
                <a:alpha val="50000"/>
                <a:hueOff val="9175891"/>
                <a:satOff val="-17571"/>
                <a:lumOff val="-8544"/>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dsp:spPr>
      <dsp:style>
        <a:lnRef idx="0">
          <a:scrgbClr r="0" g="0" b="0"/>
        </a:lnRef>
        <a:fillRef idx="3">
          <a:scrgbClr r="0" g="0" b="0"/>
        </a:fillRef>
        <a:effectRef idx="3">
          <a:scrgbClr r="0" g="0" b="0"/>
        </a:effectRef>
        <a:fontRef idx="minor">
          <a:schemeClr val="tx1"/>
        </a:fontRef>
      </dsp:style>
    </dsp:sp>
    <dsp:sp modelId="{9091B8B8-8DD8-489C-B1CF-E839AFF1D453}">
      <dsp:nvSpPr>
        <dsp:cNvPr id="0" name=""/>
        <dsp:cNvSpPr/>
      </dsp:nvSpPr>
      <dsp:spPr>
        <a:xfrm>
          <a:off x="1083290" y="1674497"/>
          <a:ext cx="1784428" cy="334452"/>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12700" rIns="0" bIns="12700" numCol="1" spcCol="1270" anchor="ctr" anchorCtr="0">
          <a:noAutofit/>
        </a:bodyPr>
        <a:lstStyle/>
        <a:p>
          <a:pPr marL="0" lvl="0" indent="0" algn="l" defTabSz="444500">
            <a:lnSpc>
              <a:spcPct val="90000"/>
            </a:lnSpc>
            <a:spcBef>
              <a:spcPct val="0"/>
            </a:spcBef>
            <a:spcAft>
              <a:spcPct val="35000"/>
            </a:spcAft>
            <a:buNone/>
          </a:pPr>
          <a:r>
            <a:rPr lang="es-CO" sz="1000" kern="1200" dirty="0"/>
            <a:t>Enfoque al cliente</a:t>
          </a:r>
        </a:p>
      </dsp:txBody>
      <dsp:txXfrm>
        <a:off x="1083290" y="1674497"/>
        <a:ext cx="1784428" cy="334452"/>
      </dsp:txXfrm>
    </dsp:sp>
    <dsp:sp modelId="{C5EB0DCF-2747-4CDD-8EE3-5A6508674505}">
      <dsp:nvSpPr>
        <dsp:cNvPr id="0" name=""/>
        <dsp:cNvSpPr/>
      </dsp:nvSpPr>
      <dsp:spPr>
        <a:xfrm>
          <a:off x="916063" y="2008950"/>
          <a:ext cx="334452" cy="334452"/>
        </a:xfrm>
        <a:prstGeom prst="ellipse">
          <a:avLst/>
        </a:prstGeom>
        <a:gradFill rotWithShape="0">
          <a:gsLst>
            <a:gs pos="0">
              <a:schemeClr val="accent3">
                <a:alpha val="50000"/>
                <a:hueOff val="11011069"/>
                <a:satOff val="-21086"/>
                <a:lumOff val="-10252"/>
                <a:alphaOff val="0"/>
                <a:shade val="51000"/>
                <a:satMod val="130000"/>
              </a:schemeClr>
            </a:gs>
            <a:gs pos="80000">
              <a:schemeClr val="accent3">
                <a:alpha val="50000"/>
                <a:hueOff val="11011069"/>
                <a:satOff val="-21086"/>
                <a:lumOff val="-10252"/>
                <a:alphaOff val="0"/>
                <a:shade val="93000"/>
                <a:satMod val="130000"/>
              </a:schemeClr>
            </a:gs>
            <a:gs pos="100000">
              <a:schemeClr val="accent3">
                <a:alpha val="50000"/>
                <a:hueOff val="11011069"/>
                <a:satOff val="-21086"/>
                <a:lumOff val="-10252"/>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dsp:spPr>
      <dsp:style>
        <a:lnRef idx="0">
          <a:scrgbClr r="0" g="0" b="0"/>
        </a:lnRef>
        <a:fillRef idx="3">
          <a:scrgbClr r="0" g="0" b="0"/>
        </a:fillRef>
        <a:effectRef idx="3">
          <a:scrgbClr r="0" g="0" b="0"/>
        </a:effectRef>
        <a:fontRef idx="minor">
          <a:schemeClr val="tx1"/>
        </a:fontRef>
      </dsp:style>
    </dsp:sp>
    <dsp:sp modelId="{7D4CF7C1-5ADF-4E10-9FEF-4DD43DE125AB}">
      <dsp:nvSpPr>
        <dsp:cNvPr id="0" name=""/>
        <dsp:cNvSpPr/>
      </dsp:nvSpPr>
      <dsp:spPr>
        <a:xfrm>
          <a:off x="1083290" y="2008950"/>
          <a:ext cx="1784428" cy="334452"/>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12700" rIns="0" bIns="12700" numCol="1" spcCol="1270" anchor="ctr" anchorCtr="0">
          <a:noAutofit/>
        </a:bodyPr>
        <a:lstStyle/>
        <a:p>
          <a:pPr marL="0" lvl="0" indent="0" algn="l" defTabSz="444500">
            <a:lnSpc>
              <a:spcPct val="90000"/>
            </a:lnSpc>
            <a:spcBef>
              <a:spcPct val="0"/>
            </a:spcBef>
            <a:spcAft>
              <a:spcPct val="35000"/>
            </a:spcAft>
            <a:buNone/>
          </a:pPr>
          <a:r>
            <a:rPr lang="es-CO" sz="1000" kern="1200" dirty="0"/>
            <a:t>Pensamiento estratégico</a:t>
          </a:r>
        </a:p>
      </dsp:txBody>
      <dsp:txXfrm>
        <a:off x="1083290" y="2008950"/>
        <a:ext cx="1784428" cy="334452"/>
      </dsp:txXfrm>
    </dsp:sp>
    <dsp:sp modelId="{F6F9099E-DE1A-4AF7-B2AB-D8D42FEA2F88}">
      <dsp:nvSpPr>
        <dsp:cNvPr id="0" name=""/>
        <dsp:cNvSpPr/>
      </dsp:nvSpPr>
      <dsp:spPr>
        <a:xfrm>
          <a:off x="916063" y="2343403"/>
          <a:ext cx="334452" cy="334452"/>
        </a:xfrm>
        <a:prstGeom prst="ellipse">
          <a:avLst/>
        </a:prstGeom>
        <a:gradFill rotWithShape="0">
          <a:gsLst>
            <a:gs pos="0">
              <a:schemeClr val="accent3">
                <a:alpha val="50000"/>
                <a:hueOff val="12846248"/>
                <a:satOff val="-24600"/>
                <a:lumOff val="-11961"/>
                <a:alphaOff val="0"/>
                <a:shade val="51000"/>
                <a:satMod val="130000"/>
              </a:schemeClr>
            </a:gs>
            <a:gs pos="80000">
              <a:schemeClr val="accent3">
                <a:alpha val="50000"/>
                <a:hueOff val="12846248"/>
                <a:satOff val="-24600"/>
                <a:lumOff val="-11961"/>
                <a:alphaOff val="0"/>
                <a:shade val="93000"/>
                <a:satMod val="130000"/>
              </a:schemeClr>
            </a:gs>
            <a:gs pos="100000">
              <a:schemeClr val="accent3">
                <a:alpha val="50000"/>
                <a:hueOff val="12846248"/>
                <a:satOff val="-24600"/>
                <a:lumOff val="-11961"/>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dsp:spPr>
      <dsp:style>
        <a:lnRef idx="0">
          <a:scrgbClr r="0" g="0" b="0"/>
        </a:lnRef>
        <a:fillRef idx="3">
          <a:scrgbClr r="0" g="0" b="0"/>
        </a:fillRef>
        <a:effectRef idx="3">
          <a:scrgbClr r="0" g="0" b="0"/>
        </a:effectRef>
        <a:fontRef idx="minor">
          <a:schemeClr val="tx1"/>
        </a:fontRef>
      </dsp:style>
    </dsp:sp>
    <dsp:sp modelId="{6B8A885E-19F0-4874-ACE1-393E31F712BB}">
      <dsp:nvSpPr>
        <dsp:cNvPr id="0" name=""/>
        <dsp:cNvSpPr/>
      </dsp:nvSpPr>
      <dsp:spPr>
        <a:xfrm>
          <a:off x="1083290" y="2343403"/>
          <a:ext cx="1784428" cy="334452"/>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12700" rIns="0" bIns="12700" numCol="1" spcCol="1270" anchor="ctr" anchorCtr="0">
          <a:noAutofit/>
        </a:bodyPr>
        <a:lstStyle/>
        <a:p>
          <a:pPr marL="0" lvl="0" indent="0" algn="l" defTabSz="444500">
            <a:lnSpc>
              <a:spcPct val="90000"/>
            </a:lnSpc>
            <a:spcBef>
              <a:spcPct val="0"/>
            </a:spcBef>
            <a:spcAft>
              <a:spcPct val="35000"/>
            </a:spcAft>
            <a:buNone/>
          </a:pPr>
          <a:r>
            <a:rPr lang="es-CO" sz="1000" kern="1200" dirty="0"/>
            <a:t>Enfoque a Resultados</a:t>
          </a:r>
        </a:p>
      </dsp:txBody>
      <dsp:txXfrm>
        <a:off x="1083290" y="2343403"/>
        <a:ext cx="1784428" cy="334452"/>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DDA98967-91EA-4346-8D74-484A787BB1C4}">
      <dsp:nvSpPr>
        <dsp:cNvPr id="0" name=""/>
        <dsp:cNvSpPr/>
      </dsp:nvSpPr>
      <dsp:spPr>
        <a:xfrm>
          <a:off x="1598221" y="0"/>
          <a:ext cx="1289999" cy="1290195"/>
        </a:xfrm>
        <a:prstGeom prst="circularArrow">
          <a:avLst>
            <a:gd name="adj1" fmla="val 10980"/>
            <a:gd name="adj2" fmla="val 1142322"/>
            <a:gd name="adj3" fmla="val 4500000"/>
            <a:gd name="adj4" fmla="val 10800000"/>
            <a:gd name="adj5" fmla="val 12500"/>
          </a:avLst>
        </a:prstGeom>
        <a:solidFill>
          <a:schemeClr val="accent4">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F389AE21-3C5E-402D-81B9-06A61E7BA855}">
      <dsp:nvSpPr>
        <dsp:cNvPr id="0" name=""/>
        <dsp:cNvSpPr/>
      </dsp:nvSpPr>
      <dsp:spPr>
        <a:xfrm>
          <a:off x="1883354" y="465799"/>
          <a:ext cx="716827" cy="358328"/>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s-CO" sz="1000" kern="1200" dirty="0"/>
            <a:t>Resultados</a:t>
          </a:r>
        </a:p>
        <a:p>
          <a:pPr marL="0" lvl="0" indent="0" algn="ctr" defTabSz="444500">
            <a:lnSpc>
              <a:spcPct val="90000"/>
            </a:lnSpc>
            <a:spcBef>
              <a:spcPct val="0"/>
            </a:spcBef>
            <a:spcAft>
              <a:spcPct val="35000"/>
            </a:spcAft>
            <a:buNone/>
          </a:pPr>
          <a:r>
            <a:rPr lang="es-CO" sz="1000" kern="1200" dirty="0"/>
            <a:t>vs</a:t>
          </a:r>
        </a:p>
      </dsp:txBody>
      <dsp:txXfrm>
        <a:off x="1883354" y="465799"/>
        <a:ext cx="716827" cy="358328"/>
      </dsp:txXfrm>
    </dsp:sp>
    <dsp:sp modelId="{D57670D1-9C33-4454-8527-BAA798529532}">
      <dsp:nvSpPr>
        <dsp:cNvPr id="0" name=""/>
        <dsp:cNvSpPr/>
      </dsp:nvSpPr>
      <dsp:spPr>
        <a:xfrm>
          <a:off x="1239929" y="741312"/>
          <a:ext cx="1289999" cy="1290195"/>
        </a:xfrm>
        <a:prstGeom prst="leftCircularArrow">
          <a:avLst>
            <a:gd name="adj1" fmla="val 10980"/>
            <a:gd name="adj2" fmla="val 1142322"/>
            <a:gd name="adj3" fmla="val 6300000"/>
            <a:gd name="adj4" fmla="val 18900000"/>
            <a:gd name="adj5" fmla="val 12500"/>
          </a:avLst>
        </a:prstGeom>
        <a:solidFill>
          <a:schemeClr val="accent4">
            <a:hueOff val="-8485687"/>
            <a:satOff val="32610"/>
            <a:lumOff val="3627"/>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9E6B430B-F76E-46F1-8851-484BF147EDC8}">
      <dsp:nvSpPr>
        <dsp:cNvPr id="0" name=""/>
        <dsp:cNvSpPr/>
      </dsp:nvSpPr>
      <dsp:spPr>
        <a:xfrm>
          <a:off x="1526514" y="1211400"/>
          <a:ext cx="716827" cy="358328"/>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s-CO" sz="1000" kern="1200" dirty="0"/>
            <a:t>Objetivos</a:t>
          </a:r>
        </a:p>
        <a:p>
          <a:pPr marL="0" lvl="0" indent="0" algn="ctr" defTabSz="444500">
            <a:lnSpc>
              <a:spcPct val="90000"/>
            </a:lnSpc>
            <a:spcBef>
              <a:spcPct val="0"/>
            </a:spcBef>
            <a:spcAft>
              <a:spcPct val="35000"/>
            </a:spcAft>
            <a:buNone/>
          </a:pPr>
          <a:r>
            <a:rPr lang="es-CO" sz="1000" kern="1200" dirty="0"/>
            <a:t>para</a:t>
          </a:r>
        </a:p>
      </dsp:txBody>
      <dsp:txXfrm>
        <a:off x="1526514" y="1211400"/>
        <a:ext cx="716827" cy="358328"/>
      </dsp:txXfrm>
    </dsp:sp>
    <dsp:sp modelId="{6FC71F7F-770F-44E8-8F78-1C1B5CA99069}">
      <dsp:nvSpPr>
        <dsp:cNvPr id="0" name=""/>
        <dsp:cNvSpPr/>
      </dsp:nvSpPr>
      <dsp:spPr>
        <a:xfrm>
          <a:off x="1690035" y="1571336"/>
          <a:ext cx="1108309" cy="1108753"/>
        </a:xfrm>
        <a:prstGeom prst="blockArc">
          <a:avLst>
            <a:gd name="adj1" fmla="val 13500000"/>
            <a:gd name="adj2" fmla="val 10800000"/>
            <a:gd name="adj3" fmla="val 12740"/>
          </a:avLst>
        </a:prstGeom>
        <a:solidFill>
          <a:schemeClr val="accent4">
            <a:hueOff val="-16971374"/>
            <a:satOff val="65220"/>
            <a:lumOff val="7254"/>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46202C8A-839A-4B81-A000-90608E2C890A}">
      <dsp:nvSpPr>
        <dsp:cNvPr id="0" name=""/>
        <dsp:cNvSpPr/>
      </dsp:nvSpPr>
      <dsp:spPr>
        <a:xfrm>
          <a:off x="1885049" y="1958073"/>
          <a:ext cx="716827" cy="358328"/>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s-CO" sz="1000" kern="1200" dirty="0"/>
            <a:t>Acciones</a:t>
          </a:r>
        </a:p>
      </dsp:txBody>
      <dsp:txXfrm>
        <a:off x="1885049" y="1958073"/>
        <a:ext cx="716827" cy="358328"/>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0AE9A41D-795C-4FAD-9381-D71334D999F9}">
      <dsp:nvSpPr>
        <dsp:cNvPr id="0" name=""/>
        <dsp:cNvSpPr/>
      </dsp:nvSpPr>
      <dsp:spPr>
        <a:xfrm>
          <a:off x="0" y="450867"/>
          <a:ext cx="2376330" cy="950532"/>
        </a:xfrm>
        <a:prstGeom prst="leftRightRibbon">
          <a:avLst/>
        </a:prstGeom>
        <a:solidFill>
          <a:schemeClr val="accent3">
            <a:hueOff val="0"/>
            <a:satOff val="0"/>
            <a:lumOff val="0"/>
            <a:alphaOff val="0"/>
          </a:schemeClr>
        </a:solidFill>
        <a:ln w="38100" cap="flat" cmpd="sng" algn="ctr">
          <a:solidFill>
            <a:schemeClr val="lt1">
              <a:hueOff val="0"/>
              <a:satOff val="0"/>
              <a:lumOff val="0"/>
              <a:alphaOff val="0"/>
            </a:schemeClr>
          </a:solidFill>
          <a:prstDash val="solid"/>
        </a:ln>
        <a:effectLst>
          <a:outerShdw blurRad="40000" dist="20000" dir="5400000" rotWithShape="0">
            <a:srgbClr val="000000">
              <a:alpha val="38000"/>
            </a:srgbClr>
          </a:outerShdw>
        </a:effectLst>
      </dsp:spPr>
      <dsp:style>
        <a:lnRef idx="3">
          <a:scrgbClr r="0" g="0" b="0"/>
        </a:lnRef>
        <a:fillRef idx="1">
          <a:scrgbClr r="0" g="0" b="0"/>
        </a:fillRef>
        <a:effectRef idx="1">
          <a:scrgbClr r="0" g="0" b="0"/>
        </a:effectRef>
        <a:fontRef idx="minor">
          <a:schemeClr val="lt1"/>
        </a:fontRef>
      </dsp:style>
    </dsp:sp>
    <dsp:sp modelId="{7F921330-6325-45EB-A976-8FA6BEA60884}">
      <dsp:nvSpPr>
        <dsp:cNvPr id="0" name=""/>
        <dsp:cNvSpPr/>
      </dsp:nvSpPr>
      <dsp:spPr>
        <a:xfrm>
          <a:off x="285159" y="617211"/>
          <a:ext cx="784188" cy="465760"/>
        </a:xfrm>
        <a:prstGeom prst="rect">
          <a:avLst/>
        </a:prstGeom>
        <a:noFill/>
        <a:ln w="38100" cap="flat" cmpd="sng" algn="ctr">
          <a:noFill/>
          <a:prstDash val="solid"/>
        </a:ln>
        <a:effectLst>
          <a:outerShdw blurRad="40000" dist="20000" dir="5400000" rotWithShape="0">
            <a:srgbClr val="000000">
              <a:alpha val="38000"/>
            </a:srgbClr>
          </a:outerShdw>
        </a:effectLst>
        <a:sp3d/>
      </dsp:spPr>
      <dsp:style>
        <a:lnRef idx="3">
          <a:scrgbClr r="0" g="0" b="0"/>
        </a:lnRef>
        <a:fillRef idx="1">
          <a:scrgbClr r="0" g="0" b="0"/>
        </a:fillRef>
        <a:effectRef idx="1">
          <a:scrgbClr r="0" g="0" b="0"/>
        </a:effectRef>
        <a:fontRef idx="minor">
          <a:schemeClr val="lt1"/>
        </a:fontRef>
      </dsp:style>
      <dsp:txBody>
        <a:bodyPr spcFirstLastPara="0" vert="horz" wrap="square" lIns="0" tIns="46228" rIns="0" bIns="49530" numCol="1" spcCol="1270" anchor="ctr" anchorCtr="0">
          <a:noAutofit/>
        </a:bodyPr>
        <a:lstStyle/>
        <a:p>
          <a:pPr marL="0" lvl="0" indent="0" algn="ctr" defTabSz="577850">
            <a:lnSpc>
              <a:spcPct val="90000"/>
            </a:lnSpc>
            <a:spcBef>
              <a:spcPct val="0"/>
            </a:spcBef>
            <a:spcAft>
              <a:spcPct val="35000"/>
            </a:spcAft>
            <a:buNone/>
          </a:pPr>
          <a:r>
            <a:rPr lang="es-CO" sz="1300" kern="1200" dirty="0"/>
            <a:t>Acciones</a:t>
          </a:r>
        </a:p>
      </dsp:txBody>
      <dsp:txXfrm>
        <a:off x="285159" y="617211"/>
        <a:ext cx="784188" cy="465760"/>
      </dsp:txXfrm>
    </dsp:sp>
    <dsp:sp modelId="{DB2438D5-9F85-4B83-9036-867FD976453F}">
      <dsp:nvSpPr>
        <dsp:cNvPr id="0" name=""/>
        <dsp:cNvSpPr/>
      </dsp:nvSpPr>
      <dsp:spPr>
        <a:xfrm>
          <a:off x="1188165" y="769296"/>
          <a:ext cx="926768" cy="465760"/>
        </a:xfrm>
        <a:prstGeom prst="rect">
          <a:avLst/>
        </a:prstGeom>
        <a:noFill/>
        <a:ln w="38100" cap="flat" cmpd="sng" algn="ctr">
          <a:noFill/>
          <a:prstDash val="solid"/>
        </a:ln>
        <a:effectLst>
          <a:outerShdw blurRad="40000" dist="20000" dir="5400000" rotWithShape="0">
            <a:srgbClr val="000000">
              <a:alpha val="38000"/>
            </a:srgbClr>
          </a:outerShdw>
        </a:effectLst>
        <a:sp3d/>
      </dsp:spPr>
      <dsp:style>
        <a:lnRef idx="3">
          <a:scrgbClr r="0" g="0" b="0"/>
        </a:lnRef>
        <a:fillRef idx="1">
          <a:scrgbClr r="0" g="0" b="0"/>
        </a:fillRef>
        <a:effectRef idx="1">
          <a:scrgbClr r="0" g="0" b="0"/>
        </a:effectRef>
        <a:fontRef idx="minor">
          <a:schemeClr val="lt1"/>
        </a:fontRef>
      </dsp:style>
      <dsp:txBody>
        <a:bodyPr spcFirstLastPara="0" vert="horz" wrap="square" lIns="0" tIns="46228" rIns="0" bIns="49530" numCol="1" spcCol="1270" anchor="ctr" anchorCtr="0">
          <a:noAutofit/>
        </a:bodyPr>
        <a:lstStyle/>
        <a:p>
          <a:pPr marL="0" lvl="0" indent="0" algn="ctr" defTabSz="577850">
            <a:lnSpc>
              <a:spcPct val="90000"/>
            </a:lnSpc>
            <a:spcBef>
              <a:spcPct val="0"/>
            </a:spcBef>
            <a:spcAft>
              <a:spcPct val="35000"/>
            </a:spcAft>
            <a:buNone/>
          </a:pPr>
          <a:r>
            <a:rPr lang="es-CO" sz="1300" kern="1200" dirty="0"/>
            <a:t>Plan de Carrera</a:t>
          </a:r>
        </a:p>
      </dsp:txBody>
      <dsp:txXfrm>
        <a:off x="1188165" y="769296"/>
        <a:ext cx="926768" cy="465760"/>
      </dsp:txXfrm>
    </dsp:sp>
  </dsp:spTree>
</dsp:drawing>
</file>

<file path=xl/diagrams/layout1.xml><?xml version="1.0" encoding="utf-8"?>
<dgm:layoutDef xmlns:dgm="http://schemas.openxmlformats.org/drawingml/2006/diagram" xmlns:a="http://schemas.openxmlformats.org/drawingml/2006/main" uniqueId="urn:microsoft.com/office/officeart/2005/8/layout/lProcess1">
  <dgm:title val=""/>
  <dgm:desc val=""/>
  <dgm:catLst>
    <dgm:cat type="process" pri="1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0" destId="2" srcOrd="0" destOrd="0"/>
        <dgm:cxn modelId="6" srcId="1" destId="3" srcOrd="1" destOrd="0"/>
        <dgm:cxn modelId="23" srcId="2" destId="21" srcOrd="0" destOrd="0"/>
        <dgm:cxn modelId="24" srcId="2" destId="22" srcOrd="1" destOrd="0"/>
        <dgm:cxn modelId="33" srcId="1" destId="31" srcOrd="0" destOrd="0"/>
      </dgm:cxnLst>
      <dgm:bg/>
      <dgm:whole/>
    </dgm:dataModel>
  </dgm:sampData>
  <dgm:styleData>
    <dgm:dataModel>
      <dgm:ptLst>
        <dgm:pt modelId="0" type="doc"/>
        <dgm:pt modelId="1"/>
        <dgm:pt modelId="11"/>
        <dgm:pt modelId="2"/>
        <dgm:pt modelId="22"/>
      </dgm:ptLst>
      <dgm:cxnLst>
        <dgm:cxn modelId="3" srcId="0" destId="1" srcOrd="0" destOrd="0"/>
        <dgm:cxn modelId="4" srcId="0" destId="2" srcOrd="0" destOrd="0"/>
        <dgm:cxn modelId="5" srcId="1" destId="11" srcOrd="0" destOrd="0"/>
        <dgm:cxn modelId="6" srcId="2" destId="22"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51" srcId="1" destId="11" srcOrd="0" destOrd="0"/>
        <dgm:cxn modelId="61" srcId="2" destId="21" srcOrd="0" destOrd="0"/>
        <dgm:cxn modelId="71" srcId="3" destId="31" srcOrd="0" destOrd="0"/>
        <dgm:cxn modelId="81" srcId="4" destId="41" srcOrd="0" destOrd="0"/>
      </dgm:cxnLst>
      <dgm:bg/>
      <dgm:whole/>
    </dgm:dataModel>
  </dgm:clrData>
  <dgm:layoutNode name="Name0">
    <dgm:varLst>
      <dgm:dir/>
      <dgm:animLvl val="lvl"/>
      <dgm:resizeHandles val="exact"/>
    </dgm:varLst>
    <dgm:choose name="Name1">
      <dgm:if name="Name2" func="var" arg="dir" op="equ" val="norm">
        <dgm:alg type="lin">
          <dgm:param type="linDir" val="fromL"/>
          <dgm:param type="vertAlign" val="mid"/>
          <dgm:param type="nodeHorzAlign" val="l"/>
          <dgm:param type="nodeVertAlign" val="t"/>
          <dgm:param type="fallback" val="2D"/>
        </dgm:alg>
      </dgm:if>
      <dgm:else name="Name3">
        <dgm:alg type="lin">
          <dgm:param type="linDir" val="fromR"/>
          <dgm:param type="vertAlign" val="mid"/>
          <dgm:param type="nodeHorzAlign" val="r"/>
          <dgm:param type="nodeVertAlign" val="t"/>
          <dgm:param type="fallback" val="2D"/>
        </dgm:alg>
      </dgm:else>
    </dgm:choose>
    <dgm:shape xmlns:r="http://schemas.openxmlformats.org/officeDocument/2006/relationships" r:blip="">
      <dgm:adjLst/>
    </dgm:shape>
    <dgm:presOf/>
    <dgm:constrLst>
      <dgm:constr type="h" for="des" forName="header" refType="h"/>
      <dgm:constr type="w" for="des" forName="header" refType="h" refFor="des" refForName="header" op="equ" fact="4"/>
      <dgm:constr type="h" for="des" forName="child" refType="h" refFor="des" refForName="header" op="equ"/>
      <dgm:constr type="w" for="des" forName="child" refType="w" refFor="des" refForName="header" op="equ"/>
      <dgm:constr type="w" for="ch" forName="hSp" refType="w" refFor="des" refForName="header" op="equ" fact="0.14"/>
      <dgm:constr type="h" for="des" forName="parTrans" refType="h" refFor="des" refForName="header" op="equ" fact="0.35"/>
      <dgm:constr type="h" for="des" forName="sibTrans" refType="h" refFor="des" refForName="parTrans" op="equ"/>
      <dgm:constr type="primFontSz" for="des" forName="child" op="equ" val="65"/>
      <dgm:constr type="primFontSz" for="des" forName="header" op="equ" val="65"/>
    </dgm:constrLst>
    <dgm:ruleLst/>
    <dgm:forEach name="Name4" axis="ch" ptType="node">
      <dgm:layoutNode name="vertFlow">
        <dgm:choose name="Name5">
          <dgm:if name="Name6" func="var" arg="dir" op="equ" val="norm">
            <dgm:alg type="lin">
              <dgm:param type="linDir" val="fromT"/>
              <dgm:param type="nodeHorzAlign" val="ctr"/>
              <dgm:param type="nodeVertAlign" val="t"/>
              <dgm:param type="fallback" val="2D"/>
            </dgm:alg>
          </dgm:if>
          <dgm:else name="Name7">
            <dgm:alg type="lin">
              <dgm:param type="linDir" val="fromT"/>
              <dgm:param type="nodeHorzAlign" val="ctr"/>
              <dgm:param type="nodeVertAlign" val="t"/>
              <dgm:param type="fallback" val="2D"/>
            </dgm:alg>
          </dgm:else>
        </dgm:choose>
        <dgm:shape xmlns:r="http://schemas.openxmlformats.org/officeDocument/2006/relationships" r:blip="">
          <dgm:adjLst/>
        </dgm:shape>
        <dgm:presOf/>
        <dgm:constrLst/>
        <dgm:ruleLst/>
        <dgm:layoutNode name="header" styleLbl="node1">
          <dgm:alg type="tx"/>
          <dgm:shape xmlns:r="http://schemas.openxmlformats.org/officeDocument/2006/relationships" type="roundRect" r:blip="">
            <dgm:adjLst>
              <dgm:adj idx="1" val="0.1"/>
            </dgm:adjLst>
          </dgm:shape>
          <dgm:presOf axis="self"/>
          <dgm:constrLst>
            <dgm:constr type="tMarg" refType="primFontSz" fact="0.1"/>
            <dgm:constr type="bMarg" refType="primFontSz" fact="0.1"/>
            <dgm:constr type="lMarg" refType="primFontSz" fact="0.1"/>
            <dgm:constr type="rMarg" refType="primFontSz" fact="0.1"/>
          </dgm:constrLst>
          <dgm:ruleLst>
            <dgm:rule type="primFontSz" val="5" fact="NaN" max="NaN"/>
          </dgm:ruleLst>
        </dgm:layoutNode>
        <dgm:forEach name="Name8" axis="ch" ptType="parTrans" cnt="1">
          <dgm:layoutNode name="parTrans" styleLbl="sibTrans2D1">
            <dgm:alg type="conn">
              <dgm:param type="begPts" val="auto"/>
              <dgm:param type="endPts" val="auto"/>
            </dgm:alg>
            <dgm:shape xmlns:r="http://schemas.openxmlformats.org/officeDocument/2006/relationships" type="conn" r:blip="">
              <dgm:adjLst/>
            </dgm:shape>
            <dgm:presOf axis="self"/>
            <dgm:constrLst>
              <dgm:constr type="w" refType="h"/>
              <dgm:constr type="connDist"/>
              <dgm:constr type="wArH" refType="h" fact="0.25"/>
              <dgm:constr type="hArH" refType="wArH" fact="2"/>
              <dgm:constr type="stemThick" refType="hArH" fact="0.667"/>
              <dgm:constr type="begPad" refType="connDist" fact="0.25"/>
              <dgm:constr type="endPad" refType="connDist" fact="0.25"/>
            </dgm:constrLst>
            <dgm:ruleLst/>
          </dgm:layoutNode>
        </dgm:forEach>
        <dgm:forEach name="Name9" axis="ch" ptType="node">
          <dgm:layoutNode name="child" styleLbl="alignAccFollowNode1">
            <dgm:varLst>
              <dgm:chMax val="0"/>
              <dgm:bulletEnabled val="1"/>
            </dgm:varLst>
            <dgm:alg type="tx"/>
            <dgm:shape xmlns:r="http://schemas.openxmlformats.org/officeDocument/2006/relationships" type="roundRect" r:blip="">
              <dgm:adjLst>
                <dgm:adj idx="1" val="0.1"/>
              </dgm:adjLst>
            </dgm:shape>
            <dgm:presOf axis="desOrSelf" ptType="node"/>
            <dgm:constrLst>
              <dgm:constr type="tMarg" refType="primFontSz" fact="0.1"/>
              <dgm:constr type="bMarg" refType="primFontSz" fact="0.1"/>
              <dgm:constr type="lMarg" refType="primFontSz" fact="0.1"/>
              <dgm:constr type="rMarg" refType="primFontSz" fact="0.1"/>
            </dgm:constrLst>
            <dgm:ruleLst>
              <dgm:rule type="primFontSz" val="5" fact="NaN" max="NaN"/>
            </dgm:ruleLst>
          </dgm:layoutNode>
          <dgm:forEach name="Name10" axis="followSib" ptType="sibTrans" cnt="1">
            <dgm:layoutNode name="sibTrans" styleLbl="sibTrans2D1">
              <dgm:alg type="conn">
                <dgm:param type="begPts" val="auto"/>
                <dgm:param type="endPts" val="auto"/>
              </dgm:alg>
              <dgm:shape xmlns:r="http://schemas.openxmlformats.org/officeDocument/2006/relationships" type="conn" r:blip="">
                <dgm:adjLst/>
              </dgm:shape>
              <dgm:presOf axis="self"/>
              <dgm:constrLst>
                <dgm:constr type="w" refType="h"/>
                <dgm:constr type="connDist"/>
                <dgm:constr type="wArH" refType="h" fact="0.25"/>
                <dgm:constr type="hArH" refType="wArH" fact="2"/>
                <dgm:constr type="stemThick" refType="hArH" fact="0.667"/>
                <dgm:constr type="begPad" refType="w" fact="0.25"/>
                <dgm:constr type="endPad" refType="w" fact="0.25"/>
              </dgm:constrLst>
              <dgm:ruleLst/>
            </dgm:layoutNode>
          </dgm:forEach>
        </dgm:forEach>
      </dgm:layoutNode>
      <dgm:choose name="Name11">
        <dgm:if name="Name12" axis="self" ptType="node" func="revPos" op="gte" val="2">
          <dgm:layoutNode name="hSp">
            <dgm:alg type="sp"/>
            <dgm:shape xmlns:r="http://schemas.openxmlformats.org/officeDocument/2006/relationships" r:blip="">
              <dgm:adjLst/>
            </dgm:shape>
            <dgm:presOf/>
            <dgm:constrLst/>
            <dgm:ruleLst/>
          </dgm:layoutNode>
        </dgm:if>
        <dgm:else name="Name13"/>
      </dgm:choose>
    </dgm:forEach>
  </dgm:layoutNode>
</dgm:layoutDef>
</file>

<file path=xl/diagrams/layout2.xml><?xml version="1.0" encoding="utf-8"?>
<dgm:layoutDef xmlns:dgm="http://schemas.openxmlformats.org/drawingml/2006/diagram" xmlns:a="http://schemas.openxmlformats.org/drawingml/2006/main" uniqueId="urn:microsoft.com/office/officeart/2008/layout/VerticalCircleList">
  <dgm:title val=""/>
  <dgm:desc val=""/>
  <dgm:catLst>
    <dgm:cat type="list" pri="235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Lst>
      <dgm:cxnLst>
        <dgm:cxn modelId="4" srcId="0" destId="1" srcOrd="0" destOrd="0"/>
        <dgm:cxn modelId="41" srcId="1" destId="11" srcOrd="0" destOrd="0"/>
        <dgm:cxn modelId="42" srcId="1" destId="12" srcOrd="1" destOrd="0"/>
        <dgm:cxn modelId="5" srcId="0" destId="2" srcOrd="0" destOrd="0"/>
        <dgm:cxn modelId="51" srcId="2" destId="21" srcOrd="0" destOrd="0"/>
        <dgm:cxn modelId="52" srcId="2" destId="22" srcOrd="1" destOrd="0"/>
      </dgm:cxnLst>
      <dgm:bg/>
      <dgm:whole/>
    </dgm:dataModel>
  </dgm:sampData>
  <dgm:styleData useDef="1">
    <dgm:dataModel>
      <dgm:ptLst/>
      <dgm:bg/>
      <dgm:whole/>
    </dgm:dataModel>
  </dgm:styleData>
  <dgm:clrData useDef="1">
    <dgm:dataModel>
      <dgm:ptLst/>
      <dgm:bg/>
      <dgm:whole/>
    </dgm:dataModel>
  </dgm:clrData>
  <dgm:layoutNode name="Name0">
    <dgm:varLst>
      <dgm:dir/>
    </dgm:varLst>
    <dgm:alg type="lin">
      <dgm:param type="linDir" val="fromT"/>
      <dgm:param type="fallback" val="2D"/>
    </dgm:alg>
    <dgm:shape xmlns:r="http://schemas.openxmlformats.org/officeDocument/2006/relationships" r:blip="">
      <dgm:adjLst/>
    </dgm:shape>
    <dgm:presOf/>
    <dgm:constrLst>
      <dgm:constr type="w" for="ch" forName="withChildren" refType="w"/>
      <dgm:constr type="h" for="ch" forName="withChildren" refType="w" fact="0.909"/>
      <dgm:constr type="w" for="ch" forName="noChildren" refType="w"/>
      <dgm:constr type="h" for="ch" forName="noChildren" refType="w" fact="0.164"/>
      <dgm:constr type="w" for="ch" forName="overlap" val="1"/>
      <dgm:constr type="h" for="ch" forName="overlap" refType="w" refFor="ch" refForName="withChildren" fact="-0.089"/>
      <dgm:constr type="primFontSz" for="des" forName="txLvl1" op="equ" val="65"/>
      <dgm:constr type="primFontSz" for="des" forName="txLvlOnly1" refType="primFontSz" refFor="des" refForName="txLvl1" op="equ"/>
      <dgm:constr type="primFontSz" for="des" forName="txLvl2" refType="primFontSz" refFor="des" refForName="txLvl1" op="equ" fact="0.78"/>
      <dgm:constr type="primFontSz" for="des" forName="txLvl3" refType="primFontSz" refFor="des" refForName="txLvl1" op="equ" fact="0.78"/>
      <dgm:constr type="userF" for="des" forName="lin" refType="primFontSz" refFor="des" refForName="txLvl2" op="equ"/>
    </dgm:constrLst>
    <dgm:forEach name="Name1" axis="ch" ptType="node">
      <dgm:choose name="Name2">
        <dgm:if name="Name3" axis="ch" ptType="node" func="cnt" op="gte" val="1">
          <dgm:layoutNode name="withChildren">
            <dgm:alg type="composite"/>
            <dgm:choose name="Name4">
              <dgm:if name="Name5" func="var" arg="dir" op="equ" val="norm">
                <dgm:constrLst>
                  <dgm:constr type="l" for="ch" forName="bigCircle"/>
                  <dgm:constr type="w" for="ch" forName="bigCircle" refType="h" refFor="ch" refForName="bigCircle"/>
                  <dgm:constr type="t" for="ch" forName="bigCircle"/>
                  <dgm:constr type="h" for="ch" forName="bigCircle" refType="h"/>
                  <dgm:constr type="l" for="ch" forName="medCircle" refType="w" fact="0.043"/>
                  <dgm:constr type="w" for="ch" forName="medCircle" refType="h" refFor="ch" refForName="medCircle"/>
                  <dgm:constr type="t" for="ch" forName="medCircle" refType="h" fact="0.042"/>
                  <dgm:constr type="h" for="ch" forName="medCircle" refType="h" fact="0.18"/>
                  <dgm:constr type="l" for="ch" forName="txLvl1" refType="ctrX" refFor="ch" refForName="medCircle"/>
                  <dgm:constr type="r" for="ch" forName="txLvl1" refType="w"/>
                  <dgm:constr type="h" for="ch" forName="txLvl1" refType="h" refFor="ch" refForName="medCircle"/>
                  <dgm:constr type="t" for="ch" forName="txLvl1" refType="t" refFor="ch" refForName="medCircle"/>
                  <dgm:constr type="l" for="ch" forName="lin" refType="ctrX" refFor="ch" refForName="medCircle"/>
                  <dgm:constr type="r" for="ch" forName="lin" refType="w"/>
                  <dgm:constr type="t" for="ch" forName="lin" refType="h" fact="0.222"/>
                  <dgm:constr type="h" for="ch" forName="lin" refType="h" fact="0.68"/>
                </dgm:constrLst>
              </dgm:if>
              <dgm:else name="Name6">
                <dgm:constrLst>
                  <dgm:constr type="r" for="ch" forName="bigCircle" refType="w"/>
                  <dgm:constr type="w" for="ch" forName="bigCircle" refType="h" refFor="ch" refForName="bigCircle"/>
                  <dgm:constr type="t" for="ch" forName="bigCircle"/>
                  <dgm:constr type="h" for="ch" forName="bigCircle" refType="h"/>
                  <dgm:constr type="r" for="ch" forName="medCircle" refType="w" fact="0.957"/>
                  <dgm:constr type="w" for="ch" forName="medCircle" refType="h" refFor="ch" refForName="medCircle"/>
                  <dgm:constr type="t" for="ch" forName="medCircle" refType="h" fact="0.042"/>
                  <dgm:constr type="h" for="ch" forName="medCircle" refType="h" fact="0.18"/>
                  <dgm:constr type="l" for="ch" forName="txLvl1"/>
                  <dgm:constr type="r" for="ch" forName="txLvl1" refType="ctrX" refFor="ch" refForName="medCircle"/>
                  <dgm:constr type="h" for="ch" forName="txLvl1" refType="h" refFor="ch" refForName="medCircle"/>
                  <dgm:constr type="t" for="ch" forName="txLvl1" refType="t" refFor="ch" refForName="medCircle"/>
                  <dgm:constr type="l" for="ch" forName="lin"/>
                  <dgm:constr type="r" for="ch" forName="lin" refType="ctrX" refFor="ch" refForName="medCircle"/>
                  <dgm:constr type="t" for="ch" forName="lin" refType="h" fact="0.222"/>
                  <dgm:constr type="h" for="ch" forName="lin" refType="h" fact="0.68"/>
                </dgm:constrLst>
              </dgm:else>
            </dgm:choose>
            <dgm:layoutNode name="bigCircle" styleLbl="vennNode1">
              <dgm:alg type="sp"/>
              <dgm:shape xmlns:r="http://schemas.openxmlformats.org/officeDocument/2006/relationships" type="ellipse" r:blip="">
                <dgm:adjLst/>
              </dgm:shape>
              <dgm:presOf/>
              <dgm:constrLst>
                <dgm:constr type="w" refType="h"/>
              </dgm:constrLst>
            </dgm:layoutNode>
            <dgm:layoutNode name="medCircle" styleLbl="vennNode1">
              <dgm:alg type="sp"/>
              <dgm:shape xmlns:r="http://schemas.openxmlformats.org/officeDocument/2006/relationships" type="ellipse" r:blip="">
                <dgm:adjLst/>
              </dgm:shape>
              <dgm:presOf/>
              <dgm:constrLst>
                <dgm:constr type="w" refType="h"/>
              </dgm:constrLst>
            </dgm:layoutNode>
            <dgm:layoutNode name="txLvl1" styleLbl="revTx">
              <dgm:choose name="Name7">
                <dgm:if name="Name8" func="var" arg="dir" op="equ" val="norm">
                  <dgm:alg type="tx">
                    <dgm:param type="parTxLTRAlign" val="l"/>
                    <dgm:param type="parTxRTLAlign" val="l"/>
                  </dgm:alg>
                </dgm:if>
                <dgm:else name="Name9">
                  <dgm:alg type="tx">
                    <dgm:param type="parTxLTRAlign" val="r"/>
                    <dgm:param type="parTxRTLAlign" val="r"/>
                  </dgm:alg>
                </dgm:else>
              </dgm:choose>
              <dgm:shape xmlns:r="http://schemas.openxmlformats.org/officeDocument/2006/relationships" type="rect" r:blip="">
                <dgm:adjLst/>
              </dgm:shape>
              <dgm:presOf axis="self" ptType="node"/>
              <dgm:constrLst>
                <dgm:constr type="lMarg"/>
                <dgm:constr type="rMarg"/>
                <dgm:constr type="tMarg" refType="primFontSz" fact="0.1"/>
                <dgm:constr type="bMarg" refType="primFontSz" fact="0.1"/>
              </dgm:constrLst>
              <dgm:ruleLst>
                <dgm:rule type="primFontSz" val="5" fact="NaN" max="NaN"/>
              </dgm:ruleLst>
            </dgm:layoutNode>
            <dgm:layoutNode name="lin">
              <dgm:choose name="Name10">
                <dgm:if name="Name11" func="var" arg="dir" op="equ" val="norm">
                  <dgm:alg type="lin">
                    <dgm:param type="linDir" val="fromT"/>
                    <dgm:param type="vertAlign" val="t"/>
                    <dgm:param type="nodeHorzAlign" val="l"/>
                  </dgm:alg>
                </dgm:if>
                <dgm:else name="Name12">
                  <dgm:alg type="lin">
                    <dgm:param type="linDir" val="fromT"/>
                    <dgm:param type="vertAlign" val="t"/>
                    <dgm:param type="nodeHorzAlign" val="r"/>
                  </dgm:alg>
                </dgm:else>
              </dgm:choose>
              <dgm:shape xmlns:r="http://schemas.openxmlformats.org/officeDocument/2006/relationships" r:blip="">
                <dgm:adjLst/>
              </dgm:shape>
              <dgm:presOf/>
              <dgm:constrLst>
                <dgm:constr type="userF"/>
                <dgm:constr type="primFontSz" for="ch" forName="txLvl2" refType="userF"/>
                <dgm:constr type="w" for="ch" forName="txLvl2" refType="w"/>
                <dgm:constr type="h" for="ch" forName="txLvl2" refType="primFontSz" refFor="ch" refForName="txLvl2" fact="0.39"/>
                <dgm:constr type="w" for="ch" forName="txLvl3" refType="w"/>
                <dgm:constr type="h" for="ch" forName="txLvl3" refType="primFontSz" refFor="ch" refForName="txLvl2" fact="0.39"/>
                <dgm:constr type="h" for="ch" forName="smCircle" refType="primFontSz" refFor="ch" refForName="txLvl2" fact="0.14"/>
                <dgm:constr type="h" for="ch" forName="indentDot1" refType="primFontSz" refFor="ch" refForName="txLvl2" fact="0.14"/>
                <dgm:constr type="h" for="ch" forName="indentDot2" refType="primFontSz" refFor="ch" refForName="txLvl2" fact="0.14"/>
                <dgm:constr type="h" for="ch" forName="indentDot3" refType="primFontSz" refFor="ch" refForName="txLvl2" fact="0.14"/>
                <dgm:constr type="w" for="ch" forName="indentDot1" refType="w"/>
                <dgm:constr type="w" for="ch" forName="indentDot2" refType="w"/>
                <dgm:constr type="w" for="ch" forName="indentDot3" refType="w"/>
                <dgm:constr type="userI" for="ch" forName="txLvl3" refType="primFontSz" refFor="ch" refForName="txLvl2" fact="0.14"/>
                <dgm:constr type="userI" for="ch" forName="indentDot1" refType="primFontSz" refFor="ch" refForName="txLvl2" fact="0.14"/>
                <dgm:constr type="userI" for="ch" forName="indentDot2" refType="primFontSz" refFor="ch" refForName="txLvl2" fact="0.14"/>
                <dgm:constr type="userI" for="ch" forName="indentDot3" refType="primFontSz" refFor="ch" refForName="txLvl2" fact="0.14"/>
              </dgm:constrLst>
              <dgm:ruleLst>
                <dgm:rule type="primFontSz" for="ch" forName="txLvl2" val="5" fact="NaN" max="NaN"/>
              </dgm:ruleLst>
              <dgm:forEach name="Name13" axis="ch" ptType="node">
                <dgm:layoutNode name="txLvl2" styleLbl="revTx">
                  <dgm:choose name="Name14">
                    <dgm:if name="Name15" func="var" arg="dir" op="equ" val="norm">
                      <dgm:alg type="tx">
                        <dgm:param type="parTxLTRAlign" val="l"/>
                        <dgm:param type="parTxRTLAlign" val="l"/>
                      </dgm:alg>
                    </dgm:if>
                    <dgm:else name="Name16">
                      <dgm:alg type="tx">
                        <dgm:param type="parTxLTRAlign" val="r"/>
                        <dgm:param type="parTxRTLAlign" val="r"/>
                      </dgm:alg>
                    </dgm:else>
                  </dgm:choose>
                  <dgm:shape xmlns:r="http://schemas.openxmlformats.org/officeDocument/2006/relationships" type="rect" r:blip="">
                    <dgm:adjLst/>
                  </dgm:shape>
                  <dgm:presOf axis="self" ptType="node"/>
                  <dgm:constrLst>
                    <dgm:constr type="lMarg"/>
                    <dgm:constr type="rMarg"/>
                    <dgm:constr type="tMarg" refType="primFontSz" fact="0.1"/>
                    <dgm:constr type="bMarg" refType="primFontSz" fact="0.1"/>
                  </dgm:constrLst>
                  <dgm:ruleLst>
                    <dgm:rule type="h" val="INF" fact="NaN" max="NaN"/>
                  </dgm:ruleLst>
                </dgm:layoutNode>
                <dgm:forEach name="Name17" axis="ch" ptType="node" cnt="1">
                  <dgm:layoutNode name="indentDot1">
                    <dgm:alg type="composite"/>
                    <dgm:shape xmlns:r="http://schemas.openxmlformats.org/officeDocument/2006/relationships" r:blip="">
                      <dgm:adjLst/>
                    </dgm:shape>
                    <dgm:presOf/>
                    <dgm:choose name="Name18">
                      <dgm:if name="Name19" func="var" arg="dir" op="equ" val="norm">
                        <dgm:constrLst>
                          <dgm:constr type="userI"/>
                          <dgm:constr type="w" for="ch" forName="gap1" refType="userI" fact="3"/>
                          <dgm:constr type="w" for="ch" forName="smCircle1" refType="h"/>
                          <dgm:constr type="l" for="ch" forName="smCircle1" refType="r" refFor="ch" refForName="gap1"/>
                        </dgm:constrLst>
                      </dgm:if>
                      <dgm:else name="Name20">
                        <dgm:constrLst>
                          <dgm:constr type="userI"/>
                          <dgm:constr type="w" for="ch" forName="gap1" refType="userI" fact="3"/>
                          <dgm:constr type="w" for="ch" forName="smCircle1" refType="h"/>
                          <dgm:constr type="r" for="ch" forName="smCircle1" refType="l" refFor="ch" refForName="gap1"/>
                        </dgm:constrLst>
                      </dgm:else>
                    </dgm:choose>
                    <dgm:layoutNode name="gap1">
                      <dgm:alg type="sp"/>
                      <dgm:shape xmlns:r="http://schemas.openxmlformats.org/officeDocument/2006/relationships" type="rect" r:blip="" hideGeom="1">
                        <dgm:adjLst/>
                      </dgm:shape>
                      <dgm:presOf/>
                    </dgm:layoutNode>
                    <dgm:layoutNode name="smCircle1" styleLbl="vennNode1">
                      <dgm:alg type="sp"/>
                      <dgm:shape xmlns:r="http://schemas.openxmlformats.org/officeDocument/2006/relationships" type="ellipse" r:blip="">
                        <dgm:adjLst/>
                      </dgm:shape>
                      <dgm:presOf/>
                      <dgm:constrLst>
                        <dgm:constr type="w" refType="h"/>
                      </dgm:constrLst>
                    </dgm:layoutNode>
                  </dgm:layoutNode>
                </dgm:forEach>
                <dgm:forEach name="Name21" axis="ch" ptType="node">
                  <dgm:layoutNode name="txLvl3" styleLbl="revTx">
                    <dgm:varLst>
                      <dgm:bulletEnabled val="1"/>
                    </dgm:varLst>
                    <dgm:choose name="Name22">
                      <dgm:if name="Name23" func="var" arg="dir" op="equ" val="norm">
                        <dgm:alg type="tx">
                          <dgm:param type="parTxLTRAlign" val="l"/>
                          <dgm:param type="parTxRTLAlign" val="l"/>
                          <dgm:param type="shpTxLTRAlignCh" val="l"/>
                          <dgm:param type="shpTxRTLAlignCh" val="l"/>
                        </dgm:alg>
                      </dgm:if>
                      <dgm:else name="Name24">
                        <dgm:alg type="tx">
                          <dgm:param type="parTxLTRAlign" val="r"/>
                          <dgm:param type="parTxRTLAlign" val="r"/>
                          <dgm:param type="shpTxLTRAlignCh" val="r"/>
                          <dgm:param type="shpTxRTLAlignCh" val="r"/>
                        </dgm:alg>
                      </dgm:else>
                    </dgm:choose>
                    <dgm:shape xmlns:r="http://schemas.openxmlformats.org/officeDocument/2006/relationships" type="rect" r:blip="">
                      <dgm:adjLst/>
                    </dgm:shape>
                    <dgm:presOf axis="desOrSelf" ptType="node"/>
                    <dgm:choose name="Name25">
                      <dgm:if name="Name26" func="var" arg="dir" op="equ" val="norm">
                        <dgm:constrLst>
                          <dgm:constr type="userI"/>
                          <dgm:constr type="lMarg" refType="userI" fact="8.504"/>
                          <dgm:constr type="rMarg"/>
                          <dgm:constr type="tMarg" refType="primFontSz" fact="0.1"/>
                          <dgm:constr type="bMarg" refType="primFontSz" fact="0.1"/>
                        </dgm:constrLst>
                      </dgm:if>
                      <dgm:else name="Name27">
                        <dgm:constrLst>
                          <dgm:constr type="userI"/>
                          <dgm:constr type="lMarg"/>
                          <dgm:constr type="rMarg" refType="userI" fact="8.504"/>
                          <dgm:constr type="tMarg" refType="primFontSz" fact="0.1"/>
                          <dgm:constr type="bMarg" refType="primFontSz" fact="0.1"/>
                        </dgm:constrLst>
                      </dgm:else>
                    </dgm:choose>
                    <dgm:ruleLst>
                      <dgm:rule type="h" val="INF" fact="NaN" max="NaN"/>
                    </dgm:ruleLst>
                  </dgm:layoutNode>
                  <dgm:forEach name="Name28" axis="followSib" ptType="sibTrans" cnt="1">
                    <dgm:layoutNode name="indentDot2">
                      <dgm:alg type="composite"/>
                      <dgm:shape xmlns:r="http://schemas.openxmlformats.org/officeDocument/2006/relationships" r:blip="">
                        <dgm:adjLst/>
                      </dgm:shape>
                      <dgm:presOf/>
                      <dgm:choose name="Name29">
                        <dgm:if name="Name30" func="var" arg="dir" op="equ" val="norm">
                          <dgm:constrLst>
                            <dgm:constr type="userI"/>
                            <dgm:constr type="w" for="ch" forName="gap2" refType="userI" fact="3"/>
                            <dgm:constr type="w" for="ch" forName="smCircle2" refType="h"/>
                            <dgm:constr type="l" for="ch" forName="smCircle2" refType="r" refFor="ch" refForName="gap2"/>
                          </dgm:constrLst>
                        </dgm:if>
                        <dgm:else name="Name31">
                          <dgm:constrLst>
                            <dgm:constr type="userI"/>
                            <dgm:constr type="w" for="ch" forName="gap2" refType="userI" fact="3"/>
                            <dgm:constr type="w" for="ch" forName="smCircle2" refType="h"/>
                            <dgm:constr type="r" for="ch" forName="smCircle2" refType="l" refFor="ch" refForName="gap2"/>
                          </dgm:constrLst>
                        </dgm:else>
                      </dgm:choose>
                      <dgm:layoutNode name="gap2">
                        <dgm:alg type="sp"/>
                        <dgm:shape xmlns:r="http://schemas.openxmlformats.org/officeDocument/2006/relationships" type="rect" r:blip="" hideGeom="1">
                          <dgm:adjLst/>
                        </dgm:shape>
                        <dgm:presOf/>
                      </dgm:layoutNode>
                      <dgm:layoutNode name="smCircle2" styleLbl="vennNode1">
                        <dgm:alg type="sp"/>
                        <dgm:shape xmlns:r="http://schemas.openxmlformats.org/officeDocument/2006/relationships" type="ellipse" r:blip="">
                          <dgm:adjLst/>
                        </dgm:shape>
                        <dgm:presOf/>
                        <dgm:constrLst>
                          <dgm:constr type="w" refType="h"/>
                        </dgm:constrLst>
                      </dgm:layoutNode>
                    </dgm:layoutNode>
                  </dgm:forEach>
                </dgm:forEach>
                <dgm:choose name="Name32">
                  <dgm:if name="Name33" axis="ch" ptType="node" func="cnt" op="gte" val="1">
                    <dgm:forEach name="Name34" axis="followSib" ptType="sibTrans" cnt="1">
                      <dgm:layoutNode name="indentDot3">
                        <dgm:alg type="composite"/>
                        <dgm:shape xmlns:r="http://schemas.openxmlformats.org/officeDocument/2006/relationships" r:blip="">
                          <dgm:adjLst/>
                        </dgm:shape>
                        <dgm:presOf/>
                        <dgm:choose name="Name35">
                          <dgm:if name="Name36" func="var" arg="dir" op="equ" val="norm">
                            <dgm:constrLst>
                              <dgm:constr type="userI"/>
                              <dgm:constr type="w" for="ch" forName="gap3" refType="userI" fact="3"/>
                              <dgm:constr type="w" for="ch" forName="smCircle3" refType="h"/>
                              <dgm:constr type="l" for="ch" forName="smCircle3" refType="r" refFor="ch" refForName="gap3"/>
                            </dgm:constrLst>
                          </dgm:if>
                          <dgm:else name="Name37">
                            <dgm:constrLst>
                              <dgm:constr type="userI"/>
                              <dgm:constr type="w" for="ch" forName="gap3" refType="userI" fact="3"/>
                              <dgm:constr type="w" for="ch" forName="smCircle3" refType="h"/>
                              <dgm:constr type="r" for="ch" forName="smCircle3" refType="l" refFor="ch" refForName="gap3"/>
                            </dgm:constrLst>
                          </dgm:else>
                        </dgm:choose>
                        <dgm:layoutNode name="gap3">
                          <dgm:alg type="sp"/>
                          <dgm:shape xmlns:r="http://schemas.openxmlformats.org/officeDocument/2006/relationships" type="rect" r:blip="" hideGeom="1">
                            <dgm:adjLst/>
                          </dgm:shape>
                          <dgm:presOf/>
                        </dgm:layoutNode>
                        <dgm:layoutNode name="smCircle3" styleLbl="vennNode1">
                          <dgm:alg type="sp"/>
                          <dgm:shape xmlns:r="http://schemas.openxmlformats.org/officeDocument/2006/relationships" type="ellipse" r:blip="">
                            <dgm:adjLst/>
                          </dgm:shape>
                          <dgm:presOf/>
                          <dgm:constrLst>
                            <dgm:constr type="w" refType="h"/>
                          </dgm:constrLst>
                        </dgm:layoutNode>
                      </dgm:layoutNode>
                    </dgm:forEach>
                  </dgm:if>
                  <dgm:else name="Name38">
                    <dgm:forEach name="Name39" axis="followSib" ptType="sibTrans" cnt="1">
                      <dgm:layoutNode name="smCircle" styleLbl="vennNode1">
                        <dgm:alg type="sp"/>
                        <dgm:shape xmlns:r="http://schemas.openxmlformats.org/officeDocument/2006/relationships" type="ellipse" r:blip="">
                          <dgm:adjLst/>
                        </dgm:shape>
                        <dgm:presOf/>
                        <dgm:constrLst>
                          <dgm:constr type="w" refType="h"/>
                        </dgm:constrLst>
                      </dgm:layoutNode>
                    </dgm:forEach>
                  </dgm:else>
                </dgm:choose>
              </dgm:forEach>
            </dgm:layoutNode>
          </dgm:layoutNode>
          <dgm:choose name="Name40">
            <dgm:if name="Name41" axis="followSib ch" ptType="node node" cnt="1 0" func="cnt" op="gte" val="1">
              <dgm:layoutNode name="overlap">
                <dgm:alg type="sp"/>
                <dgm:shape xmlns:r="http://schemas.openxmlformats.org/officeDocument/2006/relationships" r:blip="">
                  <dgm:adjLst/>
                </dgm:shape>
                <dgm:presOf/>
              </dgm:layoutNode>
            </dgm:if>
            <dgm:else name="Name42"/>
          </dgm:choose>
        </dgm:if>
        <dgm:else name="Name43">
          <dgm:layoutNode name="noChildren">
            <dgm:alg type="composite"/>
            <dgm:choose name="Name44">
              <dgm:if name="Name45" func="var" arg="dir" op="equ" val="norm">
                <dgm:constrLst>
                  <dgm:constr type="l" for="ch" forName="gap"/>
                  <dgm:constr type="w" for="ch" forName="gap" refType="w" fact="0.043"/>
                  <dgm:constr type="h" for="ch" forName="gap" refType="h"/>
                  <dgm:constr type="t" for="ch" forName="gap"/>
                  <dgm:constr type="l" for="ch" forName="medCircle2" refType="r" refFor="ch" refForName="gap"/>
                  <dgm:constr type="w" for="ch" forName="medCircle2" refType="h" refFor="ch" refForName="medCircle2"/>
                  <dgm:constr type="t" for="ch" forName="medCircle2"/>
                  <dgm:constr type="h" for="ch" forName="medCircle2" refType="h"/>
                  <dgm:constr type="l" for="ch" forName="txLvlOnly1" refType="ctrX" refFor="ch" refForName="medCircle2"/>
                  <dgm:constr type="r" for="ch" forName="txLvlOnly1" refType="w"/>
                  <dgm:constr type="h" for="ch" forName="txLvlOnly1" refType="h"/>
                  <dgm:constr type="t" for="ch" forName="txLvlOnly1"/>
                </dgm:constrLst>
              </dgm:if>
              <dgm:else name="Name46">
                <dgm:constrLst>
                  <dgm:constr type="r" for="ch" forName="gap" refType="w"/>
                  <dgm:constr type="w" for="ch" forName="gap" refType="w" fact="0.043"/>
                  <dgm:constr type="h" for="ch" forName="gap" refType="h"/>
                  <dgm:constr type="t" for="ch" forName="gap"/>
                  <dgm:constr type="r" for="ch" forName="medCircle2" refType="l" refFor="ch" refForName="gap"/>
                  <dgm:constr type="w" for="ch" forName="medCircle2" refType="h" refFor="ch" refForName="medCircle2"/>
                  <dgm:constr type="t" for="ch" forName="medCircle2"/>
                  <dgm:constr type="h" for="ch" forName="medCircle2" refType="h"/>
                  <dgm:constr type="l" for="ch" forName="txLvlOnly1"/>
                  <dgm:constr type="r" for="ch" forName="txLvlOnly1" refType="ctrX" refFor="ch" refForName="medCircle2"/>
                  <dgm:constr type="h" for="ch" forName="txLvlOnly1" refType="h"/>
                  <dgm:constr type="t" for="ch" forName="txLvlOnly1"/>
                </dgm:constrLst>
              </dgm:else>
            </dgm:choose>
            <dgm:layoutNode name="gap">
              <dgm:alg type="sp"/>
              <dgm:shape xmlns:r="http://schemas.openxmlformats.org/officeDocument/2006/relationships" r:blip="">
                <dgm:adjLst/>
              </dgm:shape>
              <dgm:presOf/>
            </dgm:layoutNode>
            <dgm:layoutNode name="medCircle2" styleLbl="vennNode1">
              <dgm:alg type="sp"/>
              <dgm:shape xmlns:r="http://schemas.openxmlformats.org/officeDocument/2006/relationships" type="ellipse" r:blip="">
                <dgm:adjLst/>
              </dgm:shape>
              <dgm:presOf/>
              <dgm:constrLst>
                <dgm:constr type="w" refType="h"/>
              </dgm:constrLst>
            </dgm:layoutNode>
            <dgm:layoutNode name="txLvlOnly1" styleLbl="revTx">
              <dgm:choose name="Name47">
                <dgm:if name="Name48" func="var" arg="dir" op="equ" val="norm">
                  <dgm:alg type="tx">
                    <dgm:param type="parTxLTRAlign" val="l"/>
                    <dgm:param type="parTxRTLAlign" val="l"/>
                  </dgm:alg>
                </dgm:if>
                <dgm:else name="Name49">
                  <dgm:alg type="tx">
                    <dgm:param type="parTxLTRAlign" val="r"/>
                    <dgm:param type="parTxRTLAlign" val="r"/>
                  </dgm:alg>
                </dgm:else>
              </dgm:choose>
              <dgm:shape xmlns:r="http://schemas.openxmlformats.org/officeDocument/2006/relationships" type="rect" r:blip="">
                <dgm:adjLst/>
              </dgm:shape>
              <dgm:presOf axis="self" ptType="node"/>
              <dgm:constrLst>
                <dgm:constr type="lMarg"/>
                <dgm:constr type="rMarg"/>
                <dgm:constr type="tMarg" refType="primFontSz" fact="0.1"/>
                <dgm:constr type="bMarg" refType="primFontSz" fact="0.1"/>
              </dgm:constrLst>
              <dgm:ruleLst>
                <dgm:rule type="primFontSz" val="5" fact="NaN" max="NaN"/>
              </dgm:ruleLst>
            </dgm:layoutNode>
          </dgm:layoutNode>
        </dgm:else>
      </dgm:choose>
    </dgm:forEach>
  </dgm:layoutNode>
</dgm:layoutDef>
</file>

<file path=xl/diagrams/layout3.xml><?xml version="1.0" encoding="utf-8"?>
<dgm:layoutDef xmlns:dgm="http://schemas.openxmlformats.org/drawingml/2006/diagram" xmlns:a="http://schemas.openxmlformats.org/drawingml/2006/main" uniqueId="urn:microsoft.com/office/officeart/2009/layout/CircleArrowProcess">
  <dgm:title val=""/>
  <dgm:desc val=""/>
  <dgm:catLst>
    <dgm:cat type="process" pri="16500"/>
    <dgm:cat type="cycle" pri="16000"/>
  </dgm:catLst>
  <dgm:samp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sampData>
  <dgm:styleData>
    <dgm:dataModel>
      <dgm:ptLst>
        <dgm:pt modelId="0" type="doc"/>
        <dgm:pt modelId="10">
          <dgm:prSet phldr="1"/>
        </dgm:pt>
        <dgm:pt modelId="20">
          <dgm:prSet phldr="1"/>
        </dgm:pt>
      </dgm:ptLst>
      <dgm:cxnLst>
        <dgm:cxn modelId="30" srcId="0" destId="10" srcOrd="0" destOrd="0"/>
        <dgm:cxn modelId="40" srcId="0" destId="20" srcOrd="1" destOrd="0"/>
      </dgm:cxnLst>
      <dgm:bg/>
      <dgm:whole/>
    </dgm:dataModel>
  </dgm:styleData>
  <dgm:clrData>
    <dgm:dataModel>
      <dgm:ptLst>
        <dgm:pt modelId="0" type="doc"/>
        <dgm:pt modelId="10">
          <dgm:prSet phldr="1"/>
        </dgm:pt>
        <dgm:pt modelId="20">
          <dgm:prSet phldr="1"/>
        </dgm:pt>
        <dgm:pt modelId="30">
          <dgm:prSet phldr="1"/>
        </dgm:pt>
        <dgm:pt modelId="40">
          <dgm:prSet phldr="1"/>
        </dgm:pt>
      </dgm:ptLst>
      <dgm:cxnLst>
        <dgm:cxn modelId="50" srcId="0" destId="10" srcOrd="0" destOrd="0"/>
        <dgm:cxn modelId="60" srcId="0" destId="20" srcOrd="1" destOrd="0"/>
        <dgm:cxn modelId="70" srcId="0" destId="30" srcOrd="2" destOrd="0"/>
        <dgm:cxn modelId="80" srcId="0" destId="40" srcOrd="3" destOrd="0"/>
      </dgm:cxnLst>
      <dgm:bg/>
      <dgm:whole/>
    </dgm:dataModel>
  </dgm:clrData>
  <dgm:layoutNode name="Name0">
    <dgm:varLst>
      <dgm:chMax val="7"/>
      <dgm:chPref val="7"/>
      <dgm:dir/>
      <dgm:animLvl val="lvl"/>
    </dgm:varLst>
    <dgm:shape xmlns:r="http://schemas.openxmlformats.org/officeDocument/2006/relationships" r:blip="">
      <dgm:adjLst/>
    </dgm:shape>
    <dgm:choose name="Name1">
      <dgm:if name="Name2" func="var" arg="dir" op="equ" val="norm">
        <dgm:choose name="Name3">
          <dgm:if name="Name4" axis="ch" ptType="node" func="cnt" op="equ" val="1">
            <dgm:alg type="composite">
              <dgm:param type="ar" val="1.5999"/>
            </dgm:alg>
            <dgm:constrLst>
              <dgm:constr type="primFontSz" for="des" forName="Child1" val="65"/>
              <dgm:constr type="primFontSz" for="des" forName="Parent1" val="65"/>
              <dgm:constr type="primFontSz" for="des" forName="Child1" refType="primFontSz" refFor="des" refForName="Parent1" op="lte"/>
              <dgm:constr type="l" for="ch" forName="Child1" refType="w" fact="0.625"/>
              <dgm:constr type="t" for="ch" forName="Child1" refType="h" fact="0.2981"/>
              <dgm:constr type="w" for="ch" forName="Child1" refType="w" fact="0.375"/>
              <dgm:constr type="h" for="ch" forName="Child1" refType="h" fact="0.4001"/>
              <dgm:constr type="l" for="ch" forName="Accent1" refType="w" fact="0"/>
              <dgm:constr type="t" for="ch" forName="Accent1" refType="h" fact="0"/>
              <dgm:constr type="w" for="ch" forName="Accent1" refType="w" fact="0.6249"/>
              <dgm:constr type="h" for="ch" forName="Accent1" refType="h"/>
              <dgm:constr type="l" for="ch" forName="Parent1" refType="w" fact="0.138"/>
              <dgm:constr type="t" for="ch" forName="Parent1" refType="h" fact="0.362"/>
              <dgm:constr type="w" for="ch" forName="Parent1" refType="w" fact="0.3487"/>
              <dgm:constr type="h" for="ch" forName="Parent1" refType="h" fact="0.2789"/>
            </dgm:constrLst>
          </dgm:if>
          <dgm:if name="Name5" axis="ch" ptType="node" func="cnt" op="equ" val="2">
            <dgm:alg type="composite">
              <dgm:param type="ar" val="1.2026"/>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Parent2" refType="primFontSz" refFor="des" refForName="Parent1" op="equ"/>
              <dgm:constr type="primFontSz" for="des" forName="Child2" refType="primFontSz" refFor="des" refForName="Child1" op="equ"/>
              <dgm:constr type="l" for="ch" forName="Accent1" refType="w" fact="0.1144"/>
              <dgm:constr type="t" for="ch" forName="Accent1" refType="h" fact="0"/>
              <dgm:constr type="w" for="ch" forName="Accent1" refType="w" fact="0.5542"/>
              <dgm:constr type="h" for="ch" forName="Accent1" refType="h" fact="0.6665"/>
              <dgm:constr type="l" for="ch" forName="Parent1" refType="w" fact="0.2368"/>
              <dgm:constr type="t" for="ch" forName="Parent1" refType="h" fact="0.2413"/>
              <dgm:constr type="w" for="ch" forName="Parent1" refType="w" fact="0.3092"/>
              <dgm:constr type="h" for="ch" forName="Parent1" refType="h" fact="0.1859"/>
              <dgm:constr type="l" for="ch" forName="Parent2" refType="w" fact="0.0822"/>
              <dgm:constr type="t" for="ch" forName="Parent2" refType="h" fact="0.625"/>
              <dgm:constr type="w" for="ch" forName="Parent2" refType="w" fact="0.3092"/>
              <dgm:constr type="h" for="ch" forName="Parent2" refType="h" fact="0.1859"/>
              <dgm:constr type="l" for="ch" forName="Child1" refType="w" fact="0.6678"/>
              <dgm:constr type="t" for="ch" forName="Child1" refType="h" fact="0.1978"/>
              <dgm:constr type="w" for="ch" forName="Child1" refType="w" fact="0.3322"/>
              <dgm:constr type="h" for="ch" forName="Child1" refType="h" fact="0.265"/>
              <dgm:constr type="l" for="ch" forName="Child2" refType="w" fact="0.5164"/>
              <dgm:constr type="t" for="ch" forName="Child2" refType="h" fact="0.5855"/>
              <dgm:constr type="w" for="ch" forName="Child2" refType="w" fact="0.3322"/>
              <dgm:constr type="h" for="ch" forName="Child2" refType="h" fact="0.265"/>
              <dgm:constr type="l" for="ch" forName="Accent2" refType="w" fact="0"/>
              <dgm:constr type="t" for="ch" forName="Accent2" refType="h" fact="0.4272"/>
              <dgm:constr type="w" for="ch" forName="Accent2" refType="w" fact="0.4761"/>
              <dgm:constr type="h" for="ch" forName="Accent2" refType="h" fact="0.5728"/>
            </dgm:constrLst>
          </dgm:if>
          <dgm:if name="Name6" axis="ch" ptType="node" func="cnt" op="equ" val="3">
            <dgm:alg type="composite">
              <dgm:param type="ar" val="0.9039"/>
            </dgm:alg>
            <dgm:shape xmlns:r="http://schemas.openxmlformats.org/officeDocument/2006/relationships" r:blip="">
              <dgm:adjLst/>
            </dgm:shape>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Parent2" refType="primFontSz" refFor="des" refForName="Parent1" op="equ"/>
              <dgm:constr type="primFontSz" for="des" forName="Parent3" refType="primFontSz" refFor="des" refForName="Parent1" op="equ"/>
              <dgm:constr type="primFontSz" for="des" forName="Child2" refType="primFontSz" refFor="des" refForName="Child1" op="equ"/>
              <dgm:constr type="primFontSz" for="des" forName="Child3" refType="primFontSz" refFor="des" refForName="Child1" op="equ"/>
              <dgm:constr type="l" for="ch" forName="Accent1" refType="w" fact="0.1479"/>
              <dgm:constr type="t" for="ch" forName="Accent1" refType="h" fact="0"/>
              <dgm:constr type="w" for="ch" forName="Accent1" refType="w" fact="0.5325"/>
              <dgm:constr type="h" for="ch" forName="Accent1" refType="h" fact="0.4814"/>
              <dgm:constr type="l" for="ch" forName="Accent2" refType="w" fact="0"/>
              <dgm:constr type="t" for="ch" forName="Accent2" refType="h" fact="0.2766"/>
              <dgm:constr type="w" for="ch" forName="Accent2" refType="w" fact="0.5325"/>
              <dgm:constr type="h" for="ch" forName="Accent2" refType="h" fact="0.4814"/>
              <dgm:constr type="l" for="ch" forName="Parent1" refType="w" fact="0.2656"/>
              <dgm:constr type="t" for="ch" forName="Parent1" refType="h" fact="0.1738"/>
              <dgm:constr type="w" for="ch" forName="Parent1" refType="w" fact="0.2959"/>
              <dgm:constr type="h" for="ch" forName="Parent1" refType="h" fact="0.1337"/>
              <dgm:constr type="l" for="ch" forName="Accent3" refType="w" fact="0.1858"/>
              <dgm:constr type="t" for="ch" forName="Accent3" refType="h" fact="0.5863"/>
              <dgm:constr type="w" for="ch" forName="Accent3" refType="w" fact="0.4575"/>
              <dgm:constr type="h" for="ch" forName="Accent3" refType="h" fact="0.4137"/>
              <dgm:constr type="l" for="ch" forName="Parent2" refType="w" fact="0.1183"/>
              <dgm:constr type="t" for="ch" forName="Parent2" refType="h" fact="0.452"/>
              <dgm:constr type="w" for="ch" forName="Parent2" refType="w" fact="0.2959"/>
              <dgm:constr type="h" for="ch" forName="Parent2" refType="h" fact="0.1337"/>
              <dgm:constr type="l" for="ch" forName="Parent3" refType="w" fact="0.2663"/>
              <dgm:constr type="t" for="ch" forName="Parent3" refType="h" fact="0.7306"/>
              <dgm:constr type="w" for="ch" forName="Parent3" refType="w" fact="0.2959"/>
              <dgm:constr type="h" for="ch" forName="Parent3" refType="h" fact="0.1337"/>
              <dgm:constr type="l" for="ch" forName="Child2" refType="w" fact="0.5325"/>
              <dgm:constr type="t" for="ch" forName="Child2" refType="h" fact="0.4217"/>
              <dgm:constr type="w" for="ch" forName="Child2" refType="w" fact="0.3195"/>
              <dgm:constr type="h" for="ch" forName="Child2" refType="h" fact="0.1926"/>
              <dgm:constr type="l" for="ch" forName="Child1" refType="w" fact="0.6805"/>
              <dgm:constr type="t" for="ch" forName="Child1" refType="h" fact="0.1435"/>
              <dgm:constr type="w" for="ch" forName="Child1" refType="w" fact="0.3195"/>
              <dgm:constr type="h" for="ch" forName="Child1" refType="h" fact="0.1926"/>
              <dgm:constr type="l" for="ch" forName="Child3" refType="w" fact="0.6805"/>
              <dgm:constr type="t" for="ch" forName="Child3" refType="h" fact="0.6998"/>
              <dgm:constr type="w" for="ch" forName="Child3" refType="w" fact="0.3195"/>
              <dgm:constr type="h" for="ch" forName="Child3" refType="h" fact="0.1926"/>
            </dgm:constrLst>
          </dgm:if>
          <dgm:if name="Name7" axis="ch" ptType="node" func="cnt" op="equ" val="4">
            <dgm:alg type="composite">
              <dgm:param type="ar" val="0.7073"/>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l" for="ch" forName="Accent1" refType="w" fact="0.1481"/>
              <dgm:constr type="t" for="ch" forName="Accent1" refType="h" fact="0"/>
              <dgm:constr type="w" for="ch" forName="Accent1" refType="w" fact="0.5331"/>
              <dgm:constr type="h" for="ch" forName="Accent1" refType="h" fact="0.3771"/>
              <dgm:constr type="l" for="ch" forName="Accent2" refType="w" fact="0"/>
              <dgm:constr type="t" for="ch" forName="Accent2" refType="h" fact="0.2167"/>
              <dgm:constr type="w" for="ch" forName="Accent2" refType="w" fact="0.5331"/>
              <dgm:constr type="h" for="ch" forName="Accent2" refType="h" fact="0.3771"/>
              <dgm:constr type="l" for="ch" forName="Accent3" refType="w" fact="0.1481"/>
              <dgm:constr type="t" for="ch" forName="Accent3" refType="h" fact="0.4342"/>
              <dgm:constr type="w" for="ch" forName="Accent3" refType="w" fact="0.5331"/>
              <dgm:constr type="h" for="ch" forName="Accent3" refType="h" fact="0.3771"/>
              <dgm:constr type="l" for="ch" forName="Parent1" refType="w" fact="0.2658"/>
              <dgm:constr type="t" for="ch" forName="Parent1" refType="h" fact="0.1365"/>
              <dgm:constr type="w" for="ch" forName="Parent1" refType="w" fact="0.2975"/>
              <dgm:constr type="h" for="ch" forName="Parent1" refType="h" fact="0.1052"/>
              <dgm:constr type="l" for="ch" forName="Parent2" refType="w" fact="0.1171"/>
              <dgm:constr type="t" for="ch" forName="Parent2" refType="h" fact="0.3536"/>
              <dgm:constr type="w" for="ch" forName="Parent2" refType="w" fact="0.2975"/>
              <dgm:constr type="h" for="ch" forName="Parent2" refType="h" fact="0.1052"/>
              <dgm:constr type="l" for="ch" forName="Parent3" refType="w" fact="0.2658"/>
              <dgm:constr type="t" for="ch" forName="Parent3" refType="h" fact="0.5707"/>
              <dgm:constr type="w" for="ch" forName="Parent3" refType="w" fact="0.2975"/>
              <dgm:constr type="h" for="ch" forName="Parent3" refType="h" fact="0.1052"/>
              <dgm:constr type="l" for="ch" forName="Parent4" refType="w" fact="0.1171"/>
              <dgm:constr type="t" for="ch" forName="Parent4" refType="h" fact="0.7878"/>
              <dgm:constr type="w" for="ch" forName="Parent4" refType="w" fact="0.2975"/>
              <dgm:constr type="h" for="ch" forName="Parent4" refType="h" fact="0.1052"/>
              <dgm:constr type="l" for="ch" forName="Child1" refType="w" fact="0.6804"/>
              <dgm:constr type="t" for="ch" forName="Child1" refType="h" fact="0.1119"/>
              <dgm:constr type="w" for="ch" forName="Child1" refType="w" fact="0.3196"/>
              <dgm:constr type="h" for="ch" forName="Child1" refType="h" fact="0.15"/>
              <dgm:constr type="l" for="ch" forName="Child2" refType="w" fact="0.5348"/>
              <dgm:constr type="t" for="ch" forName="Child2" refType="h" fact="0.3312"/>
              <dgm:constr type="w" for="ch" forName="Child2" refType="w" fact="0.3196"/>
              <dgm:constr type="h" for="ch" forName="Child2" refType="h" fact="0.15"/>
              <dgm:constr type="l" for="ch" forName="Child3" refType="w" fact="0.6804"/>
              <dgm:constr type="t" for="ch" forName="Child3" refType="h" fact="0.5461"/>
              <dgm:constr type="w" for="ch" forName="Child3" refType="w" fact="0.3196"/>
              <dgm:constr type="h" for="ch" forName="Child3" refType="h" fact="0.15"/>
              <dgm:constr type="l" for="ch" forName="Child4" refType="w" fact="0.5348"/>
              <dgm:constr type="t" for="ch" forName="Child4" refType="h" fact="0.7632"/>
              <dgm:constr type="w" for="ch" forName="Child4" refType="w" fact="0.3196"/>
              <dgm:constr type="h" for="ch" forName="Child4" refType="h" fact="0.15"/>
              <dgm:constr type="l" for="ch" forName="Accent4" refType="w" fact="0.038"/>
              <dgm:constr type="t" for="ch" forName="Accent4" refType="h" fact="0.6759"/>
              <dgm:constr type="w" for="ch" forName="Accent4" refType="w" fact="0.458"/>
              <dgm:constr type="h" for="ch" forName="Accent4" refType="h" fact="0.3241"/>
            </dgm:constrLst>
          </dgm:if>
          <dgm:if name="Name8" axis="ch" ptType="node" func="cnt" op="equ" val="5">
            <dgm:alg type="composite">
              <dgm:param type="ar" val="0.5811"/>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l" for="ch" forName="Accent1" refType="w" fact="0.1481"/>
              <dgm:constr type="t" for="ch" forName="Accent1" refType="h" fact="0"/>
              <dgm:constr type="w" for="ch" forName="Accent1" refType="w" fact="0.5331"/>
              <dgm:constr type="h" for="ch" forName="Accent1" refType="h" fact="0.3098"/>
              <dgm:constr type="l" for="ch" forName="Accent2" refType="w" fact="0"/>
              <dgm:constr type="t" for="ch" forName="Accent2" refType="h" fact="0.178"/>
              <dgm:constr type="w" for="ch" forName="Accent2" refType="w" fact="0.5331"/>
              <dgm:constr type="h" for="ch" forName="Accent2" refType="h" fact="0.3098"/>
              <dgm:constr type="l" for="ch" forName="Accent3" refType="w" fact="0.1481"/>
              <dgm:constr type="t" for="ch" forName="Accent3" refType="h" fact="0.3568"/>
              <dgm:constr type="w" for="ch" forName="Accent3" refType="w" fact="0.5331"/>
              <dgm:constr type="h" for="ch" forName="Accent3" refType="h" fact="0.3098"/>
              <dgm:constr type="l" for="ch" forName="Accent4" refType="w" fact="0"/>
              <dgm:constr type="t" for="ch" forName="Accent4" refType="h" fact="0.5351"/>
              <dgm:constr type="w" for="ch" forName="Accent4" refType="w" fact="0.5331"/>
              <dgm:constr type="h" for="ch" forName="Accent4" refType="h" fact="0.3098"/>
              <dgm:constr type="l" for="ch" forName="Accent5" refType="w" fact="0.186"/>
              <dgm:constr type="t" for="ch" forName="Accent5" refType="h" fact="0.7337"/>
              <dgm:constr type="w" for="ch" forName="Accent5" refType="w" fact="0.458"/>
              <dgm:constr type="h" for="ch" forName="Accent5" refType="h" fact="0.2663"/>
              <dgm:constr type="l" for="ch" forName="Parent1" refType="w" fact="0.2658"/>
              <dgm:constr type="t" for="ch" forName="Parent1" refType="h" fact="0.1122"/>
              <dgm:constr type="w" for="ch" forName="Parent1" refType="w" fact="0.2975"/>
              <dgm:constr type="h" for="ch" forName="Parent1" refType="h" fact="0.0864"/>
              <dgm:constr type="l" for="ch" forName="Parent2" refType="w" fact="0.1171"/>
              <dgm:constr type="t" for="ch" forName="Parent2" refType="h" fact="0.2906"/>
              <dgm:constr type="w" for="ch" forName="Parent2" refType="w" fact="0.2975"/>
              <dgm:constr type="h" for="ch" forName="Parent2" refType="h" fact="0.0864"/>
              <dgm:constr type="l" for="ch" forName="Parent3" refType="w" fact="0.2658"/>
              <dgm:constr type="t" for="ch" forName="Parent3" refType="h" fact="0.4689"/>
              <dgm:constr type="w" for="ch" forName="Parent3" refType="w" fact="0.2975"/>
              <dgm:constr type="h" for="ch" forName="Parent3" refType="h" fact="0.0864"/>
              <dgm:constr type="l" for="ch" forName="Parent4" refType="w" fact="0.1171"/>
              <dgm:constr type="t" for="ch" forName="Parent4" refType="h" fact="0.6473"/>
              <dgm:constr type="w" for="ch" forName="Parent4" refType="w" fact="0.2975"/>
              <dgm:constr type="h" for="ch" forName="Parent4" refType="h" fact="0.0864"/>
              <dgm:constr type="l" for="ch" forName="Parent5" refType="w" fact="0.2658"/>
              <dgm:constr type="t" for="ch" forName="Parent5" refType="h" fact="0.8257"/>
              <dgm:constr type="w" for="ch" forName="Parent5" refType="w" fact="0.2975"/>
              <dgm:constr type="h" for="ch" forName="Parent5" refType="h" fact="0.0864"/>
              <dgm:constr type="l" for="ch" forName="Child1" refType="w" fact="0.6804"/>
              <dgm:constr type="t" for="ch" forName="Child1" refType="h" fact="0.0919"/>
              <dgm:constr type="w" for="ch" forName="Child1" refType="w" fact="0.3196"/>
              <dgm:constr type="h" for="ch" forName="Child1" refType="h" fact="0.1232"/>
              <dgm:constr type="l" for="ch" forName="Child2" refType="w" fact="0.5348"/>
              <dgm:constr type="t" for="ch" forName="Child2" refType="h" fact="0.2722"/>
              <dgm:constr type="w" for="ch" forName="Child2" refType="w" fact="0.3196"/>
              <dgm:constr type="h" for="ch" forName="Child2" refType="h" fact="0.1232"/>
              <dgm:constr type="l" for="ch" forName="Child3" refType="w" fact="0.6804"/>
              <dgm:constr type="t" for="ch" forName="Child3" refType="h" fact="0.4487"/>
              <dgm:constr type="w" for="ch" forName="Child3" refType="w" fact="0.3196"/>
              <dgm:constr type="h" for="ch" forName="Child3" refType="h" fact="0.1232"/>
              <dgm:constr type="l" for="ch" forName="Child4" refType="w" fact="0.5348"/>
              <dgm:constr type="t" for="ch" forName="Child4" refType="h" fact="0.6271"/>
              <dgm:constr type="w" for="ch" forName="Child4" refType="w" fact="0.3196"/>
              <dgm:constr type="h" for="ch" forName="Child4" refType="h" fact="0.1232"/>
              <dgm:constr type="l" for="ch" forName="Child5" refType="w" fact="0.6804"/>
              <dgm:constr type="t" for="ch" forName="Child5" refType="h" fact="0.8073"/>
              <dgm:constr type="w" for="ch" forName="Child5" refType="w" fact="0.3196"/>
              <dgm:constr type="h" for="ch" forName="Child5" refType="h" fact="0.1232"/>
            </dgm:constrLst>
          </dgm:if>
          <dgm:if name="Name9" axis="ch" ptType="node" func="cnt" op="equ" val="6">
            <dgm:alg type="composite">
              <dgm:param type="ar" val="0.4931"/>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l" for="ch" forName="Accent1" refType="w" fact="0.1481"/>
              <dgm:constr type="t" for="ch" forName="Accent1" refType="h" fact="0"/>
              <dgm:constr type="w" for="ch" forName="Accent1" refType="w" fact="0.5331"/>
              <dgm:constr type="h" for="ch" forName="Accent1" refType="h" fact="0.2629"/>
              <dgm:constr type="l" for="ch" forName="Accent2" refType="w" fact="0"/>
              <dgm:constr type="t" for="ch" forName="Accent2" refType="h" fact="0.1511"/>
              <dgm:constr type="w" for="ch" forName="Accent2" refType="w" fact="0.5331"/>
              <dgm:constr type="h" for="ch" forName="Accent2" refType="h" fact="0.2629"/>
              <dgm:constr type="l" for="ch" forName="Accent3" refType="w" fact="0.1481"/>
              <dgm:constr type="t" for="ch" forName="Accent3" refType="h" fact="0.3027"/>
              <dgm:constr type="w" for="ch" forName="Accent3" refType="w" fact="0.5331"/>
              <dgm:constr type="h" for="ch" forName="Accent3" refType="h" fact="0.2629"/>
              <dgm:constr type="l" for="ch" forName="Accent4" refType="w" fact="0"/>
              <dgm:constr type="t" for="ch" forName="Accent4" refType="h" fact="0.4541"/>
              <dgm:constr type="w" for="ch" forName="Accent4" refType="w" fact="0.5331"/>
              <dgm:constr type="h" for="ch" forName="Accent4" refType="h" fact="0.2629"/>
              <dgm:constr type="l" for="ch" forName="Parent1" refType="w" fact="0.2658"/>
              <dgm:constr type="t" for="ch" forName="Parent1" refType="h" fact="0.0952"/>
              <dgm:constr type="w" for="ch" forName="Parent1" refType="w" fact="0.2975"/>
              <dgm:constr type="h" for="ch" forName="Parent1" refType="h" fact="0.0733"/>
              <dgm:constr type="l" for="ch" forName="Parent2" refType="w" fact="0.1171"/>
              <dgm:constr type="t" for="ch" forName="Parent2" refType="h" fact="0.2466"/>
              <dgm:constr type="w" for="ch" forName="Parent2" refType="w" fact="0.2975"/>
              <dgm:constr type="h" for="ch" forName="Parent2" refType="h" fact="0.0733"/>
              <dgm:constr type="l" for="ch" forName="Parent3" refType="w" fact="0.2658"/>
              <dgm:constr type="t" for="ch" forName="Parent3" refType="h" fact="0.3979"/>
              <dgm:constr type="w" for="ch" forName="Parent3" refType="w" fact="0.2975"/>
              <dgm:constr type="h" for="ch" forName="Parent3" refType="h" fact="0.0733"/>
              <dgm:constr type="l" for="ch" forName="Parent4" refType="w" fact="0.1171"/>
              <dgm:constr type="t" for="ch" forName="Parent4" refType="h" fact="0.5493"/>
              <dgm:constr type="w" for="ch" forName="Parent4" refType="w" fact="0.2975"/>
              <dgm:constr type="h" for="ch" forName="Parent4" refType="h" fact="0.0733"/>
              <dgm:constr type="l" for="ch" forName="Child1" refType="w" fact="0.6804"/>
              <dgm:constr type="t" for="ch" forName="Child1" refType="h" fact="0.078"/>
              <dgm:constr type="w" for="ch" forName="Child1" refType="w" fact="0.3196"/>
              <dgm:constr type="h" for="ch" forName="Child1" refType="h" fact="0.1046"/>
              <dgm:constr type="l" for="ch" forName="Child2" refType="w" fact="0.5348"/>
              <dgm:constr type="t" for="ch" forName="Child2" refType="h" fact="0.231"/>
              <dgm:constr type="w" for="ch" forName="Child2" refType="w" fact="0.3196"/>
              <dgm:constr type="h" for="ch" forName="Child2" refType="h" fact="0.1046"/>
              <dgm:constr type="l" for="ch" forName="Child3" refType="w" fact="0.6804"/>
              <dgm:constr type="t" for="ch" forName="Child3" refType="h" fact="0.3808"/>
              <dgm:constr type="w" for="ch" forName="Child3" refType="w" fact="0.3196"/>
              <dgm:constr type="h" for="ch" forName="Child3" refType="h" fact="0.1046"/>
              <dgm:constr type="l" for="ch" forName="Child4" refType="w" fact="0.5348"/>
              <dgm:constr type="t" for="ch" forName="Child4" refType="h" fact="0.5322"/>
              <dgm:constr type="w" for="ch" forName="Child4" refType="w" fact="0.3196"/>
              <dgm:constr type="h" for="ch" forName="Child4" refType="h" fact="0.1046"/>
              <dgm:constr type="l" for="ch" forName="Accent5" refType="w" fact="0.1481"/>
              <dgm:constr type="t" for="ch" forName="Accent5" refType="h" fact="0.6053"/>
              <dgm:constr type="w" for="ch" forName="Accent5" refType="w" fact="0.5331"/>
              <dgm:constr type="h" for="ch" forName="Accent5" refType="h" fact="0.2629"/>
              <dgm:constr type="l" for="ch" forName="Accent6" refType="w" fact="0.038"/>
              <dgm:constr type="t" for="ch" forName="Accent6" refType="h" fact="0.774"/>
              <dgm:constr type="w" for="ch" forName="Accent6" refType="w" fact="0.458"/>
              <dgm:constr type="h" for="ch" forName="Accent6" refType="h" fact="0.226"/>
              <dgm:constr type="l" for="ch" forName="Parent5" refType="w" fact="0.2658"/>
              <dgm:constr type="t" for="ch" forName="Parent5" refType="h" fact="0.7005"/>
              <dgm:constr type="w" for="ch" forName="Parent5" refType="w" fact="0.2975"/>
              <dgm:constr type="h" for="ch" forName="Parent5" refType="h" fact="0.0733"/>
              <dgm:constr type="l" for="ch" forName="Parent6" refType="w" fact="0.1171"/>
              <dgm:constr type="t" for="ch" forName="Parent6" refType="h" fact="0.8519"/>
              <dgm:constr type="w" for="ch" forName="Parent6" refType="w" fact="0.2975"/>
              <dgm:constr type="h" for="ch" forName="Parent6" refType="h" fact="0.0733"/>
              <dgm:constr type="l" for="ch" forName="Child5" refType="w" fact="0.6804"/>
              <dgm:constr type="t" for="ch" forName="Child5" refType="h" fact="0.6833"/>
              <dgm:constr type="w" for="ch" forName="Child5" refType="w" fact="0.3196"/>
              <dgm:constr type="h" for="ch" forName="Child5" refType="h" fact="0.1046"/>
              <dgm:constr type="l" for="ch" forName="Child6" refType="w" fact="0.5348"/>
              <dgm:constr type="t" for="ch" forName="Child6" refType="h" fact="0.8347"/>
              <dgm:constr type="w" for="ch" forName="Child6" refType="w" fact="0.3196"/>
              <dgm:constr type="h" for="ch" forName="Child6" refType="h" fact="0.1046"/>
            </dgm:constrLst>
          </dgm:if>
          <dgm:else name="Name10">
            <dgm:alg type="composite">
              <dgm:param type="ar" val="0.4284"/>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l" for="ch" forName="Accent1" refType="w" fact="0.1481"/>
              <dgm:constr type="t" for="ch" forName="Accent1" refType="h" fact="0"/>
              <dgm:constr type="w" for="ch" forName="Accent1" refType="w" fact="0.5331"/>
              <dgm:constr type="h" for="ch" forName="Accent1" refType="h" fact="0.2284"/>
              <dgm:constr type="l" for="ch" forName="Accent2" refType="w" fact="0"/>
              <dgm:constr type="t" for="ch" forName="Accent2" refType="h" fact="0.1312"/>
              <dgm:constr type="w" for="ch" forName="Accent2" refType="w" fact="0.5331"/>
              <dgm:constr type="h" for="ch" forName="Accent2" refType="h" fact="0.2284"/>
              <dgm:constr type="l" for="ch" forName="Accent3" refType="w" fact="0.1481"/>
              <dgm:constr type="t" for="ch" forName="Accent3" refType="h" fact="0.263"/>
              <dgm:constr type="w" for="ch" forName="Accent3" refType="w" fact="0.5331"/>
              <dgm:constr type="h" for="ch" forName="Accent3" refType="h" fact="0.2284"/>
              <dgm:constr type="l" for="ch" forName="Accent4" refType="w" fact="0"/>
              <dgm:constr type="t" for="ch" forName="Accent4" refType="h" fact="0.3945"/>
              <dgm:constr type="w" for="ch" forName="Accent4" refType="w" fact="0.5331"/>
              <dgm:constr type="h" for="ch" forName="Accent4" refType="h" fact="0.2284"/>
              <dgm:constr type="l" for="ch" forName="Parent1" refType="w" fact="0.2658"/>
              <dgm:constr type="t" for="ch" forName="Parent1" refType="h" fact="0.0827"/>
              <dgm:constr type="w" for="ch" forName="Parent1" refType="w" fact="0.2975"/>
              <dgm:constr type="h" for="ch" forName="Parent1" refType="h" fact="0.0637"/>
              <dgm:constr type="l" for="ch" forName="Parent2" refType="w" fact="0.1171"/>
              <dgm:constr type="t" for="ch" forName="Parent2" refType="h" fact="0.2142"/>
              <dgm:constr type="w" for="ch" forName="Parent2" refType="w" fact="0.2975"/>
              <dgm:constr type="h" for="ch" forName="Parent2" refType="h" fact="0.0637"/>
              <dgm:constr type="l" for="ch" forName="Parent3" refType="w" fact="0.2658"/>
              <dgm:constr type="t" for="ch" forName="Parent3" refType="h" fact="0.3457"/>
              <dgm:constr type="w" for="ch" forName="Parent3" refType="w" fact="0.2975"/>
              <dgm:constr type="h" for="ch" forName="Parent3" refType="h" fact="0.0637"/>
              <dgm:constr type="l" for="ch" forName="Parent4" refType="w" fact="0.1171"/>
              <dgm:constr type="t" for="ch" forName="Parent4" refType="h" fact="0.4772"/>
              <dgm:constr type="w" for="ch" forName="Parent4" refType="w" fact="0.2975"/>
              <dgm:constr type="h" for="ch" forName="Parent4" refType="h" fact="0.0637"/>
              <dgm:constr type="l" for="ch" forName="Child1" refType="w" fact="0.6804"/>
              <dgm:constr type="t" for="ch" forName="Child1" refType="h" fact="0.0678"/>
              <dgm:constr type="w" for="ch" forName="Child1" refType="w" fact="0.3196"/>
              <dgm:constr type="h" for="ch" forName="Child1" refType="h" fact="0.0908"/>
              <dgm:constr type="l" for="ch" forName="Child2" refType="w" fact="0.5348"/>
              <dgm:constr type="t" for="ch" forName="Child2" refType="h" fact="0.2006"/>
              <dgm:constr type="w" for="ch" forName="Child2" refType="w" fact="0.3196"/>
              <dgm:constr type="h" for="ch" forName="Child2" refType="h" fact="0.0908"/>
              <dgm:constr type="l" for="ch" forName="Child3" refType="w" fact="0.6804"/>
              <dgm:constr type="t" for="ch" forName="Child3" refType="h" fact="0.3308"/>
              <dgm:constr type="w" for="ch" forName="Child3" refType="w" fact="0.3196"/>
              <dgm:constr type="h" for="ch" forName="Child3" refType="h" fact="0.0908"/>
              <dgm:constr type="l" for="ch" forName="Child4" refType="w" fact="0.5348"/>
              <dgm:constr type="t" for="ch" forName="Child4" refType="h" fact="0.4623"/>
              <dgm:constr type="w" for="ch" forName="Child4" refType="w" fact="0.3196"/>
              <dgm:constr type="h" for="ch" forName="Child4" refType="h" fact="0.0908"/>
              <dgm:constr type="l" for="ch" forName="Accent5" refType="w" fact="0.1481"/>
              <dgm:constr type="t" for="ch" forName="Accent5" refType="h" fact="0.5258"/>
              <dgm:constr type="w" for="ch" forName="Accent5" refType="w" fact="0.5331"/>
              <dgm:constr type="h" for="ch" forName="Accent5" refType="h" fact="0.2284"/>
              <dgm:constr type="l" for="ch" forName="Accent6" refType="w" fact="0"/>
              <dgm:constr type="t" for="ch" forName="Accent6" refType="h" fact="0.6573"/>
              <dgm:constr type="w" for="ch" forName="Accent6" refType="w" fact="0.5331"/>
              <dgm:constr type="h" for="ch" forName="Accent6" refType="h" fact="0.2284"/>
              <dgm:constr type="l" for="ch" forName="Accent7" refType="w" fact="0.186"/>
              <dgm:constr type="t" for="ch" forName="Accent7" refType="h" fact="0.8037"/>
              <dgm:constr type="w" for="ch" forName="Accent7" refType="w" fact="0.458"/>
              <dgm:constr type="h" for="ch" forName="Accent7" refType="h" fact="0.1963"/>
              <dgm:constr type="l" for="ch" forName="Parent5" refType="w" fact="0.2658"/>
              <dgm:constr type="t" for="ch" forName="Parent5" refType="h" fact="0.6085"/>
              <dgm:constr type="w" for="ch" forName="Parent5" refType="w" fact="0.2975"/>
              <dgm:constr type="h" for="ch" forName="Parent5" refType="h" fact="0.0637"/>
              <dgm:constr type="l" for="ch" forName="Parent6" refType="w" fact="0.1171"/>
              <dgm:constr type="t" for="ch" forName="Parent6" refType="h" fact="0.74"/>
              <dgm:constr type="w" for="ch" forName="Parent6" refType="w" fact="0.2975"/>
              <dgm:constr type="h" for="ch" forName="Parent6" refType="h" fact="0.0637"/>
              <dgm:constr type="l" for="ch" forName="Parent7" refType="w" fact="0.2658"/>
              <dgm:constr type="t" for="ch" forName="Parent7" refType="h" fact="0.8715"/>
              <dgm:constr type="w" for="ch" forName="Parent7" refType="w" fact="0.2975"/>
              <dgm:constr type="h" for="ch" forName="Parent7" refType="h" fact="0.0637"/>
              <dgm:constr type="l" for="ch" forName="Child5" refType="w" fact="0.6804"/>
              <dgm:constr type="t" for="ch" forName="Child5" refType="h" fact="0.5936"/>
              <dgm:constr type="w" for="ch" forName="Child5" refType="w" fact="0.3196"/>
              <dgm:constr type="h" for="ch" forName="Child5" refType="h" fact="0.0908"/>
              <dgm:constr type="l" for="ch" forName="Child6" refType="w" fact="0.5348"/>
              <dgm:constr type="t" for="ch" forName="Child6" refType="h" fact="0.7251"/>
              <dgm:constr type="w" for="ch" forName="Child6" refType="w" fact="0.3196"/>
              <dgm:constr type="h" for="ch" forName="Child6" refType="h" fact="0.0908"/>
              <dgm:constr type="l" for="ch" forName="Child7" refType="w" fact="0.6804"/>
              <dgm:constr type="t" for="ch" forName="Child7" refType="h" fact="0.8579"/>
              <dgm:constr type="w" for="ch" forName="Child7" refType="w" fact="0.3196"/>
              <dgm:constr type="h" for="ch" forName="Child7" refType="h" fact="0.0908"/>
            </dgm:constrLst>
          </dgm:else>
        </dgm:choose>
      </dgm:if>
      <dgm:else name="Name11">
        <dgm:choose name="Name12">
          <dgm:if name="Name13" axis="ch" ptType="node" func="cnt" op="equ" val="1">
            <dgm:alg type="composite">
              <dgm:param type="ar" val="1.5999"/>
            </dgm:alg>
            <dgm:constrLst>
              <dgm:constr type="primFontSz" for="des" forName="Child1" val="65"/>
              <dgm:constr type="primFontSz" for="des" forName="Parent1" val="65"/>
              <dgm:constr type="primFontSz" for="des" forName="Child1" refType="primFontSz" refFor="des" refForName="Parent1" op="lte"/>
              <dgm:constr type="l" for="ch" forName="Child1" refType="w" fact="0.625"/>
              <dgm:constr type="t" for="ch" forName="Child1" refType="h" fact="0.2981"/>
              <dgm:constr type="w" for="ch" forName="Child1" refType="w" fact="0.375"/>
              <dgm:constr type="h" for="ch" forName="Child1" refType="h" fact="0.4001"/>
              <dgm:constr type="l" for="ch" forName="Accent1" refType="w" fact="0"/>
              <dgm:constr type="t" for="ch" forName="Accent1" refType="h" fact="0"/>
              <dgm:constr type="w" for="ch" forName="Accent1" refType="w" fact="0.6249"/>
              <dgm:constr type="h" for="ch" forName="Accent1" refType="h"/>
              <dgm:constr type="l" for="ch" forName="Parent1" refType="w" fact="0.138"/>
              <dgm:constr type="t" for="ch" forName="Parent1" refType="h" fact="0.362"/>
              <dgm:constr type="w" for="ch" forName="Parent1" refType="w" fact="0.3487"/>
              <dgm:constr type="h" for="ch" forName="Parent1" refType="h" fact="0.2789"/>
            </dgm:constrLst>
          </dgm:if>
          <dgm:if name="Name14" axis="ch" ptType="node" func="cnt" op="equ" val="2">
            <dgm:alg type="composite">
              <dgm:param type="ar" val="1.2026"/>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Parent2" refType="primFontSz" refFor="des" refForName="Parent1" op="equ"/>
              <dgm:constr type="primFontSz" for="des" forName="Child2" refType="primFontSz" refFor="des" refForName="Child1" op="equ"/>
              <dgm:constr type="l" for="ch" forName="Accent1" refType="w" fact="-0.0407"/>
              <dgm:constr type="t" for="ch" forName="Accent1" refType="h" fact="0"/>
              <dgm:constr type="w" for="ch" forName="Accent1" refType="w" fact="0.5542"/>
              <dgm:constr type="h" for="ch" forName="Accent1" refType="h" fact="0.6665"/>
              <dgm:constr type="l" for="ch" forName="Accent2" refType="w" fact="0.1533"/>
              <dgm:constr type="t" for="ch" forName="Accent2" refType="h" fact="0.4272"/>
              <dgm:constr type="w" for="ch" forName="Accent2" refType="w" fact="0.4761"/>
              <dgm:constr type="h" for="ch" forName="Accent2" refType="h" fact="0.5728"/>
              <dgm:constr type="l" for="ch" forName="Parent1" refType="w" fact="0.0822"/>
              <dgm:constr type="t" for="ch" forName="Parent1" refType="h" fact="0.2413"/>
              <dgm:constr type="w" for="ch" forName="Parent1" refType="w" fact="0.3092"/>
              <dgm:constr type="h" for="ch" forName="Parent1" refType="h" fact="0.1859"/>
              <dgm:constr type="l" for="ch" forName="Parent2" refType="w" fact="0.2368"/>
              <dgm:constr type="t" for="ch" forName="Parent2" refType="h" fact="0.625"/>
              <dgm:constr type="w" for="ch" forName="Parent2" refType="w" fact="0.3092"/>
              <dgm:constr type="h" for="ch" forName="Parent2" refType="h" fact="0.1859"/>
              <dgm:constr type="l" for="ch" forName="Child1" refType="w" fact="0.5164"/>
              <dgm:constr type="t" for="ch" forName="Child1" refType="h" fact="0.1978"/>
              <dgm:constr type="w" for="ch" forName="Child1" refType="w" fact="0.3322"/>
              <dgm:constr type="h" for="ch" forName="Child1" refType="h" fact="0.265"/>
              <dgm:constr type="l" for="ch" forName="Child2" refType="w" fact="0.6678"/>
              <dgm:constr type="t" for="ch" forName="Child2" refType="h" fact="0.5855"/>
              <dgm:constr type="w" for="ch" forName="Child2" refType="w" fact="0.3322"/>
              <dgm:constr type="h" for="ch" forName="Child2" refType="h" fact="0.265"/>
            </dgm:constrLst>
          </dgm:if>
          <dgm:if name="Name15" axis="ch" ptType="node" func="cnt" op="equ" val="3">
            <dgm:alg type="composite">
              <dgm:param type="ar" val="0.9039"/>
            </dgm:alg>
            <dgm:shape xmlns:r="http://schemas.openxmlformats.org/officeDocument/2006/relationships" r:blip="">
              <dgm:adjLst/>
            </dgm:shape>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Parent2" refType="primFontSz" refFor="des" refForName="Parent1" op="equ"/>
              <dgm:constr type="primFontSz" for="des" forName="Parent3" refType="primFontSz" refFor="des" refForName="Parent1" op="equ"/>
              <dgm:constr type="primFontSz" for="des" forName="Child2" refType="primFontSz" refFor="des" refForName="Child1" op="equ"/>
              <dgm:constr type="primFontSz" for="des" forName="Child3" refType="primFontSz" refFor="des" refForName="Child1" op="equ"/>
              <dgm:constr type="l" for="ch" forName="Accent1" refType="w" fact="0"/>
              <dgm:constr type="t" for="ch" forName="Accent1" refType="h" fact="0"/>
              <dgm:constr type="w" for="ch" forName="Accent1" refType="w" fact="0.5325"/>
              <dgm:constr type="h" for="ch" forName="Accent1" refType="h" fact="0.4814"/>
              <dgm:constr type="l" for="ch" forName="Accent2" refType="w" fact="0.1479"/>
              <dgm:constr type="t" for="ch" forName="Accent2" refType="h" fact="0.2766"/>
              <dgm:constr type="w" for="ch" forName="Accent2" refType="w" fact="0.5325"/>
              <dgm:constr type="h" for="ch" forName="Accent2" refType="h" fact="0.4814"/>
              <dgm:constr type="l" for="ch" forName="Accent3" refType="w" fact="0.0378"/>
              <dgm:constr type="t" for="ch" forName="Accent3" refType="h" fact="0.5863"/>
              <dgm:constr type="w" for="ch" forName="Accent3" refType="w" fact="0.4575"/>
              <dgm:constr type="h" for="ch" forName="Accent3" refType="h" fact="0.4137"/>
              <dgm:constr type="l" for="ch" forName="Parent1" refType="w" fact="0.1183"/>
              <dgm:constr type="t" for="ch" forName="Parent1" refType="h" fact="0.1738"/>
              <dgm:constr type="w" for="ch" forName="Parent1" refType="w" fact="0.2959"/>
              <dgm:constr type="h" for="ch" forName="Parent1" refType="h" fact="0.1337"/>
              <dgm:constr type="l" for="ch" forName="Parent2" refType="w" fact="0.2656"/>
              <dgm:constr type="t" for="ch" forName="Parent2" refType="h" fact="0.452"/>
              <dgm:constr type="w" for="ch" forName="Parent2" refType="w" fact="0.2959"/>
              <dgm:constr type="h" for="ch" forName="Parent2" refType="h" fact="0.1337"/>
              <dgm:constr type="l" for="ch" forName="Parent3" refType="w" fact="0.1183"/>
              <dgm:constr type="t" for="ch" forName="Parent3" refType="h" fact="0.7306"/>
              <dgm:constr type="w" for="ch" forName="Parent3" refType="w" fact="0.2959"/>
              <dgm:constr type="h" for="ch" forName="Parent3" refType="h" fact="0.1337"/>
              <dgm:constr type="l" for="ch" forName="Child1" refType="w" fact="0.5325"/>
              <dgm:constr type="t" for="ch" forName="Child1" refType="h" fact="0.1435"/>
              <dgm:constr type="w" for="ch" forName="Child1" refType="w" fact="0.3195"/>
              <dgm:constr type="h" for="ch" forName="Child1" refType="h" fact="0.1926"/>
              <dgm:constr type="l" for="ch" forName="Child2" refType="w" fact="0.6805"/>
              <dgm:constr type="t" for="ch" forName="Child2" refType="h" fact="0.4217"/>
              <dgm:constr type="w" for="ch" forName="Child2" refType="w" fact="0.3195"/>
              <dgm:constr type="h" for="ch" forName="Child2" refType="h" fact="0.1926"/>
              <dgm:constr type="l" for="ch" forName="Child3" refType="w" fact="0.5325"/>
              <dgm:constr type="t" for="ch" forName="Child3" refType="h" fact="0.6998"/>
              <dgm:constr type="w" for="ch" forName="Child3" refType="w" fact="0.3195"/>
              <dgm:constr type="h" for="ch" forName="Child3" refType="h" fact="0.1926"/>
            </dgm:constrLst>
          </dgm:if>
          <dgm:if name="Name16" axis="ch" ptType="node" func="cnt" op="equ" val="4">
            <dgm:alg type="composite">
              <dgm:param type="ar" val="0.7073"/>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l" for="ch" forName="Accent1" refType="w" fact="0"/>
              <dgm:constr type="t" for="ch" forName="Accent1" refType="h" fact="0"/>
              <dgm:constr type="w" for="ch" forName="Accent1" refType="w" fact="0.5331"/>
              <dgm:constr type="h" for="ch" forName="Accent1" refType="h" fact="0.3771"/>
              <dgm:constr type="l" for="ch" forName="Accent2" refType="w" fact="0.1481"/>
              <dgm:constr type="t" for="ch" forName="Accent2" refType="h" fact="0.2167"/>
              <dgm:constr type="w" for="ch" forName="Accent2" refType="w" fact="0.5331"/>
              <dgm:constr type="h" for="ch" forName="Accent2" refType="h" fact="0.3771"/>
              <dgm:constr type="l" for="ch" forName="Accent3" refType="w" fact="0"/>
              <dgm:constr type="t" for="ch" forName="Accent3" refType="h" fact="0.4342"/>
              <dgm:constr type="w" for="ch" forName="Accent3" refType="w" fact="0.5331"/>
              <dgm:constr type="h" for="ch" forName="Accent3" refType="h" fact="0.3771"/>
              <dgm:constr type="l" for="ch" forName="Accent4" refType="w" fact="0.186"/>
              <dgm:constr type="t" for="ch" forName="Accent4" refType="h" fact="0.6759"/>
              <dgm:constr type="w" for="ch" forName="Accent4" refType="w" fact="0.458"/>
              <dgm:constr type="h" for="ch" forName="Accent4" refType="h" fact="0.3241"/>
              <dgm:constr type="l" for="ch" forName="Parent1" refType="w" fact="0.1171"/>
              <dgm:constr type="t" for="ch" forName="Parent1" refType="h" fact="0.1365"/>
              <dgm:constr type="w" for="ch" forName="Parent1" refType="w" fact="0.2975"/>
              <dgm:constr type="h" for="ch" forName="Parent1" refType="h" fact="0.1052"/>
              <dgm:constr type="l" for="ch" forName="Parent2" refType="w" fact="0.2658"/>
              <dgm:constr type="t" for="ch" forName="Parent2" refType="h" fact="0.3536"/>
              <dgm:constr type="w" for="ch" forName="Parent2" refType="w" fact="0.2975"/>
              <dgm:constr type="h" for="ch" forName="Parent2" refType="h" fact="0.1052"/>
              <dgm:constr type="l" for="ch" forName="Parent3" refType="w" fact="0.1171"/>
              <dgm:constr type="t" for="ch" forName="Parent3" refType="h" fact="0.5707"/>
              <dgm:constr type="w" for="ch" forName="Parent3" refType="w" fact="0.2975"/>
              <dgm:constr type="h" for="ch" forName="Parent3" refType="h" fact="0.1052"/>
              <dgm:constr type="l" for="ch" forName="Parent4" refType="w" fact="0.2658"/>
              <dgm:constr type="t" for="ch" forName="Parent4" refType="h" fact="0.7878"/>
              <dgm:constr type="w" for="ch" forName="Parent4" refType="w" fact="0.2975"/>
              <dgm:constr type="h" for="ch" forName="Parent4" refType="h" fact="0.1052"/>
              <dgm:constr type="l" for="ch" forName="Child1" refType="w" fact="0.5348"/>
              <dgm:constr type="t" for="ch" forName="Child1" refType="h" fact="0.1119"/>
              <dgm:constr type="w" for="ch" forName="Child1" refType="w" fact="0.3196"/>
              <dgm:constr type="h" for="ch" forName="Child1" refType="h" fact="0.15"/>
              <dgm:constr type="l" for="ch" forName="Child2" refType="w" fact="0.6804"/>
              <dgm:constr type="t" for="ch" forName="Child2" refType="h" fact="0.3312"/>
              <dgm:constr type="w" for="ch" forName="Child2" refType="w" fact="0.3196"/>
              <dgm:constr type="h" for="ch" forName="Child2" refType="h" fact="0.15"/>
              <dgm:constr type="l" for="ch" forName="Child3" refType="w" fact="0.5348"/>
              <dgm:constr type="t" for="ch" forName="Child3" refType="h" fact="0.5461"/>
              <dgm:constr type="w" for="ch" forName="Child3" refType="w" fact="0.3196"/>
              <dgm:constr type="h" for="ch" forName="Child3" refType="h" fact="0.15"/>
              <dgm:constr type="l" for="ch" forName="Child4" refType="w" fact="0.6804"/>
              <dgm:constr type="t" for="ch" forName="Child4" refType="h" fact="0.7632"/>
              <dgm:constr type="w" for="ch" forName="Child4" refType="w" fact="0.3196"/>
              <dgm:constr type="h" for="ch" forName="Child4" refType="h" fact="0.15"/>
            </dgm:constrLst>
          </dgm:if>
          <dgm:if name="Name17" axis="ch" ptType="node" func="cnt" op="equ" val="5">
            <dgm:alg type="composite">
              <dgm:param type="ar" val="0.5811"/>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l" for="ch" forName="Accent1" refType="w" fact="0"/>
              <dgm:constr type="t" for="ch" forName="Accent1" refType="h" fact="0"/>
              <dgm:constr type="w" for="ch" forName="Accent1" refType="w" fact="0.5331"/>
              <dgm:constr type="h" for="ch" forName="Accent1" refType="h" fact="0.3098"/>
              <dgm:constr type="l" for="ch" forName="Accent2" refType="w" fact="0.1481"/>
              <dgm:constr type="t" for="ch" forName="Accent2" refType="h" fact="0.178"/>
              <dgm:constr type="w" for="ch" forName="Accent2" refType="w" fact="0.5331"/>
              <dgm:constr type="h" for="ch" forName="Accent2" refType="h" fact="0.3098"/>
              <dgm:constr type="l" for="ch" forName="Accent3" refType="w" fact="0"/>
              <dgm:constr type="t" for="ch" forName="Accent3" refType="h" fact="0.3568"/>
              <dgm:constr type="w" for="ch" forName="Accent3" refType="w" fact="0.5331"/>
              <dgm:constr type="h" for="ch" forName="Accent3" refType="h" fact="0.3098"/>
              <dgm:constr type="l" for="ch" forName="Accent4" refType="w" fact="0.1481"/>
              <dgm:constr type="t" for="ch" forName="Accent4" refType="h" fact="0.5351"/>
              <dgm:constr type="w" for="ch" forName="Accent4" refType="w" fact="0.5331"/>
              <dgm:constr type="h" for="ch" forName="Accent4" refType="h" fact="0.3098"/>
              <dgm:constr type="l" for="ch" forName="Accent5" refType="w" fact="0.0378"/>
              <dgm:constr type="t" for="ch" forName="Accent5" refType="h" fact="0.7337"/>
              <dgm:constr type="w" for="ch" forName="Accent5" refType="w" fact="0.458"/>
              <dgm:constr type="h" for="ch" forName="Accent5" refType="h" fact="0.2663"/>
              <dgm:constr type="l" for="ch" forName="Parent1" refType="w" fact="0.1171"/>
              <dgm:constr type="t" for="ch" forName="Parent1" refType="h" fact="0.1122"/>
              <dgm:constr type="w" for="ch" forName="Parent1" refType="w" fact="0.2975"/>
              <dgm:constr type="h" for="ch" forName="Parent1" refType="h" fact="0.0864"/>
              <dgm:constr type="l" for="ch" forName="Parent2" refType="w" fact="0.2658"/>
              <dgm:constr type="t" for="ch" forName="Parent2" refType="h" fact="0.2906"/>
              <dgm:constr type="w" for="ch" forName="Parent2" refType="w" fact="0.2975"/>
              <dgm:constr type="h" for="ch" forName="Parent2" refType="h" fact="0.0864"/>
              <dgm:constr type="l" for="ch" forName="Parent3" refType="w" fact="0.1171"/>
              <dgm:constr type="t" for="ch" forName="Parent3" refType="h" fact="0.4689"/>
              <dgm:constr type="w" for="ch" forName="Parent3" refType="w" fact="0.2975"/>
              <dgm:constr type="h" for="ch" forName="Parent3" refType="h" fact="0.0864"/>
              <dgm:constr type="l" for="ch" forName="Parent4" refType="w" fact="0.2658"/>
              <dgm:constr type="t" for="ch" forName="Parent4" refType="h" fact="0.6473"/>
              <dgm:constr type="w" for="ch" forName="Parent4" refType="w" fact="0.2975"/>
              <dgm:constr type="h" for="ch" forName="Parent4" refType="h" fact="0.0864"/>
              <dgm:constr type="l" for="ch" forName="Parent5" refType="w" fact="0.1171"/>
              <dgm:constr type="t" for="ch" forName="Parent5" refType="h" fact="0.8257"/>
              <dgm:constr type="w" for="ch" forName="Parent5" refType="w" fact="0.2975"/>
              <dgm:constr type="h" for="ch" forName="Parent5" refType="h" fact="0.0864"/>
              <dgm:constr type="l" for="ch" forName="Child1" refType="w" fact="0.5348"/>
              <dgm:constr type="t" for="ch" forName="Child1" refType="h" fact="0.0919"/>
              <dgm:constr type="w" for="ch" forName="Child1" refType="w" fact="0.3196"/>
              <dgm:constr type="h" for="ch" forName="Child1" refType="h" fact="0.1232"/>
              <dgm:constr type="l" for="ch" forName="Child2" refType="w" fact="0.6804"/>
              <dgm:constr type="t" for="ch" forName="Child2" refType="h" fact="0.2722"/>
              <dgm:constr type="w" for="ch" forName="Child2" refType="w" fact="0.3196"/>
              <dgm:constr type="h" for="ch" forName="Child2" refType="h" fact="0.1232"/>
              <dgm:constr type="l" for="ch" forName="Child3" refType="w" fact="0.5348"/>
              <dgm:constr type="t" for="ch" forName="Child3" refType="h" fact="0.4487"/>
              <dgm:constr type="w" for="ch" forName="Child3" refType="w" fact="0.3196"/>
              <dgm:constr type="h" for="ch" forName="Child3" refType="h" fact="0.1232"/>
              <dgm:constr type="l" for="ch" forName="Child4" refType="w" fact="0.6804"/>
              <dgm:constr type="t" for="ch" forName="Child4" refType="h" fact="0.6271"/>
              <dgm:constr type="w" for="ch" forName="Child4" refType="w" fact="0.3196"/>
              <dgm:constr type="h" for="ch" forName="Child4" refType="h" fact="0.1232"/>
              <dgm:constr type="l" for="ch" forName="Child5" refType="w" fact="0.5348"/>
              <dgm:constr type="t" for="ch" forName="Child5" refType="h" fact="0.8073"/>
              <dgm:constr type="w" for="ch" forName="Child5" refType="w" fact="0.3196"/>
              <dgm:constr type="h" for="ch" forName="Child5" refType="h" fact="0.1232"/>
            </dgm:constrLst>
          </dgm:if>
          <dgm:if name="Name18" axis="ch" ptType="node" func="cnt" op="equ" val="6">
            <dgm:alg type="composite">
              <dgm:param type="ar" val="0.4931"/>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l" for="ch" forName="Accent1" refType="w" fact="0"/>
              <dgm:constr type="t" for="ch" forName="Accent1" refType="h" fact="0"/>
              <dgm:constr type="w" for="ch" forName="Accent1" refType="w" fact="0.5331"/>
              <dgm:constr type="h" for="ch" forName="Accent1" refType="h" fact="0.2629"/>
              <dgm:constr type="l" for="ch" forName="Accent2" refType="w" fact="0.1481"/>
              <dgm:constr type="t" for="ch" forName="Accent2" refType="h" fact="0.1511"/>
              <dgm:constr type="w" for="ch" forName="Accent2" refType="w" fact="0.5331"/>
              <dgm:constr type="h" for="ch" forName="Accent2" refType="h" fact="0.2629"/>
              <dgm:constr type="l" for="ch" forName="Accent3" refType="w" fact="0"/>
              <dgm:constr type="t" for="ch" forName="Accent3" refType="h" fact="0.3027"/>
              <dgm:constr type="w" for="ch" forName="Accent3" refType="w" fact="0.5331"/>
              <dgm:constr type="h" for="ch" forName="Accent3" refType="h" fact="0.2629"/>
              <dgm:constr type="l" for="ch" forName="Accent4" refType="w" fact="0.1481"/>
              <dgm:constr type="t" for="ch" forName="Accent4" refType="h" fact="0.4541"/>
              <dgm:constr type="w" for="ch" forName="Accent4" refType="w" fact="0.5331"/>
              <dgm:constr type="h" for="ch" forName="Accent4" refType="h" fact="0.2629"/>
              <dgm:constr type="l" for="ch" forName="Accent5" refType="w" fact="0"/>
              <dgm:constr type="t" for="ch" forName="Accent5" refType="h" fact="0.6053"/>
              <dgm:constr type="w" for="ch" forName="Accent5" refType="w" fact="0.5331"/>
              <dgm:constr type="h" for="ch" forName="Accent5" refType="h" fact="0.2629"/>
              <dgm:constr type="l" for="ch" forName="Accent6" refType="w" fact="0.186"/>
              <dgm:constr type="t" for="ch" forName="Accent6" refType="h" fact="0.774"/>
              <dgm:constr type="w" for="ch" forName="Accent6" refType="w" fact="0.458"/>
              <dgm:constr type="h" for="ch" forName="Accent6" refType="h" fact="0.226"/>
              <dgm:constr type="l" for="ch" forName="Parent1" refType="w" fact="0.1171"/>
              <dgm:constr type="t" for="ch" forName="Parent1" refType="h" fact="0.0952"/>
              <dgm:constr type="w" for="ch" forName="Parent1" refType="w" fact="0.2975"/>
              <dgm:constr type="h" for="ch" forName="Parent1" refType="h" fact="0.0733"/>
              <dgm:constr type="l" for="ch" forName="Parent2" refType="w" fact="0.2658"/>
              <dgm:constr type="t" for="ch" forName="Parent2" refType="h" fact="0.2466"/>
              <dgm:constr type="w" for="ch" forName="Parent2" refType="w" fact="0.2975"/>
              <dgm:constr type="h" for="ch" forName="Parent2" refType="h" fact="0.0733"/>
              <dgm:constr type="l" for="ch" forName="Parent3" refType="w" fact="0.1171"/>
              <dgm:constr type="t" for="ch" forName="Parent3" refType="h" fact="0.3979"/>
              <dgm:constr type="w" for="ch" forName="Parent3" refType="w" fact="0.2975"/>
              <dgm:constr type="h" for="ch" forName="Parent3" refType="h" fact="0.0733"/>
              <dgm:constr type="l" for="ch" forName="Parent4" refType="w" fact="0.2658"/>
              <dgm:constr type="t" for="ch" forName="Parent4" refType="h" fact="0.5493"/>
              <dgm:constr type="w" for="ch" forName="Parent4" refType="w" fact="0.2975"/>
              <dgm:constr type="h" for="ch" forName="Parent4" refType="h" fact="0.0733"/>
              <dgm:constr type="l" for="ch" forName="Parent5" refType="w" fact="0.1171"/>
              <dgm:constr type="t" for="ch" forName="Parent5" refType="h" fact="0.7005"/>
              <dgm:constr type="w" for="ch" forName="Parent5" refType="w" fact="0.2975"/>
              <dgm:constr type="h" for="ch" forName="Parent5" refType="h" fact="0.0733"/>
              <dgm:constr type="l" for="ch" forName="Parent6" refType="w" fact="0.2658"/>
              <dgm:constr type="t" for="ch" forName="Parent6" refType="h" fact="0.8519"/>
              <dgm:constr type="w" for="ch" forName="Parent6" refType="w" fact="0.2975"/>
              <dgm:constr type="h" for="ch" forName="Parent6" refType="h" fact="0.0733"/>
              <dgm:constr type="l" for="ch" forName="Child1" refType="w" fact="0.5348"/>
              <dgm:constr type="t" for="ch" forName="Child1" refType="h" fact="0.078"/>
              <dgm:constr type="w" for="ch" forName="Child1" refType="w" fact="0.3196"/>
              <dgm:constr type="h" for="ch" forName="Child1" refType="h" fact="0.1046"/>
              <dgm:constr type="l" for="ch" forName="Child2" refType="w" fact="0.6804"/>
              <dgm:constr type="t" for="ch" forName="Child2" refType="h" fact="0.231"/>
              <dgm:constr type="w" for="ch" forName="Child2" refType="w" fact="0.3196"/>
              <dgm:constr type="h" for="ch" forName="Child2" refType="h" fact="0.1046"/>
              <dgm:constr type="l" for="ch" forName="Child3" refType="w" fact="0.5348"/>
              <dgm:constr type="t" for="ch" forName="Child3" refType="h" fact="0.3808"/>
              <dgm:constr type="w" for="ch" forName="Child3" refType="w" fact="0.3196"/>
              <dgm:constr type="h" for="ch" forName="Child3" refType="h" fact="0.1046"/>
              <dgm:constr type="l" for="ch" forName="Child4" refType="w" fact="0.6804"/>
              <dgm:constr type="t" for="ch" forName="Child4" refType="h" fact="0.5322"/>
              <dgm:constr type="w" for="ch" forName="Child4" refType="w" fact="0.3196"/>
              <dgm:constr type="h" for="ch" forName="Child4" refType="h" fact="0.1046"/>
              <dgm:constr type="l" for="ch" forName="Child5" refType="w" fact="0.5348"/>
              <dgm:constr type="t" for="ch" forName="Child5" refType="h" fact="0.6833"/>
              <dgm:constr type="w" for="ch" forName="Child5" refType="w" fact="0.3196"/>
              <dgm:constr type="h" for="ch" forName="Child5" refType="h" fact="0.1046"/>
              <dgm:constr type="l" for="ch" forName="Child6" refType="w" fact="0.6804"/>
              <dgm:constr type="t" for="ch" forName="Child6" refType="h" fact="0.8347"/>
              <dgm:constr type="w" for="ch" forName="Child6" refType="w" fact="0.3196"/>
              <dgm:constr type="h" for="ch" forName="Child6" refType="h" fact="0.1046"/>
            </dgm:constrLst>
          </dgm:if>
          <dgm:else name="Name19">
            <dgm:alg type="composite">
              <dgm:param type="ar" val="0.4284"/>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l" for="ch" forName="Accent1" refType="w" fact="0"/>
              <dgm:constr type="t" for="ch" forName="Accent1" refType="h" fact="0"/>
              <dgm:constr type="w" for="ch" forName="Accent1" refType="w" fact="0.5331"/>
              <dgm:constr type="h" for="ch" forName="Accent1" refType="h" fact="0.2284"/>
              <dgm:constr type="l" for="ch" forName="Accent2" refType="w" fact="0.1481"/>
              <dgm:constr type="t" for="ch" forName="Accent2" refType="h" fact="0.1312"/>
              <dgm:constr type="w" for="ch" forName="Accent2" refType="w" fact="0.5331"/>
              <dgm:constr type="h" for="ch" forName="Accent2" refType="h" fact="0.2284"/>
              <dgm:constr type="l" for="ch" forName="Accent3" refType="w" fact="0"/>
              <dgm:constr type="t" for="ch" forName="Accent3" refType="h" fact="0.263"/>
              <dgm:constr type="w" for="ch" forName="Accent3" refType="w" fact="0.5331"/>
              <dgm:constr type="h" for="ch" forName="Accent3" refType="h" fact="0.2284"/>
              <dgm:constr type="l" for="ch" forName="Accent4" refType="w" fact="0.1481"/>
              <dgm:constr type="t" for="ch" forName="Accent4" refType="h" fact="0.3945"/>
              <dgm:constr type="w" for="ch" forName="Accent4" refType="w" fact="0.5331"/>
              <dgm:constr type="h" for="ch" forName="Accent4" refType="h" fact="0.2284"/>
              <dgm:constr type="l" for="ch" forName="Accent5" refType="w" fact="0"/>
              <dgm:constr type="t" for="ch" forName="Accent5" refType="h" fact="0.5258"/>
              <dgm:constr type="w" for="ch" forName="Accent5" refType="w" fact="0.5331"/>
              <dgm:constr type="h" for="ch" forName="Accent5" refType="h" fact="0.2284"/>
              <dgm:constr type="l" for="ch" forName="Accent6" refType="w" fact="0.1481"/>
              <dgm:constr type="t" for="ch" forName="Accent6" refType="h" fact="0.6573"/>
              <dgm:constr type="w" for="ch" forName="Accent6" refType="w" fact="0.5331"/>
              <dgm:constr type="h" for="ch" forName="Accent6" refType="h" fact="0.2284"/>
              <dgm:constr type="l" for="ch" forName="Accent7" refType="w" fact="0.0378"/>
              <dgm:constr type="t" for="ch" forName="Accent7" refType="h" fact="0.8037"/>
              <dgm:constr type="w" for="ch" forName="Accent7" refType="w" fact="0.458"/>
              <dgm:constr type="h" for="ch" forName="Accent7" refType="h" fact="0.1963"/>
              <dgm:constr type="l" for="ch" forName="Parent1" refType="w" fact="0.1171"/>
              <dgm:constr type="t" for="ch" forName="Parent1" refType="h" fact="0.0827"/>
              <dgm:constr type="w" for="ch" forName="Parent1" refType="w" fact="0.2975"/>
              <dgm:constr type="h" for="ch" forName="Parent1" refType="h" fact="0.0637"/>
              <dgm:constr type="l" for="ch" forName="Parent2" refType="w" fact="0.2658"/>
              <dgm:constr type="t" for="ch" forName="Parent2" refType="h" fact="0.2142"/>
              <dgm:constr type="w" for="ch" forName="Parent2" refType="w" fact="0.2975"/>
              <dgm:constr type="h" for="ch" forName="Parent2" refType="h" fact="0.0637"/>
              <dgm:constr type="l" for="ch" forName="Parent3" refType="w" fact="0.1171"/>
              <dgm:constr type="t" for="ch" forName="Parent3" refType="h" fact="0.3457"/>
              <dgm:constr type="w" for="ch" forName="Parent3" refType="w" fact="0.2975"/>
              <dgm:constr type="h" for="ch" forName="Parent3" refType="h" fact="0.0637"/>
              <dgm:constr type="l" for="ch" forName="Parent4" refType="w" fact="0.2658"/>
              <dgm:constr type="t" for="ch" forName="Parent4" refType="h" fact="0.4772"/>
              <dgm:constr type="w" for="ch" forName="Parent4" refType="w" fact="0.2975"/>
              <dgm:constr type="h" for="ch" forName="Parent4" refType="h" fact="0.0637"/>
              <dgm:constr type="l" for="ch" forName="Parent5" refType="w" fact="0.1171"/>
              <dgm:constr type="t" for="ch" forName="Parent5" refType="h" fact="0.6085"/>
              <dgm:constr type="w" for="ch" forName="Parent5" refType="w" fact="0.2975"/>
              <dgm:constr type="h" for="ch" forName="Parent5" refType="h" fact="0.0637"/>
              <dgm:constr type="l" for="ch" forName="Parent6" refType="w" fact="0.2658"/>
              <dgm:constr type="t" for="ch" forName="Parent6" refType="h" fact="0.74"/>
              <dgm:constr type="w" for="ch" forName="Parent6" refType="w" fact="0.2975"/>
              <dgm:constr type="h" for="ch" forName="Parent6" refType="h" fact="0.0637"/>
              <dgm:constr type="l" for="ch" forName="Parent7" refType="w" fact="0.1171"/>
              <dgm:constr type="t" for="ch" forName="Parent7" refType="h" fact="0.8715"/>
              <dgm:constr type="w" for="ch" forName="Parent7" refType="w" fact="0.2975"/>
              <dgm:constr type="h" for="ch" forName="Parent7" refType="h" fact="0.0637"/>
              <dgm:constr type="l" for="ch" forName="Child1" refType="w" fact="0.5348"/>
              <dgm:constr type="t" for="ch" forName="Child1" refType="h" fact="0.0678"/>
              <dgm:constr type="w" for="ch" forName="Child1" refType="w" fact="0.3196"/>
              <dgm:constr type="h" for="ch" forName="Child1" refType="h" fact="0.0908"/>
              <dgm:constr type="l" for="ch" forName="Child2" refType="w" fact="0.6804"/>
              <dgm:constr type="t" for="ch" forName="Child2" refType="h" fact="0.2006"/>
              <dgm:constr type="w" for="ch" forName="Child2" refType="w" fact="0.3196"/>
              <dgm:constr type="h" for="ch" forName="Child2" refType="h" fact="0.0908"/>
              <dgm:constr type="l" for="ch" forName="Child3" refType="w" fact="0.5348"/>
              <dgm:constr type="t" for="ch" forName="Child3" refType="h" fact="0.3308"/>
              <dgm:constr type="w" for="ch" forName="Child3" refType="w" fact="0.3196"/>
              <dgm:constr type="h" for="ch" forName="Child3" refType="h" fact="0.0908"/>
              <dgm:constr type="l" for="ch" forName="Child4" refType="w" fact="0.6804"/>
              <dgm:constr type="t" for="ch" forName="Child4" refType="h" fact="0.4623"/>
              <dgm:constr type="w" for="ch" forName="Child4" refType="w" fact="0.3196"/>
              <dgm:constr type="h" for="ch" forName="Child4" refType="h" fact="0.0908"/>
              <dgm:constr type="l" for="ch" forName="Child5" refType="w" fact="0.5348"/>
              <dgm:constr type="t" for="ch" forName="Child5" refType="h" fact="0.5936"/>
              <dgm:constr type="w" for="ch" forName="Child5" refType="w" fact="0.3196"/>
              <dgm:constr type="h" for="ch" forName="Child5" refType="h" fact="0.0908"/>
              <dgm:constr type="l" for="ch" forName="Child6" refType="w" fact="0.6804"/>
              <dgm:constr type="t" for="ch" forName="Child6" refType="h" fact="0.7251"/>
              <dgm:constr type="w" for="ch" forName="Child6" refType="w" fact="0.3196"/>
              <dgm:constr type="h" for="ch" forName="Child6" refType="h" fact="0.0908"/>
              <dgm:constr type="l" for="ch" forName="Child7" refType="w" fact="0.5348"/>
              <dgm:constr type="t" for="ch" forName="Child7" refType="h" fact="0.8579"/>
              <dgm:constr type="w" for="ch" forName="Child7" refType="w" fact="0.3196"/>
              <dgm:constr type="h" for="ch" forName="Child7" refType="h" fact="0.0908"/>
            </dgm:constrLst>
          </dgm:else>
        </dgm:choose>
      </dgm:else>
    </dgm:choose>
    <dgm:forEach name="wrapper" axis="self" ptType="parTrans">
      <dgm:forEach name="accentRepeat" axis="self">
        <dgm:layoutNode name="Accent" styleLbl="node1">
          <dgm:alg type="sp"/>
          <dgm:choose name="Name20">
            <dgm:if name="Name21" func="var" arg="dir" op="equ" val="norm">
              <dgm:choose name="Name22">
                <dgm:if name="Name23" axis="precedSib" ptType="node" func="cnt" op="equ" val="0">
                  <dgm:choose name="Name24">
                    <dgm:if name="Name25" axis="followSib" ptType="node" func="cnt" op="equ" val="0">
                      <dgm:shape xmlns:r="http://schemas.openxmlformats.org/officeDocument/2006/relationships" type="circularArrow" r:blip="">
                        <dgm:adjLst>
                          <dgm:adj idx="1" val="0.1098"/>
                          <dgm:adj idx="2" val="19.0387"/>
                          <dgm:adj idx="3" val="150"/>
                          <dgm:adj idx="4" val="180"/>
                          <dgm:adj idx="5" val="0.125"/>
                        </dgm:adjLst>
                      </dgm:shape>
                    </dgm:if>
                    <dgm:else name="Name26">
                      <dgm:shape xmlns:r="http://schemas.openxmlformats.org/officeDocument/2006/relationships" type="circularArrow" r:blip="">
                        <dgm:adjLst>
                          <dgm:adj idx="1" val="0.1098"/>
                          <dgm:adj idx="2" val="19.0387"/>
                          <dgm:adj idx="3" val="75"/>
                          <dgm:adj idx="4" val="180"/>
                          <dgm:adj idx="5" val="0.125"/>
                        </dgm:adjLst>
                      </dgm:shape>
                    </dgm:else>
                  </dgm:choose>
                </dgm:if>
                <dgm:else name="Name27">
                  <dgm:choose name="Name28">
                    <dgm:if name="Name29" axis="followSib" ptType="node" func="cnt" op="equ" val="0">
                      <dgm:choose name="Name30">
                        <dgm:if name="Name31" axis="precedSib" ptType="node" func="cnt" op="equ" val="1">
                          <dgm:shape xmlns:r="http://schemas.openxmlformats.org/officeDocument/2006/relationships" type="blockArc" r:blip="">
                            <dgm:adjLst>
                              <dgm:adj idx="1" val="0"/>
                              <dgm:adj idx="2" val="-45"/>
                              <dgm:adj idx="3" val="0.1274"/>
                            </dgm:adjLst>
                          </dgm:shape>
                        </dgm:if>
                        <dgm:if name="Name32" axis="precedSib" ptType="node" func="cnt" op="equ" val="2">
                          <dgm:shape xmlns:r="http://schemas.openxmlformats.org/officeDocument/2006/relationships" type="blockArc" r:blip="">
                            <dgm:adjLst>
                              <dgm:adj idx="1" val="-135"/>
                              <dgm:adj idx="2" val="180"/>
                              <dgm:adj idx="3" val="0.1274"/>
                            </dgm:adjLst>
                          </dgm:shape>
                        </dgm:if>
                        <dgm:if name="Name33" axis="precedSib" ptType="node" func="cnt" op="equ" val="3">
                          <dgm:shape xmlns:r="http://schemas.openxmlformats.org/officeDocument/2006/relationships" type="blockArc" r:blip="">
                            <dgm:adjLst>
                              <dgm:adj idx="1" val="0"/>
                              <dgm:adj idx="2" val="-45"/>
                              <dgm:adj idx="3" val="0.1274"/>
                            </dgm:adjLst>
                          </dgm:shape>
                        </dgm:if>
                        <dgm:if name="Name34" axis="precedSib" ptType="node" func="cnt" op="equ" val="4">
                          <dgm:shape xmlns:r="http://schemas.openxmlformats.org/officeDocument/2006/relationships" type="blockArc" r:blip="">
                            <dgm:adjLst>
                              <dgm:adj idx="1" val="-135"/>
                              <dgm:adj idx="2" val="180"/>
                              <dgm:adj idx="3" val="0.1274"/>
                            </dgm:adjLst>
                          </dgm:shape>
                        </dgm:if>
                        <dgm:if name="Name35" axis="precedSib" ptType="node" func="cnt" op="equ" val="5">
                          <dgm:shape xmlns:r="http://schemas.openxmlformats.org/officeDocument/2006/relationships" type="blockArc" r:blip="">
                            <dgm:adjLst>
                              <dgm:adj idx="1" val="0"/>
                              <dgm:adj idx="2" val="-45"/>
                              <dgm:adj idx="3" val="0.1274"/>
                            </dgm:adjLst>
                          </dgm:shape>
                        </dgm:if>
                        <dgm:if name="Name36" axis="precedSib" ptType="node" func="cnt" op="equ" val="6">
                          <dgm:shape xmlns:r="http://schemas.openxmlformats.org/officeDocument/2006/relationships" type="blockArc" r:blip="">
                            <dgm:adjLst>
                              <dgm:adj idx="1" val="-135"/>
                              <dgm:adj idx="2" val="180"/>
                              <dgm:adj idx="3" val="0.1274"/>
                            </dgm:adjLst>
                          </dgm:shape>
                        </dgm:if>
                        <dgm:else name="Name37"/>
                      </dgm:choose>
                    </dgm:if>
                    <dgm:else name="Name38">
                      <dgm:choose name="Name39">
                        <dgm:if name="Name40" axis="precedSib" ptType="node" func="cnt" op="equ" val="0">
                          <dgm:shape xmlns:r="http://schemas.openxmlformats.org/officeDocument/2006/relationships" type="blockArc" r:blip="">
                            <dgm:adjLst>
                              <dgm:adj idx="1" val="-133.1632"/>
                              <dgm:adj idx="2" val="65"/>
                              <dgm:adj idx="3" val="0.13"/>
                            </dgm:adjLst>
                          </dgm:shape>
                        </dgm:if>
                        <dgm:if name="Name41" axis="precedSib" ptType="node" func="cnt" op="equ" val="1">
                          <dgm:shape xmlns:r="http://schemas.openxmlformats.org/officeDocument/2006/relationships" type="leftCircularArrow" r:blip="">
                            <dgm:adjLst>
                              <dgm:adj idx="1" val="0.1098"/>
                              <dgm:adj idx="2" val="19.0387"/>
                              <dgm:adj idx="3" val="105"/>
                              <dgm:adj idx="4" val="-45"/>
                              <dgm:adj idx="5" val="0.125"/>
                            </dgm:adjLst>
                          </dgm:shape>
                        </dgm:if>
                        <dgm:if name="Name42" axis="precedSib" ptType="node" func="cnt" op="equ" val="2">
                          <dgm:shape xmlns:r="http://schemas.openxmlformats.org/officeDocument/2006/relationships" type="circularArrow" r:blip="">
                            <dgm:adjLst>
                              <dgm:adj idx="1" val="0.1098"/>
                              <dgm:adj idx="2" val="19.0387"/>
                              <dgm:adj idx="3" val="75"/>
                              <dgm:adj idx="4" val="-135"/>
                              <dgm:adj idx="5" val="0.125"/>
                            </dgm:adjLst>
                          </dgm:shape>
                        </dgm:if>
                        <dgm:if name="Name43" axis="precedSib" ptType="node" func="cnt" op="equ" val="3">
                          <dgm:shape xmlns:r="http://schemas.openxmlformats.org/officeDocument/2006/relationships" type="leftCircularArrow" r:blip="">
                            <dgm:adjLst>
                              <dgm:adj idx="1" val="0.1098"/>
                              <dgm:adj idx="2" val="19.0387"/>
                              <dgm:adj idx="3" val="105"/>
                              <dgm:adj idx="4" val="-45"/>
                              <dgm:adj idx="5" val="0.125"/>
                            </dgm:adjLst>
                          </dgm:shape>
                        </dgm:if>
                        <dgm:if name="Name44" axis="precedSib" ptType="node" func="cnt" op="equ" val="4">
                          <dgm:shape xmlns:r="http://schemas.openxmlformats.org/officeDocument/2006/relationships" type="circularArrow" r:blip="">
                            <dgm:adjLst>
                              <dgm:adj idx="1" val="0.1098"/>
                              <dgm:adj idx="2" val="19.0387"/>
                              <dgm:adj idx="3" val="75"/>
                              <dgm:adj idx="4" val="-135"/>
                              <dgm:adj idx="5" val="0.125"/>
                            </dgm:adjLst>
                          </dgm:shape>
                        </dgm:if>
                        <dgm:if name="Name45" axis="precedSib" ptType="node" func="cnt" op="equ" val="5">
                          <dgm:shape xmlns:r="http://schemas.openxmlformats.org/officeDocument/2006/relationships" type="leftCircularArrow" r:blip="">
                            <dgm:adjLst>
                              <dgm:adj idx="1" val="0.1098"/>
                              <dgm:adj idx="2" val="19.0387"/>
                              <dgm:adj idx="3" val="105"/>
                              <dgm:adj idx="4" val="-45"/>
                              <dgm:adj idx="5" val="0.125"/>
                            </dgm:adjLst>
                          </dgm:shape>
                        </dgm:if>
                        <dgm:if name="Name46" axis="precedSib" ptType="node" func="cnt" op="equ" val="6">
                          <dgm:shape xmlns:r="http://schemas.openxmlformats.org/officeDocument/2006/relationships" type="blockArc" r:blip="">
                            <dgm:adjLst>
                              <dgm:adj idx="1" val="-135"/>
                              <dgm:adj idx="2" val="180"/>
                              <dgm:adj idx="3" val="0.1274"/>
                            </dgm:adjLst>
                          </dgm:shape>
                        </dgm:if>
                        <dgm:else name="Name47"/>
                      </dgm:choose>
                    </dgm:else>
                  </dgm:choose>
                </dgm:else>
              </dgm:choose>
            </dgm:if>
            <dgm:else name="Name48">
              <dgm:choose name="Name49">
                <dgm:if name="Name50" axis="precedSib" ptType="node" func="cnt" op="equ" val="0">
                  <dgm:choose name="Name51">
                    <dgm:if name="Name52" axis="followSib" ptType="node" func="cnt" op="equ" val="0">
                      <dgm:shape xmlns:r="http://schemas.openxmlformats.org/officeDocument/2006/relationships" type="leftCircularArrow" r:blip="">
                        <dgm:adjLst>
                          <dgm:adj idx="1" val="0.1098"/>
                          <dgm:adj idx="2" val="19.0387"/>
                          <dgm:adj idx="3" val="30"/>
                          <dgm:adj idx="4" val="0"/>
                          <dgm:adj idx="5" val="0.125"/>
                        </dgm:adjLst>
                      </dgm:shape>
                    </dgm:if>
                    <dgm:else name="Name53">
                      <dgm:shape xmlns:r="http://schemas.openxmlformats.org/officeDocument/2006/relationships" type="leftCircularArrow" r:blip="">
                        <dgm:adjLst>
                          <dgm:adj idx="1" val="0.1098"/>
                          <dgm:adj idx="2" val="19.0387"/>
                          <dgm:adj idx="3" val="105"/>
                          <dgm:adj idx="4" val="0"/>
                          <dgm:adj idx="5" val="0.125"/>
                        </dgm:adjLst>
                      </dgm:shape>
                    </dgm:else>
                  </dgm:choose>
                </dgm:if>
                <dgm:else name="Name54">
                  <dgm:choose name="Name55">
                    <dgm:if name="Name56" axis="followSib" ptType="node" func="cnt" op="equ" val="0">
                      <dgm:choose name="Name57">
                        <dgm:if name="Name58" axis="precedSib" ptType="node" func="cnt" op="equ" val="1">
                          <dgm:shape xmlns:r="http://schemas.openxmlformats.org/officeDocument/2006/relationships" type="blockArc" r:blip="">
                            <dgm:adjLst>
                              <dgm:adj idx="1" val="-135"/>
                              <dgm:adj idx="2" val="180"/>
                              <dgm:adj idx="3" val="0.1274"/>
                            </dgm:adjLst>
                          </dgm:shape>
                        </dgm:if>
                        <dgm:if name="Name59" axis="precedSib" ptType="node" func="cnt" op="equ" val="2">
                          <dgm:shape xmlns:r="http://schemas.openxmlformats.org/officeDocument/2006/relationships" type="blockArc" r:blip="">
                            <dgm:adjLst>
                              <dgm:adj idx="1" val="0"/>
                              <dgm:adj idx="2" val="-45"/>
                              <dgm:adj idx="3" val="0.1274"/>
                            </dgm:adjLst>
                          </dgm:shape>
                        </dgm:if>
                        <dgm:if name="Name60" axis="precedSib" ptType="node" func="cnt" op="equ" val="3">
                          <dgm:shape xmlns:r="http://schemas.openxmlformats.org/officeDocument/2006/relationships" type="blockArc" r:blip="">
                            <dgm:adjLst>
                              <dgm:adj idx="1" val="-135"/>
                              <dgm:adj idx="2" val="180"/>
                              <dgm:adj idx="3" val="0.1274"/>
                            </dgm:adjLst>
                          </dgm:shape>
                        </dgm:if>
                        <dgm:if name="Name61" axis="precedSib" ptType="node" func="cnt" op="equ" val="4">
                          <dgm:shape xmlns:r="http://schemas.openxmlformats.org/officeDocument/2006/relationships" type="blockArc" r:blip="">
                            <dgm:adjLst>
                              <dgm:adj idx="1" val="0"/>
                              <dgm:adj idx="2" val="-45"/>
                              <dgm:adj idx="3" val="0.1274"/>
                            </dgm:adjLst>
                          </dgm:shape>
                        </dgm:if>
                        <dgm:if name="Name62" axis="precedSib" ptType="node" func="cnt" op="equ" val="5">
                          <dgm:shape xmlns:r="http://schemas.openxmlformats.org/officeDocument/2006/relationships" type="blockArc" r:blip="">
                            <dgm:adjLst>
                              <dgm:adj idx="1" val="-135"/>
                              <dgm:adj idx="2" val="180"/>
                              <dgm:adj idx="3" val="0.1274"/>
                            </dgm:adjLst>
                          </dgm:shape>
                        </dgm:if>
                        <dgm:if name="Name63" axis="precedSib" ptType="node" func="cnt" op="equ" val="6">
                          <dgm:shape xmlns:r="http://schemas.openxmlformats.org/officeDocument/2006/relationships" type="blockArc" r:blip="">
                            <dgm:adjLst>
                              <dgm:adj idx="1" val="0"/>
                              <dgm:adj idx="2" val="-45"/>
                              <dgm:adj idx="3" val="0.1274"/>
                            </dgm:adjLst>
                          </dgm:shape>
                        </dgm:if>
                        <dgm:else name="Name64"/>
                      </dgm:choose>
                    </dgm:if>
                    <dgm:else name="Name65">
                      <dgm:choose name="Name66">
                        <dgm:if name="Name67" axis="precedSib" ptType="node" func="cnt" op="equ" val="0">
                          <dgm:shape xmlns:r="http://schemas.openxmlformats.org/officeDocument/2006/relationships" type="blockArc" r:blip="">
                            <dgm:adjLst>
                              <dgm:adj idx="1" val="-133.1632"/>
                              <dgm:adj idx="2" val="65"/>
                              <dgm:adj idx="3" val="0.13"/>
                            </dgm:adjLst>
                          </dgm:shape>
                        </dgm:if>
                        <dgm:if name="Name68" axis="precedSib" ptType="node" func="cnt" op="equ" val="1">
                          <dgm:shape xmlns:r="http://schemas.openxmlformats.org/officeDocument/2006/relationships" type="circularArrow" r:blip="">
                            <dgm:adjLst>
                              <dgm:adj idx="1" val="0.1098"/>
                              <dgm:adj idx="2" val="19.0387"/>
                              <dgm:adj idx="3" val="75"/>
                              <dgm:adj idx="4" val="-135"/>
                              <dgm:adj idx="5" val="0.125"/>
                            </dgm:adjLst>
                          </dgm:shape>
                        </dgm:if>
                        <dgm:if name="Name69" axis="precedSib" ptType="node" func="cnt" op="equ" val="2">
                          <dgm:shape xmlns:r="http://schemas.openxmlformats.org/officeDocument/2006/relationships" type="leftCircularArrow" r:blip="">
                            <dgm:adjLst>
                              <dgm:adj idx="1" val="0.1098"/>
                              <dgm:adj idx="2" val="19.0387"/>
                              <dgm:adj idx="3" val="105"/>
                              <dgm:adj idx="4" val="-45"/>
                              <dgm:adj idx="5" val="0.125"/>
                            </dgm:adjLst>
                          </dgm:shape>
                        </dgm:if>
                        <dgm:if name="Name70" axis="precedSib" ptType="node" func="cnt" op="equ" val="3">
                          <dgm:shape xmlns:r="http://schemas.openxmlformats.org/officeDocument/2006/relationships" type="circularArrow" r:blip="">
                            <dgm:adjLst>
                              <dgm:adj idx="1" val="0.1098"/>
                              <dgm:adj idx="2" val="19.0387"/>
                              <dgm:adj idx="3" val="75"/>
                              <dgm:adj idx="4" val="-135"/>
                              <dgm:adj idx="5" val="0.125"/>
                            </dgm:adjLst>
                          </dgm:shape>
                        </dgm:if>
                        <dgm:if name="Name71" axis="precedSib" ptType="node" func="cnt" op="equ" val="4">
                          <dgm:shape xmlns:r="http://schemas.openxmlformats.org/officeDocument/2006/relationships" type="leftCircularArrow" r:blip="">
                            <dgm:adjLst>
                              <dgm:adj idx="1" val="0.1098"/>
                              <dgm:adj idx="2" val="19.0387"/>
                              <dgm:adj idx="3" val="105"/>
                              <dgm:adj idx="4" val="-45"/>
                              <dgm:adj idx="5" val="0.125"/>
                            </dgm:adjLst>
                          </dgm:shape>
                        </dgm:if>
                        <dgm:if name="Name72" axis="precedSib" ptType="node" func="cnt" op="equ" val="5">
                          <dgm:shape xmlns:r="http://schemas.openxmlformats.org/officeDocument/2006/relationships" type="circularArrow" r:blip="">
                            <dgm:adjLst>
                              <dgm:adj idx="1" val="0.1098"/>
                              <dgm:adj idx="2" val="19.0387"/>
                              <dgm:adj idx="3" val="75"/>
                              <dgm:adj idx="4" val="-135"/>
                              <dgm:adj idx="5" val="0.125"/>
                            </dgm:adjLst>
                          </dgm:shape>
                        </dgm:if>
                        <dgm:if name="Name73" axis="precedSib" ptType="node" func="cnt" op="equ" val="6">
                          <dgm:shape xmlns:r="http://schemas.openxmlformats.org/officeDocument/2006/relationships" type="blockArc" r:blip="">
                            <dgm:adjLst>
                              <dgm:adj idx="1" val="0"/>
                              <dgm:adj idx="2" val="-45"/>
                              <dgm:adj idx="3" val="0.1274"/>
                            </dgm:adjLst>
                          </dgm:shape>
                        </dgm:if>
                        <dgm:else name="Name74"/>
                      </dgm:choose>
                    </dgm:else>
                  </dgm:choose>
                </dgm:else>
              </dgm:choose>
            </dgm:else>
          </dgm:choose>
          <dgm:presOf/>
        </dgm:layoutNode>
      </dgm:forEach>
    </dgm:forEach>
    <dgm:forEach name="Name75" axis="ch" ptType="node" cnt="1">
      <dgm:layoutNode name="Accent1">
        <dgm:alg type="sp"/>
        <dgm:shape xmlns:r="http://schemas.openxmlformats.org/officeDocument/2006/relationships" r:blip="">
          <dgm:adjLst/>
        </dgm:shape>
        <dgm:presOf/>
        <dgm:constrLst/>
        <dgm:forEach name="Name76" ref="accentRepeat"/>
      </dgm:layoutNode>
      <dgm:choose name="Name77">
        <dgm:if name="Name78" axis="ch" ptType="node" func="cnt" op="gte" val="1">
          <dgm:layoutNode name="Child1" styleLbl="revTx">
            <dgm:varLst>
              <dgm:chMax val="0"/>
              <dgm:chPref val="0"/>
              <dgm:bulletEnabled val="1"/>
            </dgm:varLst>
            <dgm:alg type="tx">
              <dgm:param type="stBulletLvl" val="1"/>
              <dgm:param type="parTxLTRAlign" val="l"/>
              <dgm:param type="txAnchorVertCh" val="mid"/>
            </dgm:alg>
            <dgm:shape xmlns:r="http://schemas.openxmlformats.org/officeDocument/2006/relationships" type="rect" r:blip="">
              <dgm:adjLst/>
            </dgm:shape>
            <dgm:presOf axis="des" ptType="node"/>
            <dgm:constrLst>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if>
        <dgm:else name="Name79"/>
      </dgm:choose>
      <dgm:layoutNode name="Parent1" styleLbl="revTx">
        <dgm:varLst>
          <dgm:chMax val="1"/>
          <dgm:chPref val="1"/>
          <dgm:bulletEnabled val="1"/>
        </dgm:varLst>
        <dgm:alg type="tx">
          <dgm:param type="shpTxLTRAlignCh" val="ctr"/>
          <dgm:param type="txAnchorVertCh" val="mid"/>
        </dgm:alg>
        <dgm:shape xmlns:r="http://schemas.openxmlformats.org/officeDocument/2006/relationships" type="rect"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forEach>
    <dgm:forEach name="Name80" axis="ch" ptType="node" st="2" cnt="1">
      <dgm:layoutNode name="Accent2">
        <dgm:alg type="sp"/>
        <dgm:shape xmlns:r="http://schemas.openxmlformats.org/officeDocument/2006/relationships" r:blip="">
          <dgm:adjLst/>
        </dgm:shape>
        <dgm:presOf/>
        <dgm:constrLst/>
        <dgm:forEach name="Name81" ref="accentRepeat"/>
      </dgm:layoutNode>
      <dgm:choose name="Name82">
        <dgm:if name="Name83" axis="ch" ptType="node" func="cnt" op="gte" val="1">
          <dgm:layoutNode name="Child2" styleLbl="revTx">
            <dgm:varLst>
              <dgm:chMax val="0"/>
              <dgm:chPref val="0"/>
              <dgm:bulletEnabled val="1"/>
            </dgm:varLst>
            <dgm:alg type="tx">
              <dgm:param type="stBulletLvl" val="1"/>
              <dgm:param type="parTxLTRAlign" val="l"/>
              <dgm:param type="txAnchorVertCh" val="mid"/>
            </dgm:alg>
            <dgm:shape xmlns:r="http://schemas.openxmlformats.org/officeDocument/2006/relationships" type="rect" r:blip="">
              <dgm:adjLst/>
            </dgm:shape>
            <dgm:presOf axis="des" ptType="node"/>
            <dgm:constrLst>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if>
        <dgm:else name="Name84"/>
      </dgm:choose>
      <dgm:layoutNode name="Parent2" styleLbl="revTx">
        <dgm:varLst>
          <dgm:chMax val="1"/>
          <dgm:chPref val="1"/>
          <dgm:bulletEnabled val="1"/>
        </dgm:varLst>
        <dgm:alg type="tx">
          <dgm:param type="shpTxLTRAlignCh" val="ctr"/>
          <dgm:param type="txAnchorVertCh" val="mid"/>
        </dgm:alg>
        <dgm:shape xmlns:r="http://schemas.openxmlformats.org/officeDocument/2006/relationships" type="rect"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forEach>
    <dgm:forEach name="Name85" axis="ch" ptType="node" st="3" cnt="1">
      <dgm:layoutNode name="Accent3">
        <dgm:alg type="sp"/>
        <dgm:shape xmlns:r="http://schemas.openxmlformats.org/officeDocument/2006/relationships" r:blip="">
          <dgm:adjLst/>
        </dgm:shape>
        <dgm:presOf/>
        <dgm:constrLst/>
        <dgm:forEach name="Name86" ref="accentRepeat"/>
      </dgm:layoutNode>
      <dgm:choose name="Name87">
        <dgm:if name="Name88" axis="ch" ptType="node" func="cnt" op="gte" val="1">
          <dgm:layoutNode name="Child3" styleLbl="revTx">
            <dgm:varLst>
              <dgm:chMax val="0"/>
              <dgm:chPref val="0"/>
              <dgm:bulletEnabled val="1"/>
            </dgm:varLst>
            <dgm:alg type="tx">
              <dgm:param type="stBulletLvl" val="1"/>
              <dgm:param type="parTxLTRAlign" val="l"/>
              <dgm:param type="txAnchorVertCh" val="mid"/>
            </dgm:alg>
            <dgm:shape xmlns:r="http://schemas.openxmlformats.org/officeDocument/2006/relationships" type="rect" r:blip="">
              <dgm:adjLst/>
            </dgm:shape>
            <dgm:presOf axis="des" ptType="node"/>
            <dgm:constrLst>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if>
        <dgm:else name="Name89"/>
      </dgm:choose>
      <dgm:layoutNode name="Parent3" styleLbl="revTx">
        <dgm:varLst>
          <dgm:chMax val="1"/>
          <dgm:chPref val="1"/>
          <dgm:bulletEnabled val="1"/>
        </dgm:varLst>
        <dgm:alg type="tx">
          <dgm:param type="shpTxLTRAlignCh" val="ctr"/>
          <dgm:param type="txAnchorVertCh" val="mid"/>
        </dgm:alg>
        <dgm:shape xmlns:r="http://schemas.openxmlformats.org/officeDocument/2006/relationships" type="rect"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forEach>
    <dgm:forEach name="Name90" axis="ch" ptType="node" st="4" cnt="1">
      <dgm:layoutNode name="Accent4">
        <dgm:alg type="sp"/>
        <dgm:shape xmlns:r="http://schemas.openxmlformats.org/officeDocument/2006/relationships" r:blip="">
          <dgm:adjLst/>
        </dgm:shape>
        <dgm:presOf/>
        <dgm:constrLst/>
        <dgm:forEach name="Name91" ref="accentRepeat"/>
      </dgm:layoutNode>
      <dgm:choose name="Name92">
        <dgm:if name="Name93" axis="ch" ptType="node" func="cnt" op="gte" val="1">
          <dgm:layoutNode name="Child4" styleLbl="revTx">
            <dgm:varLst>
              <dgm:chMax val="0"/>
              <dgm:chPref val="0"/>
              <dgm:bulletEnabled val="1"/>
            </dgm:varLst>
            <dgm:alg type="tx">
              <dgm:param type="stBulletLvl" val="1"/>
              <dgm:param type="parTxLTRAlign" val="l"/>
              <dgm:param type="txAnchorVertCh" val="mid"/>
            </dgm:alg>
            <dgm:shape xmlns:r="http://schemas.openxmlformats.org/officeDocument/2006/relationships" type="rect" r:blip="">
              <dgm:adjLst/>
            </dgm:shape>
            <dgm:presOf axis="des" ptType="node"/>
            <dgm:constrLst>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if>
        <dgm:else name="Name94"/>
      </dgm:choose>
      <dgm:layoutNode name="Parent4" styleLbl="revTx">
        <dgm:varLst>
          <dgm:chMax val="1"/>
          <dgm:chPref val="1"/>
          <dgm:bulletEnabled val="1"/>
        </dgm:varLst>
        <dgm:alg type="tx">
          <dgm:param type="shpTxLTRAlignCh" val="ctr"/>
          <dgm:param type="txAnchorVertCh" val="mid"/>
        </dgm:alg>
        <dgm:shape xmlns:r="http://schemas.openxmlformats.org/officeDocument/2006/relationships" type="rect"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forEach>
    <dgm:forEach name="Name95" axis="ch" ptType="node" st="5" cnt="1">
      <dgm:layoutNode name="Accent5">
        <dgm:alg type="sp"/>
        <dgm:shape xmlns:r="http://schemas.openxmlformats.org/officeDocument/2006/relationships" r:blip="">
          <dgm:adjLst/>
        </dgm:shape>
        <dgm:presOf/>
        <dgm:constrLst/>
        <dgm:forEach name="Name96" ref="accentRepeat"/>
      </dgm:layoutNode>
      <dgm:choose name="Name97">
        <dgm:if name="Name98" axis="ch" ptType="node" func="cnt" op="gte" val="1">
          <dgm:layoutNode name="Child5" styleLbl="revTx">
            <dgm:varLst>
              <dgm:chMax val="0"/>
              <dgm:chPref val="0"/>
              <dgm:bulletEnabled val="1"/>
            </dgm:varLst>
            <dgm:alg type="tx">
              <dgm:param type="stBulletLvl" val="1"/>
              <dgm:param type="parTxLTRAlign" val="l"/>
              <dgm:param type="txAnchorVertCh" val="mid"/>
            </dgm:alg>
            <dgm:shape xmlns:r="http://schemas.openxmlformats.org/officeDocument/2006/relationships" type="rect" r:blip="">
              <dgm:adjLst/>
            </dgm:shape>
            <dgm:presOf axis="des" ptType="node"/>
            <dgm:constrLst>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if>
        <dgm:else name="Name99"/>
      </dgm:choose>
      <dgm:layoutNode name="Parent5" styleLbl="revTx">
        <dgm:varLst>
          <dgm:chMax val="1"/>
          <dgm:chPref val="1"/>
          <dgm:bulletEnabled val="1"/>
        </dgm:varLst>
        <dgm:alg type="tx">
          <dgm:param type="shpTxLTRAlignCh" val="ctr"/>
          <dgm:param type="txAnchorVertCh" val="mid"/>
        </dgm:alg>
        <dgm:shape xmlns:r="http://schemas.openxmlformats.org/officeDocument/2006/relationships" type="rect"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forEach>
    <dgm:forEach name="Name100" axis="ch" ptType="node" st="6" cnt="1">
      <dgm:layoutNode name="Accent6">
        <dgm:alg type="sp"/>
        <dgm:shape xmlns:r="http://schemas.openxmlformats.org/officeDocument/2006/relationships" r:blip="">
          <dgm:adjLst/>
        </dgm:shape>
        <dgm:presOf/>
        <dgm:constrLst/>
        <dgm:forEach name="Name101" ref="accentRepeat"/>
      </dgm:layoutNode>
      <dgm:choose name="Name102">
        <dgm:if name="Name103" axis="ch" ptType="node" func="cnt" op="gte" val="1">
          <dgm:layoutNode name="Child6" styleLbl="revTx">
            <dgm:varLst>
              <dgm:chMax val="0"/>
              <dgm:chPref val="0"/>
              <dgm:bulletEnabled val="1"/>
            </dgm:varLst>
            <dgm:alg type="tx">
              <dgm:param type="stBulletLvl" val="1"/>
              <dgm:param type="parTxLTRAlign" val="l"/>
              <dgm:param type="txAnchorVertCh" val="mid"/>
            </dgm:alg>
            <dgm:shape xmlns:r="http://schemas.openxmlformats.org/officeDocument/2006/relationships" type="rect" r:blip="">
              <dgm:adjLst/>
            </dgm:shape>
            <dgm:presOf axis="des" ptType="node"/>
            <dgm:constrLst>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if>
        <dgm:else name="Name104"/>
      </dgm:choose>
      <dgm:layoutNode name="Parent6" styleLbl="revTx">
        <dgm:varLst>
          <dgm:chMax val="1"/>
          <dgm:chPref val="1"/>
          <dgm:bulletEnabled val="1"/>
        </dgm:varLst>
        <dgm:alg type="tx">
          <dgm:param type="shpTxLTRAlignCh" val="ctr"/>
          <dgm:param type="txAnchorVertCh" val="mid"/>
        </dgm:alg>
        <dgm:shape xmlns:r="http://schemas.openxmlformats.org/officeDocument/2006/relationships" type="rect"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forEach>
    <dgm:forEach name="Name105" axis="ch" ptType="node" st="7" cnt="1">
      <dgm:layoutNode name="Accent7">
        <dgm:alg type="sp"/>
        <dgm:shape xmlns:r="http://schemas.openxmlformats.org/officeDocument/2006/relationships" r:blip="">
          <dgm:adjLst/>
        </dgm:shape>
        <dgm:presOf/>
        <dgm:constrLst/>
        <dgm:forEach name="Name106" ref="accentRepeat"/>
      </dgm:layoutNode>
      <dgm:choose name="Name107">
        <dgm:if name="Name108" axis="ch" ptType="node" func="cnt" op="gte" val="1">
          <dgm:layoutNode name="Child7" styleLbl="revTx">
            <dgm:varLst>
              <dgm:chMax val="0"/>
              <dgm:chPref val="0"/>
              <dgm:bulletEnabled val="1"/>
            </dgm:varLst>
            <dgm:alg type="tx">
              <dgm:param type="stBulletLvl" val="1"/>
              <dgm:param type="parTxLTRAlign" val="l"/>
              <dgm:param type="txAnchorVertCh" val="mid"/>
            </dgm:alg>
            <dgm:shape xmlns:r="http://schemas.openxmlformats.org/officeDocument/2006/relationships" type="rect" r:blip="">
              <dgm:adjLst/>
            </dgm:shape>
            <dgm:presOf axis="des" ptType="node"/>
            <dgm:constrLst>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if>
        <dgm:else name="Name109"/>
      </dgm:choose>
      <dgm:layoutNode name="Parent7" styleLbl="revTx">
        <dgm:varLst>
          <dgm:chMax val="1"/>
          <dgm:chPref val="1"/>
          <dgm:bulletEnabled val="1"/>
        </dgm:varLst>
        <dgm:alg type="tx">
          <dgm:param type="shpTxLTRAlignCh" val="ctr"/>
          <dgm:param type="txAnchorVertCh" val="mid"/>
        </dgm:alg>
        <dgm:shape xmlns:r="http://schemas.openxmlformats.org/officeDocument/2006/relationships" type="rect"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forEach>
  </dgm:layoutNode>
</dgm:layoutDef>
</file>

<file path=xl/diagrams/layout4.xml><?xml version="1.0" encoding="utf-8"?>
<dgm:layoutDef xmlns:dgm="http://schemas.openxmlformats.org/drawingml/2006/diagram" xmlns:a="http://schemas.openxmlformats.org/drawingml/2006/main" uniqueId="urn:microsoft.com/office/officeart/2005/8/layout/arrow6">
  <dgm:title val=""/>
  <dgm:desc val=""/>
  <dgm:catLst>
    <dgm:cat type="relationship" pri="4000"/>
    <dgm:cat type="process" pri="29000"/>
  </dgm:catLst>
  <dgm:sampData>
    <dgm:dataModel>
      <dgm:ptLst>
        <dgm:pt modelId="0" type="doc"/>
        <dgm:pt modelId="1">
          <dgm:prSet phldr="1"/>
        </dgm:pt>
        <dgm:pt modelId="2">
          <dgm:prSet phldr="1"/>
        </dgm:pt>
      </dgm:ptLst>
      <dgm:cxnLst>
        <dgm:cxn modelId="4" srcId="0" destId="1" srcOrd="0" destOrd="0"/>
        <dgm:cxn modelId="5" srcId="0" destId="2" srcOrd="1"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Lst>
      <dgm:cxnLst>
        <dgm:cxn modelId="3" srcId="0" destId="1" srcOrd="0" destOrd="0"/>
        <dgm:cxn modelId="4" srcId="0" destId="2" srcOrd="1" destOrd="0"/>
      </dgm:cxnLst>
      <dgm:bg/>
      <dgm:whole/>
    </dgm:dataModel>
  </dgm:clrData>
  <dgm:layoutNode name="compositeShape">
    <dgm:varLst>
      <dgm:chMax val="2"/>
      <dgm:dir/>
      <dgm:resizeHandles val="exact"/>
    </dgm:varLst>
    <dgm:alg type="composite">
      <dgm:param type="horzAlign" val="ctr"/>
      <dgm:param type="vertAlign" val="mid"/>
      <dgm:param type="ar" val="2.5"/>
    </dgm:alg>
    <dgm:shape xmlns:r="http://schemas.openxmlformats.org/officeDocument/2006/relationships" r:blip="">
      <dgm:adjLst/>
    </dgm:shape>
    <dgm:presOf/>
    <dgm:constrLst>
      <dgm:constr type="primFontSz" for="des" ptType="node" op="equ"/>
      <dgm:constr type="w" for="ch" forName="ribbon" refType="h" refFor="ch" refForName="ribbon" fact="2.5"/>
      <dgm:constr type="h" for="ch" forName="leftArrowText" refType="h" fact="0.49"/>
      <dgm:constr type="ctrY" for="ch" forName="leftArrowText" refType="ctrY" refFor="ch" refForName="ribbon"/>
      <dgm:constr type="ctrYOff" for="ch" forName="leftArrowText" refType="h" refFor="ch" refForName="ribbon" fact="-0.08"/>
      <dgm:constr type="l" for="ch" forName="leftArrowText" refType="w" refFor="ch" refForName="ribbon" fact="0.12"/>
      <dgm:constr type="r" for="ch" forName="leftArrowText" refType="w" refFor="ch" refForName="ribbon" fact="0.45"/>
      <dgm:constr type="h" for="ch" forName="rightArrowText" refType="h" fact="0.49"/>
      <dgm:constr type="ctrY" for="ch" forName="rightArrowText" refType="ctrY" refFor="ch" refForName="ribbon"/>
      <dgm:constr type="ctrYOff" for="ch" forName="rightArrowText" refType="h" refFor="ch" refForName="ribbon" fact="0.08"/>
      <dgm:constr type="l" for="ch" forName="rightArrowText" refType="w" refFor="ch" refForName="ribbon" fact="0.5"/>
      <dgm:constr type="r" for="ch" forName="rightArrowText" refType="w" refFor="ch" refForName="ribbon" fact="0.89"/>
    </dgm:constrLst>
    <dgm:ruleLst/>
    <dgm:choose name="Name0">
      <dgm:if name="Name1" axis="ch" ptType="node" func="cnt" op="gte" val="1">
        <dgm:layoutNode name="ribbon" styleLbl="node1">
          <dgm:alg type="sp"/>
          <dgm:shape xmlns:r="http://schemas.openxmlformats.org/officeDocument/2006/relationships" type="leftRightRibbon" r:blip="">
            <dgm:adjLst/>
          </dgm:shape>
          <dgm:presOf/>
          <dgm:constrLst/>
          <dgm:ruleLst/>
        </dgm:layoutNode>
        <dgm:layoutNode name="leftArrowText" styleLbl="node1">
          <dgm:varLst>
            <dgm:chMax val="0"/>
            <dgm:bulletEnabled val="1"/>
          </dgm:varLst>
          <dgm:alg type="tx">
            <dgm:param type="txAnchorVertCh" val="mid"/>
          </dgm:alg>
          <dgm:shape xmlns:r="http://schemas.openxmlformats.org/officeDocument/2006/relationships" type="rect" r:blip="" hideGeom="1">
            <dgm:adjLst/>
          </dgm:shape>
          <dgm:choose name="Name2">
            <dgm:if name="Name3" func="var" arg="dir" op="equ" val="norm">
              <dgm:presOf axis="ch desOrSelf" ptType="node node" st="1 1" cnt="1 0"/>
            </dgm:if>
            <dgm:else name="Name4">
              <dgm:presOf axis="ch desOrSelf" ptType="node node" st="2 1" cnt="1 0"/>
            </dgm:else>
          </dgm:choose>
          <dgm:constrLst>
            <dgm:constr type="primFontSz" val="65"/>
            <dgm:constr type="tMarg" refType="primFontSz" fact="0.28"/>
            <dgm:constr type="lMarg"/>
            <dgm:constr type="bMarg" refType="primFontSz" fact="0.3"/>
            <dgm:constr type="rMarg"/>
          </dgm:constrLst>
          <dgm:ruleLst>
            <dgm:rule type="primFontSz" val="5" fact="NaN" max="NaN"/>
          </dgm:ruleLst>
        </dgm:layoutNode>
        <dgm:layoutNode name="rightArrowText" styleLbl="node1">
          <dgm:varLst>
            <dgm:chMax val="0"/>
            <dgm:bulletEnabled val="1"/>
          </dgm:varLst>
          <dgm:alg type="tx">
            <dgm:param type="txAnchorVertCh" val="mid"/>
          </dgm:alg>
          <dgm:shape xmlns:r="http://schemas.openxmlformats.org/officeDocument/2006/relationships" type="rect" r:blip="" hideGeom="1">
            <dgm:adjLst/>
          </dgm:shape>
          <dgm:choose name="Name5">
            <dgm:if name="Name6" func="var" arg="dir" op="equ" val="norm">
              <dgm:presOf axis="ch desOrSelf" ptType="node node" st="2 1" cnt="1 0"/>
            </dgm:if>
            <dgm:else name="Name7">
              <dgm:presOf axis="ch desOrSelf" ptType="node node" st="1 1" cnt="1 0"/>
            </dgm:else>
          </dgm:choose>
          <dgm:constrLst>
            <dgm:constr type="primFontSz" val="65"/>
            <dgm:constr type="tMarg" refType="primFontSz" fact="0.28"/>
            <dgm:constr type="lMarg"/>
            <dgm:constr type="bMarg" refType="primFontSz" fact="0.3"/>
            <dgm:constr type="rMarg"/>
          </dgm:constrLst>
          <dgm:ruleLst>
            <dgm:rule type="primFontSz" val="5" fact="NaN" max="NaN"/>
          </dgm:ruleLst>
        </dgm:layoutNode>
      </dgm:if>
      <dgm:else name="Name8"/>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3">
  <dgm:title val=""/>
  <dgm:desc val=""/>
  <dgm:catLst>
    <dgm:cat type="simple" pri="10300"/>
  </dgm:catLst>
  <dgm:scene3d>
    <a:camera prst="orthographicFront"/>
    <a:lightRig rig="threePt" dir="t"/>
  </dgm:scene3d>
  <dgm:styleLbl name="node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lnNode1">
    <dgm:scene3d>
      <a:camera prst="orthographicFront"/>
      <a:lightRig rig="flat" dir="t"/>
    </dgm:scene3d>
    <dgm:sp3d prstMaterial="dkEdge">
      <a:bevelT w="8200" h="38100"/>
    </dgm:sp3d>
    <dgm:txPr/>
    <dgm:style>
      <a:lnRef idx="1">
        <a:scrgbClr r="0" g="0" b="0"/>
      </a:lnRef>
      <a:fillRef idx="2">
        <a:scrgbClr r="0" g="0" b="0"/>
      </a:fillRef>
      <a:effectRef idx="0">
        <a:scrgbClr r="0" g="0" b="0"/>
      </a:effectRef>
      <a:fontRef idx="minor">
        <a:schemeClr val="dk1"/>
      </a:fontRef>
    </dgm:style>
  </dgm:styleLbl>
  <dgm:styleLbl name="vennNode1">
    <dgm:scene3d>
      <a:camera prst="orthographicFront"/>
      <a:lightRig rig="flat" dir="t"/>
    </dgm:scene3d>
    <dgm:sp3d prstMaterial="dkEdge">
      <a:bevelT w="8200" h="38100"/>
    </dgm:sp3d>
    <dgm:txPr/>
    <dgm:style>
      <a:lnRef idx="0">
        <a:scrgbClr r="0" g="0" b="0"/>
      </a:lnRef>
      <a:fillRef idx="2">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node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f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f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b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2">
        <a:scrgbClr r="0" g="0" b="0"/>
      </a:fillRef>
      <a:effectRef idx="1">
        <a:scrgbClr r="0" g="0" b="0"/>
      </a:effectRef>
      <a:fontRef idx="minor"/>
    </dgm:style>
  </dgm:styleLbl>
  <dgm:styleLbl name="asst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parChTrans2D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2">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3">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4">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2">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prstMaterial="dkEdge">
      <a:bevelT w="8200" h="38100"/>
    </dgm:sp3d>
    <dgm:txPr/>
    <dgm:style>
      <a:lnRef idx="1">
        <a:scrgbClr r="0" g="0" b="0"/>
      </a:lnRef>
      <a:fillRef idx="2">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2">
  <dgm:title val=""/>
  <dgm:desc val=""/>
  <dgm:catLst>
    <dgm:cat type="simple" pri="10200"/>
  </dgm:catLst>
  <dgm:scene3d>
    <a:camera prst="orthographicFront"/>
    <a:lightRig rig="threePt" dir="t"/>
  </dgm:scene3d>
  <dgm:styleLbl name="node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ln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vennNode1">
    <dgm:scene3d>
      <a:camera prst="orthographicFront"/>
      <a:lightRig rig="threePt" dir="t"/>
    </dgm:scene3d>
    <dgm:sp3d/>
    <dgm:txPr/>
    <dgm:style>
      <a:lnRef idx="3">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1">
        <a:scrgbClr r="0" g="0" b="0"/>
      </a:effectRef>
      <a:fontRef idx="minor">
        <a:schemeClr val="lt1"/>
      </a:fontRef>
    </dgm:style>
  </dgm:styleLbl>
  <dgm:styleLbl name="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f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Layout" Target="../diagrams/layout2.xml"/><Relationship Id="rId13" Type="http://schemas.openxmlformats.org/officeDocument/2006/relationships/diagramLayout" Target="../diagrams/layout3.xml"/><Relationship Id="rId18" Type="http://schemas.openxmlformats.org/officeDocument/2006/relationships/diagramLayout" Target="../diagrams/layout4.xml"/><Relationship Id="rId26" Type="http://schemas.openxmlformats.org/officeDocument/2006/relationships/image" Target="../media/image6.png"/><Relationship Id="rId3" Type="http://schemas.openxmlformats.org/officeDocument/2006/relationships/diagramQuickStyle" Target="../diagrams/quickStyle1.xml"/><Relationship Id="rId21" Type="http://schemas.microsoft.com/office/2007/relationships/diagramDrawing" Target="../diagrams/drawing4.xml"/><Relationship Id="rId7" Type="http://schemas.openxmlformats.org/officeDocument/2006/relationships/diagramData" Target="../diagrams/data2.xml"/><Relationship Id="rId12" Type="http://schemas.openxmlformats.org/officeDocument/2006/relationships/diagramData" Target="../diagrams/data3.xml"/><Relationship Id="rId17" Type="http://schemas.openxmlformats.org/officeDocument/2006/relationships/diagramData" Target="../diagrams/data4.xml"/><Relationship Id="rId25" Type="http://schemas.openxmlformats.org/officeDocument/2006/relationships/image" Target="../media/image5.png"/><Relationship Id="rId2" Type="http://schemas.openxmlformats.org/officeDocument/2006/relationships/diagramLayout" Target="../diagrams/layout1.xml"/><Relationship Id="rId16" Type="http://schemas.microsoft.com/office/2007/relationships/diagramDrawing" Target="../diagrams/drawing3.xml"/><Relationship Id="rId20" Type="http://schemas.openxmlformats.org/officeDocument/2006/relationships/diagramColors" Target="../diagrams/colors4.xml"/><Relationship Id="rId29" Type="http://schemas.openxmlformats.org/officeDocument/2006/relationships/image" Target="../media/image9.png"/><Relationship Id="rId1" Type="http://schemas.openxmlformats.org/officeDocument/2006/relationships/diagramData" Target="../diagrams/data1.xml"/><Relationship Id="rId6" Type="http://schemas.openxmlformats.org/officeDocument/2006/relationships/image" Target="../media/image1.png"/><Relationship Id="rId11" Type="http://schemas.microsoft.com/office/2007/relationships/diagramDrawing" Target="../diagrams/drawing2.xml"/><Relationship Id="rId24" Type="http://schemas.openxmlformats.org/officeDocument/2006/relationships/image" Target="../media/image4.png"/><Relationship Id="rId5" Type="http://schemas.microsoft.com/office/2007/relationships/diagramDrawing" Target="../diagrams/drawing1.xml"/><Relationship Id="rId15" Type="http://schemas.openxmlformats.org/officeDocument/2006/relationships/diagramColors" Target="../diagrams/colors3.xml"/><Relationship Id="rId23" Type="http://schemas.openxmlformats.org/officeDocument/2006/relationships/image" Target="../media/image3.png"/><Relationship Id="rId28" Type="http://schemas.openxmlformats.org/officeDocument/2006/relationships/image" Target="../media/image8.png"/><Relationship Id="rId10" Type="http://schemas.openxmlformats.org/officeDocument/2006/relationships/diagramColors" Target="../diagrams/colors2.xml"/><Relationship Id="rId19" Type="http://schemas.openxmlformats.org/officeDocument/2006/relationships/diagramQuickStyle" Target="../diagrams/quickStyle4.xml"/><Relationship Id="rId4" Type="http://schemas.openxmlformats.org/officeDocument/2006/relationships/diagramColors" Target="../diagrams/colors1.xml"/><Relationship Id="rId9" Type="http://schemas.openxmlformats.org/officeDocument/2006/relationships/diagramQuickStyle" Target="../diagrams/quickStyle2.xml"/><Relationship Id="rId14" Type="http://schemas.openxmlformats.org/officeDocument/2006/relationships/diagramQuickStyle" Target="../diagrams/quickStyle3.xml"/><Relationship Id="rId22" Type="http://schemas.openxmlformats.org/officeDocument/2006/relationships/image" Target="../media/image2.png"/><Relationship Id="rId27" Type="http://schemas.openxmlformats.org/officeDocument/2006/relationships/image" Target="../media/image7.png"/><Relationship Id="rId30"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hyperlink" Target="https://www.planillaexcel.com/ayuda/plantillas" TargetMode="External"/></Relationships>
</file>

<file path=xl/drawings/drawing1.xml><?xml version="1.0" encoding="utf-8"?>
<xdr:wsDr xmlns:xdr="http://schemas.openxmlformats.org/drawingml/2006/spreadsheetDrawing" xmlns:a="http://schemas.openxmlformats.org/drawingml/2006/main">
  <xdr:twoCellAnchor>
    <xdr:from>
      <xdr:col>0</xdr:col>
      <xdr:colOff>385545</xdr:colOff>
      <xdr:row>0</xdr:row>
      <xdr:rowOff>111267</xdr:rowOff>
    </xdr:from>
    <xdr:to>
      <xdr:col>10</xdr:col>
      <xdr:colOff>428715</xdr:colOff>
      <xdr:row>13</xdr:row>
      <xdr:rowOff>170837</xdr:rowOff>
    </xdr:to>
    <xdr:graphicFrame macro="">
      <xdr:nvGraphicFramePr>
        <xdr:cNvPr id="2" name="Diagrama 1">
          <a:extLst>
            <a:ext uri="{FF2B5EF4-FFF2-40B4-BE49-F238E27FC236}">
              <a16:creationId xmlns:a16="http://schemas.microsoft.com/office/drawing/2014/main" id="{0E9594D5-D205-4249-8CC3-F40629890C09}"/>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oneCell">
    <xdr:from>
      <xdr:col>1</xdr:col>
      <xdr:colOff>130891</xdr:colOff>
      <xdr:row>15</xdr:row>
      <xdr:rowOff>21694</xdr:rowOff>
    </xdr:from>
    <xdr:to>
      <xdr:col>2</xdr:col>
      <xdr:colOff>12791</xdr:colOff>
      <xdr:row>21</xdr:row>
      <xdr:rowOff>84443</xdr:rowOff>
    </xdr:to>
    <xdr:pic>
      <xdr:nvPicPr>
        <xdr:cNvPr id="3" name="Imagen 2">
          <a:extLst>
            <a:ext uri="{FF2B5EF4-FFF2-40B4-BE49-F238E27FC236}">
              <a16:creationId xmlns:a16="http://schemas.microsoft.com/office/drawing/2014/main" id="{6B960E18-D756-4869-B32E-BFCB1BF4B4CD}"/>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22222" r="22223"/>
        <a:stretch/>
      </xdr:blipFill>
      <xdr:spPr>
        <a:xfrm>
          <a:off x="1426291" y="2879194"/>
          <a:ext cx="720100" cy="1205749"/>
        </a:xfrm>
        <a:prstGeom prst="rect">
          <a:avLst/>
        </a:prstGeom>
      </xdr:spPr>
    </xdr:pic>
    <xdr:clientData/>
  </xdr:twoCellAnchor>
  <xdr:twoCellAnchor>
    <xdr:from>
      <xdr:col>1</xdr:col>
      <xdr:colOff>490941</xdr:colOff>
      <xdr:row>14</xdr:row>
      <xdr:rowOff>36042</xdr:rowOff>
    </xdr:from>
    <xdr:to>
      <xdr:col>1</xdr:col>
      <xdr:colOff>490941</xdr:colOff>
      <xdr:row>15</xdr:row>
      <xdr:rowOff>21694</xdr:rowOff>
    </xdr:to>
    <xdr:cxnSp macro="">
      <xdr:nvCxnSpPr>
        <xdr:cNvPr id="4" name="Conector recto de flecha 3">
          <a:extLst>
            <a:ext uri="{FF2B5EF4-FFF2-40B4-BE49-F238E27FC236}">
              <a16:creationId xmlns:a16="http://schemas.microsoft.com/office/drawing/2014/main" id="{7244B981-43E3-48A4-AB3A-771409EA9E8F}"/>
            </a:ext>
          </a:extLst>
        </xdr:cNvPr>
        <xdr:cNvCxnSpPr>
          <a:stCxn id="3" idx="0"/>
        </xdr:cNvCxnSpPr>
      </xdr:nvCxnSpPr>
      <xdr:spPr>
        <a:xfrm flipV="1">
          <a:off x="1786341" y="2703042"/>
          <a:ext cx="0" cy="176152"/>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752369</xdr:colOff>
      <xdr:row>18</xdr:row>
      <xdr:rowOff>53069</xdr:rowOff>
    </xdr:from>
    <xdr:to>
      <xdr:col>1</xdr:col>
      <xdr:colOff>130891</xdr:colOff>
      <xdr:row>18</xdr:row>
      <xdr:rowOff>53069</xdr:rowOff>
    </xdr:to>
    <xdr:cxnSp macro="">
      <xdr:nvCxnSpPr>
        <xdr:cNvPr id="5" name="Conector recto de flecha 4">
          <a:extLst>
            <a:ext uri="{FF2B5EF4-FFF2-40B4-BE49-F238E27FC236}">
              <a16:creationId xmlns:a16="http://schemas.microsoft.com/office/drawing/2014/main" id="{E00B1DF5-4E28-4AAA-8000-B1D02CF15818}"/>
            </a:ext>
          </a:extLst>
        </xdr:cNvPr>
        <xdr:cNvCxnSpPr>
          <a:stCxn id="3" idx="1"/>
        </xdr:cNvCxnSpPr>
      </xdr:nvCxnSpPr>
      <xdr:spPr>
        <a:xfrm flipH="1">
          <a:off x="752369" y="3482069"/>
          <a:ext cx="673922"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490941</xdr:colOff>
      <xdr:row>21</xdr:row>
      <xdr:rowOff>84443</xdr:rowOff>
    </xdr:from>
    <xdr:to>
      <xdr:col>1</xdr:col>
      <xdr:colOff>490941</xdr:colOff>
      <xdr:row>22</xdr:row>
      <xdr:rowOff>70096</xdr:rowOff>
    </xdr:to>
    <xdr:cxnSp macro="">
      <xdr:nvCxnSpPr>
        <xdr:cNvPr id="6" name="Conector recto de flecha 5">
          <a:extLst>
            <a:ext uri="{FF2B5EF4-FFF2-40B4-BE49-F238E27FC236}">
              <a16:creationId xmlns:a16="http://schemas.microsoft.com/office/drawing/2014/main" id="{88CC01A5-3003-405C-9603-70418E946E12}"/>
            </a:ext>
          </a:extLst>
        </xdr:cNvPr>
        <xdr:cNvCxnSpPr>
          <a:stCxn id="3" idx="2"/>
        </xdr:cNvCxnSpPr>
      </xdr:nvCxnSpPr>
      <xdr:spPr>
        <a:xfrm>
          <a:off x="1786341" y="4084943"/>
          <a:ext cx="0" cy="176153"/>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183004</xdr:colOff>
      <xdr:row>17</xdr:row>
      <xdr:rowOff>135846</xdr:rowOff>
    </xdr:from>
    <xdr:to>
      <xdr:col>1</xdr:col>
      <xdr:colOff>798878</xdr:colOff>
      <xdr:row>18</xdr:row>
      <xdr:rowOff>160790</xdr:rowOff>
    </xdr:to>
    <xdr:sp macro="" textlink="">
      <xdr:nvSpPr>
        <xdr:cNvPr id="7" name="CuadroTexto 13">
          <a:extLst>
            <a:ext uri="{FF2B5EF4-FFF2-40B4-BE49-F238E27FC236}">
              <a16:creationId xmlns:a16="http://schemas.microsoft.com/office/drawing/2014/main" id="{88282C3B-131C-48F2-AD34-BDBFFB9741FA}"/>
            </a:ext>
          </a:extLst>
        </xdr:cNvPr>
        <xdr:cNvSpPr txBox="1"/>
      </xdr:nvSpPr>
      <xdr:spPr>
        <a:xfrm>
          <a:off x="1478404" y="3374346"/>
          <a:ext cx="615874" cy="215444"/>
        </a:xfrm>
        <a:prstGeom prst="rect">
          <a:avLst/>
        </a:prstGeom>
        <a:noFill/>
      </xdr:spPr>
      <xdr:txBody>
        <a:bodyPr wrap="square" rtlCol="0">
          <a:spAutoFit/>
        </a:bodyPr>
        <a:lstStyle>
          <a:defPPr>
            <a:defRPr lang="en-US"/>
          </a:defPPr>
          <a:lvl1pPr algn="l" rtl="0" fontAlgn="base">
            <a:spcBef>
              <a:spcPct val="0"/>
            </a:spcBef>
            <a:spcAft>
              <a:spcPct val="0"/>
            </a:spcAft>
            <a:defRPr kern="1200">
              <a:solidFill>
                <a:schemeClr val="tx1"/>
              </a:solidFill>
              <a:latin typeface="Arial" pitchFamily="34" charset="0"/>
              <a:ea typeface="+mn-ea"/>
              <a:cs typeface="Arial" pitchFamily="34" charset="0"/>
            </a:defRPr>
          </a:lvl1pPr>
          <a:lvl2pPr marL="457148" algn="l" rtl="0" fontAlgn="base">
            <a:spcBef>
              <a:spcPct val="0"/>
            </a:spcBef>
            <a:spcAft>
              <a:spcPct val="0"/>
            </a:spcAft>
            <a:defRPr kern="1200">
              <a:solidFill>
                <a:schemeClr val="tx1"/>
              </a:solidFill>
              <a:latin typeface="Arial" pitchFamily="34" charset="0"/>
              <a:ea typeface="+mn-ea"/>
              <a:cs typeface="Arial" pitchFamily="34" charset="0"/>
            </a:defRPr>
          </a:lvl2pPr>
          <a:lvl3pPr marL="914296" algn="l" rtl="0" fontAlgn="base">
            <a:spcBef>
              <a:spcPct val="0"/>
            </a:spcBef>
            <a:spcAft>
              <a:spcPct val="0"/>
            </a:spcAft>
            <a:defRPr kern="1200">
              <a:solidFill>
                <a:schemeClr val="tx1"/>
              </a:solidFill>
              <a:latin typeface="Arial" pitchFamily="34" charset="0"/>
              <a:ea typeface="+mn-ea"/>
              <a:cs typeface="Arial" pitchFamily="34" charset="0"/>
            </a:defRPr>
          </a:lvl3pPr>
          <a:lvl4pPr marL="1371443" algn="l" rtl="0" fontAlgn="base">
            <a:spcBef>
              <a:spcPct val="0"/>
            </a:spcBef>
            <a:spcAft>
              <a:spcPct val="0"/>
            </a:spcAft>
            <a:defRPr kern="1200">
              <a:solidFill>
                <a:schemeClr val="tx1"/>
              </a:solidFill>
              <a:latin typeface="Arial" pitchFamily="34" charset="0"/>
              <a:ea typeface="+mn-ea"/>
              <a:cs typeface="Arial" pitchFamily="34" charset="0"/>
            </a:defRPr>
          </a:lvl4pPr>
          <a:lvl5pPr marL="1828591" algn="l" rtl="0" fontAlgn="base">
            <a:spcBef>
              <a:spcPct val="0"/>
            </a:spcBef>
            <a:spcAft>
              <a:spcPct val="0"/>
            </a:spcAft>
            <a:defRPr kern="1200">
              <a:solidFill>
                <a:schemeClr val="tx1"/>
              </a:solidFill>
              <a:latin typeface="Arial" pitchFamily="34" charset="0"/>
              <a:ea typeface="+mn-ea"/>
              <a:cs typeface="Arial" pitchFamily="34" charset="0"/>
            </a:defRPr>
          </a:lvl5pPr>
          <a:lvl6pPr marL="2285739" algn="l" defTabSz="914296" rtl="0" eaLnBrk="1" latinLnBrk="0" hangingPunct="1">
            <a:defRPr kern="1200">
              <a:solidFill>
                <a:schemeClr val="tx1"/>
              </a:solidFill>
              <a:latin typeface="Arial" pitchFamily="34" charset="0"/>
              <a:ea typeface="+mn-ea"/>
              <a:cs typeface="Arial" pitchFamily="34" charset="0"/>
            </a:defRPr>
          </a:lvl6pPr>
          <a:lvl7pPr marL="2742887" algn="l" defTabSz="914296" rtl="0" eaLnBrk="1" latinLnBrk="0" hangingPunct="1">
            <a:defRPr kern="1200">
              <a:solidFill>
                <a:schemeClr val="tx1"/>
              </a:solidFill>
              <a:latin typeface="Arial" pitchFamily="34" charset="0"/>
              <a:ea typeface="+mn-ea"/>
              <a:cs typeface="Arial" pitchFamily="34" charset="0"/>
            </a:defRPr>
          </a:lvl7pPr>
          <a:lvl8pPr marL="3200034" algn="l" defTabSz="914296" rtl="0" eaLnBrk="1" latinLnBrk="0" hangingPunct="1">
            <a:defRPr kern="1200">
              <a:solidFill>
                <a:schemeClr val="tx1"/>
              </a:solidFill>
              <a:latin typeface="Arial" pitchFamily="34" charset="0"/>
              <a:ea typeface="+mn-ea"/>
              <a:cs typeface="Arial" pitchFamily="34" charset="0"/>
            </a:defRPr>
          </a:lvl8pPr>
          <a:lvl9pPr marL="3657182" algn="l" defTabSz="914296" rtl="0" eaLnBrk="1" latinLnBrk="0" hangingPunct="1">
            <a:defRPr kern="1200">
              <a:solidFill>
                <a:schemeClr val="tx1"/>
              </a:solidFill>
              <a:latin typeface="Arial" pitchFamily="34" charset="0"/>
              <a:ea typeface="+mn-ea"/>
              <a:cs typeface="Arial" pitchFamily="34" charset="0"/>
            </a:defRPr>
          </a:lvl9pPr>
        </a:lstStyle>
        <a:p>
          <a:r>
            <a:rPr lang="es-CO" sz="800"/>
            <a:t>Evaluado</a:t>
          </a:r>
        </a:p>
      </xdr:txBody>
    </xdr:sp>
    <xdr:clientData/>
  </xdr:twoCellAnchor>
  <xdr:twoCellAnchor>
    <xdr:from>
      <xdr:col>1</xdr:col>
      <xdr:colOff>59571</xdr:colOff>
      <xdr:row>13</xdr:row>
      <xdr:rowOff>11097</xdr:rowOff>
    </xdr:from>
    <xdr:to>
      <xdr:col>2</xdr:col>
      <xdr:colOff>84108</xdr:colOff>
      <xdr:row>14</xdr:row>
      <xdr:rowOff>36041</xdr:rowOff>
    </xdr:to>
    <xdr:sp macro="" textlink="">
      <xdr:nvSpPr>
        <xdr:cNvPr id="8" name="CuadroTexto 14">
          <a:extLst>
            <a:ext uri="{FF2B5EF4-FFF2-40B4-BE49-F238E27FC236}">
              <a16:creationId xmlns:a16="http://schemas.microsoft.com/office/drawing/2014/main" id="{1E5AD1E0-88DC-4657-92F2-7C3A2FC024EB}"/>
            </a:ext>
          </a:extLst>
        </xdr:cNvPr>
        <xdr:cNvSpPr txBox="1"/>
      </xdr:nvSpPr>
      <xdr:spPr>
        <a:xfrm>
          <a:off x="1354971" y="2487597"/>
          <a:ext cx="862737" cy="215444"/>
        </a:xfrm>
        <a:prstGeom prst="rect">
          <a:avLst/>
        </a:prstGeom>
        <a:noFill/>
      </xdr:spPr>
      <xdr:txBody>
        <a:bodyPr wrap="square" rtlCol="0">
          <a:spAutoFit/>
        </a:bodyPr>
        <a:lstStyle>
          <a:defPPr>
            <a:defRPr lang="en-US"/>
          </a:defPPr>
          <a:lvl1pPr algn="l" rtl="0" fontAlgn="base">
            <a:spcBef>
              <a:spcPct val="0"/>
            </a:spcBef>
            <a:spcAft>
              <a:spcPct val="0"/>
            </a:spcAft>
            <a:defRPr kern="1200">
              <a:solidFill>
                <a:schemeClr val="tx1"/>
              </a:solidFill>
              <a:latin typeface="Arial" pitchFamily="34" charset="0"/>
              <a:ea typeface="+mn-ea"/>
              <a:cs typeface="Arial" pitchFamily="34" charset="0"/>
            </a:defRPr>
          </a:lvl1pPr>
          <a:lvl2pPr marL="457148" algn="l" rtl="0" fontAlgn="base">
            <a:spcBef>
              <a:spcPct val="0"/>
            </a:spcBef>
            <a:spcAft>
              <a:spcPct val="0"/>
            </a:spcAft>
            <a:defRPr kern="1200">
              <a:solidFill>
                <a:schemeClr val="tx1"/>
              </a:solidFill>
              <a:latin typeface="Arial" pitchFamily="34" charset="0"/>
              <a:ea typeface="+mn-ea"/>
              <a:cs typeface="Arial" pitchFamily="34" charset="0"/>
            </a:defRPr>
          </a:lvl2pPr>
          <a:lvl3pPr marL="914296" algn="l" rtl="0" fontAlgn="base">
            <a:spcBef>
              <a:spcPct val="0"/>
            </a:spcBef>
            <a:spcAft>
              <a:spcPct val="0"/>
            </a:spcAft>
            <a:defRPr kern="1200">
              <a:solidFill>
                <a:schemeClr val="tx1"/>
              </a:solidFill>
              <a:latin typeface="Arial" pitchFamily="34" charset="0"/>
              <a:ea typeface="+mn-ea"/>
              <a:cs typeface="Arial" pitchFamily="34" charset="0"/>
            </a:defRPr>
          </a:lvl3pPr>
          <a:lvl4pPr marL="1371443" algn="l" rtl="0" fontAlgn="base">
            <a:spcBef>
              <a:spcPct val="0"/>
            </a:spcBef>
            <a:spcAft>
              <a:spcPct val="0"/>
            </a:spcAft>
            <a:defRPr kern="1200">
              <a:solidFill>
                <a:schemeClr val="tx1"/>
              </a:solidFill>
              <a:latin typeface="Arial" pitchFamily="34" charset="0"/>
              <a:ea typeface="+mn-ea"/>
              <a:cs typeface="Arial" pitchFamily="34" charset="0"/>
            </a:defRPr>
          </a:lvl4pPr>
          <a:lvl5pPr marL="1828591" algn="l" rtl="0" fontAlgn="base">
            <a:spcBef>
              <a:spcPct val="0"/>
            </a:spcBef>
            <a:spcAft>
              <a:spcPct val="0"/>
            </a:spcAft>
            <a:defRPr kern="1200">
              <a:solidFill>
                <a:schemeClr val="tx1"/>
              </a:solidFill>
              <a:latin typeface="Arial" pitchFamily="34" charset="0"/>
              <a:ea typeface="+mn-ea"/>
              <a:cs typeface="Arial" pitchFamily="34" charset="0"/>
            </a:defRPr>
          </a:lvl5pPr>
          <a:lvl6pPr marL="2285739" algn="l" defTabSz="914296" rtl="0" eaLnBrk="1" latinLnBrk="0" hangingPunct="1">
            <a:defRPr kern="1200">
              <a:solidFill>
                <a:schemeClr val="tx1"/>
              </a:solidFill>
              <a:latin typeface="Arial" pitchFamily="34" charset="0"/>
              <a:ea typeface="+mn-ea"/>
              <a:cs typeface="Arial" pitchFamily="34" charset="0"/>
            </a:defRPr>
          </a:lvl6pPr>
          <a:lvl7pPr marL="2742887" algn="l" defTabSz="914296" rtl="0" eaLnBrk="1" latinLnBrk="0" hangingPunct="1">
            <a:defRPr kern="1200">
              <a:solidFill>
                <a:schemeClr val="tx1"/>
              </a:solidFill>
              <a:latin typeface="Arial" pitchFamily="34" charset="0"/>
              <a:ea typeface="+mn-ea"/>
              <a:cs typeface="Arial" pitchFamily="34" charset="0"/>
            </a:defRPr>
          </a:lvl7pPr>
          <a:lvl8pPr marL="3200034" algn="l" defTabSz="914296" rtl="0" eaLnBrk="1" latinLnBrk="0" hangingPunct="1">
            <a:defRPr kern="1200">
              <a:solidFill>
                <a:schemeClr val="tx1"/>
              </a:solidFill>
              <a:latin typeface="Arial" pitchFamily="34" charset="0"/>
              <a:ea typeface="+mn-ea"/>
              <a:cs typeface="Arial" pitchFamily="34" charset="0"/>
            </a:defRPr>
          </a:lvl8pPr>
          <a:lvl9pPr marL="3657182" algn="l" defTabSz="914296" rtl="0" eaLnBrk="1" latinLnBrk="0" hangingPunct="1">
            <a:defRPr kern="1200">
              <a:solidFill>
                <a:schemeClr val="tx1"/>
              </a:solidFill>
              <a:latin typeface="Arial" pitchFamily="34" charset="0"/>
              <a:ea typeface="+mn-ea"/>
              <a:cs typeface="Arial" pitchFamily="34" charset="0"/>
            </a:defRPr>
          </a:lvl9pPr>
        </a:lstStyle>
        <a:p>
          <a:r>
            <a:rPr lang="es-CO" sz="800"/>
            <a:t>Jefe Inmediato</a:t>
          </a:r>
        </a:p>
      </xdr:txBody>
    </xdr:sp>
    <xdr:clientData/>
  </xdr:twoCellAnchor>
  <xdr:twoCellAnchor>
    <xdr:from>
      <xdr:col>1</xdr:col>
      <xdr:colOff>156601</xdr:colOff>
      <xdr:row>22</xdr:row>
      <xdr:rowOff>70096</xdr:rowOff>
    </xdr:from>
    <xdr:to>
      <xdr:col>2</xdr:col>
      <xdr:colOff>3204</xdr:colOff>
      <xdr:row>23</xdr:row>
      <xdr:rowOff>95040</xdr:rowOff>
    </xdr:to>
    <xdr:sp macro="" textlink="">
      <xdr:nvSpPr>
        <xdr:cNvPr id="9" name="CuadroTexto 15">
          <a:extLst>
            <a:ext uri="{FF2B5EF4-FFF2-40B4-BE49-F238E27FC236}">
              <a16:creationId xmlns:a16="http://schemas.microsoft.com/office/drawing/2014/main" id="{5ACEB2D6-488D-4A3E-8E98-2095B2F5F32C}"/>
            </a:ext>
          </a:extLst>
        </xdr:cNvPr>
        <xdr:cNvSpPr txBox="1"/>
      </xdr:nvSpPr>
      <xdr:spPr>
        <a:xfrm>
          <a:off x="1452001" y="4261096"/>
          <a:ext cx="684803" cy="215444"/>
        </a:xfrm>
        <a:prstGeom prst="rect">
          <a:avLst/>
        </a:prstGeom>
        <a:noFill/>
      </xdr:spPr>
      <xdr:txBody>
        <a:bodyPr wrap="square" rtlCol="0">
          <a:spAutoFit/>
        </a:bodyPr>
        <a:lstStyle>
          <a:defPPr>
            <a:defRPr lang="en-US"/>
          </a:defPPr>
          <a:lvl1pPr algn="l" rtl="0" fontAlgn="base">
            <a:spcBef>
              <a:spcPct val="0"/>
            </a:spcBef>
            <a:spcAft>
              <a:spcPct val="0"/>
            </a:spcAft>
            <a:defRPr kern="1200">
              <a:solidFill>
                <a:schemeClr val="tx1"/>
              </a:solidFill>
              <a:latin typeface="Arial" pitchFamily="34" charset="0"/>
              <a:ea typeface="+mn-ea"/>
              <a:cs typeface="Arial" pitchFamily="34" charset="0"/>
            </a:defRPr>
          </a:lvl1pPr>
          <a:lvl2pPr marL="457148" algn="l" rtl="0" fontAlgn="base">
            <a:spcBef>
              <a:spcPct val="0"/>
            </a:spcBef>
            <a:spcAft>
              <a:spcPct val="0"/>
            </a:spcAft>
            <a:defRPr kern="1200">
              <a:solidFill>
                <a:schemeClr val="tx1"/>
              </a:solidFill>
              <a:latin typeface="Arial" pitchFamily="34" charset="0"/>
              <a:ea typeface="+mn-ea"/>
              <a:cs typeface="Arial" pitchFamily="34" charset="0"/>
            </a:defRPr>
          </a:lvl2pPr>
          <a:lvl3pPr marL="914296" algn="l" rtl="0" fontAlgn="base">
            <a:spcBef>
              <a:spcPct val="0"/>
            </a:spcBef>
            <a:spcAft>
              <a:spcPct val="0"/>
            </a:spcAft>
            <a:defRPr kern="1200">
              <a:solidFill>
                <a:schemeClr val="tx1"/>
              </a:solidFill>
              <a:latin typeface="Arial" pitchFamily="34" charset="0"/>
              <a:ea typeface="+mn-ea"/>
              <a:cs typeface="Arial" pitchFamily="34" charset="0"/>
            </a:defRPr>
          </a:lvl3pPr>
          <a:lvl4pPr marL="1371443" algn="l" rtl="0" fontAlgn="base">
            <a:spcBef>
              <a:spcPct val="0"/>
            </a:spcBef>
            <a:spcAft>
              <a:spcPct val="0"/>
            </a:spcAft>
            <a:defRPr kern="1200">
              <a:solidFill>
                <a:schemeClr val="tx1"/>
              </a:solidFill>
              <a:latin typeface="Arial" pitchFamily="34" charset="0"/>
              <a:ea typeface="+mn-ea"/>
              <a:cs typeface="Arial" pitchFamily="34" charset="0"/>
            </a:defRPr>
          </a:lvl4pPr>
          <a:lvl5pPr marL="1828591" algn="l" rtl="0" fontAlgn="base">
            <a:spcBef>
              <a:spcPct val="0"/>
            </a:spcBef>
            <a:spcAft>
              <a:spcPct val="0"/>
            </a:spcAft>
            <a:defRPr kern="1200">
              <a:solidFill>
                <a:schemeClr val="tx1"/>
              </a:solidFill>
              <a:latin typeface="Arial" pitchFamily="34" charset="0"/>
              <a:ea typeface="+mn-ea"/>
              <a:cs typeface="Arial" pitchFamily="34" charset="0"/>
            </a:defRPr>
          </a:lvl5pPr>
          <a:lvl6pPr marL="2285739" algn="l" defTabSz="914296" rtl="0" eaLnBrk="1" latinLnBrk="0" hangingPunct="1">
            <a:defRPr kern="1200">
              <a:solidFill>
                <a:schemeClr val="tx1"/>
              </a:solidFill>
              <a:latin typeface="Arial" pitchFamily="34" charset="0"/>
              <a:ea typeface="+mn-ea"/>
              <a:cs typeface="Arial" pitchFamily="34" charset="0"/>
            </a:defRPr>
          </a:lvl6pPr>
          <a:lvl7pPr marL="2742887" algn="l" defTabSz="914296" rtl="0" eaLnBrk="1" latinLnBrk="0" hangingPunct="1">
            <a:defRPr kern="1200">
              <a:solidFill>
                <a:schemeClr val="tx1"/>
              </a:solidFill>
              <a:latin typeface="Arial" pitchFamily="34" charset="0"/>
              <a:ea typeface="+mn-ea"/>
              <a:cs typeface="Arial" pitchFamily="34" charset="0"/>
            </a:defRPr>
          </a:lvl7pPr>
          <a:lvl8pPr marL="3200034" algn="l" defTabSz="914296" rtl="0" eaLnBrk="1" latinLnBrk="0" hangingPunct="1">
            <a:defRPr kern="1200">
              <a:solidFill>
                <a:schemeClr val="tx1"/>
              </a:solidFill>
              <a:latin typeface="Arial" pitchFamily="34" charset="0"/>
              <a:ea typeface="+mn-ea"/>
              <a:cs typeface="Arial" pitchFamily="34" charset="0"/>
            </a:defRPr>
          </a:lvl8pPr>
          <a:lvl9pPr marL="3657182" algn="l" defTabSz="914296" rtl="0" eaLnBrk="1" latinLnBrk="0" hangingPunct="1">
            <a:defRPr kern="1200">
              <a:solidFill>
                <a:schemeClr val="tx1"/>
              </a:solidFill>
              <a:latin typeface="Arial" pitchFamily="34" charset="0"/>
              <a:ea typeface="+mn-ea"/>
              <a:cs typeface="Arial" pitchFamily="34" charset="0"/>
            </a:defRPr>
          </a:lvl9pPr>
        </a:lstStyle>
        <a:p>
          <a:r>
            <a:rPr lang="es-CO" sz="800"/>
            <a:t>Subalterno</a:t>
          </a:r>
        </a:p>
      </xdr:txBody>
    </xdr:sp>
    <xdr:clientData/>
  </xdr:twoCellAnchor>
  <xdr:twoCellAnchor>
    <xdr:from>
      <xdr:col>0</xdr:col>
      <xdr:colOff>0</xdr:colOff>
      <xdr:row>17</xdr:row>
      <xdr:rowOff>126372</xdr:rowOff>
    </xdr:from>
    <xdr:to>
      <xdr:col>0</xdr:col>
      <xdr:colOff>723275</xdr:colOff>
      <xdr:row>18</xdr:row>
      <xdr:rowOff>151316</xdr:rowOff>
    </xdr:to>
    <xdr:sp macro="" textlink="">
      <xdr:nvSpPr>
        <xdr:cNvPr id="10" name="CuadroTexto 16">
          <a:extLst>
            <a:ext uri="{FF2B5EF4-FFF2-40B4-BE49-F238E27FC236}">
              <a16:creationId xmlns:a16="http://schemas.microsoft.com/office/drawing/2014/main" id="{D6F33680-FC6F-4785-B688-5C7A9E282645}"/>
            </a:ext>
          </a:extLst>
        </xdr:cNvPr>
        <xdr:cNvSpPr txBox="1"/>
      </xdr:nvSpPr>
      <xdr:spPr>
        <a:xfrm>
          <a:off x="0" y="3364872"/>
          <a:ext cx="723275" cy="215444"/>
        </a:xfrm>
        <a:prstGeom prst="rect">
          <a:avLst/>
        </a:prstGeom>
        <a:noFill/>
      </xdr:spPr>
      <xdr:txBody>
        <a:bodyPr wrap="square" rtlCol="0">
          <a:spAutoFit/>
        </a:bodyPr>
        <a:lstStyle>
          <a:defPPr>
            <a:defRPr lang="en-US"/>
          </a:defPPr>
          <a:lvl1pPr algn="l" rtl="0" fontAlgn="base">
            <a:spcBef>
              <a:spcPct val="0"/>
            </a:spcBef>
            <a:spcAft>
              <a:spcPct val="0"/>
            </a:spcAft>
            <a:defRPr kern="1200">
              <a:solidFill>
                <a:schemeClr val="tx1"/>
              </a:solidFill>
              <a:latin typeface="Arial" pitchFamily="34" charset="0"/>
              <a:ea typeface="+mn-ea"/>
              <a:cs typeface="Arial" pitchFamily="34" charset="0"/>
            </a:defRPr>
          </a:lvl1pPr>
          <a:lvl2pPr marL="457148" algn="l" rtl="0" fontAlgn="base">
            <a:spcBef>
              <a:spcPct val="0"/>
            </a:spcBef>
            <a:spcAft>
              <a:spcPct val="0"/>
            </a:spcAft>
            <a:defRPr kern="1200">
              <a:solidFill>
                <a:schemeClr val="tx1"/>
              </a:solidFill>
              <a:latin typeface="Arial" pitchFamily="34" charset="0"/>
              <a:ea typeface="+mn-ea"/>
              <a:cs typeface="Arial" pitchFamily="34" charset="0"/>
            </a:defRPr>
          </a:lvl2pPr>
          <a:lvl3pPr marL="914296" algn="l" rtl="0" fontAlgn="base">
            <a:spcBef>
              <a:spcPct val="0"/>
            </a:spcBef>
            <a:spcAft>
              <a:spcPct val="0"/>
            </a:spcAft>
            <a:defRPr kern="1200">
              <a:solidFill>
                <a:schemeClr val="tx1"/>
              </a:solidFill>
              <a:latin typeface="Arial" pitchFamily="34" charset="0"/>
              <a:ea typeface="+mn-ea"/>
              <a:cs typeface="Arial" pitchFamily="34" charset="0"/>
            </a:defRPr>
          </a:lvl3pPr>
          <a:lvl4pPr marL="1371443" algn="l" rtl="0" fontAlgn="base">
            <a:spcBef>
              <a:spcPct val="0"/>
            </a:spcBef>
            <a:spcAft>
              <a:spcPct val="0"/>
            </a:spcAft>
            <a:defRPr kern="1200">
              <a:solidFill>
                <a:schemeClr val="tx1"/>
              </a:solidFill>
              <a:latin typeface="Arial" pitchFamily="34" charset="0"/>
              <a:ea typeface="+mn-ea"/>
              <a:cs typeface="Arial" pitchFamily="34" charset="0"/>
            </a:defRPr>
          </a:lvl4pPr>
          <a:lvl5pPr marL="1828591" algn="l" rtl="0" fontAlgn="base">
            <a:spcBef>
              <a:spcPct val="0"/>
            </a:spcBef>
            <a:spcAft>
              <a:spcPct val="0"/>
            </a:spcAft>
            <a:defRPr kern="1200">
              <a:solidFill>
                <a:schemeClr val="tx1"/>
              </a:solidFill>
              <a:latin typeface="Arial" pitchFamily="34" charset="0"/>
              <a:ea typeface="+mn-ea"/>
              <a:cs typeface="Arial" pitchFamily="34" charset="0"/>
            </a:defRPr>
          </a:lvl5pPr>
          <a:lvl6pPr marL="2285739" algn="l" defTabSz="914296" rtl="0" eaLnBrk="1" latinLnBrk="0" hangingPunct="1">
            <a:defRPr kern="1200">
              <a:solidFill>
                <a:schemeClr val="tx1"/>
              </a:solidFill>
              <a:latin typeface="Arial" pitchFamily="34" charset="0"/>
              <a:ea typeface="+mn-ea"/>
              <a:cs typeface="Arial" pitchFamily="34" charset="0"/>
            </a:defRPr>
          </a:lvl6pPr>
          <a:lvl7pPr marL="2742887" algn="l" defTabSz="914296" rtl="0" eaLnBrk="1" latinLnBrk="0" hangingPunct="1">
            <a:defRPr kern="1200">
              <a:solidFill>
                <a:schemeClr val="tx1"/>
              </a:solidFill>
              <a:latin typeface="Arial" pitchFamily="34" charset="0"/>
              <a:ea typeface="+mn-ea"/>
              <a:cs typeface="Arial" pitchFamily="34" charset="0"/>
            </a:defRPr>
          </a:lvl7pPr>
          <a:lvl8pPr marL="3200034" algn="l" defTabSz="914296" rtl="0" eaLnBrk="1" latinLnBrk="0" hangingPunct="1">
            <a:defRPr kern="1200">
              <a:solidFill>
                <a:schemeClr val="tx1"/>
              </a:solidFill>
              <a:latin typeface="Arial" pitchFamily="34" charset="0"/>
              <a:ea typeface="+mn-ea"/>
              <a:cs typeface="Arial" pitchFamily="34" charset="0"/>
            </a:defRPr>
          </a:lvl8pPr>
          <a:lvl9pPr marL="3657182" algn="l" defTabSz="914296" rtl="0" eaLnBrk="1" latinLnBrk="0" hangingPunct="1">
            <a:defRPr kern="1200">
              <a:solidFill>
                <a:schemeClr val="tx1"/>
              </a:solidFill>
              <a:latin typeface="Arial" pitchFamily="34" charset="0"/>
              <a:ea typeface="+mn-ea"/>
              <a:cs typeface="Arial" pitchFamily="34" charset="0"/>
            </a:defRPr>
          </a:lvl9pPr>
        </a:lstStyle>
        <a:p>
          <a:r>
            <a:rPr lang="es-CO" sz="800"/>
            <a:t>Compañero</a:t>
          </a:r>
        </a:p>
      </xdr:txBody>
    </xdr:sp>
    <xdr:clientData/>
  </xdr:twoCellAnchor>
  <xdr:twoCellAnchor>
    <xdr:from>
      <xdr:col>2</xdr:col>
      <xdr:colOff>12791</xdr:colOff>
      <xdr:row>18</xdr:row>
      <xdr:rowOff>53069</xdr:rowOff>
    </xdr:from>
    <xdr:to>
      <xdr:col>2</xdr:col>
      <xdr:colOff>229513</xdr:colOff>
      <xdr:row>18</xdr:row>
      <xdr:rowOff>53069</xdr:rowOff>
    </xdr:to>
    <xdr:cxnSp macro="">
      <xdr:nvCxnSpPr>
        <xdr:cNvPr id="11" name="Conector recto de flecha 10">
          <a:extLst>
            <a:ext uri="{FF2B5EF4-FFF2-40B4-BE49-F238E27FC236}">
              <a16:creationId xmlns:a16="http://schemas.microsoft.com/office/drawing/2014/main" id="{A4146B17-5C36-44AC-B3BB-28D21EFDCFED}"/>
            </a:ext>
          </a:extLst>
        </xdr:cNvPr>
        <xdr:cNvCxnSpPr>
          <a:stCxn id="3" idx="3"/>
        </xdr:cNvCxnSpPr>
      </xdr:nvCxnSpPr>
      <xdr:spPr>
        <a:xfrm>
          <a:off x="2146391" y="3482069"/>
          <a:ext cx="216722"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292168</xdr:colOff>
      <xdr:row>17</xdr:row>
      <xdr:rowOff>123198</xdr:rowOff>
    </xdr:from>
    <xdr:to>
      <xdr:col>2</xdr:col>
      <xdr:colOff>797435</xdr:colOff>
      <xdr:row>18</xdr:row>
      <xdr:rowOff>148142</xdr:rowOff>
    </xdr:to>
    <xdr:sp macro="" textlink="">
      <xdr:nvSpPr>
        <xdr:cNvPr id="12" name="CuadroTexto 25">
          <a:extLst>
            <a:ext uri="{FF2B5EF4-FFF2-40B4-BE49-F238E27FC236}">
              <a16:creationId xmlns:a16="http://schemas.microsoft.com/office/drawing/2014/main" id="{E00C2B88-43BF-4AF3-8066-0A3C044A9A39}"/>
            </a:ext>
          </a:extLst>
        </xdr:cNvPr>
        <xdr:cNvSpPr txBox="1"/>
      </xdr:nvSpPr>
      <xdr:spPr>
        <a:xfrm>
          <a:off x="2425768" y="3361698"/>
          <a:ext cx="505267" cy="215444"/>
        </a:xfrm>
        <a:prstGeom prst="rect">
          <a:avLst/>
        </a:prstGeom>
        <a:noFill/>
      </xdr:spPr>
      <xdr:txBody>
        <a:bodyPr wrap="square" rtlCol="0">
          <a:spAutoFit/>
        </a:bodyPr>
        <a:lstStyle>
          <a:defPPr>
            <a:defRPr lang="en-US"/>
          </a:defPPr>
          <a:lvl1pPr algn="l" rtl="0" fontAlgn="base">
            <a:spcBef>
              <a:spcPct val="0"/>
            </a:spcBef>
            <a:spcAft>
              <a:spcPct val="0"/>
            </a:spcAft>
            <a:defRPr kern="1200">
              <a:solidFill>
                <a:schemeClr val="tx1"/>
              </a:solidFill>
              <a:latin typeface="Arial" pitchFamily="34" charset="0"/>
              <a:ea typeface="+mn-ea"/>
              <a:cs typeface="Arial" pitchFamily="34" charset="0"/>
            </a:defRPr>
          </a:lvl1pPr>
          <a:lvl2pPr marL="457148" algn="l" rtl="0" fontAlgn="base">
            <a:spcBef>
              <a:spcPct val="0"/>
            </a:spcBef>
            <a:spcAft>
              <a:spcPct val="0"/>
            </a:spcAft>
            <a:defRPr kern="1200">
              <a:solidFill>
                <a:schemeClr val="tx1"/>
              </a:solidFill>
              <a:latin typeface="Arial" pitchFamily="34" charset="0"/>
              <a:ea typeface="+mn-ea"/>
              <a:cs typeface="Arial" pitchFamily="34" charset="0"/>
            </a:defRPr>
          </a:lvl2pPr>
          <a:lvl3pPr marL="914296" algn="l" rtl="0" fontAlgn="base">
            <a:spcBef>
              <a:spcPct val="0"/>
            </a:spcBef>
            <a:spcAft>
              <a:spcPct val="0"/>
            </a:spcAft>
            <a:defRPr kern="1200">
              <a:solidFill>
                <a:schemeClr val="tx1"/>
              </a:solidFill>
              <a:latin typeface="Arial" pitchFamily="34" charset="0"/>
              <a:ea typeface="+mn-ea"/>
              <a:cs typeface="Arial" pitchFamily="34" charset="0"/>
            </a:defRPr>
          </a:lvl3pPr>
          <a:lvl4pPr marL="1371443" algn="l" rtl="0" fontAlgn="base">
            <a:spcBef>
              <a:spcPct val="0"/>
            </a:spcBef>
            <a:spcAft>
              <a:spcPct val="0"/>
            </a:spcAft>
            <a:defRPr kern="1200">
              <a:solidFill>
                <a:schemeClr val="tx1"/>
              </a:solidFill>
              <a:latin typeface="Arial" pitchFamily="34" charset="0"/>
              <a:ea typeface="+mn-ea"/>
              <a:cs typeface="Arial" pitchFamily="34" charset="0"/>
            </a:defRPr>
          </a:lvl4pPr>
          <a:lvl5pPr marL="1828591" algn="l" rtl="0" fontAlgn="base">
            <a:spcBef>
              <a:spcPct val="0"/>
            </a:spcBef>
            <a:spcAft>
              <a:spcPct val="0"/>
            </a:spcAft>
            <a:defRPr kern="1200">
              <a:solidFill>
                <a:schemeClr val="tx1"/>
              </a:solidFill>
              <a:latin typeface="Arial" pitchFamily="34" charset="0"/>
              <a:ea typeface="+mn-ea"/>
              <a:cs typeface="Arial" pitchFamily="34" charset="0"/>
            </a:defRPr>
          </a:lvl5pPr>
          <a:lvl6pPr marL="2285739" algn="l" defTabSz="914296" rtl="0" eaLnBrk="1" latinLnBrk="0" hangingPunct="1">
            <a:defRPr kern="1200">
              <a:solidFill>
                <a:schemeClr val="tx1"/>
              </a:solidFill>
              <a:latin typeface="Arial" pitchFamily="34" charset="0"/>
              <a:ea typeface="+mn-ea"/>
              <a:cs typeface="Arial" pitchFamily="34" charset="0"/>
            </a:defRPr>
          </a:lvl6pPr>
          <a:lvl7pPr marL="2742887" algn="l" defTabSz="914296" rtl="0" eaLnBrk="1" latinLnBrk="0" hangingPunct="1">
            <a:defRPr kern="1200">
              <a:solidFill>
                <a:schemeClr val="tx1"/>
              </a:solidFill>
              <a:latin typeface="Arial" pitchFamily="34" charset="0"/>
              <a:ea typeface="+mn-ea"/>
              <a:cs typeface="Arial" pitchFamily="34" charset="0"/>
            </a:defRPr>
          </a:lvl7pPr>
          <a:lvl8pPr marL="3200034" algn="l" defTabSz="914296" rtl="0" eaLnBrk="1" latinLnBrk="0" hangingPunct="1">
            <a:defRPr kern="1200">
              <a:solidFill>
                <a:schemeClr val="tx1"/>
              </a:solidFill>
              <a:latin typeface="Arial" pitchFamily="34" charset="0"/>
              <a:ea typeface="+mn-ea"/>
              <a:cs typeface="Arial" pitchFamily="34" charset="0"/>
            </a:defRPr>
          </a:lvl8pPr>
          <a:lvl9pPr marL="3657182" algn="l" defTabSz="914296" rtl="0" eaLnBrk="1" latinLnBrk="0" hangingPunct="1">
            <a:defRPr kern="1200">
              <a:solidFill>
                <a:schemeClr val="tx1"/>
              </a:solidFill>
              <a:latin typeface="Arial" pitchFamily="34" charset="0"/>
              <a:ea typeface="+mn-ea"/>
              <a:cs typeface="Arial" pitchFamily="34" charset="0"/>
            </a:defRPr>
          </a:lvl9pPr>
        </a:lstStyle>
        <a:p>
          <a:r>
            <a:rPr lang="es-CO" sz="800">
              <a:solidFill>
                <a:srgbClr val="FF0000"/>
              </a:solidFill>
            </a:rPr>
            <a:t>Cliente</a:t>
          </a:r>
        </a:p>
      </xdr:txBody>
    </xdr:sp>
    <xdr:clientData/>
  </xdr:twoCellAnchor>
  <xdr:twoCellAnchor>
    <xdr:from>
      <xdr:col>2</xdr:col>
      <xdr:colOff>153290</xdr:colOff>
      <xdr:row>11</xdr:row>
      <xdr:rowOff>33875</xdr:rowOff>
    </xdr:from>
    <xdr:to>
      <xdr:col>6</xdr:col>
      <xdr:colOff>496580</xdr:colOff>
      <xdr:row>25</xdr:row>
      <xdr:rowOff>46965</xdr:rowOff>
    </xdr:to>
    <xdr:graphicFrame macro="">
      <xdr:nvGraphicFramePr>
        <xdr:cNvPr id="13" name="Diagrama 12">
          <a:extLst>
            <a:ext uri="{FF2B5EF4-FFF2-40B4-BE49-F238E27FC236}">
              <a16:creationId xmlns:a16="http://schemas.microsoft.com/office/drawing/2014/main" id="{0EE385F8-E0C3-4052-A58C-31627EC27C43}"/>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 r:lo="rId8" r:qs="rId9" r:cs="rId10"/>
        </a:graphicData>
      </a:graphic>
    </xdr:graphicFrame>
    <xdr:clientData/>
  </xdr:twoCellAnchor>
  <xdr:twoCellAnchor>
    <xdr:from>
      <xdr:col>4</xdr:col>
      <xdr:colOff>201185</xdr:colOff>
      <xdr:row>10</xdr:row>
      <xdr:rowOff>116653</xdr:rowOff>
    </xdr:from>
    <xdr:to>
      <xdr:col>9</xdr:col>
      <xdr:colOff>138335</xdr:colOff>
      <xdr:row>24</xdr:row>
      <xdr:rowOff>129743</xdr:rowOff>
    </xdr:to>
    <xdr:graphicFrame macro="">
      <xdr:nvGraphicFramePr>
        <xdr:cNvPr id="14" name="Diagrama 13">
          <a:extLst>
            <a:ext uri="{FF2B5EF4-FFF2-40B4-BE49-F238E27FC236}">
              <a16:creationId xmlns:a16="http://schemas.microsoft.com/office/drawing/2014/main" id="{B767A2B5-3A7D-42D4-A6C1-E68698FD687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2" r:lo="rId13" r:qs="rId14" r:cs="rId15"/>
        </a:graphicData>
      </a:graphic>
    </xdr:graphicFrame>
    <xdr:clientData/>
  </xdr:twoCellAnchor>
  <xdr:twoCellAnchor>
    <xdr:from>
      <xdr:col>8</xdr:col>
      <xdr:colOff>52195</xdr:colOff>
      <xdr:row>12</xdr:row>
      <xdr:rowOff>122828</xdr:rowOff>
    </xdr:from>
    <xdr:to>
      <xdr:col>10</xdr:col>
      <xdr:colOff>752125</xdr:colOff>
      <xdr:row>22</xdr:row>
      <xdr:rowOff>70096</xdr:rowOff>
    </xdr:to>
    <xdr:graphicFrame macro="">
      <xdr:nvGraphicFramePr>
        <xdr:cNvPr id="15" name="Diagrama 14">
          <a:extLst>
            <a:ext uri="{FF2B5EF4-FFF2-40B4-BE49-F238E27FC236}">
              <a16:creationId xmlns:a16="http://schemas.microsoft.com/office/drawing/2014/main" id="{DD2E4EBC-912E-434A-A204-D9CD8921CF59}"/>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7" r:lo="rId18" r:qs="rId19" r:cs="rId20"/>
        </a:graphicData>
      </a:graphic>
    </xdr:graphicFrame>
    <xdr:clientData/>
  </xdr:twoCellAnchor>
  <xdr:twoCellAnchor>
    <xdr:from>
      <xdr:col>0</xdr:col>
      <xdr:colOff>529565</xdr:colOff>
      <xdr:row>0</xdr:row>
      <xdr:rowOff>0</xdr:rowOff>
    </xdr:from>
    <xdr:to>
      <xdr:col>9</xdr:col>
      <xdr:colOff>758165</xdr:colOff>
      <xdr:row>2</xdr:row>
      <xdr:rowOff>161171</xdr:rowOff>
    </xdr:to>
    <xdr:sp macro="" textlink="">
      <xdr:nvSpPr>
        <xdr:cNvPr id="16" name="Título 1">
          <a:extLst>
            <a:ext uri="{FF2B5EF4-FFF2-40B4-BE49-F238E27FC236}">
              <a16:creationId xmlns:a16="http://schemas.microsoft.com/office/drawing/2014/main" id="{996B8F3D-D2DA-4871-BB36-2AF956946C83}"/>
            </a:ext>
          </a:extLst>
        </xdr:cNvPr>
        <xdr:cNvSpPr>
          <a:spLocks noGrp="1"/>
        </xdr:cNvSpPr>
      </xdr:nvSpPr>
      <xdr:spPr>
        <a:xfrm>
          <a:off x="529565" y="0"/>
          <a:ext cx="8229600" cy="542171"/>
        </a:xfrm>
        <a:prstGeom prst="rect">
          <a:avLst/>
        </a:prstGeom>
      </xdr:spPr>
      <xdr:txBody>
        <a:bodyPr wrap="square" lIns="73984" tIns="36992" rIns="73984" bIns="36992"/>
        <a:lstStyle>
          <a:lvl1pPr algn="ctr" defTabSz="369921" rtl="0" eaLnBrk="1" latinLnBrk="0" hangingPunct="1">
            <a:spcBef>
              <a:spcPct val="0"/>
            </a:spcBef>
            <a:buNone/>
            <a:defRPr sz="3600" kern="1200">
              <a:solidFill>
                <a:schemeClr val="tx1"/>
              </a:solidFill>
              <a:latin typeface="+mj-lt"/>
              <a:ea typeface="+mj-ea"/>
              <a:cs typeface="+mj-cs"/>
            </a:defRPr>
          </a:lvl1pPr>
        </a:lstStyle>
        <a:p>
          <a:r>
            <a:rPr lang="es-CO" sz="3200"/>
            <a:t>Evaluación de Desempeño 360°</a:t>
          </a:r>
        </a:p>
      </xdr:txBody>
    </xdr:sp>
    <xdr:clientData/>
  </xdr:twoCellAnchor>
  <xdr:twoCellAnchor editAs="oneCell">
    <xdr:from>
      <xdr:col>0</xdr:col>
      <xdr:colOff>0</xdr:colOff>
      <xdr:row>28</xdr:row>
      <xdr:rowOff>104775</xdr:rowOff>
    </xdr:from>
    <xdr:to>
      <xdr:col>8</xdr:col>
      <xdr:colOff>577640</xdr:colOff>
      <xdr:row>50</xdr:row>
      <xdr:rowOff>15808</xdr:rowOff>
    </xdr:to>
    <xdr:pic>
      <xdr:nvPicPr>
        <xdr:cNvPr id="17" name="Imagen 16">
          <a:extLst>
            <a:ext uri="{FF2B5EF4-FFF2-40B4-BE49-F238E27FC236}">
              <a16:creationId xmlns:a16="http://schemas.microsoft.com/office/drawing/2014/main" id="{FF0E60BF-97EE-4969-B3BA-147BB08AF1CB}"/>
            </a:ext>
          </a:extLst>
        </xdr:cNvPr>
        <xdr:cNvPicPr>
          <a:picLocks noChangeAspect="1"/>
        </xdr:cNvPicPr>
      </xdr:nvPicPr>
      <xdr:blipFill rotWithShape="1">
        <a:blip xmlns:r="http://schemas.openxmlformats.org/officeDocument/2006/relationships" r:embed="rId22"/>
        <a:srcRect l="921"/>
        <a:stretch/>
      </xdr:blipFill>
      <xdr:spPr>
        <a:xfrm>
          <a:off x="0" y="5438775"/>
          <a:ext cx="7740440" cy="4102033"/>
        </a:xfrm>
        <a:prstGeom prst="rect">
          <a:avLst/>
        </a:prstGeom>
      </xdr:spPr>
    </xdr:pic>
    <xdr:clientData/>
  </xdr:twoCellAnchor>
  <xdr:twoCellAnchor editAs="oneCell">
    <xdr:from>
      <xdr:col>8</xdr:col>
      <xdr:colOff>561975</xdr:colOff>
      <xdr:row>28</xdr:row>
      <xdr:rowOff>114300</xdr:rowOff>
    </xdr:from>
    <xdr:to>
      <xdr:col>17</xdr:col>
      <xdr:colOff>686605</xdr:colOff>
      <xdr:row>47</xdr:row>
      <xdr:rowOff>98117</xdr:rowOff>
    </xdr:to>
    <xdr:pic>
      <xdr:nvPicPr>
        <xdr:cNvPr id="18" name="Imagen 17">
          <a:extLst>
            <a:ext uri="{FF2B5EF4-FFF2-40B4-BE49-F238E27FC236}">
              <a16:creationId xmlns:a16="http://schemas.microsoft.com/office/drawing/2014/main" id="{9D8F9102-F340-4115-BBE9-9BC519DA8949}"/>
            </a:ext>
          </a:extLst>
        </xdr:cNvPr>
        <xdr:cNvPicPr>
          <a:picLocks noChangeAspect="1"/>
        </xdr:cNvPicPr>
      </xdr:nvPicPr>
      <xdr:blipFill>
        <a:blip xmlns:r="http://schemas.openxmlformats.org/officeDocument/2006/relationships" r:embed="rId23"/>
        <a:stretch>
          <a:fillRect/>
        </a:stretch>
      </xdr:blipFill>
      <xdr:spPr>
        <a:xfrm>
          <a:off x="7724775" y="5448300"/>
          <a:ext cx="7668430" cy="3603317"/>
        </a:xfrm>
        <a:prstGeom prst="rect">
          <a:avLst/>
        </a:prstGeom>
      </xdr:spPr>
    </xdr:pic>
    <xdr:clientData/>
  </xdr:twoCellAnchor>
  <xdr:twoCellAnchor editAs="oneCell">
    <xdr:from>
      <xdr:col>17</xdr:col>
      <xdr:colOff>638175</xdr:colOff>
      <xdr:row>28</xdr:row>
      <xdr:rowOff>85725</xdr:rowOff>
    </xdr:from>
    <xdr:to>
      <xdr:col>27</xdr:col>
      <xdr:colOff>172595</xdr:colOff>
      <xdr:row>40</xdr:row>
      <xdr:rowOff>79708</xdr:rowOff>
    </xdr:to>
    <xdr:pic>
      <xdr:nvPicPr>
        <xdr:cNvPr id="19" name="Imagen 18">
          <a:extLst>
            <a:ext uri="{FF2B5EF4-FFF2-40B4-BE49-F238E27FC236}">
              <a16:creationId xmlns:a16="http://schemas.microsoft.com/office/drawing/2014/main" id="{848FFE16-3219-4814-9C63-D4B4D6986201}"/>
            </a:ext>
          </a:extLst>
        </xdr:cNvPr>
        <xdr:cNvPicPr>
          <a:picLocks noChangeAspect="1"/>
        </xdr:cNvPicPr>
      </xdr:nvPicPr>
      <xdr:blipFill>
        <a:blip xmlns:r="http://schemas.openxmlformats.org/officeDocument/2006/relationships" r:embed="rId24"/>
        <a:stretch>
          <a:fillRect/>
        </a:stretch>
      </xdr:blipFill>
      <xdr:spPr>
        <a:xfrm>
          <a:off x="15344775" y="5419725"/>
          <a:ext cx="7916420" cy="2279983"/>
        </a:xfrm>
        <a:prstGeom prst="rect">
          <a:avLst/>
        </a:prstGeom>
      </xdr:spPr>
    </xdr:pic>
    <xdr:clientData/>
  </xdr:twoCellAnchor>
  <xdr:twoCellAnchor editAs="oneCell">
    <xdr:from>
      <xdr:col>0</xdr:col>
      <xdr:colOff>0</xdr:colOff>
      <xdr:row>52</xdr:row>
      <xdr:rowOff>9525</xdr:rowOff>
    </xdr:from>
    <xdr:to>
      <xdr:col>8</xdr:col>
      <xdr:colOff>721660</xdr:colOff>
      <xdr:row>70</xdr:row>
      <xdr:rowOff>95284</xdr:rowOff>
    </xdr:to>
    <xdr:pic>
      <xdr:nvPicPr>
        <xdr:cNvPr id="20" name="Imagen 19">
          <a:extLst>
            <a:ext uri="{FF2B5EF4-FFF2-40B4-BE49-F238E27FC236}">
              <a16:creationId xmlns:a16="http://schemas.microsoft.com/office/drawing/2014/main" id="{1FD9D80E-534B-4D0B-999F-7F0E77FF9D91}"/>
            </a:ext>
          </a:extLst>
        </xdr:cNvPr>
        <xdr:cNvPicPr>
          <a:picLocks noChangeAspect="1"/>
        </xdr:cNvPicPr>
      </xdr:nvPicPr>
      <xdr:blipFill>
        <a:blip xmlns:r="http://schemas.openxmlformats.org/officeDocument/2006/relationships" r:embed="rId25"/>
        <a:stretch>
          <a:fillRect/>
        </a:stretch>
      </xdr:blipFill>
      <xdr:spPr>
        <a:xfrm>
          <a:off x="0" y="9915525"/>
          <a:ext cx="7884460" cy="3514759"/>
        </a:xfrm>
        <a:prstGeom prst="rect">
          <a:avLst/>
        </a:prstGeom>
      </xdr:spPr>
    </xdr:pic>
    <xdr:clientData/>
  </xdr:twoCellAnchor>
  <xdr:twoCellAnchor editAs="oneCell">
    <xdr:from>
      <xdr:col>8</xdr:col>
      <xdr:colOff>657225</xdr:colOff>
      <xdr:row>50</xdr:row>
      <xdr:rowOff>66675</xdr:rowOff>
    </xdr:from>
    <xdr:to>
      <xdr:col>18</xdr:col>
      <xdr:colOff>231469</xdr:colOff>
      <xdr:row>71</xdr:row>
      <xdr:rowOff>78919</xdr:rowOff>
    </xdr:to>
    <xdr:pic>
      <xdr:nvPicPr>
        <xdr:cNvPr id="21" name="Imagen 20">
          <a:extLst>
            <a:ext uri="{FF2B5EF4-FFF2-40B4-BE49-F238E27FC236}">
              <a16:creationId xmlns:a16="http://schemas.microsoft.com/office/drawing/2014/main" id="{AC51FDA5-E3F0-4D9A-AAFC-47E05A8C4A4A}"/>
            </a:ext>
          </a:extLst>
        </xdr:cNvPr>
        <xdr:cNvPicPr>
          <a:picLocks noChangeAspect="1"/>
        </xdr:cNvPicPr>
      </xdr:nvPicPr>
      <xdr:blipFill rotWithShape="1">
        <a:blip xmlns:r="http://schemas.openxmlformats.org/officeDocument/2006/relationships" r:embed="rId26"/>
        <a:srcRect b="22008"/>
        <a:stretch/>
      </xdr:blipFill>
      <xdr:spPr>
        <a:xfrm>
          <a:off x="7820025" y="9591675"/>
          <a:ext cx="7956244" cy="4012744"/>
        </a:xfrm>
        <a:prstGeom prst="rect">
          <a:avLst/>
        </a:prstGeom>
      </xdr:spPr>
    </xdr:pic>
    <xdr:clientData/>
  </xdr:twoCellAnchor>
  <xdr:twoCellAnchor editAs="oneCell">
    <xdr:from>
      <xdr:col>18</xdr:col>
      <xdr:colOff>238125</xdr:colOff>
      <xdr:row>50</xdr:row>
      <xdr:rowOff>66675</xdr:rowOff>
    </xdr:from>
    <xdr:to>
      <xdr:col>27</xdr:col>
      <xdr:colOff>759445</xdr:colOff>
      <xdr:row>70</xdr:row>
      <xdr:rowOff>58261</xdr:rowOff>
    </xdr:to>
    <xdr:pic>
      <xdr:nvPicPr>
        <xdr:cNvPr id="22" name="Imagen 21">
          <a:extLst>
            <a:ext uri="{FF2B5EF4-FFF2-40B4-BE49-F238E27FC236}">
              <a16:creationId xmlns:a16="http://schemas.microsoft.com/office/drawing/2014/main" id="{51AC6723-5E45-4787-A943-BBB7DCC1BBA1}"/>
            </a:ext>
          </a:extLst>
        </xdr:cNvPr>
        <xdr:cNvPicPr>
          <a:picLocks noChangeAspect="1"/>
        </xdr:cNvPicPr>
      </xdr:nvPicPr>
      <xdr:blipFill>
        <a:blip xmlns:r="http://schemas.openxmlformats.org/officeDocument/2006/relationships" r:embed="rId27"/>
        <a:stretch>
          <a:fillRect/>
        </a:stretch>
      </xdr:blipFill>
      <xdr:spPr>
        <a:xfrm>
          <a:off x="15782925" y="9591675"/>
          <a:ext cx="8065120" cy="3801586"/>
        </a:xfrm>
        <a:prstGeom prst="rect">
          <a:avLst/>
        </a:prstGeom>
      </xdr:spPr>
    </xdr:pic>
    <xdr:clientData/>
  </xdr:twoCellAnchor>
  <xdr:twoCellAnchor editAs="oneCell">
    <xdr:from>
      <xdr:col>0</xdr:col>
      <xdr:colOff>0</xdr:colOff>
      <xdr:row>75</xdr:row>
      <xdr:rowOff>0</xdr:rowOff>
    </xdr:from>
    <xdr:to>
      <xdr:col>8</xdr:col>
      <xdr:colOff>505630</xdr:colOff>
      <xdr:row>95</xdr:row>
      <xdr:rowOff>181296</xdr:rowOff>
    </xdr:to>
    <xdr:pic>
      <xdr:nvPicPr>
        <xdr:cNvPr id="23" name="Imagen 22">
          <a:extLst>
            <a:ext uri="{FF2B5EF4-FFF2-40B4-BE49-F238E27FC236}">
              <a16:creationId xmlns:a16="http://schemas.microsoft.com/office/drawing/2014/main" id="{71FCB2CD-AAD3-49B6-9D31-9F9877C7A665}"/>
            </a:ext>
          </a:extLst>
        </xdr:cNvPr>
        <xdr:cNvPicPr>
          <a:picLocks noChangeAspect="1"/>
        </xdr:cNvPicPr>
      </xdr:nvPicPr>
      <xdr:blipFill>
        <a:blip xmlns:r="http://schemas.openxmlformats.org/officeDocument/2006/relationships" r:embed="rId28"/>
        <a:stretch>
          <a:fillRect/>
        </a:stretch>
      </xdr:blipFill>
      <xdr:spPr>
        <a:xfrm>
          <a:off x="0" y="14287500"/>
          <a:ext cx="7668430" cy="3991296"/>
        </a:xfrm>
        <a:prstGeom prst="rect">
          <a:avLst/>
        </a:prstGeom>
      </xdr:spPr>
    </xdr:pic>
    <xdr:clientData/>
  </xdr:twoCellAnchor>
  <xdr:twoCellAnchor editAs="oneCell">
    <xdr:from>
      <xdr:col>8</xdr:col>
      <xdr:colOff>485775</xdr:colOff>
      <xdr:row>74</xdr:row>
      <xdr:rowOff>171450</xdr:rowOff>
    </xdr:from>
    <xdr:to>
      <xdr:col>18</xdr:col>
      <xdr:colOff>60879</xdr:colOff>
      <xdr:row>94</xdr:row>
      <xdr:rowOff>105970</xdr:rowOff>
    </xdr:to>
    <xdr:pic>
      <xdr:nvPicPr>
        <xdr:cNvPr id="24" name="Imagen 23">
          <a:extLst>
            <a:ext uri="{FF2B5EF4-FFF2-40B4-BE49-F238E27FC236}">
              <a16:creationId xmlns:a16="http://schemas.microsoft.com/office/drawing/2014/main" id="{1ED17AB1-E64E-443E-AF9C-C1BAE7A2BBD6}"/>
            </a:ext>
          </a:extLst>
        </xdr:cNvPr>
        <xdr:cNvPicPr>
          <a:picLocks noChangeAspect="1"/>
        </xdr:cNvPicPr>
      </xdr:nvPicPr>
      <xdr:blipFill>
        <a:blip xmlns:r="http://schemas.openxmlformats.org/officeDocument/2006/relationships" r:embed="rId29"/>
        <a:stretch>
          <a:fillRect/>
        </a:stretch>
      </xdr:blipFill>
      <xdr:spPr>
        <a:xfrm>
          <a:off x="7648575" y="14268450"/>
          <a:ext cx="7957104" cy="3744520"/>
        </a:xfrm>
        <a:prstGeom prst="rect">
          <a:avLst/>
        </a:prstGeom>
      </xdr:spPr>
    </xdr:pic>
    <xdr:clientData/>
  </xdr:twoCellAnchor>
  <xdr:twoCellAnchor editAs="oneCell">
    <xdr:from>
      <xdr:col>18</xdr:col>
      <xdr:colOff>0</xdr:colOff>
      <xdr:row>74</xdr:row>
      <xdr:rowOff>161925</xdr:rowOff>
    </xdr:from>
    <xdr:to>
      <xdr:col>27</xdr:col>
      <xdr:colOff>340660</xdr:colOff>
      <xdr:row>86</xdr:row>
      <xdr:rowOff>141236</xdr:rowOff>
    </xdr:to>
    <xdr:pic>
      <xdr:nvPicPr>
        <xdr:cNvPr id="25" name="Imagen 24">
          <a:extLst>
            <a:ext uri="{FF2B5EF4-FFF2-40B4-BE49-F238E27FC236}">
              <a16:creationId xmlns:a16="http://schemas.microsoft.com/office/drawing/2014/main" id="{61D07B12-D4CC-436F-8FEF-7058DC92B529}"/>
            </a:ext>
          </a:extLst>
        </xdr:cNvPr>
        <xdr:cNvPicPr>
          <a:picLocks noChangeAspect="1"/>
        </xdr:cNvPicPr>
      </xdr:nvPicPr>
      <xdr:blipFill>
        <a:blip xmlns:r="http://schemas.openxmlformats.org/officeDocument/2006/relationships" r:embed="rId30"/>
        <a:stretch>
          <a:fillRect/>
        </a:stretch>
      </xdr:blipFill>
      <xdr:spPr>
        <a:xfrm>
          <a:off x="15544800" y="14258925"/>
          <a:ext cx="7884460" cy="22653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38100</xdr:colOff>
      <xdr:row>0</xdr:row>
      <xdr:rowOff>38100</xdr:rowOff>
    </xdr:from>
    <xdr:to>
      <xdr:col>5</xdr:col>
      <xdr:colOff>308487</xdr:colOff>
      <xdr:row>0</xdr:row>
      <xdr:rowOff>292100</xdr:rowOff>
    </xdr:to>
    <xdr:sp macro="" textlink="">
      <xdr:nvSpPr>
        <xdr:cNvPr id="2" name="CuadroTexto 1">
          <a:hlinkClick xmlns:r="http://schemas.openxmlformats.org/officeDocument/2006/relationships" r:id="rId1"/>
          <a:extLst>
            <a:ext uri="{FF2B5EF4-FFF2-40B4-BE49-F238E27FC236}">
              <a16:creationId xmlns:a16="http://schemas.microsoft.com/office/drawing/2014/main" id="{9AF445B7-3A23-4A4D-82C8-E09DC002EE2C}"/>
            </a:ext>
          </a:extLst>
        </xdr:cNvPr>
        <xdr:cNvSpPr txBox="1"/>
      </xdr:nvSpPr>
      <xdr:spPr>
        <a:xfrm>
          <a:off x="504825" y="38100"/>
          <a:ext cx="5556762"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36000" tIns="0" rIns="36000" bIns="0" rtlCol="0" anchor="b">
          <a:noAutofit/>
        </a:bodyPr>
        <a:lstStyle/>
        <a:p>
          <a:pPr algn="l"/>
          <a:r>
            <a:rPr lang="es-AR" sz="1000" b="0">
              <a:solidFill>
                <a:srgbClr val="00B050"/>
              </a:solidFill>
              <a:latin typeface="+mn-lt"/>
            </a:rPr>
            <a:t>PlanillaExcel.com</a:t>
          </a:r>
          <a:r>
            <a:rPr lang="es-AR" sz="1000" b="1">
              <a:solidFill>
                <a:schemeClr val="tx1">
                  <a:lumMod val="65000"/>
                  <a:lumOff val="35000"/>
                </a:schemeClr>
              </a:solidFill>
              <a:latin typeface="+mn-lt"/>
            </a:rPr>
            <a:t>            </a:t>
          </a:r>
          <a:r>
            <a:rPr lang="es-AR" sz="1100" b="0">
              <a:solidFill>
                <a:schemeClr val="dk1"/>
              </a:solidFill>
              <a:effectLst/>
              <a:latin typeface="Calibri Light" panose="020F0302020204030204" pitchFamily="34" charset="0"/>
              <a:ea typeface="+mn-ea"/>
              <a:cs typeface="+mn-cs"/>
            </a:rPr>
            <a:t>Presupuesto  Inicial de emprendimiento</a:t>
          </a:r>
          <a:r>
            <a:rPr lang="es-AR" sz="1000" b="0">
              <a:solidFill>
                <a:schemeClr val="bg1">
                  <a:lumMod val="85000"/>
                </a:schemeClr>
              </a:solidFill>
              <a:latin typeface="+mn-lt"/>
            </a:rPr>
            <a:t>|</a:t>
          </a:r>
          <a:r>
            <a:rPr lang="es-AR" sz="1000" b="0">
              <a:solidFill>
                <a:schemeClr val="tx1">
                  <a:lumMod val="65000"/>
                  <a:lumOff val="35000"/>
                </a:schemeClr>
              </a:solidFill>
              <a:latin typeface="+mn-lt"/>
            </a:rPr>
            <a:t>              </a:t>
          </a:r>
          <a:r>
            <a:rPr lang="es-AR" sz="1100" b="0">
              <a:solidFill>
                <a:schemeClr val="bg1">
                  <a:lumMod val="50000"/>
                </a:schemeClr>
              </a:solidFill>
              <a:effectLst/>
              <a:latin typeface="+mn-lt"/>
              <a:ea typeface="+mn-ea"/>
              <a:cs typeface="+mn-cs"/>
            </a:rPr>
            <a:t>AYUDA </a:t>
          </a:r>
          <a:r>
            <a:rPr lang="es-AR" sz="1100" b="0" i="0">
              <a:solidFill>
                <a:schemeClr val="bg1">
                  <a:lumMod val="50000"/>
                </a:schemeClr>
              </a:solidFill>
              <a:effectLst/>
              <a:latin typeface="+mn-lt"/>
              <a:ea typeface="+mn-ea"/>
              <a:cs typeface="+mn-cs"/>
            </a:rPr>
            <a:t>→</a:t>
          </a:r>
          <a:endParaRPr lang="es-AR" sz="1000" b="0">
            <a:solidFill>
              <a:schemeClr val="bg1">
                <a:lumMod val="50000"/>
              </a:schemeClr>
            </a:solidFill>
            <a:latin typeface="+mn-l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nomina-en-exce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nex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ómina"/>
      <sheetName val="NOMINA"/>
      <sheetName val="Hoja1"/>
      <sheetName val="Horas extras y demás"/>
    </sheetNames>
    <sheetDataSet>
      <sheetData sheetId="0">
        <row r="8">
          <cell r="I8">
            <v>106554</v>
          </cell>
        </row>
        <row r="9">
          <cell r="I9">
            <v>106554</v>
          </cell>
        </row>
        <row r="10">
          <cell r="I10">
            <v>106554</v>
          </cell>
        </row>
        <row r="11">
          <cell r="I11">
            <v>106554</v>
          </cell>
        </row>
        <row r="12">
          <cell r="I12">
            <v>106554</v>
          </cell>
        </row>
        <row r="30">
          <cell r="M30">
            <v>792000</v>
          </cell>
        </row>
        <row r="31">
          <cell r="M31">
            <v>0</v>
          </cell>
        </row>
        <row r="32">
          <cell r="M32">
            <v>34452</v>
          </cell>
        </row>
        <row r="33">
          <cell r="M33">
            <v>0</v>
          </cell>
        </row>
        <row r="34">
          <cell r="M34">
            <v>0</v>
          </cell>
        </row>
        <row r="35">
          <cell r="M35">
            <v>264000</v>
          </cell>
        </row>
        <row r="36">
          <cell r="M36">
            <v>594159.74100000004</v>
          </cell>
        </row>
        <row r="37">
          <cell r="M37">
            <v>594159.74100000004</v>
          </cell>
        </row>
        <row r="38">
          <cell r="M38">
            <v>71299.168919999996</v>
          </cell>
        </row>
        <row r="39">
          <cell r="M39">
            <v>275220</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PRONOSTICO DE VENTAS"/>
      <sheetName val="COSTOS GASTOS"/>
      <sheetName val="ESTADOS FINANCIEROS PROYECTADOS"/>
      <sheetName val="INDICADORES"/>
      <sheetName val="Respuestas de formulario 1 (2)"/>
      <sheetName val="Respuestas de formulario 1  (3)"/>
      <sheetName val="INDICADORES (2)"/>
      <sheetName val="Respuestas de formulario 1"/>
      <sheetName val="Respuestas de formulario 2"/>
      <sheetName val="Ruta evaluacion de desempeño"/>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152">
      <a:dk1>
        <a:sysClr val="windowText" lastClr="000000"/>
      </a:dk1>
      <a:lt1>
        <a:sysClr val="window" lastClr="FFFFFF"/>
      </a:lt1>
      <a:dk2>
        <a:srgbClr val="E6E2DA"/>
      </a:dk2>
      <a:lt2>
        <a:srgbClr val="FFFFFF"/>
      </a:lt2>
      <a:accent1>
        <a:srgbClr val="17618F"/>
      </a:accent1>
      <a:accent2>
        <a:srgbClr val="60A6AC"/>
      </a:accent2>
      <a:accent3>
        <a:srgbClr val="8AB354"/>
      </a:accent3>
      <a:accent4>
        <a:srgbClr val="735773"/>
      </a:accent4>
      <a:accent5>
        <a:srgbClr val="D64F19"/>
      </a:accent5>
      <a:accent6>
        <a:srgbClr val="E9AB51"/>
      </a:accent6>
      <a:hlink>
        <a:srgbClr val="17618F"/>
      </a:hlink>
      <a:folHlink>
        <a:srgbClr val="735773"/>
      </a:folHlink>
    </a:clrScheme>
    <a:fontScheme name="Project Planner Gant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C8900-2D2F-4BE4-ADCA-BBBFBAC2DA38}">
  <dimension ref="A28:C73"/>
  <sheetViews>
    <sheetView tabSelected="1" topLeftCell="A42" workbookViewId="0">
      <selection activeCell="A73" sqref="A73:C73"/>
    </sheetView>
  </sheetViews>
  <sheetFormatPr baseColWidth="10" defaultRowHeight="15" x14ac:dyDescent="0.25"/>
  <cols>
    <col min="1" max="1" width="17" bestFit="1" customWidth="1"/>
  </cols>
  <sheetData>
    <row r="28" spans="1:3" x14ac:dyDescent="0.25">
      <c r="A28" s="139" t="s">
        <v>736</v>
      </c>
      <c r="B28" s="139"/>
      <c r="C28" s="139"/>
    </row>
    <row r="52" spans="1:3" x14ac:dyDescent="0.25">
      <c r="A52" s="139" t="s">
        <v>737</v>
      </c>
      <c r="B52" s="139"/>
      <c r="C52" s="139"/>
    </row>
    <row r="73" spans="1:3" x14ac:dyDescent="0.25">
      <c r="A73" s="139" t="s">
        <v>738</v>
      </c>
      <c r="B73" s="139"/>
      <c r="C73" s="139"/>
    </row>
  </sheetData>
  <mergeCells count="3">
    <mergeCell ref="A28:C28"/>
    <mergeCell ref="A52:C52"/>
    <mergeCell ref="A73:C7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C460A-D734-4F2E-8389-83CAE15019D9}">
  <sheetPr>
    <outlinePr summaryBelow="0" summaryRight="0"/>
  </sheetPr>
  <dimension ref="A1:L10"/>
  <sheetViews>
    <sheetView workbookViewId="0">
      <pane ySplit="1" topLeftCell="A2" activePane="bottomLeft" state="frozen"/>
      <selection pane="bottomLeft" activeCell="B3" sqref="B3"/>
    </sheetView>
  </sheetViews>
  <sheetFormatPr baseColWidth="10" defaultColWidth="12.625" defaultRowHeight="15.75" customHeight="1" x14ac:dyDescent="0.2"/>
  <cols>
    <col min="1" max="18" width="18.875" style="137" customWidth="1"/>
    <col min="19" max="16384" width="12.625" style="137"/>
  </cols>
  <sheetData>
    <row r="1" spans="1:12" x14ac:dyDescent="0.2">
      <c r="A1" s="136" t="s">
        <v>149</v>
      </c>
      <c r="B1" s="136" t="s">
        <v>641</v>
      </c>
      <c r="C1" s="136" t="s">
        <v>642</v>
      </c>
      <c r="D1" s="136" t="s">
        <v>643</v>
      </c>
      <c r="E1" s="136" t="s">
        <v>644</v>
      </c>
      <c r="F1" s="136" t="s">
        <v>645</v>
      </c>
      <c r="G1" s="136" t="s">
        <v>646</v>
      </c>
      <c r="H1" s="136" t="s">
        <v>647</v>
      </c>
      <c r="I1" s="136" t="s">
        <v>648</v>
      </c>
      <c r="J1" s="136" t="s">
        <v>649</v>
      </c>
      <c r="K1" s="136" t="s">
        <v>650</v>
      </c>
      <c r="L1" s="136" t="s">
        <v>651</v>
      </c>
    </row>
    <row r="2" spans="1:12" x14ac:dyDescent="0.2">
      <c r="A2" s="138">
        <v>44363.726518599535</v>
      </c>
      <c r="B2" s="136" t="s">
        <v>652</v>
      </c>
      <c r="C2" s="136" t="s">
        <v>653</v>
      </c>
      <c r="D2" s="136" t="s">
        <v>654</v>
      </c>
      <c r="E2" s="136" t="s">
        <v>655</v>
      </c>
      <c r="F2" s="136" t="s">
        <v>490</v>
      </c>
      <c r="G2" s="136" t="s">
        <v>656</v>
      </c>
      <c r="H2" s="136" t="s">
        <v>657</v>
      </c>
      <c r="I2" s="136" t="s">
        <v>657</v>
      </c>
      <c r="J2" s="136" t="s">
        <v>658</v>
      </c>
      <c r="K2" s="136" t="s">
        <v>189</v>
      </c>
      <c r="L2" s="136" t="s">
        <v>659</v>
      </c>
    </row>
    <row r="3" spans="1:12" x14ac:dyDescent="0.2">
      <c r="A3" s="138">
        <v>44363.774676909721</v>
      </c>
      <c r="B3" s="136" t="s">
        <v>660</v>
      </c>
      <c r="C3" s="136" t="s">
        <v>661</v>
      </c>
      <c r="D3" s="136" t="s">
        <v>662</v>
      </c>
      <c r="E3" s="136" t="s">
        <v>663</v>
      </c>
      <c r="F3" s="136" t="s">
        <v>664</v>
      </c>
      <c r="G3" s="136" t="s">
        <v>665</v>
      </c>
      <c r="H3" s="136" t="s">
        <v>666</v>
      </c>
      <c r="I3" s="136" t="s">
        <v>667</v>
      </c>
      <c r="J3" s="136" t="s">
        <v>668</v>
      </c>
      <c r="K3" s="136" t="s">
        <v>669</v>
      </c>
      <c r="L3" s="136" t="s">
        <v>670</v>
      </c>
    </row>
    <row r="4" spans="1:12" x14ac:dyDescent="0.2">
      <c r="A4" s="138">
        <v>44363.800991203709</v>
      </c>
      <c r="B4" s="136" t="s">
        <v>671</v>
      </c>
      <c r="C4" s="136" t="s">
        <v>672</v>
      </c>
      <c r="D4" s="136" t="s">
        <v>673</v>
      </c>
      <c r="E4" s="136" t="s">
        <v>674</v>
      </c>
      <c r="F4" s="136" t="s">
        <v>675</v>
      </c>
      <c r="G4" s="136" t="s">
        <v>676</v>
      </c>
      <c r="H4" s="136" t="s">
        <v>677</v>
      </c>
      <c r="I4" s="136" t="s">
        <v>678</v>
      </c>
      <c r="J4" s="136" t="s">
        <v>679</v>
      </c>
      <c r="K4" s="136" t="s">
        <v>189</v>
      </c>
      <c r="L4" s="136" t="s">
        <v>680</v>
      </c>
    </row>
    <row r="5" spans="1:12" x14ac:dyDescent="0.2">
      <c r="A5" s="138">
        <v>44363.871376388888</v>
      </c>
      <c r="B5" s="136" t="s">
        <v>681</v>
      </c>
      <c r="C5" s="136" t="s">
        <v>682</v>
      </c>
      <c r="D5" s="136" t="s">
        <v>683</v>
      </c>
      <c r="E5" s="136" t="s">
        <v>684</v>
      </c>
      <c r="F5" s="136" t="s">
        <v>490</v>
      </c>
      <c r="H5" s="136" t="s">
        <v>685</v>
      </c>
      <c r="I5" s="136" t="s">
        <v>686</v>
      </c>
      <c r="J5" s="136" t="s">
        <v>687</v>
      </c>
      <c r="K5" s="136" t="s">
        <v>688</v>
      </c>
      <c r="L5" s="136" t="s">
        <v>689</v>
      </c>
    </row>
    <row r="6" spans="1:12" x14ac:dyDescent="0.2">
      <c r="A6" s="138">
        <v>44363.941785266201</v>
      </c>
      <c r="B6" s="136" t="s">
        <v>690</v>
      </c>
      <c r="C6" s="136" t="s">
        <v>691</v>
      </c>
      <c r="D6" s="136" t="s">
        <v>692</v>
      </c>
      <c r="E6" s="136" t="s">
        <v>693</v>
      </c>
      <c r="F6" s="136" t="s">
        <v>694</v>
      </c>
      <c r="G6" s="136" t="s">
        <v>695</v>
      </c>
      <c r="H6" s="136" t="s">
        <v>696</v>
      </c>
      <c r="I6" s="136" t="s">
        <v>697</v>
      </c>
      <c r="J6" s="136" t="s">
        <v>698</v>
      </c>
      <c r="K6" s="136" t="s">
        <v>699</v>
      </c>
      <c r="L6" s="136" t="s">
        <v>700</v>
      </c>
    </row>
    <row r="7" spans="1:12" x14ac:dyDescent="0.2">
      <c r="A7" s="138">
        <v>44364.384617314819</v>
      </c>
      <c r="B7" s="136" t="s">
        <v>701</v>
      </c>
      <c r="C7" s="136" t="s">
        <v>702</v>
      </c>
      <c r="D7" s="136" t="s">
        <v>703</v>
      </c>
      <c r="E7" s="136" t="s">
        <v>704</v>
      </c>
      <c r="F7" s="136" t="s">
        <v>189</v>
      </c>
      <c r="G7" s="136" t="s">
        <v>705</v>
      </c>
      <c r="H7" s="136" t="s">
        <v>706</v>
      </c>
      <c r="I7" s="136" t="s">
        <v>707</v>
      </c>
      <c r="J7" s="136" t="s">
        <v>708</v>
      </c>
      <c r="K7" s="136" t="s">
        <v>707</v>
      </c>
      <c r="L7" s="136" t="s">
        <v>709</v>
      </c>
    </row>
    <row r="8" spans="1:12" x14ac:dyDescent="0.2">
      <c r="A8" s="138">
        <v>44364.524560509264</v>
      </c>
      <c r="B8" s="136" t="s">
        <v>710</v>
      </c>
      <c r="C8" s="136" t="s">
        <v>711</v>
      </c>
      <c r="D8" s="136" t="s">
        <v>712</v>
      </c>
      <c r="E8" s="136" t="s">
        <v>713</v>
      </c>
      <c r="F8" s="136" t="s">
        <v>714</v>
      </c>
      <c r="G8" s="136" t="s">
        <v>715</v>
      </c>
      <c r="H8" s="136" t="s">
        <v>716</v>
      </c>
      <c r="I8" s="136" t="s">
        <v>717</v>
      </c>
      <c r="J8" s="136" t="s">
        <v>718</v>
      </c>
      <c r="K8" s="136" t="s">
        <v>719</v>
      </c>
      <c r="L8" s="136" t="s">
        <v>720</v>
      </c>
    </row>
    <row r="9" spans="1:12" x14ac:dyDescent="0.2">
      <c r="A9" s="138">
        <v>44369.806964756943</v>
      </c>
      <c r="B9" s="136" t="s">
        <v>721</v>
      </c>
      <c r="C9" s="136" t="s">
        <v>722</v>
      </c>
      <c r="D9" s="136" t="s">
        <v>656</v>
      </c>
      <c r="E9" s="136" t="s">
        <v>723</v>
      </c>
      <c r="F9" s="136" t="s">
        <v>724</v>
      </c>
      <c r="G9" s="136" t="s">
        <v>657</v>
      </c>
      <c r="H9" s="136" t="s">
        <v>725</v>
      </c>
      <c r="I9" s="136" t="s">
        <v>189</v>
      </c>
      <c r="J9" s="136" t="s">
        <v>726</v>
      </c>
      <c r="K9" s="136" t="s">
        <v>189</v>
      </c>
      <c r="L9" s="136" t="s">
        <v>727</v>
      </c>
    </row>
    <row r="10" spans="1:12" x14ac:dyDescent="0.2">
      <c r="A10" s="138">
        <v>44370.54888519676</v>
      </c>
      <c r="B10" s="136" t="s">
        <v>728</v>
      </c>
      <c r="C10" s="136" t="s">
        <v>729</v>
      </c>
      <c r="D10" s="136" t="s">
        <v>730</v>
      </c>
      <c r="E10" s="136" t="s">
        <v>731</v>
      </c>
      <c r="F10" s="136" t="s">
        <v>494</v>
      </c>
      <c r="G10" s="136" t="s">
        <v>732</v>
      </c>
      <c r="H10" s="136" t="s">
        <v>733</v>
      </c>
      <c r="I10" s="136" t="s">
        <v>189</v>
      </c>
      <c r="J10" s="136" t="s">
        <v>734</v>
      </c>
      <c r="K10" s="136" t="s">
        <v>657</v>
      </c>
      <c r="L10" s="136" t="s">
        <v>735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0963-0B10-4F8A-A09E-DEA9D363AD89}">
  <sheetPr filterMode="1">
    <outlinePr summaryBelow="0" summaryRight="0"/>
  </sheetPr>
  <dimension ref="A1:AH21"/>
  <sheetViews>
    <sheetView workbookViewId="0">
      <pane ySplit="1" topLeftCell="A2" activePane="bottomLeft" state="frozen"/>
      <selection pane="bottomLeft" activeCell="B21" sqref="B21"/>
    </sheetView>
  </sheetViews>
  <sheetFormatPr baseColWidth="10" defaultColWidth="12.625" defaultRowHeight="15.75" customHeight="1" x14ac:dyDescent="0.2"/>
  <cols>
    <col min="1" max="40" width="18.875" style="137" customWidth="1"/>
    <col min="41" max="16384" width="12.625" style="137"/>
  </cols>
  <sheetData>
    <row r="1" spans="1:34" ht="12.75" x14ac:dyDescent="0.2">
      <c r="A1" s="136" t="s">
        <v>149</v>
      </c>
      <c r="B1" s="136" t="s">
        <v>150</v>
      </c>
      <c r="C1" s="136" t="s">
        <v>151</v>
      </c>
      <c r="D1" s="136" t="s">
        <v>152</v>
      </c>
      <c r="E1" s="136" t="s">
        <v>153</v>
      </c>
      <c r="F1" s="136" t="s">
        <v>154</v>
      </c>
      <c r="G1" s="136" t="s">
        <v>155</v>
      </c>
      <c r="H1" s="136" t="s">
        <v>156</v>
      </c>
      <c r="I1" s="136" t="s">
        <v>157</v>
      </c>
      <c r="J1" s="136" t="s">
        <v>158</v>
      </c>
      <c r="K1" s="136" t="s">
        <v>159</v>
      </c>
      <c r="L1" s="136" t="s">
        <v>160</v>
      </c>
      <c r="M1" s="136" t="s">
        <v>161</v>
      </c>
      <c r="N1" s="136" t="s">
        <v>162</v>
      </c>
      <c r="O1" s="136" t="s">
        <v>163</v>
      </c>
      <c r="P1" s="136" t="s">
        <v>164</v>
      </c>
      <c r="Q1" s="136" t="s">
        <v>165</v>
      </c>
      <c r="R1" s="136" t="s">
        <v>166</v>
      </c>
      <c r="S1" s="136" t="s">
        <v>167</v>
      </c>
      <c r="T1" s="136" t="s">
        <v>168</v>
      </c>
      <c r="U1" s="136" t="s">
        <v>169</v>
      </c>
      <c r="V1" s="136" t="s">
        <v>170</v>
      </c>
      <c r="W1" s="136" t="s">
        <v>171</v>
      </c>
      <c r="X1" s="136" t="s">
        <v>172</v>
      </c>
      <c r="Y1" s="136" t="s">
        <v>173</v>
      </c>
      <c r="Z1" s="136" t="s">
        <v>174</v>
      </c>
      <c r="AA1" s="136" t="s">
        <v>175</v>
      </c>
      <c r="AB1" s="136" t="s">
        <v>176</v>
      </c>
      <c r="AC1" s="136" t="s">
        <v>177</v>
      </c>
      <c r="AD1" s="136" t="s">
        <v>178</v>
      </c>
      <c r="AE1" s="136" t="s">
        <v>179</v>
      </c>
      <c r="AF1" s="136" t="s">
        <v>180</v>
      </c>
      <c r="AG1" s="136" t="s">
        <v>181</v>
      </c>
      <c r="AH1" s="136" t="s">
        <v>182</v>
      </c>
    </row>
    <row r="2" spans="1:34" ht="12.75" x14ac:dyDescent="0.2">
      <c r="A2" s="138">
        <v>44291.670988541664</v>
      </c>
      <c r="B2" s="136" t="s">
        <v>183</v>
      </c>
      <c r="C2" s="136" t="s">
        <v>184</v>
      </c>
      <c r="D2" s="136" t="s">
        <v>185</v>
      </c>
      <c r="E2" s="136" t="s">
        <v>186</v>
      </c>
      <c r="F2" s="136" t="s">
        <v>187</v>
      </c>
      <c r="G2" s="136" t="s">
        <v>188</v>
      </c>
      <c r="H2" s="136" t="s">
        <v>189</v>
      </c>
      <c r="N2" s="136" t="s">
        <v>190</v>
      </c>
      <c r="O2" s="136" t="s">
        <v>191</v>
      </c>
      <c r="P2" s="136" t="s">
        <v>192</v>
      </c>
      <c r="Q2" s="136" t="s">
        <v>193</v>
      </c>
      <c r="R2" s="136" t="s">
        <v>194</v>
      </c>
      <c r="S2" s="136" t="s">
        <v>195</v>
      </c>
      <c r="T2" s="136" t="s">
        <v>196</v>
      </c>
      <c r="U2" s="136" t="s">
        <v>197</v>
      </c>
      <c r="V2" s="136" t="s">
        <v>198</v>
      </c>
      <c r="W2" s="136" t="s">
        <v>199</v>
      </c>
      <c r="X2" s="136" t="s">
        <v>200</v>
      </c>
      <c r="Y2" s="136" t="s">
        <v>201</v>
      </c>
      <c r="Z2" s="136" t="s">
        <v>202</v>
      </c>
      <c r="AA2" s="136" t="s">
        <v>203</v>
      </c>
      <c r="AB2" s="136" t="s">
        <v>204</v>
      </c>
      <c r="AC2" s="136" t="s">
        <v>205</v>
      </c>
      <c r="AD2" s="136" t="s">
        <v>206</v>
      </c>
      <c r="AE2" s="136" t="s">
        <v>207</v>
      </c>
      <c r="AF2" s="136" t="s">
        <v>208</v>
      </c>
      <c r="AG2" s="136" t="s">
        <v>209</v>
      </c>
      <c r="AH2" s="136" t="s">
        <v>210</v>
      </c>
    </row>
    <row r="3" spans="1:34" ht="12.75" x14ac:dyDescent="0.2">
      <c r="A3" s="138">
        <v>44291.895739398147</v>
      </c>
      <c r="B3" s="136" t="s">
        <v>183</v>
      </c>
      <c r="C3" s="136" t="s">
        <v>211</v>
      </c>
      <c r="D3" s="136" t="s">
        <v>212</v>
      </c>
      <c r="E3" s="136" t="s">
        <v>213</v>
      </c>
      <c r="F3" s="136" t="s">
        <v>214</v>
      </c>
      <c r="G3" s="136" t="s">
        <v>215</v>
      </c>
      <c r="H3" s="136" t="s">
        <v>189</v>
      </c>
      <c r="N3" s="136" t="s">
        <v>216</v>
      </c>
      <c r="O3" s="136" t="s">
        <v>217</v>
      </c>
      <c r="P3" s="136" t="s">
        <v>218</v>
      </c>
      <c r="Q3" s="136" t="s">
        <v>219</v>
      </c>
      <c r="R3" s="136" t="s">
        <v>220</v>
      </c>
      <c r="S3" s="136" t="s">
        <v>221</v>
      </c>
      <c r="T3" s="136" t="s">
        <v>222</v>
      </c>
      <c r="U3" s="136" t="s">
        <v>223</v>
      </c>
      <c r="V3" s="136" t="s">
        <v>224</v>
      </c>
      <c r="W3" s="136" t="s">
        <v>225</v>
      </c>
      <c r="X3" s="136" t="s">
        <v>226</v>
      </c>
      <c r="Y3" s="136" t="s">
        <v>227</v>
      </c>
      <c r="Z3" s="136" t="s">
        <v>228</v>
      </c>
      <c r="AA3" s="136" t="s">
        <v>229</v>
      </c>
      <c r="AB3" s="136" t="s">
        <v>230</v>
      </c>
      <c r="AC3" s="136" t="s">
        <v>231</v>
      </c>
      <c r="AE3" s="136" t="s">
        <v>232</v>
      </c>
      <c r="AF3" s="136" t="s">
        <v>233</v>
      </c>
      <c r="AG3" s="136" t="s">
        <v>234</v>
      </c>
      <c r="AH3" s="136" t="s">
        <v>235</v>
      </c>
    </row>
    <row r="4" spans="1:34" ht="12.75" x14ac:dyDescent="0.2">
      <c r="A4" s="138">
        <v>44292.828319074077</v>
      </c>
      <c r="B4" s="136" t="s">
        <v>236</v>
      </c>
      <c r="C4" s="136" t="s">
        <v>237</v>
      </c>
      <c r="D4" s="136" t="s">
        <v>185</v>
      </c>
      <c r="E4" s="136" t="s">
        <v>238</v>
      </c>
      <c r="F4" s="136" t="s">
        <v>239</v>
      </c>
      <c r="G4" s="136" t="s">
        <v>240</v>
      </c>
      <c r="H4" s="136" t="s">
        <v>189</v>
      </c>
      <c r="N4" s="136" t="s">
        <v>241</v>
      </c>
      <c r="O4" s="136" t="s">
        <v>242</v>
      </c>
      <c r="P4" s="136" t="s">
        <v>243</v>
      </c>
      <c r="Q4" s="136" t="s">
        <v>244</v>
      </c>
      <c r="R4" s="136" t="s">
        <v>245</v>
      </c>
      <c r="S4" s="136" t="s">
        <v>246</v>
      </c>
      <c r="T4" s="136" t="s">
        <v>247</v>
      </c>
      <c r="U4" s="136" t="s">
        <v>248</v>
      </c>
      <c r="V4" s="136" t="s">
        <v>249</v>
      </c>
      <c r="W4" s="136" t="s">
        <v>250</v>
      </c>
      <c r="X4" s="136" t="s">
        <v>251</v>
      </c>
      <c r="Y4" s="136" t="s">
        <v>252</v>
      </c>
      <c r="Z4" s="136" t="s">
        <v>253</v>
      </c>
      <c r="AA4" s="136" t="s">
        <v>254</v>
      </c>
      <c r="AB4" s="136" t="s">
        <v>255</v>
      </c>
      <c r="AC4" s="136" t="s">
        <v>256</v>
      </c>
      <c r="AD4" s="136" t="s">
        <v>257</v>
      </c>
      <c r="AE4" s="136" t="s">
        <v>258</v>
      </c>
      <c r="AF4" s="136" t="s">
        <v>259</v>
      </c>
      <c r="AG4" s="136" t="s">
        <v>260</v>
      </c>
      <c r="AH4" s="136" t="s">
        <v>261</v>
      </c>
    </row>
    <row r="5" spans="1:34" ht="12.75" x14ac:dyDescent="0.2">
      <c r="A5" s="138">
        <v>44298.469976863431</v>
      </c>
      <c r="B5" s="136" t="s">
        <v>183</v>
      </c>
      <c r="C5" s="136" t="s">
        <v>262</v>
      </c>
      <c r="D5" s="136" t="s">
        <v>212</v>
      </c>
      <c r="E5" s="136" t="s">
        <v>263</v>
      </c>
      <c r="F5" s="136" t="s">
        <v>264</v>
      </c>
      <c r="G5" s="136" t="s">
        <v>265</v>
      </c>
      <c r="H5" s="136" t="s">
        <v>189</v>
      </c>
      <c r="N5" s="136" t="s">
        <v>266</v>
      </c>
      <c r="O5" s="136" t="s">
        <v>267</v>
      </c>
      <c r="P5" s="136" t="s">
        <v>268</v>
      </c>
      <c r="Q5" s="136" t="s">
        <v>269</v>
      </c>
      <c r="R5" s="136" t="s">
        <v>270</v>
      </c>
      <c r="S5" s="136" t="s">
        <v>271</v>
      </c>
      <c r="T5" s="136" t="s">
        <v>272</v>
      </c>
      <c r="U5" s="136" t="s">
        <v>273</v>
      </c>
      <c r="V5" s="136" t="s">
        <v>274</v>
      </c>
      <c r="W5" s="136" t="s">
        <v>275</v>
      </c>
      <c r="X5" s="136" t="s">
        <v>276</v>
      </c>
      <c r="Y5" s="136" t="s">
        <v>277</v>
      </c>
      <c r="Z5" s="136" t="s">
        <v>273</v>
      </c>
      <c r="AA5" s="136" t="s">
        <v>273</v>
      </c>
      <c r="AB5" s="136" t="s">
        <v>278</v>
      </c>
      <c r="AC5" s="136" t="s">
        <v>279</v>
      </c>
      <c r="AD5" s="136" t="s">
        <v>280</v>
      </c>
      <c r="AE5" s="136" t="s">
        <v>281</v>
      </c>
      <c r="AF5" s="136" t="s">
        <v>282</v>
      </c>
      <c r="AG5" s="136" t="s">
        <v>283</v>
      </c>
      <c r="AH5" s="136" t="s">
        <v>284</v>
      </c>
    </row>
    <row r="6" spans="1:34" ht="12.75" x14ac:dyDescent="0.2">
      <c r="A6" s="138">
        <v>44298.729747928242</v>
      </c>
      <c r="B6" s="136" t="s">
        <v>183</v>
      </c>
      <c r="C6" s="136" t="s">
        <v>285</v>
      </c>
      <c r="D6" s="136" t="s">
        <v>212</v>
      </c>
      <c r="E6" s="136" t="s">
        <v>20</v>
      </c>
      <c r="F6" s="136" t="s">
        <v>286</v>
      </c>
      <c r="G6" s="136" t="s">
        <v>287</v>
      </c>
      <c r="H6" s="136" t="s">
        <v>189</v>
      </c>
      <c r="N6" s="136" t="s">
        <v>288</v>
      </c>
      <c r="O6" s="136" t="s">
        <v>289</v>
      </c>
      <c r="P6" s="136" t="s">
        <v>290</v>
      </c>
      <c r="Q6" s="136" t="s">
        <v>291</v>
      </c>
      <c r="R6" s="136" t="s">
        <v>292</v>
      </c>
      <c r="S6" s="136" t="s">
        <v>293</v>
      </c>
      <c r="T6" s="136" t="s">
        <v>294</v>
      </c>
      <c r="U6" s="136" t="s">
        <v>295</v>
      </c>
      <c r="V6" s="136" t="s">
        <v>296</v>
      </c>
      <c r="W6" s="136" t="s">
        <v>297</v>
      </c>
      <c r="X6" s="136" t="s">
        <v>298</v>
      </c>
      <c r="Y6" s="136" t="s">
        <v>299</v>
      </c>
      <c r="Z6" s="136" t="s">
        <v>300</v>
      </c>
      <c r="AA6" s="136" t="s">
        <v>301</v>
      </c>
      <c r="AB6" s="136" t="s">
        <v>302</v>
      </c>
      <c r="AC6" s="136" t="s">
        <v>303</v>
      </c>
      <c r="AD6" s="136" t="s">
        <v>304</v>
      </c>
      <c r="AE6" s="136" t="s">
        <v>305</v>
      </c>
      <c r="AF6" s="136" t="s">
        <v>306</v>
      </c>
      <c r="AG6" s="136" t="s">
        <v>307</v>
      </c>
      <c r="AH6" s="136" t="s">
        <v>308</v>
      </c>
    </row>
    <row r="7" spans="1:34" ht="12.75" x14ac:dyDescent="0.2">
      <c r="A7" s="138">
        <v>44298.750148252315</v>
      </c>
      <c r="B7" s="136" t="s">
        <v>183</v>
      </c>
      <c r="C7" s="136" t="s">
        <v>309</v>
      </c>
      <c r="D7" s="136" t="s">
        <v>212</v>
      </c>
      <c r="E7" s="136" t="s">
        <v>310</v>
      </c>
      <c r="F7" s="136" t="s">
        <v>311</v>
      </c>
      <c r="G7" s="136" t="s">
        <v>312</v>
      </c>
      <c r="H7" s="136" t="s">
        <v>189</v>
      </c>
      <c r="N7" s="136" t="s">
        <v>313</v>
      </c>
      <c r="O7" s="136" t="s">
        <v>314</v>
      </c>
      <c r="P7" s="136" t="s">
        <v>315</v>
      </c>
      <c r="Q7" s="136" t="s">
        <v>316</v>
      </c>
      <c r="R7" s="136" t="s">
        <v>317</v>
      </c>
      <c r="S7" s="136" t="s">
        <v>318</v>
      </c>
      <c r="T7" s="136" t="s">
        <v>319</v>
      </c>
      <c r="U7" s="136" t="s">
        <v>320</v>
      </c>
      <c r="V7" s="136" t="s">
        <v>321</v>
      </c>
      <c r="W7" s="136" t="s">
        <v>322</v>
      </c>
      <c r="X7" s="136" t="s">
        <v>323</v>
      </c>
      <c r="Y7" s="136" t="s">
        <v>324</v>
      </c>
      <c r="Z7" s="136" t="s">
        <v>273</v>
      </c>
      <c r="AA7" s="136" t="s">
        <v>325</v>
      </c>
      <c r="AB7" s="136" t="s">
        <v>326</v>
      </c>
      <c r="AC7" s="136" t="s">
        <v>327</v>
      </c>
      <c r="AD7" s="136" t="s">
        <v>328</v>
      </c>
      <c r="AE7" s="136" t="s">
        <v>329</v>
      </c>
      <c r="AF7" s="136" t="s">
        <v>330</v>
      </c>
      <c r="AG7" s="136" t="s">
        <v>331</v>
      </c>
      <c r="AH7" s="136" t="s">
        <v>332</v>
      </c>
    </row>
    <row r="8" spans="1:34" ht="12.75" x14ac:dyDescent="0.2">
      <c r="A8" s="138">
        <v>44298.88332497685</v>
      </c>
      <c r="B8" s="136" t="s">
        <v>236</v>
      </c>
      <c r="C8" s="136" t="s">
        <v>333</v>
      </c>
      <c r="D8" s="136" t="s">
        <v>212</v>
      </c>
      <c r="E8" s="136" t="s">
        <v>334</v>
      </c>
      <c r="F8" s="136" t="s">
        <v>335</v>
      </c>
      <c r="G8" s="136" t="s">
        <v>336</v>
      </c>
      <c r="H8" s="136" t="s">
        <v>189</v>
      </c>
      <c r="N8" s="136" t="s">
        <v>337</v>
      </c>
      <c r="O8" s="136" t="s">
        <v>338</v>
      </c>
      <c r="P8" s="136" t="s">
        <v>339</v>
      </c>
      <c r="Q8" s="136" t="s">
        <v>340</v>
      </c>
      <c r="R8" s="136" t="s">
        <v>341</v>
      </c>
      <c r="S8" s="136" t="s">
        <v>342</v>
      </c>
      <c r="T8" s="136" t="s">
        <v>343</v>
      </c>
      <c r="U8" s="136" t="s">
        <v>344</v>
      </c>
      <c r="V8" s="136" t="s">
        <v>345</v>
      </c>
      <c r="W8" s="136" t="s">
        <v>346</v>
      </c>
      <c r="X8" s="136" t="s">
        <v>347</v>
      </c>
      <c r="Y8" s="136" t="s">
        <v>348</v>
      </c>
      <c r="Z8" s="136" t="s">
        <v>349</v>
      </c>
      <c r="AA8" s="136" t="s">
        <v>350</v>
      </c>
      <c r="AB8" s="136" t="s">
        <v>351</v>
      </c>
      <c r="AC8" s="136" t="s">
        <v>352</v>
      </c>
      <c r="AD8" s="136" t="s">
        <v>353</v>
      </c>
      <c r="AE8" s="136" t="s">
        <v>354</v>
      </c>
      <c r="AF8" s="136" t="s">
        <v>355</v>
      </c>
      <c r="AG8" s="136" t="s">
        <v>356</v>
      </c>
      <c r="AH8" s="136" t="s">
        <v>357</v>
      </c>
    </row>
    <row r="9" spans="1:34" ht="12.75" x14ac:dyDescent="0.2">
      <c r="A9" s="138">
        <v>44299.925617800924</v>
      </c>
      <c r="B9" s="136" t="s">
        <v>236</v>
      </c>
      <c r="C9" s="136" t="s">
        <v>358</v>
      </c>
      <c r="D9" s="136" t="s">
        <v>359</v>
      </c>
      <c r="E9" s="136" t="s">
        <v>360</v>
      </c>
      <c r="F9" s="136" t="s">
        <v>361</v>
      </c>
      <c r="G9" s="136" t="s">
        <v>362</v>
      </c>
      <c r="H9" s="136" t="s">
        <v>189</v>
      </c>
      <c r="N9" s="136" t="s">
        <v>363</v>
      </c>
      <c r="O9" s="136" t="s">
        <v>364</v>
      </c>
      <c r="P9" s="136" t="s">
        <v>365</v>
      </c>
      <c r="Q9" s="136" t="s">
        <v>366</v>
      </c>
      <c r="R9" s="136" t="s">
        <v>367</v>
      </c>
      <c r="S9" s="136" t="s">
        <v>368</v>
      </c>
      <c r="T9" s="136" t="s">
        <v>369</v>
      </c>
      <c r="U9" s="136" t="s">
        <v>370</v>
      </c>
      <c r="V9" s="136" t="s">
        <v>371</v>
      </c>
      <c r="W9" s="136" t="s">
        <v>372</v>
      </c>
      <c r="X9" s="136" t="s">
        <v>373</v>
      </c>
      <c r="Y9" s="136" t="s">
        <v>374</v>
      </c>
      <c r="Z9" s="136" t="s">
        <v>375</v>
      </c>
      <c r="AA9" s="136" t="s">
        <v>376</v>
      </c>
      <c r="AB9" s="136" t="s">
        <v>377</v>
      </c>
      <c r="AC9" s="136" t="s">
        <v>378</v>
      </c>
      <c r="AD9" s="136" t="s">
        <v>379</v>
      </c>
      <c r="AE9" s="136" t="s">
        <v>380</v>
      </c>
      <c r="AF9" s="136" t="s">
        <v>381</v>
      </c>
      <c r="AG9" s="136" t="s">
        <v>382</v>
      </c>
      <c r="AH9" s="136" t="s">
        <v>383</v>
      </c>
    </row>
    <row r="10" spans="1:34" ht="12.75" x14ac:dyDescent="0.2">
      <c r="A10" s="138">
        <v>44300.354838055559</v>
      </c>
      <c r="B10" s="136" t="s">
        <v>236</v>
      </c>
      <c r="C10" s="136" t="s">
        <v>384</v>
      </c>
      <c r="D10" s="136" t="s">
        <v>212</v>
      </c>
      <c r="E10" s="136" t="s">
        <v>385</v>
      </c>
      <c r="F10" s="136" t="s">
        <v>386</v>
      </c>
      <c r="G10" s="136" t="s">
        <v>387</v>
      </c>
      <c r="H10" s="136" t="s">
        <v>189</v>
      </c>
      <c r="N10" s="136" t="s">
        <v>388</v>
      </c>
      <c r="O10" s="136" t="s">
        <v>389</v>
      </c>
      <c r="P10" s="136" t="s">
        <v>390</v>
      </c>
      <c r="Q10" s="136" t="s">
        <v>391</v>
      </c>
      <c r="R10" s="136" t="s">
        <v>392</v>
      </c>
      <c r="S10" s="136" t="s">
        <v>393</v>
      </c>
      <c r="T10" s="136" t="s">
        <v>394</v>
      </c>
      <c r="U10" s="136" t="s">
        <v>395</v>
      </c>
      <c r="V10" s="136" t="s">
        <v>396</v>
      </c>
      <c r="W10" s="136" t="s">
        <v>397</v>
      </c>
      <c r="X10" s="136" t="s">
        <v>398</v>
      </c>
      <c r="Y10" s="136" t="s">
        <v>399</v>
      </c>
      <c r="Z10" s="136" t="s">
        <v>400</v>
      </c>
      <c r="AA10" s="136" t="s">
        <v>401</v>
      </c>
      <c r="AB10" s="136" t="s">
        <v>402</v>
      </c>
      <c r="AC10" s="136" t="s">
        <v>403</v>
      </c>
      <c r="AD10" s="136" t="s">
        <v>404</v>
      </c>
      <c r="AE10" s="136" t="s">
        <v>405</v>
      </c>
      <c r="AF10" s="136" t="s">
        <v>406</v>
      </c>
      <c r="AG10" s="136" t="s">
        <v>407</v>
      </c>
      <c r="AH10" s="136" t="s">
        <v>408</v>
      </c>
    </row>
    <row r="11" spans="1:34" ht="12.75" x14ac:dyDescent="0.2">
      <c r="A11" s="138">
        <v>44300.499373969906</v>
      </c>
      <c r="B11" s="136" t="s">
        <v>236</v>
      </c>
      <c r="C11" s="136" t="s">
        <v>409</v>
      </c>
      <c r="D11" s="136" t="s">
        <v>212</v>
      </c>
      <c r="E11" s="136" t="s">
        <v>410</v>
      </c>
      <c r="F11" s="136" t="s">
        <v>411</v>
      </c>
      <c r="G11" s="136" t="s">
        <v>412</v>
      </c>
      <c r="H11" s="136" t="s">
        <v>189</v>
      </c>
      <c r="N11" s="136" t="s">
        <v>413</v>
      </c>
      <c r="O11" s="136" t="s">
        <v>414</v>
      </c>
      <c r="P11" s="136" t="s">
        <v>415</v>
      </c>
      <c r="Q11" s="136" t="s">
        <v>416</v>
      </c>
      <c r="R11" s="136" t="s">
        <v>417</v>
      </c>
      <c r="S11" s="136" t="s">
        <v>418</v>
      </c>
      <c r="T11" s="136" t="s">
        <v>419</v>
      </c>
      <c r="U11" s="136" t="s">
        <v>420</v>
      </c>
      <c r="V11" s="136" t="s">
        <v>421</v>
      </c>
      <c r="W11" s="136" t="s">
        <v>422</v>
      </c>
      <c r="X11" s="136" t="s">
        <v>423</v>
      </c>
      <c r="Y11" s="136" t="s">
        <v>424</v>
      </c>
      <c r="Z11" s="136" t="s">
        <v>425</v>
      </c>
      <c r="AA11" s="136" t="s">
        <v>426</v>
      </c>
      <c r="AB11" s="136" t="s">
        <v>427</v>
      </c>
      <c r="AC11" s="136" t="s">
        <v>428</v>
      </c>
      <c r="AD11" s="136" t="s">
        <v>429</v>
      </c>
      <c r="AE11" s="136" t="s">
        <v>430</v>
      </c>
      <c r="AF11" s="136" t="s">
        <v>431</v>
      </c>
      <c r="AG11" s="136" t="s">
        <v>432</v>
      </c>
      <c r="AH11" s="136" t="s">
        <v>433</v>
      </c>
    </row>
    <row r="12" spans="1:34" ht="12.75" x14ac:dyDescent="0.2">
      <c r="A12" s="138">
        <v>44300.69443447917</v>
      </c>
      <c r="B12" s="136" t="s">
        <v>236</v>
      </c>
      <c r="C12" s="136" t="s">
        <v>434</v>
      </c>
      <c r="D12" s="136" t="s">
        <v>185</v>
      </c>
      <c r="E12" s="136" t="s">
        <v>435</v>
      </c>
      <c r="F12" s="136" t="s">
        <v>436</v>
      </c>
      <c r="G12" s="136" t="s">
        <v>437</v>
      </c>
      <c r="H12" s="136" t="s">
        <v>189</v>
      </c>
      <c r="N12" s="136" t="s">
        <v>438</v>
      </c>
      <c r="O12" s="136" t="s">
        <v>439</v>
      </c>
      <c r="P12" s="136" t="s">
        <v>440</v>
      </c>
      <c r="Q12" s="136" t="s">
        <v>441</v>
      </c>
      <c r="R12" s="136" t="s">
        <v>442</v>
      </c>
      <c r="S12" s="136" t="s">
        <v>443</v>
      </c>
      <c r="T12" s="136" t="s">
        <v>444</v>
      </c>
      <c r="U12" s="136" t="s">
        <v>445</v>
      </c>
      <c r="V12" s="136" t="s">
        <v>446</v>
      </c>
      <c r="W12" s="136" t="s">
        <v>447</v>
      </c>
      <c r="X12" s="136" t="s">
        <v>448</v>
      </c>
      <c r="Y12" s="136" t="s">
        <v>449</v>
      </c>
      <c r="Z12" s="136" t="s">
        <v>450</v>
      </c>
      <c r="AA12" s="136" t="s">
        <v>451</v>
      </c>
      <c r="AB12" s="136" t="s">
        <v>452</v>
      </c>
      <c r="AC12" s="136" t="s">
        <v>453</v>
      </c>
      <c r="AD12" s="136" t="s">
        <v>454</v>
      </c>
      <c r="AE12" s="136" t="s">
        <v>455</v>
      </c>
      <c r="AF12" s="136" t="s">
        <v>456</v>
      </c>
      <c r="AG12" s="136" t="s">
        <v>457</v>
      </c>
      <c r="AH12" s="136" t="s">
        <v>458</v>
      </c>
    </row>
    <row r="13" spans="1:34" ht="12.75" x14ac:dyDescent="0.2">
      <c r="A13" s="138">
        <v>44300.823135636572</v>
      </c>
      <c r="B13" s="136" t="s">
        <v>236</v>
      </c>
      <c r="C13" s="136" t="s">
        <v>459</v>
      </c>
      <c r="D13" s="136" t="s">
        <v>460</v>
      </c>
      <c r="E13" s="136" t="s">
        <v>461</v>
      </c>
      <c r="F13" s="136" t="s">
        <v>462</v>
      </c>
      <c r="G13" s="136" t="s">
        <v>463</v>
      </c>
      <c r="H13" s="136" t="s">
        <v>189</v>
      </c>
      <c r="N13" s="136" t="s">
        <v>464</v>
      </c>
      <c r="O13" s="136" t="s">
        <v>465</v>
      </c>
      <c r="P13" s="136" t="s">
        <v>466</v>
      </c>
      <c r="Q13" s="136" t="s">
        <v>467</v>
      </c>
      <c r="R13" s="136" t="s">
        <v>468</v>
      </c>
      <c r="S13" s="136" t="s">
        <v>469</v>
      </c>
      <c r="T13" s="136" t="s">
        <v>470</v>
      </c>
      <c r="U13" s="136" t="s">
        <v>471</v>
      </c>
      <c r="V13" s="136" t="s">
        <v>472</v>
      </c>
      <c r="W13" s="136" t="s">
        <v>473</v>
      </c>
      <c r="X13" s="136" t="s">
        <v>474</v>
      </c>
      <c r="Y13" s="136" t="s">
        <v>475</v>
      </c>
      <c r="Z13" s="136" t="s">
        <v>476</v>
      </c>
      <c r="AA13" s="136" t="s">
        <v>477</v>
      </c>
      <c r="AB13" s="136" t="s">
        <v>478</v>
      </c>
      <c r="AC13" s="136" t="s">
        <v>479</v>
      </c>
      <c r="AD13" s="136" t="s">
        <v>480</v>
      </c>
      <c r="AE13" s="136" t="s">
        <v>481</v>
      </c>
      <c r="AF13" s="136" t="s">
        <v>482</v>
      </c>
      <c r="AG13" s="136" t="s">
        <v>483</v>
      </c>
      <c r="AH13" s="136" t="s">
        <v>484</v>
      </c>
    </row>
    <row r="14" spans="1:34" ht="12.75" hidden="1" x14ac:dyDescent="0.2">
      <c r="A14" s="138">
        <v>44307.782915601856</v>
      </c>
      <c r="B14" s="136" t="s">
        <v>485</v>
      </c>
      <c r="C14" s="136" t="s">
        <v>486</v>
      </c>
      <c r="D14" s="136" t="s">
        <v>359</v>
      </c>
      <c r="E14" s="136" t="s">
        <v>487</v>
      </c>
      <c r="F14" s="136" t="s">
        <v>488</v>
      </c>
      <c r="G14" s="136" t="s">
        <v>489</v>
      </c>
      <c r="H14" s="136" t="s">
        <v>490</v>
      </c>
      <c r="I14" s="136" t="s">
        <v>491</v>
      </c>
      <c r="J14" s="136" t="s">
        <v>492</v>
      </c>
      <c r="K14" s="136" t="s">
        <v>493</v>
      </c>
      <c r="L14" s="136" t="s">
        <v>494</v>
      </c>
      <c r="M14" s="136" t="s">
        <v>494</v>
      </c>
      <c r="N14" s="136" t="s">
        <v>495</v>
      </c>
      <c r="O14" s="136" t="s">
        <v>496</v>
      </c>
      <c r="P14" s="136" t="s">
        <v>497</v>
      </c>
      <c r="Q14" s="136" t="s">
        <v>498</v>
      </c>
      <c r="R14" s="136" t="s">
        <v>499</v>
      </c>
      <c r="S14" s="136" t="s">
        <v>500</v>
      </c>
      <c r="T14" s="136" t="s">
        <v>501</v>
      </c>
      <c r="U14" s="136" t="s">
        <v>502</v>
      </c>
      <c r="V14" s="136" t="s">
        <v>498</v>
      </c>
      <c r="W14" s="136" t="s">
        <v>498</v>
      </c>
      <c r="X14" s="136" t="s">
        <v>498</v>
      </c>
      <c r="Y14" s="136" t="s">
        <v>498</v>
      </c>
      <c r="Z14" s="136" t="s">
        <v>503</v>
      </c>
      <c r="AA14" s="136" t="s">
        <v>498</v>
      </c>
      <c r="AB14" s="136" t="s">
        <v>498</v>
      </c>
      <c r="AC14" s="136" t="s">
        <v>504</v>
      </c>
      <c r="AD14" s="136" t="s">
        <v>498</v>
      </c>
      <c r="AE14" s="136" t="s">
        <v>498</v>
      </c>
      <c r="AF14" s="136" t="s">
        <v>505</v>
      </c>
      <c r="AG14" s="136" t="s">
        <v>506</v>
      </c>
      <c r="AH14" s="136" t="s">
        <v>507</v>
      </c>
    </row>
    <row r="15" spans="1:34" ht="12.75" x14ac:dyDescent="0.2">
      <c r="A15" s="138">
        <v>44307.839056990742</v>
      </c>
      <c r="B15" s="136" t="s">
        <v>485</v>
      </c>
      <c r="C15" s="136" t="s">
        <v>508</v>
      </c>
      <c r="D15" s="136" t="s">
        <v>359</v>
      </c>
      <c r="E15" s="136" t="s">
        <v>487</v>
      </c>
      <c r="F15" s="136" t="s">
        <v>509</v>
      </c>
      <c r="G15" s="136" t="s">
        <v>510</v>
      </c>
      <c r="H15" s="136" t="s">
        <v>189</v>
      </c>
      <c r="N15" s="136" t="s">
        <v>511</v>
      </c>
      <c r="O15" s="136" t="s">
        <v>512</v>
      </c>
      <c r="P15" s="136" t="s">
        <v>513</v>
      </c>
      <c r="Q15" s="136" t="s">
        <v>514</v>
      </c>
      <c r="R15" s="136" t="s">
        <v>515</v>
      </c>
      <c r="S15" s="136" t="s">
        <v>500</v>
      </c>
      <c r="T15" s="136" t="s">
        <v>516</v>
      </c>
      <c r="U15" s="136" t="s">
        <v>517</v>
      </c>
      <c r="V15" s="136" t="s">
        <v>518</v>
      </c>
      <c r="W15" s="136" t="s">
        <v>519</v>
      </c>
      <c r="X15" s="136" t="s">
        <v>520</v>
      </c>
      <c r="Y15" s="136" t="s">
        <v>521</v>
      </c>
      <c r="Z15" s="136" t="s">
        <v>522</v>
      </c>
      <c r="AA15" s="136" t="s">
        <v>523</v>
      </c>
      <c r="AB15" s="136" t="s">
        <v>524</v>
      </c>
      <c r="AC15" s="136" t="s">
        <v>525</v>
      </c>
      <c r="AD15" s="136" t="s">
        <v>526</v>
      </c>
      <c r="AF15" s="136" t="s">
        <v>527</v>
      </c>
      <c r="AG15" s="136" t="s">
        <v>528</v>
      </c>
      <c r="AH15" s="136" t="s">
        <v>529</v>
      </c>
    </row>
    <row r="16" spans="1:34" ht="12.75" hidden="1" x14ac:dyDescent="0.2">
      <c r="A16" s="138">
        <v>44307.860833090279</v>
      </c>
      <c r="B16" s="136" t="s">
        <v>485</v>
      </c>
      <c r="C16" s="136" t="s">
        <v>73</v>
      </c>
      <c r="D16" s="136" t="s">
        <v>212</v>
      </c>
      <c r="E16" s="136" t="s">
        <v>530</v>
      </c>
      <c r="F16" s="136" t="s">
        <v>531</v>
      </c>
      <c r="G16" s="136" t="s">
        <v>498</v>
      </c>
      <c r="H16" s="136" t="s">
        <v>490</v>
      </c>
      <c r="I16" s="136" t="s">
        <v>532</v>
      </c>
      <c r="J16" s="136" t="s">
        <v>533</v>
      </c>
      <c r="K16" s="136" t="s">
        <v>534</v>
      </c>
      <c r="L16" s="136" t="s">
        <v>535</v>
      </c>
      <c r="M16" s="136" t="s">
        <v>535</v>
      </c>
      <c r="N16" s="136" t="s">
        <v>536</v>
      </c>
      <c r="O16" s="136" t="s">
        <v>537</v>
      </c>
      <c r="P16" s="136" t="s">
        <v>498</v>
      </c>
      <c r="Q16" s="136" t="s">
        <v>538</v>
      </c>
      <c r="R16" s="136" t="s">
        <v>539</v>
      </c>
      <c r="S16" s="136" t="s">
        <v>498</v>
      </c>
      <c r="T16" s="136" t="s">
        <v>516</v>
      </c>
      <c r="U16" s="136" t="s">
        <v>540</v>
      </c>
      <c r="V16" s="136" t="s">
        <v>541</v>
      </c>
      <c r="W16" s="136" t="s">
        <v>542</v>
      </c>
      <c r="X16" s="136" t="s">
        <v>498</v>
      </c>
      <c r="Y16" s="136" t="s">
        <v>543</v>
      </c>
      <c r="Z16" s="136" t="s">
        <v>498</v>
      </c>
      <c r="AA16" s="136" t="s">
        <v>498</v>
      </c>
      <c r="AB16" s="136" t="s">
        <v>498</v>
      </c>
      <c r="AC16" s="136" t="s">
        <v>544</v>
      </c>
      <c r="AD16" s="136" t="s">
        <v>545</v>
      </c>
      <c r="AE16" s="136" t="s">
        <v>498</v>
      </c>
      <c r="AF16" s="136" t="s">
        <v>546</v>
      </c>
      <c r="AG16" s="136" t="s">
        <v>547</v>
      </c>
      <c r="AH16" s="136" t="s">
        <v>548</v>
      </c>
    </row>
    <row r="17" spans="1:34" ht="12.75" hidden="1" x14ac:dyDescent="0.2">
      <c r="A17" s="138">
        <v>44307.872092534722</v>
      </c>
      <c r="B17" s="136" t="s">
        <v>485</v>
      </c>
      <c r="C17" s="136" t="s">
        <v>549</v>
      </c>
      <c r="D17" s="136" t="s">
        <v>185</v>
      </c>
      <c r="E17" s="136" t="s">
        <v>550</v>
      </c>
      <c r="F17" s="136" t="s">
        <v>551</v>
      </c>
      <c r="G17" s="136" t="s">
        <v>498</v>
      </c>
      <c r="H17" s="136" t="s">
        <v>490</v>
      </c>
      <c r="I17" s="136" t="s">
        <v>552</v>
      </c>
      <c r="J17" s="136" t="s">
        <v>553</v>
      </c>
      <c r="K17" s="136" t="s">
        <v>554</v>
      </c>
      <c r="L17" s="136" t="s">
        <v>555</v>
      </c>
      <c r="M17" s="136" t="s">
        <v>535</v>
      </c>
      <c r="N17" s="136" t="s">
        <v>556</v>
      </c>
      <c r="O17" s="136" t="s">
        <v>557</v>
      </c>
      <c r="P17" s="136" t="s">
        <v>558</v>
      </c>
      <c r="Q17" s="136" t="s">
        <v>498</v>
      </c>
      <c r="R17" s="136" t="s">
        <v>559</v>
      </c>
      <c r="S17" s="136" t="s">
        <v>560</v>
      </c>
      <c r="T17" s="136" t="s">
        <v>561</v>
      </c>
      <c r="U17" s="136" t="s">
        <v>498</v>
      </c>
      <c r="V17" s="136" t="s">
        <v>498</v>
      </c>
      <c r="W17" s="136" t="s">
        <v>498</v>
      </c>
      <c r="X17" s="136" t="s">
        <v>498</v>
      </c>
      <c r="Y17" s="136" t="s">
        <v>498</v>
      </c>
      <c r="Z17" s="136" t="s">
        <v>562</v>
      </c>
      <c r="AA17" s="136" t="s">
        <v>498</v>
      </c>
      <c r="AC17" s="136" t="s">
        <v>563</v>
      </c>
      <c r="AD17" s="136" t="s">
        <v>564</v>
      </c>
      <c r="AF17" s="136" t="s">
        <v>498</v>
      </c>
      <c r="AG17" s="136" t="s">
        <v>565</v>
      </c>
      <c r="AH17" s="136" t="s">
        <v>566</v>
      </c>
    </row>
    <row r="18" spans="1:34" ht="12.75" x14ac:dyDescent="0.2">
      <c r="A18" s="138">
        <v>44307.886272430551</v>
      </c>
      <c r="B18" s="136" t="s">
        <v>485</v>
      </c>
      <c r="C18" s="136" t="s">
        <v>567</v>
      </c>
      <c r="D18" s="136" t="s">
        <v>185</v>
      </c>
      <c r="E18" s="136" t="s">
        <v>568</v>
      </c>
      <c r="F18" s="136" t="s">
        <v>569</v>
      </c>
      <c r="G18" s="136" t="s">
        <v>498</v>
      </c>
      <c r="H18" s="136" t="s">
        <v>189</v>
      </c>
      <c r="N18" s="136" t="s">
        <v>570</v>
      </c>
      <c r="O18" s="136" t="s">
        <v>571</v>
      </c>
      <c r="P18" s="136" t="s">
        <v>572</v>
      </c>
      <c r="Q18" s="136" t="s">
        <v>573</v>
      </c>
      <c r="R18" s="136" t="s">
        <v>574</v>
      </c>
      <c r="S18" s="136" t="s">
        <v>575</v>
      </c>
      <c r="T18" s="136" t="s">
        <v>576</v>
      </c>
      <c r="U18" s="136" t="s">
        <v>577</v>
      </c>
      <c r="V18" s="136" t="s">
        <v>578</v>
      </c>
      <c r="W18" s="136" t="s">
        <v>579</v>
      </c>
      <c r="X18" s="136" t="s">
        <v>580</v>
      </c>
      <c r="Y18" s="136" t="s">
        <v>581</v>
      </c>
      <c r="Z18" s="136" t="s">
        <v>582</v>
      </c>
      <c r="AA18" s="136" t="s">
        <v>583</v>
      </c>
      <c r="AB18" s="136" t="s">
        <v>584</v>
      </c>
      <c r="AC18" s="136" t="s">
        <v>585</v>
      </c>
      <c r="AD18" s="136" t="s">
        <v>586</v>
      </c>
      <c r="AF18" s="136" t="s">
        <v>587</v>
      </c>
      <c r="AG18" s="136" t="s">
        <v>588</v>
      </c>
      <c r="AH18" s="136" t="s">
        <v>589</v>
      </c>
    </row>
    <row r="19" spans="1:34" ht="12.75" x14ac:dyDescent="0.2">
      <c r="A19" s="138">
        <v>44307.888395671296</v>
      </c>
      <c r="B19" s="136" t="s">
        <v>183</v>
      </c>
      <c r="C19" s="136" t="s">
        <v>590</v>
      </c>
      <c r="D19" s="136" t="s">
        <v>212</v>
      </c>
      <c r="E19" s="136" t="s">
        <v>591</v>
      </c>
      <c r="F19" s="136" t="s">
        <v>592</v>
      </c>
      <c r="G19" s="136" t="s">
        <v>593</v>
      </c>
      <c r="H19" s="136" t="s">
        <v>189</v>
      </c>
      <c r="N19" s="136" t="s">
        <v>594</v>
      </c>
      <c r="O19" s="136" t="s">
        <v>595</v>
      </c>
      <c r="P19" s="136" t="s">
        <v>596</v>
      </c>
      <c r="Q19" s="136" t="s">
        <v>597</v>
      </c>
      <c r="R19" s="136" t="s">
        <v>598</v>
      </c>
      <c r="S19" s="136" t="s">
        <v>599</v>
      </c>
      <c r="T19" s="136" t="s">
        <v>600</v>
      </c>
      <c r="U19" s="136" t="s">
        <v>601</v>
      </c>
      <c r="V19" s="136" t="s">
        <v>602</v>
      </c>
      <c r="W19" s="136" t="s">
        <v>603</v>
      </c>
      <c r="X19" s="136" t="s">
        <v>604</v>
      </c>
      <c r="Y19" s="136" t="s">
        <v>605</v>
      </c>
      <c r="Z19" s="136" t="s">
        <v>606</v>
      </c>
      <c r="AA19" s="136" t="s">
        <v>607</v>
      </c>
      <c r="AB19" s="136" t="s">
        <v>608</v>
      </c>
      <c r="AC19" s="136" t="s">
        <v>609</v>
      </c>
      <c r="AD19" s="136" t="s">
        <v>610</v>
      </c>
      <c r="AE19" s="136" t="s">
        <v>611</v>
      </c>
      <c r="AF19" s="136" t="s">
        <v>612</v>
      </c>
      <c r="AG19" s="136" t="s">
        <v>613</v>
      </c>
      <c r="AH19" s="136" t="s">
        <v>614</v>
      </c>
    </row>
    <row r="20" spans="1:34" ht="12.75" x14ac:dyDescent="0.2">
      <c r="A20" s="138">
        <v>44307.896426620369</v>
      </c>
      <c r="B20" s="136" t="s">
        <v>485</v>
      </c>
      <c r="C20" s="136" t="s">
        <v>615</v>
      </c>
      <c r="D20" s="136" t="s">
        <v>212</v>
      </c>
      <c r="E20" s="136" t="s">
        <v>616</v>
      </c>
      <c r="F20" s="136" t="s">
        <v>617</v>
      </c>
      <c r="G20" s="136" t="s">
        <v>498</v>
      </c>
      <c r="H20" s="136" t="s">
        <v>189</v>
      </c>
      <c r="N20" s="136" t="s">
        <v>618</v>
      </c>
      <c r="O20" s="136" t="s">
        <v>619</v>
      </c>
      <c r="P20" s="136" t="s">
        <v>620</v>
      </c>
      <c r="Q20" s="136" t="s">
        <v>621</v>
      </c>
      <c r="R20" s="136" t="s">
        <v>622</v>
      </c>
      <c r="S20" s="136" t="s">
        <v>623</v>
      </c>
      <c r="T20" s="136" t="s">
        <v>561</v>
      </c>
      <c r="U20" s="136" t="s">
        <v>624</v>
      </c>
      <c r="V20" s="136" t="s">
        <v>625</v>
      </c>
      <c r="W20" s="136" t="s">
        <v>626</v>
      </c>
      <c r="X20" s="136" t="s">
        <v>498</v>
      </c>
      <c r="Y20" s="136" t="s">
        <v>627</v>
      </c>
      <c r="Z20" s="136" t="s">
        <v>628</v>
      </c>
      <c r="AA20" s="136" t="s">
        <v>629</v>
      </c>
      <c r="AB20" s="136" t="s">
        <v>498</v>
      </c>
      <c r="AC20" s="136" t="s">
        <v>630</v>
      </c>
      <c r="AD20" s="136" t="s">
        <v>631</v>
      </c>
      <c r="AF20" s="136" t="s">
        <v>498</v>
      </c>
      <c r="AG20" s="136" t="s">
        <v>632</v>
      </c>
      <c r="AH20" s="136" t="s">
        <v>633</v>
      </c>
    </row>
    <row r="21" spans="1:34" ht="12.75" x14ac:dyDescent="0.2">
      <c r="H21" s="136" t="s">
        <v>634</v>
      </c>
      <c r="N21" s="136" t="s">
        <v>635</v>
      </c>
      <c r="O21" s="136" t="s">
        <v>636</v>
      </c>
      <c r="P21" s="136" t="s">
        <v>637</v>
      </c>
      <c r="Q21" s="136" t="s">
        <v>638</v>
      </c>
      <c r="R21" s="136" t="s">
        <v>639</v>
      </c>
      <c r="S21" s="136" t="s">
        <v>640</v>
      </c>
    </row>
  </sheetData>
  <autoFilter ref="A1:AH21" xr:uid="{00000000-0009-0000-0000-000005000000}">
    <filterColumn colId="7">
      <filters>
        <filter val="Si"/>
        <filter val="La gente tiene diferentes percepciones de lo que es comunicacion visual"/>
      </filters>
    </filterColumn>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7EBFF-E088-44A3-95DE-93F291FEB4C9}">
  <sheetPr>
    <pageSetUpPr fitToPage="1"/>
  </sheetPr>
  <dimension ref="A1:E79"/>
  <sheetViews>
    <sheetView showGridLines="0" zoomScale="93" zoomScaleNormal="93" workbookViewId="0">
      <selection activeCell="E12" sqref="E12"/>
    </sheetView>
  </sheetViews>
  <sheetFormatPr baseColWidth="10" defaultColWidth="8" defaultRowHeight="12.75" x14ac:dyDescent="0.2"/>
  <cols>
    <col min="1" max="1" width="6.125" style="60" customWidth="1"/>
    <col min="2" max="2" width="34.5" style="60" bestFit="1" customWidth="1"/>
    <col min="3" max="3" width="16.875" style="60" customWidth="1"/>
    <col min="4" max="4" width="5.125" style="60" customWidth="1"/>
    <col min="5" max="5" width="12.875" style="60" customWidth="1"/>
    <col min="6" max="254" width="8" style="60"/>
    <col min="255" max="255" width="6.125" style="60" customWidth="1"/>
    <col min="256" max="256" width="34.5" style="60" bestFit="1" customWidth="1"/>
    <col min="257" max="259" width="14.25" style="60" customWidth="1"/>
    <col min="260" max="260" width="5.125" style="60" customWidth="1"/>
    <col min="261" max="261" width="12.875" style="60" customWidth="1"/>
    <col min="262" max="510" width="8" style="60"/>
    <col min="511" max="511" width="6.125" style="60" customWidth="1"/>
    <col min="512" max="512" width="34.5" style="60" bestFit="1" customWidth="1"/>
    <col min="513" max="515" width="14.25" style="60" customWidth="1"/>
    <col min="516" max="516" width="5.125" style="60" customWidth="1"/>
    <col min="517" max="517" width="12.875" style="60" customWidth="1"/>
    <col min="518" max="766" width="8" style="60"/>
    <col min="767" max="767" width="6.125" style="60" customWidth="1"/>
    <col min="768" max="768" width="34.5" style="60" bestFit="1" customWidth="1"/>
    <col min="769" max="771" width="14.25" style="60" customWidth="1"/>
    <col min="772" max="772" width="5.125" style="60" customWidth="1"/>
    <col min="773" max="773" width="12.875" style="60" customWidth="1"/>
    <col min="774" max="1022" width="8" style="60"/>
    <col min="1023" max="1023" width="6.125" style="60" customWidth="1"/>
    <col min="1024" max="1024" width="34.5" style="60" bestFit="1" customWidth="1"/>
    <col min="1025" max="1027" width="14.25" style="60" customWidth="1"/>
    <col min="1028" max="1028" width="5.125" style="60" customWidth="1"/>
    <col min="1029" max="1029" width="12.875" style="60" customWidth="1"/>
    <col min="1030" max="1278" width="8" style="60"/>
    <col min="1279" max="1279" width="6.125" style="60" customWidth="1"/>
    <col min="1280" max="1280" width="34.5" style="60" bestFit="1" customWidth="1"/>
    <col min="1281" max="1283" width="14.25" style="60" customWidth="1"/>
    <col min="1284" max="1284" width="5.125" style="60" customWidth="1"/>
    <col min="1285" max="1285" width="12.875" style="60" customWidth="1"/>
    <col min="1286" max="1534" width="8" style="60"/>
    <col min="1535" max="1535" width="6.125" style="60" customWidth="1"/>
    <col min="1536" max="1536" width="34.5" style="60" bestFit="1" customWidth="1"/>
    <col min="1537" max="1539" width="14.25" style="60" customWidth="1"/>
    <col min="1540" max="1540" width="5.125" style="60" customWidth="1"/>
    <col min="1541" max="1541" width="12.875" style="60" customWidth="1"/>
    <col min="1542" max="1790" width="8" style="60"/>
    <col min="1791" max="1791" width="6.125" style="60" customWidth="1"/>
    <col min="1792" max="1792" width="34.5" style="60" bestFit="1" customWidth="1"/>
    <col min="1793" max="1795" width="14.25" style="60" customWidth="1"/>
    <col min="1796" max="1796" width="5.125" style="60" customWidth="1"/>
    <col min="1797" max="1797" width="12.875" style="60" customWidth="1"/>
    <col min="1798" max="2046" width="8" style="60"/>
    <col min="2047" max="2047" width="6.125" style="60" customWidth="1"/>
    <col min="2048" max="2048" width="34.5" style="60" bestFit="1" customWidth="1"/>
    <col min="2049" max="2051" width="14.25" style="60" customWidth="1"/>
    <col min="2052" max="2052" width="5.125" style="60" customWidth="1"/>
    <col min="2053" max="2053" width="12.875" style="60" customWidth="1"/>
    <col min="2054" max="2302" width="8" style="60"/>
    <col min="2303" max="2303" width="6.125" style="60" customWidth="1"/>
    <col min="2304" max="2304" width="34.5" style="60" bestFit="1" customWidth="1"/>
    <col min="2305" max="2307" width="14.25" style="60" customWidth="1"/>
    <col min="2308" max="2308" width="5.125" style="60" customWidth="1"/>
    <col min="2309" max="2309" width="12.875" style="60" customWidth="1"/>
    <col min="2310" max="2558" width="8" style="60"/>
    <col min="2559" max="2559" width="6.125" style="60" customWidth="1"/>
    <col min="2560" max="2560" width="34.5" style="60" bestFit="1" customWidth="1"/>
    <col min="2561" max="2563" width="14.25" style="60" customWidth="1"/>
    <col min="2564" max="2564" width="5.125" style="60" customWidth="1"/>
    <col min="2565" max="2565" width="12.875" style="60" customWidth="1"/>
    <col min="2566" max="2814" width="8" style="60"/>
    <col min="2815" max="2815" width="6.125" style="60" customWidth="1"/>
    <col min="2816" max="2816" width="34.5" style="60" bestFit="1" customWidth="1"/>
    <col min="2817" max="2819" width="14.25" style="60" customWidth="1"/>
    <col min="2820" max="2820" width="5.125" style="60" customWidth="1"/>
    <col min="2821" max="2821" width="12.875" style="60" customWidth="1"/>
    <col min="2822" max="3070" width="8" style="60"/>
    <col min="3071" max="3071" width="6.125" style="60" customWidth="1"/>
    <col min="3072" max="3072" width="34.5" style="60" bestFit="1" customWidth="1"/>
    <col min="3073" max="3075" width="14.25" style="60" customWidth="1"/>
    <col min="3076" max="3076" width="5.125" style="60" customWidth="1"/>
    <col min="3077" max="3077" width="12.875" style="60" customWidth="1"/>
    <col min="3078" max="3326" width="8" style="60"/>
    <col min="3327" max="3327" width="6.125" style="60" customWidth="1"/>
    <col min="3328" max="3328" width="34.5" style="60" bestFit="1" customWidth="1"/>
    <col min="3329" max="3331" width="14.25" style="60" customWidth="1"/>
    <col min="3332" max="3332" width="5.125" style="60" customWidth="1"/>
    <col min="3333" max="3333" width="12.875" style="60" customWidth="1"/>
    <col min="3334" max="3582" width="8" style="60"/>
    <col min="3583" max="3583" width="6.125" style="60" customWidth="1"/>
    <col min="3584" max="3584" width="34.5" style="60" bestFit="1" customWidth="1"/>
    <col min="3585" max="3587" width="14.25" style="60" customWidth="1"/>
    <col min="3588" max="3588" width="5.125" style="60" customWidth="1"/>
    <col min="3589" max="3589" width="12.875" style="60" customWidth="1"/>
    <col min="3590" max="3838" width="8" style="60"/>
    <col min="3839" max="3839" width="6.125" style="60" customWidth="1"/>
    <col min="3840" max="3840" width="34.5" style="60" bestFit="1" customWidth="1"/>
    <col min="3841" max="3843" width="14.25" style="60" customWidth="1"/>
    <col min="3844" max="3844" width="5.125" style="60" customWidth="1"/>
    <col min="3845" max="3845" width="12.875" style="60" customWidth="1"/>
    <col min="3846" max="4094" width="8" style="60"/>
    <col min="4095" max="4095" width="6.125" style="60" customWidth="1"/>
    <col min="4096" max="4096" width="34.5" style="60" bestFit="1" customWidth="1"/>
    <col min="4097" max="4099" width="14.25" style="60" customWidth="1"/>
    <col min="4100" max="4100" width="5.125" style="60" customWidth="1"/>
    <col min="4101" max="4101" width="12.875" style="60" customWidth="1"/>
    <col min="4102" max="4350" width="8" style="60"/>
    <col min="4351" max="4351" width="6.125" style="60" customWidth="1"/>
    <col min="4352" max="4352" width="34.5" style="60" bestFit="1" customWidth="1"/>
    <col min="4353" max="4355" width="14.25" style="60" customWidth="1"/>
    <col min="4356" max="4356" width="5.125" style="60" customWidth="1"/>
    <col min="4357" max="4357" width="12.875" style="60" customWidth="1"/>
    <col min="4358" max="4606" width="8" style="60"/>
    <col min="4607" max="4607" width="6.125" style="60" customWidth="1"/>
    <col min="4608" max="4608" width="34.5" style="60" bestFit="1" customWidth="1"/>
    <col min="4609" max="4611" width="14.25" style="60" customWidth="1"/>
    <col min="4612" max="4612" width="5.125" style="60" customWidth="1"/>
    <col min="4613" max="4613" width="12.875" style="60" customWidth="1"/>
    <col min="4614" max="4862" width="8" style="60"/>
    <col min="4863" max="4863" width="6.125" style="60" customWidth="1"/>
    <col min="4864" max="4864" width="34.5" style="60" bestFit="1" customWidth="1"/>
    <col min="4865" max="4867" width="14.25" style="60" customWidth="1"/>
    <col min="4868" max="4868" width="5.125" style="60" customWidth="1"/>
    <col min="4869" max="4869" width="12.875" style="60" customWidth="1"/>
    <col min="4870" max="5118" width="8" style="60"/>
    <col min="5119" max="5119" width="6.125" style="60" customWidth="1"/>
    <col min="5120" max="5120" width="34.5" style="60" bestFit="1" customWidth="1"/>
    <col min="5121" max="5123" width="14.25" style="60" customWidth="1"/>
    <col min="5124" max="5124" width="5.125" style="60" customWidth="1"/>
    <col min="5125" max="5125" width="12.875" style="60" customWidth="1"/>
    <col min="5126" max="5374" width="8" style="60"/>
    <col min="5375" max="5375" width="6.125" style="60" customWidth="1"/>
    <col min="5376" max="5376" width="34.5" style="60" bestFit="1" customWidth="1"/>
    <col min="5377" max="5379" width="14.25" style="60" customWidth="1"/>
    <col min="5380" max="5380" width="5.125" style="60" customWidth="1"/>
    <col min="5381" max="5381" width="12.875" style="60" customWidth="1"/>
    <col min="5382" max="5630" width="8" style="60"/>
    <col min="5631" max="5631" width="6.125" style="60" customWidth="1"/>
    <col min="5632" max="5632" width="34.5" style="60" bestFit="1" customWidth="1"/>
    <col min="5633" max="5635" width="14.25" style="60" customWidth="1"/>
    <col min="5636" max="5636" width="5.125" style="60" customWidth="1"/>
    <col min="5637" max="5637" width="12.875" style="60" customWidth="1"/>
    <col min="5638" max="5886" width="8" style="60"/>
    <col min="5887" max="5887" width="6.125" style="60" customWidth="1"/>
    <col min="5888" max="5888" width="34.5" style="60" bestFit="1" customWidth="1"/>
    <col min="5889" max="5891" width="14.25" style="60" customWidth="1"/>
    <col min="5892" max="5892" width="5.125" style="60" customWidth="1"/>
    <col min="5893" max="5893" width="12.875" style="60" customWidth="1"/>
    <col min="5894" max="6142" width="8" style="60"/>
    <col min="6143" max="6143" width="6.125" style="60" customWidth="1"/>
    <col min="6144" max="6144" width="34.5" style="60" bestFit="1" customWidth="1"/>
    <col min="6145" max="6147" width="14.25" style="60" customWidth="1"/>
    <col min="6148" max="6148" width="5.125" style="60" customWidth="1"/>
    <col min="6149" max="6149" width="12.875" style="60" customWidth="1"/>
    <col min="6150" max="6398" width="8" style="60"/>
    <col min="6399" max="6399" width="6.125" style="60" customWidth="1"/>
    <col min="6400" max="6400" width="34.5" style="60" bestFit="1" customWidth="1"/>
    <col min="6401" max="6403" width="14.25" style="60" customWidth="1"/>
    <col min="6404" max="6404" width="5.125" style="60" customWidth="1"/>
    <col min="6405" max="6405" width="12.875" style="60" customWidth="1"/>
    <col min="6406" max="6654" width="8" style="60"/>
    <col min="6655" max="6655" width="6.125" style="60" customWidth="1"/>
    <col min="6656" max="6656" width="34.5" style="60" bestFit="1" customWidth="1"/>
    <col min="6657" max="6659" width="14.25" style="60" customWidth="1"/>
    <col min="6660" max="6660" width="5.125" style="60" customWidth="1"/>
    <col min="6661" max="6661" width="12.875" style="60" customWidth="1"/>
    <col min="6662" max="6910" width="8" style="60"/>
    <col min="6911" max="6911" width="6.125" style="60" customWidth="1"/>
    <col min="6912" max="6912" width="34.5" style="60" bestFit="1" customWidth="1"/>
    <col min="6913" max="6915" width="14.25" style="60" customWidth="1"/>
    <col min="6916" max="6916" width="5.125" style="60" customWidth="1"/>
    <col min="6917" max="6917" width="12.875" style="60" customWidth="1"/>
    <col min="6918" max="7166" width="8" style="60"/>
    <col min="7167" max="7167" width="6.125" style="60" customWidth="1"/>
    <col min="7168" max="7168" width="34.5" style="60" bestFit="1" customWidth="1"/>
    <col min="7169" max="7171" width="14.25" style="60" customWidth="1"/>
    <col min="7172" max="7172" width="5.125" style="60" customWidth="1"/>
    <col min="7173" max="7173" width="12.875" style="60" customWidth="1"/>
    <col min="7174" max="7422" width="8" style="60"/>
    <col min="7423" max="7423" width="6.125" style="60" customWidth="1"/>
    <col min="7424" max="7424" width="34.5" style="60" bestFit="1" customWidth="1"/>
    <col min="7425" max="7427" width="14.25" style="60" customWidth="1"/>
    <col min="7428" max="7428" width="5.125" style="60" customWidth="1"/>
    <col min="7429" max="7429" width="12.875" style="60" customWidth="1"/>
    <col min="7430" max="7678" width="8" style="60"/>
    <col min="7679" max="7679" width="6.125" style="60" customWidth="1"/>
    <col min="7680" max="7680" width="34.5" style="60" bestFit="1" customWidth="1"/>
    <col min="7681" max="7683" width="14.25" style="60" customWidth="1"/>
    <col min="7684" max="7684" width="5.125" style="60" customWidth="1"/>
    <col min="7685" max="7685" width="12.875" style="60" customWidth="1"/>
    <col min="7686" max="7934" width="8" style="60"/>
    <col min="7935" max="7935" width="6.125" style="60" customWidth="1"/>
    <col min="7936" max="7936" width="34.5" style="60" bestFit="1" customWidth="1"/>
    <col min="7937" max="7939" width="14.25" style="60" customWidth="1"/>
    <col min="7940" max="7940" width="5.125" style="60" customWidth="1"/>
    <col min="7941" max="7941" width="12.875" style="60" customWidth="1"/>
    <col min="7942" max="8190" width="8" style="60"/>
    <col min="8191" max="8191" width="6.125" style="60" customWidth="1"/>
    <col min="8192" max="8192" width="34.5" style="60" bestFit="1" customWidth="1"/>
    <col min="8193" max="8195" width="14.25" style="60" customWidth="1"/>
    <col min="8196" max="8196" width="5.125" style="60" customWidth="1"/>
    <col min="8197" max="8197" width="12.875" style="60" customWidth="1"/>
    <col min="8198" max="8446" width="8" style="60"/>
    <col min="8447" max="8447" width="6.125" style="60" customWidth="1"/>
    <col min="8448" max="8448" width="34.5" style="60" bestFit="1" customWidth="1"/>
    <col min="8449" max="8451" width="14.25" style="60" customWidth="1"/>
    <col min="8452" max="8452" width="5.125" style="60" customWidth="1"/>
    <col min="8453" max="8453" width="12.875" style="60" customWidth="1"/>
    <col min="8454" max="8702" width="8" style="60"/>
    <col min="8703" max="8703" width="6.125" style="60" customWidth="1"/>
    <col min="8704" max="8704" width="34.5" style="60" bestFit="1" customWidth="1"/>
    <col min="8705" max="8707" width="14.25" style="60" customWidth="1"/>
    <col min="8708" max="8708" width="5.125" style="60" customWidth="1"/>
    <col min="8709" max="8709" width="12.875" style="60" customWidth="1"/>
    <col min="8710" max="8958" width="8" style="60"/>
    <col min="8959" max="8959" width="6.125" style="60" customWidth="1"/>
    <col min="8960" max="8960" width="34.5" style="60" bestFit="1" customWidth="1"/>
    <col min="8961" max="8963" width="14.25" style="60" customWidth="1"/>
    <col min="8964" max="8964" width="5.125" style="60" customWidth="1"/>
    <col min="8965" max="8965" width="12.875" style="60" customWidth="1"/>
    <col min="8966" max="9214" width="8" style="60"/>
    <col min="9215" max="9215" width="6.125" style="60" customWidth="1"/>
    <col min="9216" max="9216" width="34.5" style="60" bestFit="1" customWidth="1"/>
    <col min="9217" max="9219" width="14.25" style="60" customWidth="1"/>
    <col min="9220" max="9220" width="5.125" style="60" customWidth="1"/>
    <col min="9221" max="9221" width="12.875" style="60" customWidth="1"/>
    <col min="9222" max="9470" width="8" style="60"/>
    <col min="9471" max="9471" width="6.125" style="60" customWidth="1"/>
    <col min="9472" max="9472" width="34.5" style="60" bestFit="1" customWidth="1"/>
    <col min="9473" max="9475" width="14.25" style="60" customWidth="1"/>
    <col min="9476" max="9476" width="5.125" style="60" customWidth="1"/>
    <col min="9477" max="9477" width="12.875" style="60" customWidth="1"/>
    <col min="9478" max="9726" width="8" style="60"/>
    <col min="9727" max="9727" width="6.125" style="60" customWidth="1"/>
    <col min="9728" max="9728" width="34.5" style="60" bestFit="1" customWidth="1"/>
    <col min="9729" max="9731" width="14.25" style="60" customWidth="1"/>
    <col min="9732" max="9732" width="5.125" style="60" customWidth="1"/>
    <col min="9733" max="9733" width="12.875" style="60" customWidth="1"/>
    <col min="9734" max="9982" width="8" style="60"/>
    <col min="9983" max="9983" width="6.125" style="60" customWidth="1"/>
    <col min="9984" max="9984" width="34.5" style="60" bestFit="1" customWidth="1"/>
    <col min="9985" max="9987" width="14.25" style="60" customWidth="1"/>
    <col min="9988" max="9988" width="5.125" style="60" customWidth="1"/>
    <col min="9989" max="9989" width="12.875" style="60" customWidth="1"/>
    <col min="9990" max="10238" width="8" style="60"/>
    <col min="10239" max="10239" width="6.125" style="60" customWidth="1"/>
    <col min="10240" max="10240" width="34.5" style="60" bestFit="1" customWidth="1"/>
    <col min="10241" max="10243" width="14.25" style="60" customWidth="1"/>
    <col min="10244" max="10244" width="5.125" style="60" customWidth="1"/>
    <col min="10245" max="10245" width="12.875" style="60" customWidth="1"/>
    <col min="10246" max="10494" width="8" style="60"/>
    <col min="10495" max="10495" width="6.125" style="60" customWidth="1"/>
    <col min="10496" max="10496" width="34.5" style="60" bestFit="1" customWidth="1"/>
    <col min="10497" max="10499" width="14.25" style="60" customWidth="1"/>
    <col min="10500" max="10500" width="5.125" style="60" customWidth="1"/>
    <col min="10501" max="10501" width="12.875" style="60" customWidth="1"/>
    <col min="10502" max="10750" width="8" style="60"/>
    <col min="10751" max="10751" width="6.125" style="60" customWidth="1"/>
    <col min="10752" max="10752" width="34.5" style="60" bestFit="1" customWidth="1"/>
    <col min="10753" max="10755" width="14.25" style="60" customWidth="1"/>
    <col min="10756" max="10756" width="5.125" style="60" customWidth="1"/>
    <col min="10757" max="10757" width="12.875" style="60" customWidth="1"/>
    <col min="10758" max="11006" width="8" style="60"/>
    <col min="11007" max="11007" width="6.125" style="60" customWidth="1"/>
    <col min="11008" max="11008" width="34.5" style="60" bestFit="1" customWidth="1"/>
    <col min="11009" max="11011" width="14.25" style="60" customWidth="1"/>
    <col min="11012" max="11012" width="5.125" style="60" customWidth="1"/>
    <col min="11013" max="11013" width="12.875" style="60" customWidth="1"/>
    <col min="11014" max="11262" width="8" style="60"/>
    <col min="11263" max="11263" width="6.125" style="60" customWidth="1"/>
    <col min="11264" max="11264" width="34.5" style="60" bestFit="1" customWidth="1"/>
    <col min="11265" max="11267" width="14.25" style="60" customWidth="1"/>
    <col min="11268" max="11268" width="5.125" style="60" customWidth="1"/>
    <col min="11269" max="11269" width="12.875" style="60" customWidth="1"/>
    <col min="11270" max="11518" width="8" style="60"/>
    <col min="11519" max="11519" width="6.125" style="60" customWidth="1"/>
    <col min="11520" max="11520" width="34.5" style="60" bestFit="1" customWidth="1"/>
    <col min="11521" max="11523" width="14.25" style="60" customWidth="1"/>
    <col min="11524" max="11524" width="5.125" style="60" customWidth="1"/>
    <col min="11525" max="11525" width="12.875" style="60" customWidth="1"/>
    <col min="11526" max="11774" width="8" style="60"/>
    <col min="11775" max="11775" width="6.125" style="60" customWidth="1"/>
    <col min="11776" max="11776" width="34.5" style="60" bestFit="1" customWidth="1"/>
    <col min="11777" max="11779" width="14.25" style="60" customWidth="1"/>
    <col min="11780" max="11780" width="5.125" style="60" customWidth="1"/>
    <col min="11781" max="11781" width="12.875" style="60" customWidth="1"/>
    <col min="11782" max="12030" width="8" style="60"/>
    <col min="12031" max="12031" width="6.125" style="60" customWidth="1"/>
    <col min="12032" max="12032" width="34.5" style="60" bestFit="1" customWidth="1"/>
    <col min="12033" max="12035" width="14.25" style="60" customWidth="1"/>
    <col min="12036" max="12036" width="5.125" style="60" customWidth="1"/>
    <col min="12037" max="12037" width="12.875" style="60" customWidth="1"/>
    <col min="12038" max="12286" width="8" style="60"/>
    <col min="12287" max="12287" width="6.125" style="60" customWidth="1"/>
    <col min="12288" max="12288" width="34.5" style="60" bestFit="1" customWidth="1"/>
    <col min="12289" max="12291" width="14.25" style="60" customWidth="1"/>
    <col min="12292" max="12292" width="5.125" style="60" customWidth="1"/>
    <col min="12293" max="12293" width="12.875" style="60" customWidth="1"/>
    <col min="12294" max="12542" width="8" style="60"/>
    <col min="12543" max="12543" width="6.125" style="60" customWidth="1"/>
    <col min="12544" max="12544" width="34.5" style="60" bestFit="1" customWidth="1"/>
    <col min="12545" max="12547" width="14.25" style="60" customWidth="1"/>
    <col min="12548" max="12548" width="5.125" style="60" customWidth="1"/>
    <col min="12549" max="12549" width="12.875" style="60" customWidth="1"/>
    <col min="12550" max="12798" width="8" style="60"/>
    <col min="12799" max="12799" width="6.125" style="60" customWidth="1"/>
    <col min="12800" max="12800" width="34.5" style="60" bestFit="1" customWidth="1"/>
    <col min="12801" max="12803" width="14.25" style="60" customWidth="1"/>
    <col min="12804" max="12804" width="5.125" style="60" customWidth="1"/>
    <col min="12805" max="12805" width="12.875" style="60" customWidth="1"/>
    <col min="12806" max="13054" width="8" style="60"/>
    <col min="13055" max="13055" width="6.125" style="60" customWidth="1"/>
    <col min="13056" max="13056" width="34.5" style="60" bestFit="1" customWidth="1"/>
    <col min="13057" max="13059" width="14.25" style="60" customWidth="1"/>
    <col min="13060" max="13060" width="5.125" style="60" customWidth="1"/>
    <col min="13061" max="13061" width="12.875" style="60" customWidth="1"/>
    <col min="13062" max="13310" width="8" style="60"/>
    <col min="13311" max="13311" width="6.125" style="60" customWidth="1"/>
    <col min="13312" max="13312" width="34.5" style="60" bestFit="1" customWidth="1"/>
    <col min="13313" max="13315" width="14.25" style="60" customWidth="1"/>
    <col min="13316" max="13316" width="5.125" style="60" customWidth="1"/>
    <col min="13317" max="13317" width="12.875" style="60" customWidth="1"/>
    <col min="13318" max="13566" width="8" style="60"/>
    <col min="13567" max="13567" width="6.125" style="60" customWidth="1"/>
    <col min="13568" max="13568" width="34.5" style="60" bestFit="1" customWidth="1"/>
    <col min="13569" max="13571" width="14.25" style="60" customWidth="1"/>
    <col min="13572" max="13572" width="5.125" style="60" customWidth="1"/>
    <col min="13573" max="13573" width="12.875" style="60" customWidth="1"/>
    <col min="13574" max="13822" width="8" style="60"/>
    <col min="13823" max="13823" width="6.125" style="60" customWidth="1"/>
    <col min="13824" max="13824" width="34.5" style="60" bestFit="1" customWidth="1"/>
    <col min="13825" max="13827" width="14.25" style="60" customWidth="1"/>
    <col min="13828" max="13828" width="5.125" style="60" customWidth="1"/>
    <col min="13829" max="13829" width="12.875" style="60" customWidth="1"/>
    <col min="13830" max="14078" width="8" style="60"/>
    <col min="14079" max="14079" width="6.125" style="60" customWidth="1"/>
    <col min="14080" max="14080" width="34.5" style="60" bestFit="1" customWidth="1"/>
    <col min="14081" max="14083" width="14.25" style="60" customWidth="1"/>
    <col min="14084" max="14084" width="5.125" style="60" customWidth="1"/>
    <col min="14085" max="14085" width="12.875" style="60" customWidth="1"/>
    <col min="14086" max="14334" width="8" style="60"/>
    <col min="14335" max="14335" width="6.125" style="60" customWidth="1"/>
    <col min="14336" max="14336" width="34.5" style="60" bestFit="1" customWidth="1"/>
    <col min="14337" max="14339" width="14.25" style="60" customWidth="1"/>
    <col min="14340" max="14340" width="5.125" style="60" customWidth="1"/>
    <col min="14341" max="14341" width="12.875" style="60" customWidth="1"/>
    <col min="14342" max="14590" width="8" style="60"/>
    <col min="14591" max="14591" width="6.125" style="60" customWidth="1"/>
    <col min="14592" max="14592" width="34.5" style="60" bestFit="1" customWidth="1"/>
    <col min="14593" max="14595" width="14.25" style="60" customWidth="1"/>
    <col min="14596" max="14596" width="5.125" style="60" customWidth="1"/>
    <col min="14597" max="14597" width="12.875" style="60" customWidth="1"/>
    <col min="14598" max="14846" width="8" style="60"/>
    <col min="14847" max="14847" width="6.125" style="60" customWidth="1"/>
    <col min="14848" max="14848" width="34.5" style="60" bestFit="1" customWidth="1"/>
    <col min="14849" max="14851" width="14.25" style="60" customWidth="1"/>
    <col min="14852" max="14852" width="5.125" style="60" customWidth="1"/>
    <col min="14853" max="14853" width="12.875" style="60" customWidth="1"/>
    <col min="14854" max="15102" width="8" style="60"/>
    <col min="15103" max="15103" width="6.125" style="60" customWidth="1"/>
    <col min="15104" max="15104" width="34.5" style="60" bestFit="1" customWidth="1"/>
    <col min="15105" max="15107" width="14.25" style="60" customWidth="1"/>
    <col min="15108" max="15108" width="5.125" style="60" customWidth="1"/>
    <col min="15109" max="15109" width="12.875" style="60" customWidth="1"/>
    <col min="15110" max="15358" width="8" style="60"/>
    <col min="15359" max="15359" width="6.125" style="60" customWidth="1"/>
    <col min="15360" max="15360" width="34.5" style="60" bestFit="1" customWidth="1"/>
    <col min="15361" max="15363" width="14.25" style="60" customWidth="1"/>
    <col min="15364" max="15364" width="5.125" style="60" customWidth="1"/>
    <col min="15365" max="15365" width="12.875" style="60" customWidth="1"/>
    <col min="15366" max="15614" width="8" style="60"/>
    <col min="15615" max="15615" width="6.125" style="60" customWidth="1"/>
    <col min="15616" max="15616" width="34.5" style="60" bestFit="1" customWidth="1"/>
    <col min="15617" max="15619" width="14.25" style="60" customWidth="1"/>
    <col min="15620" max="15620" width="5.125" style="60" customWidth="1"/>
    <col min="15621" max="15621" width="12.875" style="60" customWidth="1"/>
    <col min="15622" max="15870" width="8" style="60"/>
    <col min="15871" max="15871" width="6.125" style="60" customWidth="1"/>
    <col min="15872" max="15872" width="34.5" style="60" bestFit="1" customWidth="1"/>
    <col min="15873" max="15875" width="14.25" style="60" customWidth="1"/>
    <col min="15876" max="15876" width="5.125" style="60" customWidth="1"/>
    <col min="15877" max="15877" width="12.875" style="60" customWidth="1"/>
    <col min="15878" max="16126" width="8" style="60"/>
    <col min="16127" max="16127" width="6.125" style="60" customWidth="1"/>
    <col min="16128" max="16128" width="34.5" style="60" bestFit="1" customWidth="1"/>
    <col min="16129" max="16131" width="14.25" style="60" customWidth="1"/>
    <col min="16132" max="16132" width="5.125" style="60" customWidth="1"/>
    <col min="16133" max="16133" width="12.875" style="60" customWidth="1"/>
    <col min="16134" max="16384" width="8" style="60"/>
  </cols>
  <sheetData>
    <row r="1" spans="1:5" s="59" customFormat="1" ht="27.6" customHeight="1" x14ac:dyDescent="0.25"/>
    <row r="4" spans="1:5" ht="18" thickBot="1" x14ac:dyDescent="0.25">
      <c r="A4" s="102" t="s">
        <v>69</v>
      </c>
      <c r="B4" s="102"/>
      <c r="C4" s="102"/>
    </row>
    <row r="5" spans="1:5" ht="9" customHeight="1" thickTop="1" x14ac:dyDescent="0.2">
      <c r="A5" s="61"/>
      <c r="B5" s="62"/>
      <c r="C5" s="63"/>
    </row>
    <row r="6" spans="1:5" x14ac:dyDescent="0.2">
      <c r="A6" s="64"/>
    </row>
    <row r="7" spans="1:5" ht="18" thickBot="1" x14ac:dyDescent="0.25">
      <c r="A7" s="65" t="s">
        <v>70</v>
      </c>
      <c r="B7" s="65"/>
      <c r="C7" s="66" t="s">
        <v>71</v>
      </c>
      <c r="E7" s="67"/>
    </row>
    <row r="8" spans="1:5" ht="13.5" thickTop="1" x14ac:dyDescent="0.2">
      <c r="A8" s="68" t="s">
        <v>72</v>
      </c>
      <c r="C8" s="69"/>
    </row>
    <row r="9" spans="1:5" x14ac:dyDescent="0.2">
      <c r="B9" s="64" t="s">
        <v>73</v>
      </c>
      <c r="C9" s="70">
        <v>20000000</v>
      </c>
    </row>
    <row r="10" spans="1:5" x14ac:dyDescent="0.2">
      <c r="B10" s="64" t="s">
        <v>74</v>
      </c>
      <c r="C10" s="70">
        <v>0</v>
      </c>
    </row>
    <row r="11" spans="1:5" x14ac:dyDescent="0.2">
      <c r="B11" s="71" t="s">
        <v>75</v>
      </c>
      <c r="C11" s="72">
        <f>SUM(C8:C10)</f>
        <v>20000000</v>
      </c>
    </row>
    <row r="13" spans="1:5" x14ac:dyDescent="0.2">
      <c r="A13" s="68" t="s">
        <v>76</v>
      </c>
    </row>
    <row r="14" spans="1:5" x14ac:dyDescent="0.2">
      <c r="B14" s="64" t="s">
        <v>77</v>
      </c>
      <c r="C14" s="70">
        <v>0</v>
      </c>
    </row>
    <row r="15" spans="1:5" x14ac:dyDescent="0.2">
      <c r="B15" s="64" t="s">
        <v>78</v>
      </c>
      <c r="C15" s="70">
        <v>0</v>
      </c>
    </row>
    <row r="16" spans="1:5" x14ac:dyDescent="0.2">
      <c r="B16" s="64" t="s">
        <v>79</v>
      </c>
      <c r="C16" s="70">
        <v>0</v>
      </c>
    </row>
    <row r="17" spans="1:5" x14ac:dyDescent="0.2">
      <c r="B17" s="73" t="s">
        <v>80</v>
      </c>
      <c r="C17" s="74">
        <f>SUM(C13:C16)</f>
        <v>0</v>
      </c>
    </row>
    <row r="18" spans="1:5" x14ac:dyDescent="0.2">
      <c r="A18" s="68" t="s">
        <v>81</v>
      </c>
    </row>
    <row r="19" spans="1:5" x14ac:dyDescent="0.2">
      <c r="B19" s="64" t="s">
        <v>82</v>
      </c>
      <c r="C19" s="70">
        <v>0</v>
      </c>
    </row>
    <row r="20" spans="1:5" x14ac:dyDescent="0.2">
      <c r="B20" s="64" t="s">
        <v>83</v>
      </c>
      <c r="C20" s="70">
        <v>0</v>
      </c>
    </row>
    <row r="21" spans="1:5" x14ac:dyDescent="0.2">
      <c r="B21" s="73" t="s">
        <v>84</v>
      </c>
      <c r="C21" s="74">
        <f>SUM(C18:C20)</f>
        <v>0</v>
      </c>
    </row>
    <row r="23" spans="1:5" ht="13.5" thickBot="1" x14ac:dyDescent="0.25">
      <c r="A23" s="103" t="s">
        <v>85</v>
      </c>
      <c r="B23" s="103"/>
      <c r="C23" s="75">
        <f>C11+C17+C21</f>
        <v>20000000</v>
      </c>
      <c r="E23" s="104"/>
    </row>
    <row r="24" spans="1:5" ht="14.25" thickTop="1" thickBot="1" x14ac:dyDescent="0.25">
      <c r="A24" s="76"/>
      <c r="B24" s="76"/>
      <c r="C24" s="75"/>
      <c r="E24" s="105"/>
    </row>
    <row r="25" spans="1:5" ht="13.5" thickTop="1" x14ac:dyDescent="0.2">
      <c r="A25" s="77"/>
      <c r="B25" s="77"/>
      <c r="C25" s="77"/>
      <c r="E25" s="105"/>
    </row>
    <row r="26" spans="1:5" ht="18" thickBot="1" x14ac:dyDescent="0.25">
      <c r="A26" s="78" t="s">
        <v>86</v>
      </c>
      <c r="B26" s="78"/>
      <c r="C26" s="79">
        <v>2021</v>
      </c>
      <c r="E26" s="105"/>
    </row>
    <row r="27" spans="1:5" ht="13.5" thickTop="1" x14ac:dyDescent="0.2">
      <c r="A27" s="77"/>
      <c r="B27" s="77"/>
      <c r="C27" s="77"/>
      <c r="E27" s="105"/>
    </row>
    <row r="28" spans="1:5" x14ac:dyDescent="0.2">
      <c r="A28" s="77"/>
      <c r="B28" s="80" t="s">
        <v>87</v>
      </c>
      <c r="C28" s="81">
        <v>60960000</v>
      </c>
      <c r="E28" s="105"/>
    </row>
    <row r="29" spans="1:5" x14ac:dyDescent="0.2">
      <c r="A29" s="77"/>
      <c r="B29" s="82" t="s">
        <v>88</v>
      </c>
      <c r="C29" s="83">
        <v>3000000</v>
      </c>
      <c r="E29" s="105"/>
    </row>
    <row r="30" spans="1:5" x14ac:dyDescent="0.2">
      <c r="A30" s="77"/>
      <c r="B30" s="82" t="s">
        <v>89</v>
      </c>
      <c r="C30" s="83">
        <v>1500000</v>
      </c>
      <c r="E30" s="105"/>
    </row>
    <row r="31" spans="1:5" x14ac:dyDescent="0.2">
      <c r="A31" s="77"/>
      <c r="B31" s="82" t="s">
        <v>90</v>
      </c>
      <c r="C31" s="83">
        <v>3000000</v>
      </c>
      <c r="E31" s="105"/>
    </row>
    <row r="32" spans="1:5" x14ac:dyDescent="0.2">
      <c r="A32" s="77"/>
      <c r="B32" s="82" t="s">
        <v>91</v>
      </c>
      <c r="C32" s="83">
        <v>200000</v>
      </c>
      <c r="E32" s="105"/>
    </row>
    <row r="33" spans="1:5" x14ac:dyDescent="0.2">
      <c r="A33" s="77"/>
      <c r="B33" s="82" t="s">
        <v>92</v>
      </c>
      <c r="C33" s="83">
        <v>5000000</v>
      </c>
      <c r="E33" s="105"/>
    </row>
    <row r="34" spans="1:5" x14ac:dyDescent="0.2">
      <c r="A34" s="77"/>
      <c r="B34" s="84" t="s">
        <v>93</v>
      </c>
      <c r="C34" s="81">
        <f>AVERAGE(C29:C33)</f>
        <v>2540000</v>
      </c>
      <c r="E34" s="105"/>
    </row>
    <row r="35" spans="1:5" x14ac:dyDescent="0.2">
      <c r="A35" s="77"/>
      <c r="B35" s="84" t="s">
        <v>94</v>
      </c>
      <c r="C35" s="85">
        <v>6</v>
      </c>
      <c r="E35" s="105"/>
    </row>
    <row r="36" spans="1:5" x14ac:dyDescent="0.2">
      <c r="A36" s="77"/>
      <c r="B36" s="84" t="s">
        <v>95</v>
      </c>
      <c r="C36" s="85">
        <v>4</v>
      </c>
      <c r="E36" s="105"/>
    </row>
    <row r="37" spans="1:5" x14ac:dyDescent="0.2">
      <c r="A37" s="77"/>
      <c r="B37" s="86" t="s">
        <v>96</v>
      </c>
      <c r="C37" s="81">
        <f>(C34*C35)*4</f>
        <v>60960000</v>
      </c>
      <c r="E37" s="105"/>
    </row>
    <row r="38" spans="1:5" x14ac:dyDescent="0.2">
      <c r="A38" s="77"/>
      <c r="B38" s="82"/>
      <c r="C38" s="83"/>
      <c r="E38" s="105"/>
    </row>
    <row r="39" spans="1:5" x14ac:dyDescent="0.2">
      <c r="A39" s="77"/>
      <c r="B39" s="86" t="s">
        <v>97</v>
      </c>
      <c r="C39" s="81">
        <f>C48</f>
        <v>30600000</v>
      </c>
      <c r="E39" s="105"/>
    </row>
    <row r="40" spans="1:5" x14ac:dyDescent="0.2">
      <c r="A40" s="77"/>
      <c r="B40" s="82" t="s">
        <v>88</v>
      </c>
      <c r="C40" s="83">
        <v>1500000</v>
      </c>
      <c r="E40" s="105"/>
    </row>
    <row r="41" spans="1:5" x14ac:dyDescent="0.2">
      <c r="A41" s="77"/>
      <c r="B41" s="82" t="s">
        <v>89</v>
      </c>
      <c r="C41" s="83">
        <v>1000000</v>
      </c>
      <c r="E41" s="105"/>
    </row>
    <row r="42" spans="1:5" x14ac:dyDescent="0.2">
      <c r="A42" s="77"/>
      <c r="B42" s="82" t="s">
        <v>90</v>
      </c>
      <c r="C42" s="83">
        <v>2500000</v>
      </c>
      <c r="E42" s="105"/>
    </row>
    <row r="43" spans="1:5" x14ac:dyDescent="0.2">
      <c r="A43" s="77"/>
      <c r="B43" s="82" t="s">
        <v>91</v>
      </c>
      <c r="C43" s="83">
        <v>150000</v>
      </c>
      <c r="E43" s="105"/>
    </row>
    <row r="44" spans="1:5" x14ac:dyDescent="0.2">
      <c r="A44" s="77"/>
      <c r="B44" s="82" t="s">
        <v>92</v>
      </c>
      <c r="C44" s="83">
        <v>2500000</v>
      </c>
      <c r="E44" s="105"/>
    </row>
    <row r="45" spans="1:5" x14ac:dyDescent="0.2">
      <c r="A45" s="77"/>
      <c r="B45" s="84" t="s">
        <v>93</v>
      </c>
      <c r="C45" s="81">
        <f>AVERAGE(C40:C44)</f>
        <v>1530000</v>
      </c>
      <c r="E45" s="105"/>
    </row>
    <row r="46" spans="1:5" x14ac:dyDescent="0.2">
      <c r="A46" s="77"/>
      <c r="B46" s="84" t="s">
        <v>94</v>
      </c>
      <c r="C46" s="85">
        <v>5</v>
      </c>
      <c r="E46" s="105"/>
    </row>
    <row r="47" spans="1:5" x14ac:dyDescent="0.2">
      <c r="A47" s="77"/>
      <c r="B47" s="84" t="s">
        <v>95</v>
      </c>
      <c r="C47" s="85">
        <v>4</v>
      </c>
      <c r="E47" s="105"/>
    </row>
    <row r="48" spans="1:5" x14ac:dyDescent="0.2">
      <c r="A48" s="77"/>
      <c r="B48" s="86" t="s">
        <v>98</v>
      </c>
      <c r="C48" s="81">
        <f>(C45*C46)*4</f>
        <v>30600000</v>
      </c>
      <c r="E48" s="105"/>
    </row>
    <row r="49" spans="1:5" x14ac:dyDescent="0.2">
      <c r="A49" s="77"/>
      <c r="B49" s="86"/>
      <c r="C49" s="81"/>
      <c r="E49" s="105"/>
    </row>
    <row r="50" spans="1:5" x14ac:dyDescent="0.2">
      <c r="A50" s="77"/>
      <c r="B50" s="86" t="s">
        <v>99</v>
      </c>
      <c r="C50" s="81">
        <f>C59</f>
        <v>12333333.333333332</v>
      </c>
      <c r="E50" s="105"/>
    </row>
    <row r="51" spans="1:5" x14ac:dyDescent="0.2">
      <c r="A51" s="77"/>
      <c r="B51" s="82" t="s">
        <v>88</v>
      </c>
      <c r="C51" s="83">
        <v>950000</v>
      </c>
      <c r="E51" s="105"/>
    </row>
    <row r="52" spans="1:5" x14ac:dyDescent="0.2">
      <c r="A52" s="77"/>
      <c r="B52" s="82" t="s">
        <v>89</v>
      </c>
      <c r="C52" s="87" t="s">
        <v>100</v>
      </c>
      <c r="E52" s="105"/>
    </row>
    <row r="53" spans="1:5" x14ac:dyDescent="0.2">
      <c r="A53" s="77"/>
      <c r="B53" s="82" t="s">
        <v>90</v>
      </c>
      <c r="C53" s="87" t="s">
        <v>101</v>
      </c>
      <c r="E53" s="105"/>
    </row>
    <row r="54" spans="1:5" x14ac:dyDescent="0.2">
      <c r="A54" s="77"/>
      <c r="B54" s="82" t="s">
        <v>91</v>
      </c>
      <c r="C54" s="83">
        <v>100000</v>
      </c>
      <c r="E54" s="105"/>
    </row>
    <row r="55" spans="1:5" x14ac:dyDescent="0.2">
      <c r="A55" s="77"/>
      <c r="B55" s="82" t="s">
        <v>92</v>
      </c>
      <c r="C55" s="83">
        <v>800000</v>
      </c>
      <c r="E55" s="105"/>
    </row>
    <row r="56" spans="1:5" x14ac:dyDescent="0.2">
      <c r="A56" s="77"/>
      <c r="B56" s="84" t="s">
        <v>93</v>
      </c>
      <c r="C56" s="81">
        <f>AVERAGE(C51:C55)</f>
        <v>616666.66666666663</v>
      </c>
      <c r="E56" s="105"/>
    </row>
    <row r="57" spans="1:5" x14ac:dyDescent="0.2">
      <c r="A57" s="77"/>
      <c r="B57" s="84" t="s">
        <v>94</v>
      </c>
      <c r="C57" s="85">
        <v>5</v>
      </c>
      <c r="E57" s="105"/>
    </row>
    <row r="58" spans="1:5" x14ac:dyDescent="0.2">
      <c r="A58" s="77"/>
      <c r="B58" s="84" t="s">
        <v>95</v>
      </c>
      <c r="C58" s="85">
        <v>4</v>
      </c>
      <c r="E58" s="105"/>
    </row>
    <row r="59" spans="1:5" x14ac:dyDescent="0.2">
      <c r="B59" s="86" t="s">
        <v>98</v>
      </c>
      <c r="C59" s="81">
        <f>(C56*C57)*4</f>
        <v>12333333.333333332</v>
      </c>
      <c r="E59" s="105"/>
    </row>
    <row r="60" spans="1:5" x14ac:dyDescent="0.2">
      <c r="B60" s="86"/>
      <c r="E60" s="105"/>
    </row>
    <row r="61" spans="1:5" ht="18" thickBot="1" x14ac:dyDescent="0.25">
      <c r="A61" s="78" t="s">
        <v>102</v>
      </c>
      <c r="B61" s="78"/>
      <c r="C61" s="88">
        <f>C59+C48+C37</f>
        <v>103893333.33333333</v>
      </c>
      <c r="E61" s="106"/>
    </row>
    <row r="62" spans="1:5" ht="13.5" thickTop="1" x14ac:dyDescent="0.2">
      <c r="C62" s="89"/>
    </row>
    <row r="63" spans="1:5" ht="18" thickBot="1" x14ac:dyDescent="0.25">
      <c r="A63" s="78" t="s">
        <v>103</v>
      </c>
      <c r="B63" s="78"/>
      <c r="C63" s="79">
        <v>2021</v>
      </c>
      <c r="E63" s="68"/>
    </row>
    <row r="64" spans="1:5" ht="13.5" thickTop="1" x14ac:dyDescent="0.2">
      <c r="A64" s="68" t="s">
        <v>104</v>
      </c>
    </row>
    <row r="65" spans="1:3" x14ac:dyDescent="0.2">
      <c r="B65" s="64" t="s">
        <v>105</v>
      </c>
      <c r="C65" s="70">
        <v>3040800</v>
      </c>
    </row>
    <row r="66" spans="1:3" x14ac:dyDescent="0.2">
      <c r="B66" s="64" t="s">
        <v>106</v>
      </c>
      <c r="C66" s="70">
        <v>18000000</v>
      </c>
    </row>
    <row r="67" spans="1:3" x14ac:dyDescent="0.2">
      <c r="B67" s="64" t="s">
        <v>107</v>
      </c>
      <c r="C67" s="70">
        <v>18000000</v>
      </c>
    </row>
    <row r="68" spans="1:3" x14ac:dyDescent="0.2">
      <c r="B68" s="64" t="s">
        <v>108</v>
      </c>
      <c r="C68" s="70">
        <v>18000000</v>
      </c>
    </row>
    <row r="69" spans="1:3" x14ac:dyDescent="0.2">
      <c r="B69" s="73" t="s">
        <v>109</v>
      </c>
      <c r="C69" s="74">
        <f>SUM(C64:C68)</f>
        <v>57040800</v>
      </c>
    </row>
    <row r="70" spans="1:3" x14ac:dyDescent="0.2">
      <c r="B70" s="73"/>
      <c r="C70" s="90"/>
    </row>
    <row r="71" spans="1:3" x14ac:dyDescent="0.2">
      <c r="A71" s="68" t="s">
        <v>110</v>
      </c>
    </row>
    <row r="72" spans="1:3" x14ac:dyDescent="0.2">
      <c r="B72" s="60" t="s">
        <v>111</v>
      </c>
      <c r="C72" s="70">
        <v>20400000</v>
      </c>
    </row>
    <row r="73" spans="1:3" x14ac:dyDescent="0.2">
      <c r="B73" s="60" t="s">
        <v>112</v>
      </c>
      <c r="C73" s="70">
        <v>20400000</v>
      </c>
    </row>
    <row r="74" spans="1:3" x14ac:dyDescent="0.2">
      <c r="B74" s="64" t="s">
        <v>113</v>
      </c>
      <c r="C74" s="70">
        <v>1620000</v>
      </c>
    </row>
    <row r="75" spans="1:3" x14ac:dyDescent="0.2">
      <c r="B75" s="64" t="s">
        <v>114</v>
      </c>
      <c r="C75" s="70">
        <v>289990</v>
      </c>
    </row>
    <row r="76" spans="1:3" x14ac:dyDescent="0.2">
      <c r="B76" s="73" t="s">
        <v>115</v>
      </c>
      <c r="C76" s="74">
        <f>SUM(C71:C75)</f>
        <v>42709990</v>
      </c>
    </row>
    <row r="78" spans="1:3" ht="30" customHeight="1" thickBot="1" x14ac:dyDescent="0.25">
      <c r="A78" s="78" t="s">
        <v>116</v>
      </c>
      <c r="B78" s="78"/>
      <c r="C78" s="88">
        <f>C76+C69</f>
        <v>99750790</v>
      </c>
    </row>
    <row r="79" spans="1:3" ht="13.5" thickTop="1" x14ac:dyDescent="0.2"/>
  </sheetData>
  <sheetProtection formatCells="0" formatColumns="0" formatRows="0" insertColumns="0" insertRows="0" insertHyperlinks="0" deleteColumns="0" deleteRows="0" sort="0"/>
  <mergeCells count="3">
    <mergeCell ref="A4:C4"/>
    <mergeCell ref="A23:B23"/>
    <mergeCell ref="E23:E61"/>
  </mergeCells>
  <pageMargins left="0.75" right="0.75" top="0.5" bottom="0.5" header="0.5" footer="0.25"/>
  <pageSetup scale="96"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G25"/>
  <sheetViews>
    <sheetView workbookViewId="0">
      <selection activeCell="A2" sqref="A2:G5"/>
    </sheetView>
  </sheetViews>
  <sheetFormatPr baseColWidth="10" defaultRowHeight="15" x14ac:dyDescent="0.25"/>
  <cols>
    <col min="1" max="1" width="28.75" customWidth="1"/>
    <col min="2" max="2" width="13.75" customWidth="1"/>
    <col min="3" max="3" width="19.125" bestFit="1" customWidth="1"/>
    <col min="4" max="4" width="23" bestFit="1" customWidth="1"/>
    <col min="5" max="5" width="15.125" bestFit="1" customWidth="1"/>
    <col min="6" max="6" width="15.5" bestFit="1" customWidth="1"/>
    <col min="7" max="7" width="15.25" bestFit="1" customWidth="1"/>
  </cols>
  <sheetData>
    <row r="2" spans="1:7" x14ac:dyDescent="0.25">
      <c r="A2" s="8"/>
      <c r="B2" s="20">
        <v>2021</v>
      </c>
      <c r="C2" s="20">
        <v>2022</v>
      </c>
      <c r="D2" s="20">
        <v>2023</v>
      </c>
      <c r="E2" s="20">
        <v>2024</v>
      </c>
      <c r="F2" s="20">
        <v>2025</v>
      </c>
      <c r="G2" s="20">
        <v>2026</v>
      </c>
    </row>
    <row r="3" spans="1:7" x14ac:dyDescent="0.25">
      <c r="A3" s="22" t="s">
        <v>2</v>
      </c>
      <c r="B3" s="3">
        <v>3.1E-2</v>
      </c>
      <c r="C3" s="3">
        <v>2.8000000000000001E-2</v>
      </c>
      <c r="D3" s="3">
        <v>3.1E-2</v>
      </c>
      <c r="E3" s="3">
        <v>3.2000000000000001E-2</v>
      </c>
      <c r="F3" s="3">
        <v>3.2000000000000001E-2</v>
      </c>
      <c r="G3" s="3">
        <v>3.2000000000000001E-2</v>
      </c>
    </row>
    <row r="4" spans="1:7" x14ac:dyDescent="0.25">
      <c r="A4" s="22" t="s">
        <v>3</v>
      </c>
      <c r="B4" s="2">
        <v>0</v>
      </c>
      <c r="C4" s="4">
        <f>2%*12</f>
        <v>0.24</v>
      </c>
      <c r="D4" s="5">
        <f>3%*12</f>
        <v>0.36</v>
      </c>
      <c r="E4" s="5">
        <f>5%*12</f>
        <v>0.60000000000000009</v>
      </c>
      <c r="F4" s="5">
        <f>1%*12</f>
        <v>0.12</v>
      </c>
      <c r="G4" s="5">
        <f>1%*12</f>
        <v>0.12</v>
      </c>
    </row>
    <row r="5" spans="1:7" x14ac:dyDescent="0.25">
      <c r="A5" s="22" t="s">
        <v>1</v>
      </c>
      <c r="B5" s="2"/>
      <c r="C5" s="3">
        <f>C3+C4</f>
        <v>0.26800000000000002</v>
      </c>
      <c r="D5" s="3">
        <f>D3+D4</f>
        <v>0.39100000000000001</v>
      </c>
      <c r="E5" s="3">
        <f>E3+E4</f>
        <v>0.63200000000000012</v>
      </c>
      <c r="F5" s="3">
        <f>F3+F4</f>
        <v>0.152</v>
      </c>
      <c r="G5" s="3">
        <f>G3+G4</f>
        <v>0.152</v>
      </c>
    </row>
    <row r="6" spans="1:7" x14ac:dyDescent="0.25">
      <c r="A6" s="22" t="s">
        <v>4</v>
      </c>
      <c r="B6" s="4">
        <v>0.31</v>
      </c>
      <c r="C6" s="4">
        <v>0.3</v>
      </c>
      <c r="D6" s="4">
        <v>0.3</v>
      </c>
      <c r="E6" s="4">
        <v>0.3</v>
      </c>
      <c r="F6" s="4">
        <v>0.3</v>
      </c>
      <c r="G6" s="4">
        <v>0.3</v>
      </c>
    </row>
    <row r="9" spans="1:7" ht="15.75" thickBot="1" x14ac:dyDescent="0.3"/>
    <row r="10" spans="1:7" x14ac:dyDescent="0.25">
      <c r="A10" s="107" t="s">
        <v>8</v>
      </c>
      <c r="B10" s="23" t="s">
        <v>9</v>
      </c>
      <c r="C10" s="23" t="s">
        <v>11</v>
      </c>
      <c r="D10" s="23" t="s">
        <v>12</v>
      </c>
    </row>
    <row r="11" spans="1:7" ht="15.75" thickBot="1" x14ac:dyDescent="0.3">
      <c r="A11" s="108"/>
      <c r="B11" s="24" t="s">
        <v>10</v>
      </c>
      <c r="C11" s="24" t="s">
        <v>10</v>
      </c>
      <c r="D11" s="24" t="s">
        <v>10</v>
      </c>
    </row>
    <row r="12" spans="1:7" ht="15.75" thickBot="1" x14ac:dyDescent="0.3">
      <c r="A12" s="25" t="s">
        <v>13</v>
      </c>
      <c r="B12" s="12">
        <v>3000000</v>
      </c>
      <c r="C12" s="12">
        <v>1500000</v>
      </c>
      <c r="D12" s="12">
        <v>950000</v>
      </c>
    </row>
    <row r="13" spans="1:7" ht="15.75" thickBot="1" x14ac:dyDescent="0.3">
      <c r="A13" s="25" t="s">
        <v>19</v>
      </c>
      <c r="B13" s="12">
        <v>1500000</v>
      </c>
      <c r="C13" s="12">
        <v>1000000</v>
      </c>
      <c r="D13" s="12" t="s">
        <v>14</v>
      </c>
    </row>
    <row r="14" spans="1:7" ht="30.75" thickBot="1" x14ac:dyDescent="0.3">
      <c r="A14" s="25" t="s">
        <v>18</v>
      </c>
      <c r="B14" s="12">
        <v>3000000</v>
      </c>
      <c r="C14" s="12">
        <v>2500000</v>
      </c>
      <c r="D14" s="12" t="s">
        <v>15</v>
      </c>
    </row>
    <row r="15" spans="1:7" ht="15.75" thickBot="1" x14ac:dyDescent="0.3">
      <c r="A15" s="25" t="s">
        <v>16</v>
      </c>
      <c r="B15" s="12">
        <v>200000</v>
      </c>
      <c r="C15" s="12">
        <v>150000</v>
      </c>
      <c r="D15" s="12">
        <v>100000</v>
      </c>
    </row>
    <row r="16" spans="1:7" ht="15.75" thickBot="1" x14ac:dyDescent="0.3">
      <c r="A16" s="25" t="s">
        <v>17</v>
      </c>
      <c r="B16" s="12">
        <v>5000000</v>
      </c>
      <c r="C16" s="12">
        <v>2500000</v>
      </c>
      <c r="D16" s="12">
        <v>800000</v>
      </c>
    </row>
    <row r="17" spans="1:7" x14ac:dyDescent="0.25">
      <c r="B17" s="11">
        <f>AVERAGE(B12:B16)</f>
        <v>2540000</v>
      </c>
      <c r="C17" s="1">
        <f>AVERAGE(C12:C16)</f>
        <v>1530000</v>
      </c>
      <c r="D17" s="1">
        <f>AVERAGE(D12:D16)</f>
        <v>616666.66666666663</v>
      </c>
    </row>
    <row r="19" spans="1:7" x14ac:dyDescent="0.25">
      <c r="B19" s="10"/>
    </row>
    <row r="20" spans="1:7" x14ac:dyDescent="0.25">
      <c r="A20" s="2"/>
      <c r="B20" s="20">
        <v>2021</v>
      </c>
      <c r="C20" s="20">
        <v>2022</v>
      </c>
      <c r="D20" s="20">
        <v>2023</v>
      </c>
      <c r="E20" s="20">
        <v>2024</v>
      </c>
      <c r="F20" s="20">
        <v>2025</v>
      </c>
      <c r="G20" s="20">
        <v>2026</v>
      </c>
    </row>
    <row r="21" spans="1:7" x14ac:dyDescent="0.25">
      <c r="A21" s="22" t="s">
        <v>5</v>
      </c>
      <c r="B21" s="7">
        <f>(B17*6)*4</f>
        <v>60960000</v>
      </c>
      <c r="C21" s="13">
        <f>B21*(1+$C$5)</f>
        <v>77297280</v>
      </c>
      <c r="D21" s="13">
        <f>C21*(1+$D$5)</f>
        <v>107520516.48</v>
      </c>
      <c r="E21" s="13">
        <f>D21*(1+$E$5)</f>
        <v>175473482.89536002</v>
      </c>
      <c r="F21" s="13">
        <f>E21*(1+$F$5)</f>
        <v>202145452.29545474</v>
      </c>
      <c r="G21" s="13">
        <f>F21*(1+$G$5)</f>
        <v>232871561.04436386</v>
      </c>
    </row>
    <row r="22" spans="1:7" x14ac:dyDescent="0.25">
      <c r="A22" s="22" t="s">
        <v>6</v>
      </c>
      <c r="B22" s="7">
        <f>(C17*5)*4</f>
        <v>30600000</v>
      </c>
      <c r="C22" s="13">
        <f t="shared" ref="C22:C23" si="0">B22*(1+$C$5)</f>
        <v>38800800</v>
      </c>
      <c r="D22" s="13">
        <f t="shared" ref="D22:D23" si="1">C22*(1+$D$5)</f>
        <v>53971912.799999997</v>
      </c>
      <c r="E22" s="13">
        <f t="shared" ref="E22:E23" si="2">D22*(1+$E$5)</f>
        <v>88082161.689600006</v>
      </c>
      <c r="F22" s="13">
        <f t="shared" ref="F22:F23" si="3">E22*(1+$F$5)</f>
        <v>101470650.2664192</v>
      </c>
      <c r="G22" s="13">
        <f t="shared" ref="G22:G23" si="4">F22*(1+$H$20)</f>
        <v>101470650.2664192</v>
      </c>
    </row>
    <row r="23" spans="1:7" x14ac:dyDescent="0.25">
      <c r="A23" s="22" t="s">
        <v>7</v>
      </c>
      <c r="B23" s="7">
        <f>(D17*5)*4</f>
        <v>12333333.333333332</v>
      </c>
      <c r="C23" s="13">
        <f t="shared" si="0"/>
        <v>15638666.666666666</v>
      </c>
      <c r="D23" s="13">
        <f t="shared" si="1"/>
        <v>21753385.333333332</v>
      </c>
      <c r="E23" s="13">
        <f t="shared" si="2"/>
        <v>35501524.864</v>
      </c>
      <c r="F23" s="13">
        <f t="shared" si="3"/>
        <v>40897756.643327996</v>
      </c>
      <c r="G23" s="13">
        <f t="shared" si="4"/>
        <v>40897756.643327996</v>
      </c>
    </row>
    <row r="24" spans="1:7" x14ac:dyDescent="0.25">
      <c r="A24" s="22"/>
      <c r="B24" s="2"/>
      <c r="C24" s="2"/>
      <c r="D24" s="2"/>
      <c r="E24" s="2"/>
      <c r="F24" s="2"/>
      <c r="G24" s="2"/>
    </row>
    <row r="25" spans="1:7" x14ac:dyDescent="0.25">
      <c r="A25" s="22" t="s">
        <v>1</v>
      </c>
      <c r="B25" s="7">
        <f>SUM(B21:B23)</f>
        <v>103893333.33333333</v>
      </c>
      <c r="C25" s="7">
        <f>SUM(C21:C23)</f>
        <v>131736746.66666667</v>
      </c>
      <c r="D25" s="7">
        <f t="shared" ref="D25:G25" si="5">SUM(D21:D23)</f>
        <v>183245814.61333334</v>
      </c>
      <c r="E25" s="7">
        <f t="shared" si="5"/>
        <v>299057169.44896007</v>
      </c>
      <c r="F25" s="7">
        <f t="shared" si="5"/>
        <v>344513859.20520192</v>
      </c>
      <c r="G25" s="7">
        <f t="shared" si="5"/>
        <v>375239967.95411104</v>
      </c>
    </row>
  </sheetData>
  <mergeCells count="1">
    <mergeCell ref="A10:A11"/>
  </mergeCell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C68F7-21C9-419B-956B-E682D3253D9D}">
  <dimension ref="B2:O31"/>
  <sheetViews>
    <sheetView topLeftCell="C1" workbookViewId="0">
      <selection activeCell="I9" sqref="I9"/>
    </sheetView>
  </sheetViews>
  <sheetFormatPr baseColWidth="10" defaultRowHeight="15" x14ac:dyDescent="0.25"/>
  <cols>
    <col min="1" max="1" width="11" style="91"/>
    <col min="2" max="2" width="28.125" style="91" bestFit="1" customWidth="1"/>
    <col min="3" max="4" width="11" style="91"/>
    <col min="5" max="6" width="11.125" style="91" bestFit="1" customWidth="1"/>
    <col min="7" max="8" width="11" style="91"/>
    <col min="9" max="9" width="12.875" style="91" customWidth="1"/>
    <col min="10" max="14" width="11" style="91"/>
    <col min="15" max="15" width="11.125" style="91" bestFit="1" customWidth="1"/>
    <col min="16" max="16384" width="11" style="91"/>
  </cols>
  <sheetData>
    <row r="2" spans="2:15" x14ac:dyDescent="0.25">
      <c r="B2" s="92"/>
      <c r="C2" s="92"/>
      <c r="D2" s="92"/>
      <c r="E2" s="109" t="s">
        <v>119</v>
      </c>
      <c r="F2" s="109"/>
      <c r="G2" s="92"/>
      <c r="H2" s="92"/>
      <c r="I2" s="92"/>
      <c r="J2" s="92"/>
      <c r="K2" s="92"/>
      <c r="L2" s="92"/>
      <c r="M2" s="109" t="s">
        <v>119</v>
      </c>
      <c r="N2" s="109"/>
      <c r="O2" s="92"/>
    </row>
    <row r="3" spans="2:15" ht="66" customHeight="1" x14ac:dyDescent="0.25">
      <c r="B3" s="110" t="s">
        <v>120</v>
      </c>
      <c r="C3" s="111" t="s">
        <v>121</v>
      </c>
      <c r="D3" s="111"/>
      <c r="E3" s="111"/>
      <c r="F3" s="111"/>
      <c r="G3" s="111"/>
      <c r="H3" s="112" t="s">
        <v>122</v>
      </c>
      <c r="I3" s="112"/>
      <c r="J3" s="113" t="s">
        <v>123</v>
      </c>
      <c r="K3" s="92"/>
      <c r="L3" s="114" t="s">
        <v>124</v>
      </c>
      <c r="M3" s="114"/>
      <c r="N3" s="114"/>
      <c r="O3" s="115"/>
    </row>
    <row r="4" spans="2:15" ht="28.5" customHeight="1" x14ac:dyDescent="0.25">
      <c r="B4" s="110"/>
      <c r="C4" s="93" t="s">
        <v>125</v>
      </c>
      <c r="D4" s="93" t="s">
        <v>126</v>
      </c>
      <c r="E4" s="93" t="s">
        <v>127</v>
      </c>
      <c r="F4" s="93" t="s">
        <v>128</v>
      </c>
      <c r="G4" s="93" t="s">
        <v>129</v>
      </c>
      <c r="H4" s="94" t="s">
        <v>130</v>
      </c>
      <c r="I4" s="94" t="s">
        <v>131</v>
      </c>
      <c r="J4" s="113"/>
      <c r="K4" s="92"/>
      <c r="L4" s="116"/>
      <c r="M4" s="116"/>
      <c r="N4" s="116"/>
      <c r="O4" s="117"/>
    </row>
    <row r="5" spans="2:15" ht="15" customHeight="1" x14ac:dyDescent="0.25">
      <c r="B5" s="95" t="s">
        <v>132</v>
      </c>
      <c r="C5" s="95">
        <v>1200000</v>
      </c>
      <c r="D5" s="95">
        <v>30</v>
      </c>
      <c r="E5" s="96">
        <f>(C5/30)*D5</f>
        <v>1200000</v>
      </c>
      <c r="F5" s="96">
        <f>[1]Nómina!I8</f>
        <v>106554</v>
      </c>
      <c r="G5" s="96">
        <f>SUM(E5:F5)</f>
        <v>1306554</v>
      </c>
      <c r="H5" s="96">
        <f>(G5-F5)*0.04</f>
        <v>48000</v>
      </c>
      <c r="I5" s="96">
        <f>(G5-F5)*0.04</f>
        <v>48000</v>
      </c>
      <c r="J5" s="96">
        <f>G5-H5-I5</f>
        <v>1210554</v>
      </c>
      <c r="K5" s="92"/>
      <c r="L5" s="121" t="s">
        <v>133</v>
      </c>
      <c r="M5" s="122"/>
      <c r="N5" s="123"/>
      <c r="O5" s="96">
        <f>[1]Nómina!M30</f>
        <v>792000</v>
      </c>
    </row>
    <row r="6" spans="2:15" x14ac:dyDescent="0.25">
      <c r="B6" s="95" t="s">
        <v>35</v>
      </c>
      <c r="C6" s="95">
        <v>1200000</v>
      </c>
      <c r="D6" s="95">
        <v>30</v>
      </c>
      <c r="E6" s="96">
        <f>(C6/30)*D6</f>
        <v>1200000</v>
      </c>
      <c r="F6" s="96">
        <f>[1]Nómina!I9</f>
        <v>106554</v>
      </c>
      <c r="G6" s="96">
        <f>SUM(E6:F6)</f>
        <v>1306554</v>
      </c>
      <c r="H6" s="96">
        <f t="shared" ref="H6:H9" si="0">(G6-F6)*0.04</f>
        <v>48000</v>
      </c>
      <c r="I6" s="96">
        <f t="shared" ref="I6:I9" si="1">(G6-F6)*0.04</f>
        <v>48000</v>
      </c>
      <c r="J6" s="96">
        <f t="shared" ref="J6:J9" si="2">G6-H6-I6</f>
        <v>1210554</v>
      </c>
      <c r="K6" s="92"/>
      <c r="L6" s="121" t="s">
        <v>134</v>
      </c>
      <c r="M6" s="122"/>
      <c r="N6" s="123"/>
      <c r="O6" s="96">
        <f>[1]Nómina!M31</f>
        <v>0</v>
      </c>
    </row>
    <row r="7" spans="2:15" x14ac:dyDescent="0.25">
      <c r="B7" s="95" t="s">
        <v>135</v>
      </c>
      <c r="C7" s="95">
        <v>1200000</v>
      </c>
      <c r="D7" s="95">
        <v>30</v>
      </c>
      <c r="E7" s="96">
        <f>(C7/30)*D7</f>
        <v>1200000</v>
      </c>
      <c r="F7" s="96">
        <f>[1]Nómina!I10</f>
        <v>106554</v>
      </c>
      <c r="G7" s="96">
        <f>SUM(E7:F7)</f>
        <v>1306554</v>
      </c>
      <c r="H7" s="96">
        <f t="shared" si="0"/>
        <v>48000</v>
      </c>
      <c r="I7" s="96">
        <f t="shared" si="1"/>
        <v>48000</v>
      </c>
      <c r="J7" s="96">
        <f t="shared" si="2"/>
        <v>1210554</v>
      </c>
      <c r="K7" s="92"/>
      <c r="L7" s="121" t="s">
        <v>136</v>
      </c>
      <c r="M7" s="122"/>
      <c r="N7" s="123"/>
      <c r="O7" s="96">
        <f>[1]Nómina!M32</f>
        <v>34452</v>
      </c>
    </row>
    <row r="8" spans="2:15" x14ac:dyDescent="0.25">
      <c r="B8" s="95" t="s">
        <v>137</v>
      </c>
      <c r="C8" s="95">
        <v>1500000</v>
      </c>
      <c r="D8" s="95">
        <v>30</v>
      </c>
      <c r="E8" s="96">
        <f>(C8/30)*D8</f>
        <v>1500000</v>
      </c>
      <c r="F8" s="96">
        <f>[1]Nómina!I11</f>
        <v>106554</v>
      </c>
      <c r="G8" s="96">
        <f>SUM(E8:F8)</f>
        <v>1606554</v>
      </c>
      <c r="H8" s="96">
        <f t="shared" si="0"/>
        <v>60000</v>
      </c>
      <c r="I8" s="96">
        <f t="shared" si="1"/>
        <v>60000</v>
      </c>
      <c r="J8" s="96">
        <f t="shared" si="2"/>
        <v>1486554</v>
      </c>
      <c r="K8" s="92"/>
      <c r="L8" s="97" t="s">
        <v>138</v>
      </c>
      <c r="M8" s="98"/>
      <c r="N8" s="99"/>
      <c r="O8" s="96">
        <f>[1]Nómina!M33</f>
        <v>0</v>
      </c>
    </row>
    <row r="9" spans="2:15" x14ac:dyDescent="0.25">
      <c r="B9" s="95" t="s">
        <v>139</v>
      </c>
      <c r="C9" s="95">
        <v>1500000</v>
      </c>
      <c r="D9" s="95">
        <v>30</v>
      </c>
      <c r="E9" s="96">
        <f>(C9/30)*D9</f>
        <v>1500000</v>
      </c>
      <c r="F9" s="96">
        <f>[1]Nómina!I12</f>
        <v>106554</v>
      </c>
      <c r="G9" s="96">
        <f>SUM(E9:F9)</f>
        <v>1606554</v>
      </c>
      <c r="H9" s="96">
        <f t="shared" si="0"/>
        <v>60000</v>
      </c>
      <c r="I9" s="96">
        <f t="shared" si="1"/>
        <v>60000</v>
      </c>
      <c r="J9" s="96">
        <f t="shared" si="2"/>
        <v>1486554</v>
      </c>
      <c r="K9" s="92"/>
      <c r="L9" s="97" t="s">
        <v>140</v>
      </c>
      <c r="M9" s="98"/>
      <c r="N9" s="99"/>
      <c r="O9" s="96">
        <f>[1]Nómina!M34</f>
        <v>0</v>
      </c>
    </row>
    <row r="10" spans="2:15" x14ac:dyDescent="0.25">
      <c r="B10" s="118" t="s">
        <v>141</v>
      </c>
      <c r="C10" s="119"/>
      <c r="D10" s="120"/>
      <c r="E10" s="100">
        <f t="shared" ref="E10:J10" si="3">SUM(E5:E9)</f>
        <v>6600000</v>
      </c>
      <c r="F10" s="100">
        <f t="shared" si="3"/>
        <v>532770</v>
      </c>
      <c r="G10" s="100">
        <f t="shared" si="3"/>
        <v>7132770</v>
      </c>
      <c r="H10" s="100">
        <f t="shared" si="3"/>
        <v>264000</v>
      </c>
      <c r="I10" s="100">
        <f t="shared" si="3"/>
        <v>264000</v>
      </c>
      <c r="J10" s="100">
        <f t="shared" si="3"/>
        <v>6604770</v>
      </c>
      <c r="K10" s="92"/>
      <c r="L10" s="97" t="s">
        <v>142</v>
      </c>
      <c r="M10" s="98"/>
      <c r="N10" s="99"/>
      <c r="O10" s="96">
        <f>[1]Nómina!M35</f>
        <v>264000</v>
      </c>
    </row>
    <row r="11" spans="2:15" x14ac:dyDescent="0.25">
      <c r="B11" s="92"/>
      <c r="C11" s="92"/>
      <c r="D11" s="92"/>
      <c r="E11" s="92"/>
      <c r="F11" s="92"/>
      <c r="G11" s="92"/>
      <c r="H11" s="92"/>
      <c r="I11" s="92"/>
      <c r="J11" s="92"/>
      <c r="K11" s="92"/>
      <c r="L11" s="97" t="s">
        <v>143</v>
      </c>
      <c r="M11" s="98"/>
      <c r="N11" s="99"/>
      <c r="O11" s="96">
        <f>[1]Nómina!M36</f>
        <v>594159.74100000004</v>
      </c>
    </row>
    <row r="12" spans="2:15" x14ac:dyDescent="0.25">
      <c r="B12" s="92"/>
      <c r="C12" s="92"/>
      <c r="D12" s="92"/>
      <c r="E12" s="92"/>
      <c r="F12" s="92"/>
      <c r="G12" s="92"/>
      <c r="H12" s="92"/>
      <c r="I12" s="92"/>
      <c r="J12" s="92"/>
      <c r="K12" s="92"/>
      <c r="L12" s="97" t="s">
        <v>144</v>
      </c>
      <c r="M12" s="98"/>
      <c r="N12" s="99"/>
      <c r="O12" s="96">
        <f>[1]Nómina!M37</f>
        <v>594159.74100000004</v>
      </c>
    </row>
    <row r="13" spans="2:15" x14ac:dyDescent="0.25">
      <c r="B13" s="92"/>
      <c r="C13" s="92"/>
      <c r="D13" s="92"/>
      <c r="E13" s="92"/>
      <c r="F13" s="92"/>
      <c r="G13" s="92"/>
      <c r="H13" s="92"/>
      <c r="I13" s="92"/>
      <c r="J13" s="92"/>
      <c r="K13" s="92"/>
      <c r="L13" s="121" t="s">
        <v>145</v>
      </c>
      <c r="M13" s="122"/>
      <c r="N13" s="123"/>
      <c r="O13" s="96">
        <f>[1]Nómina!M38</f>
        <v>71299.168919999996</v>
      </c>
    </row>
    <row r="14" spans="2:15" x14ac:dyDescent="0.25">
      <c r="B14" s="92"/>
      <c r="C14" s="92"/>
      <c r="D14" s="92"/>
      <c r="E14" s="92"/>
      <c r="F14" s="92"/>
      <c r="G14" s="92"/>
      <c r="H14" s="92"/>
      <c r="I14" s="92"/>
      <c r="J14" s="92"/>
      <c r="K14" s="92"/>
      <c r="L14" s="121" t="s">
        <v>146</v>
      </c>
      <c r="M14" s="122"/>
      <c r="N14" s="123"/>
      <c r="O14" s="96">
        <f>[1]Nómina!M39</f>
        <v>275220</v>
      </c>
    </row>
    <row r="15" spans="2:15" x14ac:dyDescent="0.25">
      <c r="B15" s="92"/>
      <c r="C15" s="92"/>
      <c r="D15" s="92"/>
      <c r="E15" s="92"/>
      <c r="F15" s="92"/>
      <c r="G15" s="92"/>
      <c r="H15" s="92"/>
      <c r="I15" s="92"/>
      <c r="J15" s="92"/>
      <c r="K15" s="92"/>
      <c r="L15" s="124" t="s">
        <v>147</v>
      </c>
      <c r="M15" s="124"/>
      <c r="N15" s="124"/>
      <c r="O15" s="101">
        <f>SUM(O5:O14)</f>
        <v>2625290.6509199999</v>
      </c>
    </row>
    <row r="16" spans="2:15" x14ac:dyDescent="0.25">
      <c r="B16" s="92"/>
      <c r="C16" s="92"/>
      <c r="D16" s="92"/>
      <c r="E16" s="92"/>
      <c r="F16" s="92"/>
      <c r="G16" s="92"/>
      <c r="H16" s="92"/>
      <c r="I16" s="92"/>
      <c r="J16" s="92"/>
      <c r="K16" s="92"/>
    </row>
    <row r="18" spans="2:15" x14ac:dyDescent="0.25">
      <c r="E18" s="125" t="s">
        <v>148</v>
      </c>
      <c r="F18" s="125"/>
      <c r="M18" s="125" t="s">
        <v>148</v>
      </c>
      <c r="N18" s="125"/>
    </row>
    <row r="19" spans="2:15" x14ac:dyDescent="0.25">
      <c r="B19" s="110" t="s">
        <v>120</v>
      </c>
      <c r="C19" s="126" t="s">
        <v>121</v>
      </c>
      <c r="D19" s="127"/>
      <c r="E19" s="127"/>
      <c r="F19" s="128"/>
      <c r="G19" s="129" t="s">
        <v>122</v>
      </c>
      <c r="H19" s="130"/>
      <c r="I19" s="113" t="s">
        <v>123</v>
      </c>
      <c r="L19" s="114" t="s">
        <v>124</v>
      </c>
      <c r="M19" s="114"/>
      <c r="N19" s="114"/>
      <c r="O19" s="115"/>
    </row>
    <row r="20" spans="2:15" ht="28.5" x14ac:dyDescent="0.25">
      <c r="B20" s="110"/>
      <c r="C20" s="93" t="s">
        <v>125</v>
      </c>
      <c r="D20" s="93" t="s">
        <v>127</v>
      </c>
      <c r="E20" s="93" t="s">
        <v>128</v>
      </c>
      <c r="F20" s="93" t="s">
        <v>129</v>
      </c>
      <c r="G20" s="94" t="s">
        <v>130</v>
      </c>
      <c r="H20" s="94" t="s">
        <v>131</v>
      </c>
      <c r="I20" s="113"/>
      <c r="L20" s="116"/>
      <c r="M20" s="116"/>
      <c r="N20" s="116"/>
      <c r="O20" s="117"/>
    </row>
    <row r="21" spans="2:15" x14ac:dyDescent="0.25">
      <c r="B21" s="95" t="s">
        <v>132</v>
      </c>
      <c r="C21" s="95">
        <f>C5*12</f>
        <v>14400000</v>
      </c>
      <c r="D21" s="96">
        <f>C21</f>
        <v>14400000</v>
      </c>
      <c r="E21" s="96">
        <f>F5*12</f>
        <v>1278648</v>
      </c>
      <c r="F21" s="96">
        <f>SUM(D21:E21)</f>
        <v>15678648</v>
      </c>
      <c r="G21" s="96">
        <f>(F21-E21)*0.04</f>
        <v>576000</v>
      </c>
      <c r="H21" s="96">
        <f>(F21-E21)*0.04</f>
        <v>576000</v>
      </c>
      <c r="I21" s="96">
        <f>F21-G21-H21</f>
        <v>14526648</v>
      </c>
      <c r="L21" s="131" t="s">
        <v>133</v>
      </c>
      <c r="M21" s="131"/>
      <c r="N21" s="131"/>
      <c r="O21" s="96">
        <f t="shared" ref="O21:O30" si="4">O5*12</f>
        <v>9504000</v>
      </c>
    </row>
    <row r="22" spans="2:15" x14ac:dyDescent="0.25">
      <c r="B22" s="95" t="s">
        <v>35</v>
      </c>
      <c r="C22" s="95">
        <f t="shared" ref="C22:C25" si="5">C6*12</f>
        <v>14400000</v>
      </c>
      <c r="D22" s="96">
        <f t="shared" ref="D22:D25" si="6">C22</f>
        <v>14400000</v>
      </c>
      <c r="E22" s="96">
        <f t="shared" ref="E22:E25" si="7">F6*12</f>
        <v>1278648</v>
      </c>
      <c r="F22" s="96">
        <f>SUM(D22:E22)</f>
        <v>15678648</v>
      </c>
      <c r="G22" s="96">
        <f>(F22-E22)*0.04</f>
        <v>576000</v>
      </c>
      <c r="H22" s="96">
        <f>(F22-E22)*0.04</f>
        <v>576000</v>
      </c>
      <c r="I22" s="96">
        <f>F22-G22-H22</f>
        <v>14526648</v>
      </c>
      <c r="L22" s="131" t="s">
        <v>134</v>
      </c>
      <c r="M22" s="131"/>
      <c r="N22" s="131"/>
      <c r="O22" s="96">
        <f t="shared" si="4"/>
        <v>0</v>
      </c>
    </row>
    <row r="23" spans="2:15" x14ac:dyDescent="0.25">
      <c r="B23" s="95" t="s">
        <v>135</v>
      </c>
      <c r="C23" s="95">
        <f t="shared" si="5"/>
        <v>14400000</v>
      </c>
      <c r="D23" s="96">
        <f t="shared" si="6"/>
        <v>14400000</v>
      </c>
      <c r="E23" s="96">
        <f t="shared" si="7"/>
        <v>1278648</v>
      </c>
      <c r="F23" s="96">
        <f>SUM(D23:E23)</f>
        <v>15678648</v>
      </c>
      <c r="G23" s="96">
        <f>(F23-E23)*0.04</f>
        <v>576000</v>
      </c>
      <c r="H23" s="96">
        <f>(F23-E23)*0.04</f>
        <v>576000</v>
      </c>
      <c r="I23" s="96">
        <f>F23-G23-H23</f>
        <v>14526648</v>
      </c>
      <c r="L23" s="131" t="s">
        <v>136</v>
      </c>
      <c r="M23" s="131"/>
      <c r="N23" s="131"/>
      <c r="O23" s="96">
        <f t="shared" si="4"/>
        <v>413424</v>
      </c>
    </row>
    <row r="24" spans="2:15" x14ac:dyDescent="0.25">
      <c r="B24" s="95" t="s">
        <v>137</v>
      </c>
      <c r="C24" s="95">
        <f t="shared" si="5"/>
        <v>18000000</v>
      </c>
      <c r="D24" s="96">
        <f t="shared" si="6"/>
        <v>18000000</v>
      </c>
      <c r="E24" s="96">
        <f t="shared" si="7"/>
        <v>1278648</v>
      </c>
      <c r="F24" s="96">
        <f>SUM(D24:E24)</f>
        <v>19278648</v>
      </c>
      <c r="G24" s="96">
        <f>(F24-E24)*0.04</f>
        <v>720000</v>
      </c>
      <c r="H24" s="96">
        <f>(F24-E24)*0.04</f>
        <v>720000</v>
      </c>
      <c r="I24" s="96">
        <f>F24-G24-H24</f>
        <v>17838648</v>
      </c>
      <c r="L24" s="121" t="s">
        <v>138</v>
      </c>
      <c r="M24" s="122"/>
      <c r="N24" s="123"/>
      <c r="O24" s="96">
        <f t="shared" si="4"/>
        <v>0</v>
      </c>
    </row>
    <row r="25" spans="2:15" x14ac:dyDescent="0.25">
      <c r="B25" s="95" t="s">
        <v>139</v>
      </c>
      <c r="C25" s="95">
        <f t="shared" si="5"/>
        <v>18000000</v>
      </c>
      <c r="D25" s="96">
        <f t="shared" si="6"/>
        <v>18000000</v>
      </c>
      <c r="E25" s="96">
        <f t="shared" si="7"/>
        <v>1278648</v>
      </c>
      <c r="F25" s="96">
        <f>SUM(D25:E25)</f>
        <v>19278648</v>
      </c>
      <c r="G25" s="96">
        <f>(F25-E25)*0.04</f>
        <v>720000</v>
      </c>
      <c r="H25" s="96">
        <f>(F25-E25)*0.04</f>
        <v>720000</v>
      </c>
      <c r="I25" s="96">
        <f>F25-G25-H25</f>
        <v>17838648</v>
      </c>
      <c r="L25" s="121" t="s">
        <v>140</v>
      </c>
      <c r="M25" s="122"/>
      <c r="N25" s="123"/>
      <c r="O25" s="96">
        <f t="shared" si="4"/>
        <v>0</v>
      </c>
    </row>
    <row r="26" spans="2:15" x14ac:dyDescent="0.25">
      <c r="B26" s="118" t="s">
        <v>141</v>
      </c>
      <c r="C26" s="119"/>
      <c r="D26" s="120"/>
      <c r="E26" s="100">
        <f>SUM(E21:E25)</f>
        <v>6393240</v>
      </c>
      <c r="F26" s="100">
        <f t="shared" ref="F26:I26" si="8">SUM(F21:F25)</f>
        <v>85593240</v>
      </c>
      <c r="G26" s="100">
        <f t="shared" si="8"/>
        <v>3168000</v>
      </c>
      <c r="H26" s="100">
        <f t="shared" si="8"/>
        <v>3168000</v>
      </c>
      <c r="I26" s="100">
        <f t="shared" si="8"/>
        <v>79257240</v>
      </c>
      <c r="L26" s="121" t="s">
        <v>142</v>
      </c>
      <c r="M26" s="122"/>
      <c r="N26" s="123"/>
      <c r="O26" s="96">
        <f t="shared" si="4"/>
        <v>3168000</v>
      </c>
    </row>
    <row r="27" spans="2:15" x14ac:dyDescent="0.25">
      <c r="L27" s="121" t="s">
        <v>143</v>
      </c>
      <c r="M27" s="122"/>
      <c r="N27" s="123"/>
      <c r="O27" s="96">
        <f t="shared" si="4"/>
        <v>7129916.8920000009</v>
      </c>
    </row>
    <row r="28" spans="2:15" x14ac:dyDescent="0.25">
      <c r="L28" s="121" t="s">
        <v>144</v>
      </c>
      <c r="M28" s="122"/>
      <c r="N28" s="123"/>
      <c r="O28" s="96">
        <f t="shared" si="4"/>
        <v>7129916.8920000009</v>
      </c>
    </row>
    <row r="29" spans="2:15" x14ac:dyDescent="0.25">
      <c r="L29" s="121" t="s">
        <v>145</v>
      </c>
      <c r="M29" s="122"/>
      <c r="N29" s="123"/>
      <c r="O29" s="96">
        <f t="shared" si="4"/>
        <v>855590.02703999996</v>
      </c>
    </row>
    <row r="30" spans="2:15" x14ac:dyDescent="0.25">
      <c r="L30" s="132" t="s">
        <v>146</v>
      </c>
      <c r="M30" s="132"/>
      <c r="N30" s="132"/>
      <c r="O30" s="96">
        <f t="shared" si="4"/>
        <v>3302640</v>
      </c>
    </row>
    <row r="31" spans="2:15" x14ac:dyDescent="0.25">
      <c r="L31" s="124" t="s">
        <v>147</v>
      </c>
      <c r="M31" s="124"/>
      <c r="N31" s="124"/>
      <c r="O31" s="101">
        <f>SUM(O21:O30)</f>
        <v>31503487.811040003</v>
      </c>
    </row>
  </sheetData>
  <mergeCells count="33">
    <mergeCell ref="L27:N27"/>
    <mergeCell ref="L28:N28"/>
    <mergeCell ref="L30:N30"/>
    <mergeCell ref="L31:N31"/>
    <mergeCell ref="L29:N29"/>
    <mergeCell ref="L5:N5"/>
    <mergeCell ref="L6:N6"/>
    <mergeCell ref="L7:N7"/>
    <mergeCell ref="L13:N13"/>
    <mergeCell ref="L14:N14"/>
    <mergeCell ref="B26:D26"/>
    <mergeCell ref="L26:N26"/>
    <mergeCell ref="B10:D10"/>
    <mergeCell ref="L15:N15"/>
    <mergeCell ref="E18:F18"/>
    <mergeCell ref="M18:N18"/>
    <mergeCell ref="B19:B20"/>
    <mergeCell ref="C19:F19"/>
    <mergeCell ref="G19:H19"/>
    <mergeCell ref="I19:I20"/>
    <mergeCell ref="L19:O20"/>
    <mergeCell ref="L21:N21"/>
    <mergeCell ref="L22:N22"/>
    <mergeCell ref="L23:N23"/>
    <mergeCell ref="L24:N24"/>
    <mergeCell ref="L25:N25"/>
    <mergeCell ref="E2:F2"/>
    <mergeCell ref="M2:N2"/>
    <mergeCell ref="B3:B4"/>
    <mergeCell ref="C3:G3"/>
    <mergeCell ref="H3:I3"/>
    <mergeCell ref="J3:J4"/>
    <mergeCell ref="L3:O4"/>
  </mergeCells>
  <dataValidations count="1">
    <dataValidation type="list" allowBlank="1" showInputMessage="1" showErrorMessage="1" sqref="D5:D9" xr:uid="{5A13E208-ED09-401F-8763-2282D4ABCB59}">
      <formula1>"0,1,2,3,4,5,6,7,8,9,10,11,12,13,14,15,16,17,18,19,20,21,22,23,24,25,26,27,28,29,30"</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49E47-B526-42E3-8F3A-E79896631938}">
  <dimension ref="A2:H20"/>
  <sheetViews>
    <sheetView workbookViewId="0">
      <selection activeCell="H10" sqref="H10"/>
    </sheetView>
  </sheetViews>
  <sheetFormatPr baseColWidth="10" defaultRowHeight="15" x14ac:dyDescent="0.25"/>
  <cols>
    <col min="1" max="1" width="28.25" bestFit="1" customWidth="1"/>
    <col min="2" max="2" width="16.125" bestFit="1" customWidth="1"/>
    <col min="3" max="4" width="14.75" bestFit="1" customWidth="1"/>
    <col min="5" max="5" width="15.125" bestFit="1" customWidth="1"/>
    <col min="6" max="6" width="15.375" bestFit="1" customWidth="1"/>
    <col min="7" max="7" width="15.125" bestFit="1" customWidth="1"/>
    <col min="8" max="8" width="11.25" bestFit="1" customWidth="1"/>
  </cols>
  <sheetData>
    <row r="2" spans="1:8" x14ac:dyDescent="0.25">
      <c r="A2" s="22" t="s">
        <v>26</v>
      </c>
      <c r="B2" s="20">
        <v>2021</v>
      </c>
      <c r="C2" s="20">
        <v>2022</v>
      </c>
      <c r="D2" s="20">
        <v>2023</v>
      </c>
      <c r="E2" s="20">
        <v>2024</v>
      </c>
      <c r="F2" s="20">
        <v>2025</v>
      </c>
      <c r="G2" s="20">
        <v>2026</v>
      </c>
    </row>
    <row r="3" spans="1:8" x14ac:dyDescent="0.25">
      <c r="A3" s="21" t="s">
        <v>27</v>
      </c>
      <c r="B3" s="7">
        <v>3040800</v>
      </c>
      <c r="C3" s="7">
        <f>B3*(1+C20)</f>
        <v>3125942.4</v>
      </c>
      <c r="D3" s="7">
        <f>C3*(1+D20)</f>
        <v>3222846.6143999998</v>
      </c>
      <c r="E3" s="7">
        <f>D3*(1+E20)</f>
        <v>3325977.7060607998</v>
      </c>
      <c r="F3" s="7">
        <f>E3*(1+F20)</f>
        <v>3432408.9926547455</v>
      </c>
      <c r="G3" s="7">
        <f>F3*(1+G20)</f>
        <v>3542246.0804196973</v>
      </c>
    </row>
    <row r="4" spans="1:8" x14ac:dyDescent="0.25">
      <c r="A4" s="21" t="s">
        <v>28</v>
      </c>
      <c r="B4" s="6">
        <v>20275080</v>
      </c>
      <c r="C4" s="7">
        <f>B4*(1+C20)</f>
        <v>20842782.240000002</v>
      </c>
      <c r="D4" s="7">
        <f>C4*(1+D20)</f>
        <v>21488908.489440002</v>
      </c>
      <c r="E4" s="7">
        <f>D4*(1+E20)</f>
        <v>22176553.561102081</v>
      </c>
      <c r="F4" s="7">
        <f>E4*(1+F20)</f>
        <v>22886203.275057349</v>
      </c>
      <c r="G4" s="7">
        <f>F4*(1+G20)</f>
        <v>23618561.779859185</v>
      </c>
      <c r="H4" s="1"/>
    </row>
    <row r="5" spans="1:8" x14ac:dyDescent="0.25">
      <c r="A5" s="21" t="s">
        <v>29</v>
      </c>
      <c r="B5" s="6">
        <f>B4</f>
        <v>20275080</v>
      </c>
      <c r="C5" s="7">
        <f>B5*(1+C20)</f>
        <v>20842782.240000002</v>
      </c>
      <c r="D5" s="7">
        <f>C5*(1+D20)</f>
        <v>21488908.489440002</v>
      </c>
      <c r="E5" s="7">
        <f>D5*(1+E20)</f>
        <v>22176553.561102081</v>
      </c>
      <c r="F5" s="7">
        <f>E5*(1+F20)</f>
        <v>22886203.275057349</v>
      </c>
      <c r="G5" s="7">
        <f>F5*(1+G20)</f>
        <v>23618561.779859185</v>
      </c>
      <c r="H5" s="1"/>
    </row>
    <row r="6" spans="1:8" x14ac:dyDescent="0.25">
      <c r="A6" s="21" t="s">
        <v>30</v>
      </c>
      <c r="B6" s="6">
        <f>B5</f>
        <v>20275080</v>
      </c>
      <c r="C6" s="7">
        <f>B6*(1+C20)</f>
        <v>20842782.240000002</v>
      </c>
      <c r="D6" s="7">
        <f>C6*(1+D20)</f>
        <v>21488908.489440002</v>
      </c>
      <c r="E6" s="7">
        <f>D6*(1+E20)</f>
        <v>22176553.561102081</v>
      </c>
      <c r="F6" s="7">
        <f>E6*(1+F20)</f>
        <v>22886203.275057349</v>
      </c>
      <c r="G6" s="7">
        <f>F6*(1+G20)</f>
        <v>23618561.779859185</v>
      </c>
      <c r="H6" s="1"/>
    </row>
    <row r="7" spans="1:8" x14ac:dyDescent="0.25">
      <c r="A7" s="21" t="s">
        <v>31</v>
      </c>
      <c r="B7" s="7">
        <v>0</v>
      </c>
      <c r="C7" s="7">
        <v>0</v>
      </c>
      <c r="D7" s="7">
        <f>D6</f>
        <v>21488908.489440002</v>
      </c>
      <c r="E7" s="7">
        <f t="shared" ref="E7:G7" si="0">E6</f>
        <v>22176553.561102081</v>
      </c>
      <c r="F7" s="7">
        <f t="shared" si="0"/>
        <v>22886203.275057349</v>
      </c>
      <c r="G7" s="7">
        <f t="shared" si="0"/>
        <v>23618561.779859185</v>
      </c>
      <c r="H7" s="1"/>
    </row>
    <row r="8" spans="1:8" x14ac:dyDescent="0.25">
      <c r="A8" s="21" t="s">
        <v>32</v>
      </c>
      <c r="B8" s="7">
        <v>0</v>
      </c>
      <c r="C8" s="7">
        <v>0</v>
      </c>
      <c r="D8" s="7">
        <f>D7</f>
        <v>21488908.489440002</v>
      </c>
      <c r="E8" s="7">
        <f t="shared" ref="E8" si="1">E7</f>
        <v>22176553.561102081</v>
      </c>
      <c r="F8" s="7">
        <f t="shared" ref="F8" si="2">F7</f>
        <v>22886203.275057349</v>
      </c>
      <c r="G8" s="7">
        <f t="shared" ref="G8" si="3">G7</f>
        <v>23618561.779859185</v>
      </c>
      <c r="H8" s="1"/>
    </row>
    <row r="9" spans="1:8" x14ac:dyDescent="0.25">
      <c r="A9" s="22" t="s">
        <v>1</v>
      </c>
      <c r="B9" s="15">
        <f>SUM(B3:B8)</f>
        <v>63866040</v>
      </c>
      <c r="C9" s="15">
        <f t="shared" ref="C9:G9" si="4">SUM(C3:C8)</f>
        <v>65654289.120000005</v>
      </c>
      <c r="D9" s="15">
        <f t="shared" si="4"/>
        <v>110667389.0616</v>
      </c>
      <c r="E9" s="15">
        <f t="shared" si="4"/>
        <v>114208745.5115712</v>
      </c>
      <c r="F9" s="15">
        <f t="shared" si="4"/>
        <v>117863425.36794148</v>
      </c>
      <c r="G9" s="15">
        <f t="shared" si="4"/>
        <v>121635054.97971562</v>
      </c>
      <c r="H9" s="1"/>
    </row>
    <row r="10" spans="1:8" x14ac:dyDescent="0.25">
      <c r="A10" s="22" t="s">
        <v>33</v>
      </c>
      <c r="B10" s="2"/>
      <c r="C10" s="2"/>
      <c r="D10" s="2"/>
      <c r="E10" s="2"/>
      <c r="F10" s="2"/>
      <c r="G10" s="2"/>
      <c r="H10" s="1"/>
    </row>
    <row r="11" spans="1:8" x14ac:dyDescent="0.25">
      <c r="A11" s="21" t="s">
        <v>34</v>
      </c>
      <c r="B11" s="7">
        <v>23767740</v>
      </c>
      <c r="C11" s="14">
        <f>B11*(1+C20)</f>
        <v>24433236.719999999</v>
      </c>
      <c r="D11" s="14">
        <f>C11*(1+D20)</f>
        <v>25190667.058319997</v>
      </c>
      <c r="E11" s="14">
        <f>D11*(1+E20)</f>
        <v>25996768.404186238</v>
      </c>
      <c r="F11" s="14">
        <f>E11*(1+F20)</f>
        <v>26828664.993120197</v>
      </c>
      <c r="G11" s="14">
        <f>F11*(1+G20)</f>
        <v>27687182.272900045</v>
      </c>
      <c r="H11" s="1"/>
    </row>
    <row r="12" spans="1:8" x14ac:dyDescent="0.25">
      <c r="A12" s="21" t="s">
        <v>35</v>
      </c>
      <c r="B12" s="7">
        <f>B11</f>
        <v>23767740</v>
      </c>
      <c r="C12" s="14">
        <f>B12*(1+C20)</f>
        <v>24433236.719999999</v>
      </c>
      <c r="D12" s="14">
        <f t="shared" ref="D12:G12" si="5">C12*(1+D20)</f>
        <v>25190667.058319997</v>
      </c>
      <c r="E12" s="14">
        <f t="shared" si="5"/>
        <v>25996768.404186238</v>
      </c>
      <c r="F12" s="14">
        <f t="shared" si="5"/>
        <v>26828664.993120197</v>
      </c>
      <c r="G12" s="14">
        <f t="shared" si="5"/>
        <v>27687182.272900045</v>
      </c>
      <c r="H12" s="1"/>
    </row>
    <row r="13" spans="1:8" x14ac:dyDescent="0.25">
      <c r="A13" s="21" t="s">
        <v>36</v>
      </c>
      <c r="B13" s="6">
        <v>1620000</v>
      </c>
      <c r="C13" s="14">
        <f>B13*(1+C20)</f>
        <v>1665360</v>
      </c>
      <c r="D13" s="14">
        <f t="shared" ref="D13:G13" si="6">C13*(1+D20)</f>
        <v>1716986.16</v>
      </c>
      <c r="E13" s="14">
        <f t="shared" si="6"/>
        <v>1771929.7171199999</v>
      </c>
      <c r="F13" s="14">
        <f t="shared" si="6"/>
        <v>1828631.46806784</v>
      </c>
      <c r="G13" s="14">
        <f t="shared" si="6"/>
        <v>1887147.6750460109</v>
      </c>
    </row>
    <row r="14" spans="1:8" x14ac:dyDescent="0.25">
      <c r="A14" s="21" t="s">
        <v>37</v>
      </c>
      <c r="B14" s="6">
        <v>289990</v>
      </c>
      <c r="C14" s="14">
        <f>B14*(1+C20)</f>
        <v>298109.72000000003</v>
      </c>
      <c r="D14" s="14">
        <f t="shared" ref="D14:G14" si="7">C14*(1+D20)</f>
        <v>307351.12132000003</v>
      </c>
      <c r="E14" s="14">
        <f t="shared" si="7"/>
        <v>317186.35720224003</v>
      </c>
      <c r="F14" s="14">
        <f t="shared" si="7"/>
        <v>327336.32063271175</v>
      </c>
      <c r="G14" s="14">
        <f t="shared" si="7"/>
        <v>337811.08289295854</v>
      </c>
    </row>
    <row r="15" spans="1:8" x14ac:dyDescent="0.25">
      <c r="A15" s="22" t="s">
        <v>1</v>
      </c>
      <c r="B15" s="15">
        <f>SUM(B11:B14)</f>
        <v>49445470</v>
      </c>
      <c r="C15" s="15">
        <f t="shared" ref="C15:G15" si="8">SUM(C11:C14)</f>
        <v>50829943.159999996</v>
      </c>
      <c r="D15" s="15">
        <f t="shared" si="8"/>
        <v>52405671.397959992</v>
      </c>
      <c r="E15" s="15">
        <f t="shared" si="8"/>
        <v>54082652.882694714</v>
      </c>
      <c r="F15" s="15">
        <f t="shared" si="8"/>
        <v>55813297.774940945</v>
      </c>
      <c r="G15" s="15">
        <f t="shared" si="8"/>
        <v>57599323.303739063</v>
      </c>
    </row>
    <row r="19" spans="1:7" x14ac:dyDescent="0.25">
      <c r="A19" s="8"/>
      <c r="B19" s="20">
        <v>2021</v>
      </c>
      <c r="C19" s="20">
        <v>2022</v>
      </c>
      <c r="D19" s="20">
        <v>2023</v>
      </c>
      <c r="E19" s="20">
        <v>2024</v>
      </c>
      <c r="F19" s="20">
        <v>2025</v>
      </c>
      <c r="G19" s="20">
        <v>2026</v>
      </c>
    </row>
    <row r="20" spans="1:7" x14ac:dyDescent="0.25">
      <c r="A20" s="22" t="s">
        <v>2</v>
      </c>
      <c r="B20" s="3">
        <v>3.1E-2</v>
      </c>
      <c r="C20" s="3">
        <v>2.8000000000000001E-2</v>
      </c>
      <c r="D20" s="3">
        <v>3.1E-2</v>
      </c>
      <c r="E20" s="3">
        <v>3.2000000000000001E-2</v>
      </c>
      <c r="F20" s="3">
        <v>3.2000000000000001E-2</v>
      </c>
      <c r="G20" s="3">
        <v>3.2000000000000001E-2</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0064F-9EE0-45F7-AF1F-AB6689B9F580}">
  <dimension ref="B2:H31"/>
  <sheetViews>
    <sheetView topLeftCell="A16" workbookViewId="0">
      <selection activeCell="B15" sqref="B15:H31"/>
    </sheetView>
  </sheetViews>
  <sheetFormatPr baseColWidth="10" defaultRowHeight="15" x14ac:dyDescent="0.25"/>
  <cols>
    <col min="1" max="1" width="11" customWidth="1"/>
    <col min="2" max="2" width="32.5" bestFit="1" customWidth="1"/>
    <col min="3" max="3" width="15.75" customWidth="1"/>
    <col min="4" max="4" width="14.75" bestFit="1" customWidth="1"/>
    <col min="5" max="5" width="15.375" bestFit="1" customWidth="1"/>
    <col min="6" max="6" width="15.625" bestFit="1" customWidth="1"/>
    <col min="7" max="8" width="15.5" bestFit="1" customWidth="1"/>
  </cols>
  <sheetData>
    <row r="2" spans="2:8" x14ac:dyDescent="0.25">
      <c r="B2" s="133" t="s">
        <v>56</v>
      </c>
      <c r="C2" s="133"/>
      <c r="D2" s="133"/>
      <c r="E2" s="133"/>
      <c r="F2" s="133"/>
      <c r="G2" s="133"/>
      <c r="H2" s="133"/>
    </row>
    <row r="4" spans="2:8" ht="15.75" x14ac:dyDescent="0.25">
      <c r="B4" s="32"/>
      <c r="C4" s="33">
        <v>2021</v>
      </c>
      <c r="D4" s="33">
        <v>2022</v>
      </c>
      <c r="E4" s="33">
        <v>2023</v>
      </c>
      <c r="F4" s="33">
        <v>2024</v>
      </c>
      <c r="G4" s="33">
        <v>2025</v>
      </c>
      <c r="H4" s="33">
        <v>2026</v>
      </c>
    </row>
    <row r="5" spans="2:8" ht="15.75" x14ac:dyDescent="0.25">
      <c r="B5" s="34" t="s">
        <v>20</v>
      </c>
      <c r="C5" s="35">
        <f>'PRONOSTICO DE VENTAS'!B25</f>
        <v>103893333.33333333</v>
      </c>
      <c r="D5" s="36">
        <f>'PRONOSTICO DE VENTAS'!C25</f>
        <v>131736746.66666667</v>
      </c>
      <c r="E5" s="36">
        <f>'PRONOSTICO DE VENTAS'!D25</f>
        <v>183245814.61333334</v>
      </c>
      <c r="F5" s="36">
        <f>'PRONOSTICO DE VENTAS'!E25</f>
        <v>299057169.44896007</v>
      </c>
      <c r="G5" s="36">
        <f>'PRONOSTICO DE VENTAS'!F25</f>
        <v>344513859.20520192</v>
      </c>
      <c r="H5" s="36">
        <f>'PRONOSTICO DE VENTAS'!G25</f>
        <v>375239967.95411104</v>
      </c>
    </row>
    <row r="6" spans="2:8" ht="15.75" x14ac:dyDescent="0.25">
      <c r="B6" s="34" t="s">
        <v>21</v>
      </c>
      <c r="C6" s="37">
        <f>'COSTOS GASTOS'!B9</f>
        <v>63866040</v>
      </c>
      <c r="D6" s="38">
        <f>'COSTOS GASTOS'!C9</f>
        <v>65654289.120000005</v>
      </c>
      <c r="E6" s="38">
        <f>'COSTOS GASTOS'!D9</f>
        <v>110667389.0616</v>
      </c>
      <c r="F6" s="38">
        <f>'COSTOS GASTOS'!E9</f>
        <v>114208745.5115712</v>
      </c>
      <c r="G6" s="38">
        <f>'COSTOS GASTOS'!F9</f>
        <v>117863425.36794148</v>
      </c>
      <c r="H6" s="38">
        <f>'COSTOS GASTOS'!G9</f>
        <v>121635054.97971562</v>
      </c>
    </row>
    <row r="7" spans="2:8" ht="15.75" x14ac:dyDescent="0.25">
      <c r="B7" s="39" t="s">
        <v>22</v>
      </c>
      <c r="C7" s="40">
        <f>C5-C6</f>
        <v>40027293.333333328</v>
      </c>
      <c r="D7" s="41">
        <f t="shared" ref="D7:H7" si="0">D5-D6</f>
        <v>66082457.546666667</v>
      </c>
      <c r="E7" s="41">
        <f t="shared" si="0"/>
        <v>72578425.551733345</v>
      </c>
      <c r="F7" s="41">
        <f t="shared" si="0"/>
        <v>184848423.93738887</v>
      </c>
      <c r="G7" s="41">
        <f t="shared" si="0"/>
        <v>226650433.83726043</v>
      </c>
      <c r="H7" s="41">
        <f t="shared" si="0"/>
        <v>253604912.97439542</v>
      </c>
    </row>
    <row r="8" spans="2:8" ht="27" customHeight="1" x14ac:dyDescent="0.25">
      <c r="B8" s="42" t="s">
        <v>38</v>
      </c>
      <c r="C8" s="35">
        <f>'COSTOS GASTOS'!B15</f>
        <v>49445470</v>
      </c>
      <c r="D8" s="36">
        <f>'COSTOS GASTOS'!C15</f>
        <v>50829943.159999996</v>
      </c>
      <c r="E8" s="36">
        <f>'COSTOS GASTOS'!D15</f>
        <v>52405671.397959992</v>
      </c>
      <c r="F8" s="36">
        <f>'COSTOS GASTOS'!E15</f>
        <v>54082652.882694714</v>
      </c>
      <c r="G8" s="36">
        <f>'COSTOS GASTOS'!F15</f>
        <v>55813297.774940945</v>
      </c>
      <c r="H8" s="36">
        <f>'COSTOS GASTOS'!G15</f>
        <v>57599323.303739063</v>
      </c>
    </row>
    <row r="9" spans="2:8" ht="15.75" x14ac:dyDescent="0.25">
      <c r="B9" s="42" t="s">
        <v>39</v>
      </c>
      <c r="C9" s="35">
        <v>0</v>
      </c>
      <c r="D9" s="36">
        <f t="shared" ref="D9:H9" si="1">12000000/5</f>
        <v>2400000</v>
      </c>
      <c r="E9" s="36">
        <f t="shared" si="1"/>
        <v>2400000</v>
      </c>
      <c r="F9" s="36">
        <f t="shared" si="1"/>
        <v>2400000</v>
      </c>
      <c r="G9" s="36">
        <f t="shared" si="1"/>
        <v>2400000</v>
      </c>
      <c r="H9" s="36">
        <f t="shared" si="1"/>
        <v>2400000</v>
      </c>
    </row>
    <row r="10" spans="2:8" ht="15.75" x14ac:dyDescent="0.25">
      <c r="B10" s="39" t="s">
        <v>23</v>
      </c>
      <c r="C10" s="43">
        <f>C7-C8-C9</f>
        <v>-9418176.6666666716</v>
      </c>
      <c r="D10" s="44">
        <f t="shared" ref="D10:H10" si="2">D7-D8-D9</f>
        <v>12852514.38666667</v>
      </c>
      <c r="E10" s="44">
        <f t="shared" si="2"/>
        <v>17772754.153773353</v>
      </c>
      <c r="F10" s="44">
        <f t="shared" si="2"/>
        <v>128365771.05469415</v>
      </c>
      <c r="G10" s="44">
        <f t="shared" si="2"/>
        <v>168437136.06231949</v>
      </c>
      <c r="H10" s="44">
        <f t="shared" si="2"/>
        <v>193605589.67065635</v>
      </c>
    </row>
    <row r="11" spans="2:8" ht="16.5" thickBot="1" x14ac:dyDescent="0.3">
      <c r="B11" s="34" t="s">
        <v>24</v>
      </c>
      <c r="C11" s="45"/>
      <c r="D11" s="46">
        <f>D10*30%</f>
        <v>3855754.316000001</v>
      </c>
      <c r="E11" s="46">
        <f t="shared" ref="E11:H11" si="3">E10*30%</f>
        <v>5331826.2461320059</v>
      </c>
      <c r="F11" s="46">
        <f t="shared" si="3"/>
        <v>38509731.316408239</v>
      </c>
      <c r="G11" s="46">
        <f t="shared" si="3"/>
        <v>50531140.818695843</v>
      </c>
      <c r="H11" s="46">
        <f t="shared" si="3"/>
        <v>58081676.901196904</v>
      </c>
    </row>
    <row r="12" spans="2:8" ht="16.5" thickBot="1" x14ac:dyDescent="0.3">
      <c r="B12" s="47" t="s">
        <v>25</v>
      </c>
      <c r="C12" s="48">
        <f>C10-C11</f>
        <v>-9418176.6666666716</v>
      </c>
      <c r="D12" s="49">
        <f t="shared" ref="D12:G12" si="4">D10-D11</f>
        <v>8996760.0706666689</v>
      </c>
      <c r="E12" s="49">
        <f t="shared" si="4"/>
        <v>12440927.907641347</v>
      </c>
      <c r="F12" s="49">
        <f t="shared" si="4"/>
        <v>89856039.738285899</v>
      </c>
      <c r="G12" s="49">
        <f t="shared" si="4"/>
        <v>117905995.24362364</v>
      </c>
      <c r="H12" s="50">
        <f>H10-H11</f>
        <v>135523912.76945946</v>
      </c>
    </row>
    <row r="14" spans="2:8" x14ac:dyDescent="0.25">
      <c r="B14" s="133" t="s">
        <v>57</v>
      </c>
      <c r="C14" s="133"/>
      <c r="D14" s="133"/>
      <c r="E14" s="133"/>
      <c r="F14" s="133"/>
      <c r="G14" s="133"/>
      <c r="H14" s="133"/>
    </row>
    <row r="15" spans="2:8" ht="15.75" x14ac:dyDescent="0.25">
      <c r="B15" s="32"/>
      <c r="C15" s="33">
        <v>2021</v>
      </c>
      <c r="D15" s="33">
        <f>D4</f>
        <v>2022</v>
      </c>
      <c r="E15" s="33">
        <f t="shared" ref="E15:H15" si="5">E4</f>
        <v>2023</v>
      </c>
      <c r="F15" s="33">
        <f t="shared" si="5"/>
        <v>2024</v>
      </c>
      <c r="G15" s="33">
        <f t="shared" si="5"/>
        <v>2025</v>
      </c>
      <c r="H15" s="33">
        <f t="shared" si="5"/>
        <v>2026</v>
      </c>
    </row>
    <row r="16" spans="2:8" ht="15.75" x14ac:dyDescent="0.25">
      <c r="B16" s="39" t="s">
        <v>40</v>
      </c>
      <c r="C16" s="51"/>
      <c r="D16" s="51"/>
      <c r="E16" s="51"/>
      <c r="F16" s="51"/>
      <c r="G16" s="51"/>
      <c r="H16" s="51"/>
    </row>
    <row r="17" spans="2:8" ht="15.75" x14ac:dyDescent="0.25">
      <c r="B17" s="34" t="s">
        <v>41</v>
      </c>
      <c r="C17" s="36">
        <f>20000000+C12</f>
        <v>10581823.333333328</v>
      </c>
      <c r="D17" s="36">
        <f>C17+D12</f>
        <v>19578583.403999999</v>
      </c>
      <c r="E17" s="36">
        <f t="shared" ref="E17:H17" si="6">D17+E12</f>
        <v>32019511.311641347</v>
      </c>
      <c r="F17" s="36">
        <f t="shared" si="6"/>
        <v>121875551.04992725</v>
      </c>
      <c r="G17" s="36">
        <f t="shared" si="6"/>
        <v>239781546.29355091</v>
      </c>
      <c r="H17" s="36">
        <f t="shared" si="6"/>
        <v>375305459.06301033</v>
      </c>
    </row>
    <row r="18" spans="2:8" ht="15.75" x14ac:dyDescent="0.25">
      <c r="B18" s="34" t="s">
        <v>42</v>
      </c>
      <c r="C18" s="36">
        <v>12000000</v>
      </c>
      <c r="D18" s="36">
        <f>C18-D9</f>
        <v>9600000</v>
      </c>
      <c r="E18" s="36">
        <f t="shared" ref="E18:H18" si="7">D18-E9</f>
        <v>7200000</v>
      </c>
      <c r="F18" s="36">
        <f t="shared" si="7"/>
        <v>4800000</v>
      </c>
      <c r="G18" s="36">
        <f t="shared" si="7"/>
        <v>2400000</v>
      </c>
      <c r="H18" s="36">
        <f t="shared" si="7"/>
        <v>0</v>
      </c>
    </row>
    <row r="19" spans="2:8" ht="15.75" x14ac:dyDescent="0.25">
      <c r="B19" s="34" t="s">
        <v>55</v>
      </c>
      <c r="C19" s="36">
        <v>0</v>
      </c>
      <c r="D19" s="38">
        <f>D9</f>
        <v>2400000</v>
      </c>
      <c r="E19" s="38">
        <f>+E9+D19</f>
        <v>4800000</v>
      </c>
      <c r="F19" s="38">
        <f t="shared" ref="F19:H19" si="8">+F9+E19</f>
        <v>7200000</v>
      </c>
      <c r="G19" s="38">
        <f t="shared" si="8"/>
        <v>9600000</v>
      </c>
      <c r="H19" s="38">
        <f t="shared" si="8"/>
        <v>12000000</v>
      </c>
    </row>
    <row r="20" spans="2:8" ht="15.75" x14ac:dyDescent="0.25">
      <c r="B20" s="39" t="s">
        <v>49</v>
      </c>
      <c r="C20" s="36">
        <f>SUM(C17:C18)</f>
        <v>22581823.333333328</v>
      </c>
      <c r="D20" s="36">
        <f>SUM(D17:D19)</f>
        <v>31578583.403999999</v>
      </c>
      <c r="E20" s="36">
        <f t="shared" ref="E20:H20" si="9">SUM(E17:E19)</f>
        <v>44019511.31164135</v>
      </c>
      <c r="F20" s="36">
        <f t="shared" si="9"/>
        <v>133875551.04992725</v>
      </c>
      <c r="G20" s="36">
        <f t="shared" si="9"/>
        <v>251781546.29355091</v>
      </c>
      <c r="H20" s="36">
        <f t="shared" si="9"/>
        <v>387305459.06301033</v>
      </c>
    </row>
    <row r="21" spans="2:8" ht="15.75" x14ac:dyDescent="0.25">
      <c r="B21" s="39" t="s">
        <v>43</v>
      </c>
      <c r="C21" s="38"/>
      <c r="D21" s="38"/>
      <c r="E21" s="38"/>
      <c r="F21" s="38"/>
      <c r="G21" s="38"/>
      <c r="H21" s="38"/>
    </row>
    <row r="22" spans="2:8" ht="15.75" x14ac:dyDescent="0.25">
      <c r="B22" s="34" t="s">
        <v>44</v>
      </c>
      <c r="C22" s="38">
        <v>0</v>
      </c>
      <c r="D22" s="38">
        <v>0</v>
      </c>
      <c r="E22" s="38">
        <v>0</v>
      </c>
      <c r="F22" s="38">
        <v>0</v>
      </c>
      <c r="G22" s="38">
        <v>0</v>
      </c>
      <c r="H22" s="38">
        <v>0</v>
      </c>
    </row>
    <row r="23" spans="2:8" ht="15.75" x14ac:dyDescent="0.25">
      <c r="B23" s="39" t="s">
        <v>52</v>
      </c>
      <c r="C23" s="38">
        <f>C22</f>
        <v>0</v>
      </c>
      <c r="D23" s="38">
        <f t="shared" ref="D23:H23" si="10">D22</f>
        <v>0</v>
      </c>
      <c r="E23" s="38">
        <f t="shared" si="10"/>
        <v>0</v>
      </c>
      <c r="F23" s="38">
        <f t="shared" si="10"/>
        <v>0</v>
      </c>
      <c r="G23" s="38">
        <f t="shared" si="10"/>
        <v>0</v>
      </c>
      <c r="H23" s="38">
        <f t="shared" si="10"/>
        <v>0</v>
      </c>
    </row>
    <row r="24" spans="2:8" ht="15.75" x14ac:dyDescent="0.25">
      <c r="B24" s="39" t="s">
        <v>45</v>
      </c>
      <c r="C24" s="38"/>
      <c r="D24" s="38"/>
      <c r="E24" s="38"/>
      <c r="F24" s="38"/>
      <c r="G24" s="38"/>
      <c r="H24" s="38"/>
    </row>
    <row r="25" spans="2:8" ht="15.75" x14ac:dyDescent="0.25">
      <c r="B25" s="34" t="s">
        <v>53</v>
      </c>
      <c r="C25" s="38">
        <v>32000000</v>
      </c>
      <c r="D25" s="38">
        <v>32000000</v>
      </c>
      <c r="E25" s="38">
        <v>32000000</v>
      </c>
      <c r="F25" s="38">
        <v>32000000</v>
      </c>
      <c r="G25" s="38">
        <v>32000000</v>
      </c>
      <c r="H25" s="38">
        <v>32000000</v>
      </c>
    </row>
    <row r="26" spans="2:8" ht="15.75" x14ac:dyDescent="0.25">
      <c r="B26" s="34" t="s">
        <v>46</v>
      </c>
      <c r="C26" s="38">
        <f>C12</f>
        <v>-9418176.6666666716</v>
      </c>
      <c r="D26" s="38">
        <f t="shared" ref="D26:H26" si="11">D12</f>
        <v>8996760.0706666689</v>
      </c>
      <c r="E26" s="38">
        <f t="shared" si="11"/>
        <v>12440927.907641347</v>
      </c>
      <c r="F26" s="38">
        <f t="shared" si="11"/>
        <v>89856039.738285899</v>
      </c>
      <c r="G26" s="38">
        <f t="shared" si="11"/>
        <v>117905995.24362364</v>
      </c>
      <c r="H26" s="38">
        <f t="shared" si="11"/>
        <v>135523912.76945946</v>
      </c>
    </row>
    <row r="27" spans="2:8" ht="15.75" x14ac:dyDescent="0.25">
      <c r="B27" s="34" t="s">
        <v>47</v>
      </c>
      <c r="C27" s="38"/>
      <c r="D27" s="38">
        <f>C12</f>
        <v>-9418176.6666666716</v>
      </c>
      <c r="E27" s="38">
        <f>D12+D27</f>
        <v>-421416.5960000027</v>
      </c>
      <c r="F27" s="38">
        <f>E12+E27</f>
        <v>12019511.311641345</v>
      </c>
      <c r="G27" s="38">
        <f t="shared" ref="G27:H27" si="12">F12+F27</f>
        <v>101875551.04992725</v>
      </c>
      <c r="H27" s="38">
        <f t="shared" si="12"/>
        <v>219781546.29355091</v>
      </c>
    </row>
    <row r="28" spans="2:8" ht="15.75" x14ac:dyDescent="0.25">
      <c r="B28" s="34" t="s">
        <v>50</v>
      </c>
      <c r="C28" s="38"/>
      <c r="D28" s="38"/>
      <c r="E28" s="38"/>
      <c r="F28" s="38"/>
      <c r="G28" s="38"/>
      <c r="H28" s="38"/>
    </row>
    <row r="29" spans="2:8" ht="15.75" x14ac:dyDescent="0.25">
      <c r="B29" s="39" t="s">
        <v>48</v>
      </c>
      <c r="C29" s="38">
        <f>SUM(C25:C28)</f>
        <v>22581823.333333328</v>
      </c>
      <c r="D29" s="38">
        <f t="shared" ref="D29:H29" si="13">SUM(D25:D28)</f>
        <v>31578583.403999999</v>
      </c>
      <c r="E29" s="38">
        <f t="shared" si="13"/>
        <v>44019511.31164135</v>
      </c>
      <c r="F29" s="38">
        <f t="shared" si="13"/>
        <v>133875551.04992725</v>
      </c>
      <c r="G29" s="38">
        <f t="shared" si="13"/>
        <v>251781546.29355091</v>
      </c>
      <c r="H29" s="38">
        <f t="shared" si="13"/>
        <v>387305459.06301033</v>
      </c>
    </row>
    <row r="30" spans="2:8" ht="15.75" x14ac:dyDescent="0.25">
      <c r="B30" s="39" t="s">
        <v>51</v>
      </c>
      <c r="C30" s="38">
        <f>C23+C29</f>
        <v>22581823.333333328</v>
      </c>
      <c r="D30" s="38">
        <f t="shared" ref="D30:H30" si="14">D23+D29</f>
        <v>31578583.403999999</v>
      </c>
      <c r="E30" s="38">
        <f t="shared" si="14"/>
        <v>44019511.31164135</v>
      </c>
      <c r="F30" s="38">
        <f t="shared" si="14"/>
        <v>133875551.04992725</v>
      </c>
      <c r="G30" s="38">
        <f t="shared" si="14"/>
        <v>251781546.29355091</v>
      </c>
      <c r="H30" s="38">
        <f t="shared" si="14"/>
        <v>387305459.06301033</v>
      </c>
    </row>
    <row r="31" spans="2:8" ht="15.75" x14ac:dyDescent="0.25">
      <c r="B31" s="39" t="s">
        <v>54</v>
      </c>
      <c r="C31" s="38">
        <f>C20-C30</f>
        <v>0</v>
      </c>
      <c r="D31" s="38">
        <f t="shared" ref="D31:H31" si="15">D20-D30</f>
        <v>0</v>
      </c>
      <c r="E31" s="38">
        <f t="shared" si="15"/>
        <v>0</v>
      </c>
      <c r="F31" s="38">
        <f t="shared" si="15"/>
        <v>0</v>
      </c>
      <c r="G31" s="38">
        <f t="shared" si="15"/>
        <v>0</v>
      </c>
      <c r="H31" s="38">
        <f t="shared" si="15"/>
        <v>0</v>
      </c>
    </row>
  </sheetData>
  <mergeCells count="2">
    <mergeCell ref="B2:H2"/>
    <mergeCell ref="B14:H1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3DEA1-8BF5-413D-826C-09F3188C5746}">
  <dimension ref="B2:I31"/>
  <sheetViews>
    <sheetView topLeftCell="A19" workbookViewId="0">
      <selection activeCell="B27" sqref="B27:C31"/>
    </sheetView>
  </sheetViews>
  <sheetFormatPr baseColWidth="10" defaultRowHeight="15" x14ac:dyDescent="0.25"/>
  <cols>
    <col min="2" max="2" width="32.25" bestFit="1" customWidth="1"/>
    <col min="3" max="3" width="14" customWidth="1"/>
    <col min="4" max="4" width="15.125" bestFit="1" customWidth="1"/>
    <col min="5" max="5" width="14.875" bestFit="1" customWidth="1"/>
    <col min="6" max="6" width="16.25" bestFit="1" customWidth="1"/>
    <col min="7" max="7" width="16.875" customWidth="1"/>
    <col min="8" max="8" width="15.5" bestFit="1" customWidth="1"/>
    <col min="9" max="9" width="15.25" bestFit="1" customWidth="1"/>
  </cols>
  <sheetData>
    <row r="2" spans="2:9" x14ac:dyDescent="0.25">
      <c r="B2" s="133" t="s">
        <v>58</v>
      </c>
      <c r="C2" s="133"/>
      <c r="D2" s="133"/>
      <c r="E2" s="133"/>
      <c r="F2" s="133"/>
      <c r="G2" s="133"/>
      <c r="H2" s="133"/>
      <c r="I2" s="133"/>
    </row>
    <row r="3" spans="2:9" x14ac:dyDescent="0.25">
      <c r="B3" s="2"/>
      <c r="C3" s="55">
        <v>0</v>
      </c>
      <c r="D3" s="26">
        <v>1</v>
      </c>
      <c r="E3" s="26">
        <v>2</v>
      </c>
      <c r="F3" s="26">
        <v>3</v>
      </c>
      <c r="G3" s="26">
        <v>4</v>
      </c>
      <c r="H3" s="26">
        <v>5</v>
      </c>
      <c r="I3" s="26">
        <v>6</v>
      </c>
    </row>
    <row r="4" spans="2:9" x14ac:dyDescent="0.25">
      <c r="B4" s="56"/>
      <c r="C4" s="26"/>
      <c r="D4" s="57">
        <v>2021</v>
      </c>
      <c r="E4" s="26">
        <v>2022</v>
      </c>
      <c r="F4" s="26">
        <v>2023</v>
      </c>
      <c r="G4" s="26">
        <v>2024</v>
      </c>
      <c r="H4" s="26">
        <v>2025</v>
      </c>
      <c r="I4" s="26">
        <v>2026</v>
      </c>
    </row>
    <row r="5" spans="2:9" x14ac:dyDescent="0.25">
      <c r="B5" s="22" t="s">
        <v>0</v>
      </c>
      <c r="C5" s="16"/>
      <c r="D5" s="15">
        <f>SUM(D6:D8)</f>
        <v>103893333.33333333</v>
      </c>
      <c r="E5" s="15">
        <f t="shared" ref="E5:I5" si="0">SUM(E6:E8)</f>
        <v>131736746.66666667</v>
      </c>
      <c r="F5" s="15">
        <f t="shared" si="0"/>
        <v>183245814.61333334</v>
      </c>
      <c r="G5" s="15">
        <f t="shared" si="0"/>
        <v>299057169.44896007</v>
      </c>
      <c r="H5" s="15">
        <f t="shared" si="0"/>
        <v>344513859.20520192</v>
      </c>
      <c r="I5" s="15">
        <f t="shared" si="0"/>
        <v>375239967.95411104</v>
      </c>
    </row>
    <row r="6" spans="2:9" x14ac:dyDescent="0.25">
      <c r="B6" s="58" t="s">
        <v>5</v>
      </c>
      <c r="D6" s="52">
        <v>60960000</v>
      </c>
      <c r="E6" s="6">
        <v>77297280</v>
      </c>
      <c r="F6" s="6">
        <v>107520516.48</v>
      </c>
      <c r="G6" s="6">
        <v>175473482.89536002</v>
      </c>
      <c r="H6" s="6">
        <v>202145452.29545474</v>
      </c>
      <c r="I6" s="6">
        <v>232871561.04436386</v>
      </c>
    </row>
    <row r="7" spans="2:9" x14ac:dyDescent="0.25">
      <c r="B7" s="58" t="s">
        <v>6</v>
      </c>
      <c r="D7" s="52">
        <v>30600000</v>
      </c>
      <c r="E7" s="6">
        <v>38800800</v>
      </c>
      <c r="F7" s="6">
        <v>53971912.799999997</v>
      </c>
      <c r="G7" s="6">
        <v>88082161.689600006</v>
      </c>
      <c r="H7" s="6">
        <v>101470650.2664192</v>
      </c>
      <c r="I7" s="6">
        <v>101470650.2664192</v>
      </c>
    </row>
    <row r="8" spans="2:9" x14ac:dyDescent="0.25">
      <c r="B8" s="58" t="s">
        <v>7</v>
      </c>
      <c r="D8" s="52">
        <v>12333333.333333332</v>
      </c>
      <c r="E8" s="6">
        <v>15638666.666666666</v>
      </c>
      <c r="F8" s="6">
        <v>21753385.333333332</v>
      </c>
      <c r="G8" s="6">
        <v>35501524.864</v>
      </c>
      <c r="H8" s="6">
        <v>40897756.643327996</v>
      </c>
      <c r="I8" s="6">
        <v>40897756.643327996</v>
      </c>
    </row>
    <row r="9" spans="2:9" x14ac:dyDescent="0.25">
      <c r="B9" s="21" t="s">
        <v>27</v>
      </c>
      <c r="D9" s="7">
        <f>'COSTOS GASTOS'!B3</f>
        <v>3040800</v>
      </c>
      <c r="E9" s="7">
        <f>'COSTOS GASTOS'!C3</f>
        <v>3125942.4</v>
      </c>
      <c r="F9" s="7">
        <f>'COSTOS GASTOS'!D3</f>
        <v>3222846.6143999998</v>
      </c>
      <c r="G9" s="7">
        <f>'COSTOS GASTOS'!E3</f>
        <v>3325977.7060607998</v>
      </c>
      <c r="H9" s="7">
        <f>'COSTOS GASTOS'!F3</f>
        <v>3432408.9926547455</v>
      </c>
      <c r="I9" s="7">
        <f>'COSTOS GASTOS'!G3</f>
        <v>3542246.0804196973</v>
      </c>
    </row>
    <row r="10" spans="2:9" x14ac:dyDescent="0.25">
      <c r="B10" s="21" t="s">
        <v>28</v>
      </c>
      <c r="D10" s="7">
        <f>'COSTOS GASTOS'!B4</f>
        <v>20275080</v>
      </c>
      <c r="E10" s="7">
        <f>'COSTOS GASTOS'!C4</f>
        <v>20842782.240000002</v>
      </c>
      <c r="F10" s="7">
        <f>'COSTOS GASTOS'!D4</f>
        <v>21488908.489440002</v>
      </c>
      <c r="G10" s="7">
        <f>'COSTOS GASTOS'!E4</f>
        <v>22176553.561102081</v>
      </c>
      <c r="H10" s="7">
        <f>'COSTOS GASTOS'!F4</f>
        <v>22886203.275057349</v>
      </c>
      <c r="I10" s="7">
        <f>'COSTOS GASTOS'!G4</f>
        <v>23618561.779859185</v>
      </c>
    </row>
    <row r="11" spans="2:9" x14ac:dyDescent="0.25">
      <c r="B11" s="21" t="s">
        <v>29</v>
      </c>
      <c r="D11" s="7">
        <f>'COSTOS GASTOS'!B5</f>
        <v>20275080</v>
      </c>
      <c r="E11" s="7">
        <f>'COSTOS GASTOS'!C5</f>
        <v>20842782.240000002</v>
      </c>
      <c r="F11" s="7">
        <f>'COSTOS GASTOS'!D5</f>
        <v>21488908.489440002</v>
      </c>
      <c r="G11" s="7">
        <f>'COSTOS GASTOS'!E5</f>
        <v>22176553.561102081</v>
      </c>
      <c r="H11" s="7">
        <f>'COSTOS GASTOS'!F5</f>
        <v>22886203.275057349</v>
      </c>
      <c r="I11" s="7">
        <f>'COSTOS GASTOS'!G5</f>
        <v>23618561.779859185</v>
      </c>
    </row>
    <row r="12" spans="2:9" x14ac:dyDescent="0.25">
      <c r="B12" s="21" t="s">
        <v>30</v>
      </c>
      <c r="D12" s="7">
        <f>'COSTOS GASTOS'!B6</f>
        <v>20275080</v>
      </c>
      <c r="E12" s="7">
        <f>'COSTOS GASTOS'!C6</f>
        <v>20842782.240000002</v>
      </c>
      <c r="F12" s="7">
        <f>'COSTOS GASTOS'!D6</f>
        <v>21488908.489440002</v>
      </c>
      <c r="G12" s="7">
        <f>'COSTOS GASTOS'!E6</f>
        <v>22176553.561102081</v>
      </c>
      <c r="H12" s="7">
        <f>'COSTOS GASTOS'!F6</f>
        <v>22886203.275057349</v>
      </c>
      <c r="I12" s="7">
        <f>'COSTOS GASTOS'!G6</f>
        <v>23618561.779859185</v>
      </c>
    </row>
    <row r="13" spans="2:9" x14ac:dyDescent="0.25">
      <c r="B13" s="21" t="s">
        <v>31</v>
      </c>
      <c r="D13" s="7">
        <f>'COSTOS GASTOS'!B7</f>
        <v>0</v>
      </c>
      <c r="E13" s="7">
        <v>0</v>
      </c>
      <c r="F13" s="7">
        <f>F12</f>
        <v>21488908.489440002</v>
      </c>
      <c r="G13" s="7">
        <f t="shared" ref="G13:I14" si="1">G12</f>
        <v>22176553.561102081</v>
      </c>
      <c r="H13" s="7">
        <f t="shared" si="1"/>
        <v>22886203.275057349</v>
      </c>
      <c r="I13" s="7">
        <f t="shared" si="1"/>
        <v>23618561.779859185</v>
      </c>
    </row>
    <row r="14" spans="2:9" x14ac:dyDescent="0.25">
      <c r="B14" s="21" t="s">
        <v>32</v>
      </c>
      <c r="D14" s="7">
        <f>'COSTOS GASTOS'!B8</f>
        <v>0</v>
      </c>
      <c r="E14" s="7">
        <v>0</v>
      </c>
      <c r="F14" s="7">
        <f>F13</f>
        <v>21488908.489440002</v>
      </c>
      <c r="G14" s="7">
        <f t="shared" si="1"/>
        <v>22176553.561102081</v>
      </c>
      <c r="H14" s="7">
        <f t="shared" si="1"/>
        <v>22886203.275057349</v>
      </c>
      <c r="I14" s="7">
        <f t="shared" si="1"/>
        <v>23618561.779859185</v>
      </c>
    </row>
    <row r="15" spans="2:9" x14ac:dyDescent="0.25">
      <c r="B15" s="21" t="s">
        <v>34</v>
      </c>
      <c r="D15" s="7">
        <f>'COSTOS GASTOS'!B11</f>
        <v>23767740</v>
      </c>
      <c r="E15" s="7">
        <f>'COSTOS GASTOS'!C11</f>
        <v>24433236.719999999</v>
      </c>
      <c r="F15" s="7">
        <f>'COSTOS GASTOS'!D11</f>
        <v>25190667.058319997</v>
      </c>
      <c r="G15" s="7">
        <f>'COSTOS GASTOS'!E11</f>
        <v>25996768.404186238</v>
      </c>
      <c r="H15" s="7">
        <f>'COSTOS GASTOS'!F11</f>
        <v>26828664.993120197</v>
      </c>
      <c r="I15" s="7">
        <f>'COSTOS GASTOS'!G11</f>
        <v>27687182.272900045</v>
      </c>
    </row>
    <row r="16" spans="2:9" x14ac:dyDescent="0.25">
      <c r="B16" s="21" t="s">
        <v>35</v>
      </c>
      <c r="D16" s="7">
        <f>'COSTOS GASTOS'!B12</f>
        <v>23767740</v>
      </c>
      <c r="E16" s="7">
        <f>'COSTOS GASTOS'!C12</f>
        <v>24433236.719999999</v>
      </c>
      <c r="F16" s="7">
        <f>'COSTOS GASTOS'!D12</f>
        <v>25190667.058319997</v>
      </c>
      <c r="G16" s="7">
        <f>'COSTOS GASTOS'!E12</f>
        <v>25996768.404186238</v>
      </c>
      <c r="H16" s="7">
        <f>'COSTOS GASTOS'!F12</f>
        <v>26828664.993120197</v>
      </c>
      <c r="I16" s="7">
        <f>'COSTOS GASTOS'!G12</f>
        <v>27687182.272900045</v>
      </c>
    </row>
    <row r="17" spans="2:9" x14ac:dyDescent="0.25">
      <c r="B17" s="21" t="s">
        <v>36</v>
      </c>
      <c r="D17" s="7">
        <f>'COSTOS GASTOS'!B13</f>
        <v>1620000</v>
      </c>
      <c r="E17" s="7">
        <f>'COSTOS GASTOS'!C13</f>
        <v>1665360</v>
      </c>
      <c r="F17" s="7">
        <f>'COSTOS GASTOS'!D13</f>
        <v>1716986.16</v>
      </c>
      <c r="G17" s="7">
        <f>'COSTOS GASTOS'!E13</f>
        <v>1771929.7171199999</v>
      </c>
      <c r="H17" s="7">
        <f>'COSTOS GASTOS'!F13</f>
        <v>1828631.46806784</v>
      </c>
      <c r="I17" s="7">
        <f>'COSTOS GASTOS'!G13</f>
        <v>1887147.6750460109</v>
      </c>
    </row>
    <row r="18" spans="2:9" x14ac:dyDescent="0.25">
      <c r="B18" s="21" t="s">
        <v>37</v>
      </c>
      <c r="D18" s="7">
        <f>'COSTOS GASTOS'!B14</f>
        <v>289990</v>
      </c>
      <c r="E18" s="7">
        <f>'COSTOS GASTOS'!C14</f>
        <v>298109.72000000003</v>
      </c>
      <c r="F18" s="7">
        <f>'COSTOS GASTOS'!D14</f>
        <v>307351.12132000003</v>
      </c>
      <c r="G18" s="7">
        <f>'COSTOS GASTOS'!E14</f>
        <v>317186.35720224003</v>
      </c>
      <c r="H18" s="7">
        <f>'COSTOS GASTOS'!F14</f>
        <v>327336.32063271175</v>
      </c>
      <c r="I18" s="7">
        <f>'COSTOS GASTOS'!G14</f>
        <v>337811.08289295854</v>
      </c>
    </row>
    <row r="19" spans="2:9" x14ac:dyDescent="0.25">
      <c r="B19" s="21" t="s">
        <v>118</v>
      </c>
      <c r="D19" s="7">
        <f>'ESTADOS FINANCIEROS PROYECTADOS'!C11</f>
        <v>0</v>
      </c>
      <c r="E19" s="7">
        <f>'ESTADOS FINANCIEROS PROYECTADOS'!D11</f>
        <v>3855754.316000001</v>
      </c>
      <c r="F19" s="7">
        <f>'ESTADOS FINANCIEROS PROYECTADOS'!E11</f>
        <v>5331826.2461320059</v>
      </c>
      <c r="G19" s="7">
        <f>'ESTADOS FINANCIEROS PROYECTADOS'!F11</f>
        <v>38509731.316408239</v>
      </c>
      <c r="H19" s="7">
        <f>'ESTADOS FINANCIEROS PROYECTADOS'!G11</f>
        <v>50531140.818695843</v>
      </c>
      <c r="I19" s="7">
        <f>'ESTADOS FINANCIEROS PROYECTADOS'!H11</f>
        <v>58081676.901196904</v>
      </c>
    </row>
    <row r="20" spans="2:9" x14ac:dyDescent="0.25">
      <c r="B20" s="22" t="s">
        <v>117</v>
      </c>
      <c r="D20" s="15">
        <f>SUM(D9:D19)</f>
        <v>113311510</v>
      </c>
      <c r="E20" s="15">
        <f t="shared" ref="E20:I20" si="2">SUM(E9:E19)</f>
        <v>120339986.596</v>
      </c>
      <c r="F20" s="15">
        <f t="shared" si="2"/>
        <v>168404886.70569199</v>
      </c>
      <c r="G20" s="15">
        <f t="shared" si="2"/>
        <v>206801129.71067417</v>
      </c>
      <c r="H20" s="15">
        <f t="shared" si="2"/>
        <v>224207863.96157831</v>
      </c>
      <c r="I20" s="15">
        <f t="shared" si="2"/>
        <v>237316055.18465155</v>
      </c>
    </row>
    <row r="21" spans="2:9" x14ac:dyDescent="0.25">
      <c r="B21" s="22" t="s">
        <v>59</v>
      </c>
      <c r="C21" s="53">
        <v>-32000000</v>
      </c>
      <c r="D21" s="7">
        <f>D5-D20</f>
        <v>-9418176.6666666716</v>
      </c>
      <c r="E21" s="7">
        <f t="shared" ref="E21:I21" si="3">E5-E20</f>
        <v>11396760.070666671</v>
      </c>
      <c r="F21" s="7">
        <f t="shared" si="3"/>
        <v>14840927.907641351</v>
      </c>
      <c r="G21" s="7">
        <f t="shared" si="3"/>
        <v>92256039.738285899</v>
      </c>
      <c r="H21" s="7">
        <f t="shared" si="3"/>
        <v>120305995.24362361</v>
      </c>
      <c r="I21" s="7">
        <f t="shared" si="3"/>
        <v>137923912.76945949</v>
      </c>
    </row>
    <row r="22" spans="2:9" x14ac:dyDescent="0.25">
      <c r="B22" s="22" t="s">
        <v>60</v>
      </c>
      <c r="C22" s="54">
        <f t="shared" ref="C22:I22" si="4">C21/(1+$C$27)^C3</f>
        <v>-32000000</v>
      </c>
      <c r="D22" s="7">
        <f t="shared" si="4"/>
        <v>-5886360.4166666698</v>
      </c>
      <c r="E22" s="7">
        <f t="shared" si="4"/>
        <v>4451859.4026041673</v>
      </c>
      <c r="F22" s="7">
        <f t="shared" si="4"/>
        <v>3623273.4149515009</v>
      </c>
      <c r="G22" s="7">
        <f t="shared" si="4"/>
        <v>14077154.501081215</v>
      </c>
      <c r="H22" s="7">
        <f t="shared" si="4"/>
        <v>11473273.777353624</v>
      </c>
      <c r="I22" s="7">
        <f t="shared" si="4"/>
        <v>8220905.8266555909</v>
      </c>
    </row>
    <row r="23" spans="2:9" x14ac:dyDescent="0.25">
      <c r="B23" s="22" t="s">
        <v>61</v>
      </c>
      <c r="C23" s="54">
        <f>C22</f>
        <v>-32000000</v>
      </c>
      <c r="D23" s="7">
        <f>C23+D22</f>
        <v>-37886360.416666672</v>
      </c>
      <c r="E23" s="7">
        <f t="shared" ref="E23:I23" si="5">D23+E22</f>
        <v>-33434501.014062505</v>
      </c>
      <c r="F23" s="7">
        <f t="shared" si="5"/>
        <v>-29811227.599111006</v>
      </c>
      <c r="G23" s="7">
        <f t="shared" si="5"/>
        <v>-15734073.09802979</v>
      </c>
      <c r="H23" s="7">
        <f t="shared" si="5"/>
        <v>-4260799.3206761666</v>
      </c>
      <c r="I23" s="7">
        <f t="shared" si="5"/>
        <v>3960106.5059794243</v>
      </c>
    </row>
    <row r="26" spans="2:9" ht="15.75" thickBot="1" x14ac:dyDescent="0.3"/>
    <row r="27" spans="2:9" ht="15.75" thickBot="1" x14ac:dyDescent="0.3">
      <c r="B27" s="16" t="s">
        <v>62</v>
      </c>
      <c r="C27" s="17">
        <v>0.6</v>
      </c>
      <c r="E27" s="29" t="s">
        <v>1</v>
      </c>
      <c r="F27" s="30" t="s">
        <v>67</v>
      </c>
      <c r="G27" s="31" t="s">
        <v>68</v>
      </c>
    </row>
    <row r="28" spans="2:9" x14ac:dyDescent="0.25">
      <c r="B28" s="16" t="s">
        <v>63</v>
      </c>
      <c r="C28" s="18">
        <f>NPV(C27,D21:I21)</f>
        <v>35960106.505979434</v>
      </c>
      <c r="E28" s="27">
        <f>SUM(D5:I5)</f>
        <v>1437686891.2216065</v>
      </c>
      <c r="F28" s="28">
        <f>PV(3.1%,6,,-E28)</f>
        <v>1197050083.2146597</v>
      </c>
      <c r="G28" s="134">
        <f>F28/F29</f>
        <v>1.3431538029600159</v>
      </c>
    </row>
    <row r="29" spans="2:9" x14ac:dyDescent="0.25">
      <c r="B29" s="16" t="s">
        <v>64</v>
      </c>
      <c r="C29" s="18">
        <f>C28+C21</f>
        <v>3960106.5059794337</v>
      </c>
      <c r="E29" s="7">
        <f>SUM(D20:I20)</f>
        <v>1070381432.158596</v>
      </c>
      <c r="F29" s="9">
        <f>PV(3.1%,6,,-E29)</f>
        <v>891223388.24982238</v>
      </c>
      <c r="G29" s="135"/>
    </row>
    <row r="30" spans="2:9" x14ac:dyDescent="0.25">
      <c r="B30" s="16" t="s">
        <v>65</v>
      </c>
      <c r="C30" s="17">
        <f>IRR(C21:I21)</f>
        <v>0.63835403503616295</v>
      </c>
    </row>
    <row r="31" spans="2:9" x14ac:dyDescent="0.25">
      <c r="B31" s="16" t="s">
        <v>66</v>
      </c>
      <c r="C31" s="19">
        <f>+F3-F23/G22</f>
        <v>5.1177026647552468</v>
      </c>
    </row>
  </sheetData>
  <mergeCells count="2">
    <mergeCell ref="B2:I2"/>
    <mergeCell ref="G28:G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Ruta evaluacion de desempeño</vt:lpstr>
      <vt:lpstr>Respuestas de formulario 2</vt:lpstr>
      <vt:lpstr>Respuestas de formulario 1</vt:lpstr>
      <vt:lpstr>PRESUPUESTO</vt:lpstr>
      <vt:lpstr>PRONOSTICO DE VENTAS</vt:lpstr>
      <vt:lpstr>NOMINA</vt:lpstr>
      <vt:lpstr>COSTOS GASTOS</vt:lpstr>
      <vt:lpstr>ESTADOS FINANCIEROS PROYECTADOS</vt:lpstr>
      <vt:lpstr>INDICADORES</vt:lpstr>
      <vt:lpstr>PRESUPUESTO!Área_de_impresión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2019-07-05T12:58:46Z</dcterms:created>
  <dcterms:modified xsi:type="dcterms:W3CDTF">2021-07-02T19:28:50Z</dcterms:modified>
</cp:coreProperties>
</file>