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9.xml" ContentType="application/vnd.openxmlformats-officedocument.drawing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2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4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7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8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9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uxbiblioangelico\Downloads\Paz y salvos 2020-2\"/>
    </mc:Choice>
  </mc:AlternateContent>
  <bookViews>
    <workbookView xWindow="0" yWindow="0" windowWidth="28800" windowHeight="12435"/>
  </bookViews>
  <sheets>
    <sheet name="% Sectorizado" sheetId="1" r:id="rId1"/>
    <sheet name="Educación" sheetId="2" r:id="rId2"/>
    <sheet name="Health" sheetId="3" r:id="rId3"/>
    <sheet name="Water Supply and Sanitation" sheetId="4" r:id="rId4"/>
    <sheet name="Goverment and civil " sheetId="5" r:id="rId5"/>
    <sheet name="Other Social Infr" sheetId="6" r:id="rId6"/>
    <sheet name="Cifras AOD sector" sheetId="7" state="hidden" r:id="rId7"/>
    <sheet name="Humanitarian Aid" sheetId="8" r:id="rId8"/>
    <sheet name="Environmental" sheetId="9" r:id="rId9"/>
    <sheet name="Trade policies" sheetId="10" r:id="rId10"/>
    <sheet name="Tourism" sheetId="11" r:id="rId11"/>
    <sheet name="Transport &amp; Storage" sheetId="12" r:id="rId12"/>
    <sheet name="Communications" sheetId="13" r:id="rId13"/>
    <sheet name="Banking and Financial " sheetId="14" r:id="rId14"/>
    <sheet name="Business-Other services" sheetId="15" r:id="rId15"/>
    <sheet name="Agriculture" sheetId="16" r:id="rId16"/>
    <sheet name="Forestry" sheetId="17" r:id="rId17"/>
    <sheet name="Fishing " sheetId="18" r:id="rId18"/>
    <sheet name="Industry" sheetId="19" r:id="rId19"/>
  </sheets>
  <calcPr calcId="152511"/>
  <customWorkbookViews>
    <customWorkbookView name="Funcionario Usta - Vista personalizada" guid="{99EC964B-6DFB-4206-BFA0-685307533358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B24" i="1" l="1"/>
  <c r="C24" i="1"/>
  <c r="S27" i="19" l="1"/>
  <c r="T27" i="19" s="1"/>
  <c r="S26" i="19"/>
  <c r="T26" i="19" s="1"/>
  <c r="S25" i="19"/>
  <c r="T25" i="19" s="1"/>
  <c r="S24" i="19"/>
  <c r="S23" i="19"/>
  <c r="T23" i="19" s="1"/>
  <c r="S22" i="19"/>
  <c r="S21" i="19"/>
  <c r="S20" i="19"/>
  <c r="S19" i="19"/>
  <c r="T19" i="19" s="1"/>
  <c r="S18" i="19"/>
  <c r="T18" i="19" s="1"/>
  <c r="S17" i="19"/>
  <c r="T17" i="19" s="1"/>
  <c r="S16" i="19"/>
  <c r="S15" i="19"/>
  <c r="T15" i="19" s="1"/>
  <c r="S14" i="19"/>
  <c r="S13" i="19"/>
  <c r="S12" i="19"/>
  <c r="S28" i="19" s="1"/>
  <c r="S11" i="19"/>
  <c r="T11" i="19" s="1"/>
  <c r="P8" i="19"/>
  <c r="O8" i="19"/>
  <c r="N8" i="19"/>
  <c r="M8" i="19"/>
  <c r="L8" i="19"/>
  <c r="K8" i="19"/>
  <c r="J8" i="19"/>
  <c r="I8" i="19"/>
  <c r="H8" i="19"/>
  <c r="G8" i="19"/>
  <c r="F8" i="19"/>
  <c r="E8" i="19"/>
  <c r="P6" i="19"/>
  <c r="P5" i="19"/>
  <c r="Q18" i="18"/>
  <c r="P18" i="18"/>
  <c r="O18" i="18"/>
  <c r="N18" i="18"/>
  <c r="M18" i="18"/>
  <c r="L18" i="18"/>
  <c r="K18" i="18"/>
  <c r="J18" i="18"/>
  <c r="I18" i="18"/>
  <c r="H18" i="18"/>
  <c r="G18" i="18"/>
  <c r="R17" i="18"/>
  <c r="S17" i="18" s="1"/>
  <c r="R16" i="18"/>
  <c r="R15" i="18"/>
  <c r="S15" i="18" s="1"/>
  <c r="R14" i="18"/>
  <c r="R13" i="18"/>
  <c r="R12" i="18"/>
  <c r="R11" i="18"/>
  <c r="R18" i="18" s="1"/>
  <c r="P8" i="18"/>
  <c r="O8" i="18"/>
  <c r="N8" i="18"/>
  <c r="M8" i="18"/>
  <c r="L8" i="18"/>
  <c r="K8" i="18"/>
  <c r="J8" i="18"/>
  <c r="I8" i="18"/>
  <c r="H8" i="18"/>
  <c r="G8" i="18"/>
  <c r="F8" i="18"/>
  <c r="E8" i="18"/>
  <c r="P6" i="18"/>
  <c r="P5" i="18"/>
  <c r="R25" i="17"/>
  <c r="Q25" i="17"/>
  <c r="P25" i="17"/>
  <c r="O25" i="17"/>
  <c r="N25" i="17"/>
  <c r="M25" i="17"/>
  <c r="L25" i="17"/>
  <c r="K25" i="17"/>
  <c r="J25" i="17"/>
  <c r="I25" i="17"/>
  <c r="H25" i="17"/>
  <c r="S25" i="17" s="1"/>
  <c r="S24" i="17"/>
  <c r="T24" i="17" s="1"/>
  <c r="S23" i="17"/>
  <c r="S22" i="17"/>
  <c r="T22" i="17" s="1"/>
  <c r="S21" i="17"/>
  <c r="S20" i="17"/>
  <c r="S19" i="17"/>
  <c r="S18" i="17"/>
  <c r="S17" i="17"/>
  <c r="T17" i="17" s="1"/>
  <c r="S16" i="17"/>
  <c r="T16" i="17" s="1"/>
  <c r="S15" i="17"/>
  <c r="S14" i="17"/>
  <c r="T14" i="17" s="1"/>
  <c r="S13" i="17"/>
  <c r="S12" i="17"/>
  <c r="S11" i="17"/>
  <c r="O8" i="17"/>
  <c r="N8" i="17"/>
  <c r="M8" i="17"/>
  <c r="L8" i="17"/>
  <c r="K8" i="17"/>
  <c r="J8" i="17"/>
  <c r="I8" i="17"/>
  <c r="H8" i="17"/>
  <c r="G8" i="17"/>
  <c r="F8" i="17"/>
  <c r="E8" i="17"/>
  <c r="P6" i="17"/>
  <c r="P5" i="17"/>
  <c r="P8" i="17" s="1"/>
  <c r="Q32" i="16"/>
  <c r="P32" i="16"/>
  <c r="O32" i="16"/>
  <c r="N32" i="16"/>
  <c r="M32" i="16"/>
  <c r="L32" i="16"/>
  <c r="K32" i="16"/>
  <c r="J32" i="16"/>
  <c r="I32" i="16"/>
  <c r="H32" i="16"/>
  <c r="G32" i="16"/>
  <c r="R31" i="16"/>
  <c r="R30" i="16"/>
  <c r="R29" i="16"/>
  <c r="R28" i="16"/>
  <c r="R27" i="16"/>
  <c r="R26" i="16"/>
  <c r="R25" i="16"/>
  <c r="R24" i="16"/>
  <c r="R23" i="16"/>
  <c r="R22" i="16"/>
  <c r="R21" i="16"/>
  <c r="R20" i="16"/>
  <c r="R19" i="16"/>
  <c r="R18" i="16"/>
  <c r="R17" i="16"/>
  <c r="R16" i="16"/>
  <c r="R15" i="16"/>
  <c r="R14" i="16"/>
  <c r="R13" i="16"/>
  <c r="R12" i="16"/>
  <c r="R11" i="16"/>
  <c r="O8" i="16"/>
  <c r="N8" i="16"/>
  <c r="M8" i="16"/>
  <c r="L8" i="16"/>
  <c r="K8" i="16"/>
  <c r="J8" i="16"/>
  <c r="I8" i="16"/>
  <c r="H8" i="16"/>
  <c r="G8" i="16"/>
  <c r="F8" i="16"/>
  <c r="E8" i="16"/>
  <c r="P6" i="16"/>
  <c r="P8" i="16" s="1"/>
  <c r="P5" i="16"/>
  <c r="Q22" i="15"/>
  <c r="P22" i="15"/>
  <c r="O22" i="15"/>
  <c r="N22" i="15"/>
  <c r="M22" i="15"/>
  <c r="L22" i="15"/>
  <c r="K22" i="15"/>
  <c r="J22" i="15"/>
  <c r="I22" i="15"/>
  <c r="H22" i="15"/>
  <c r="G22" i="15"/>
  <c r="R21" i="15"/>
  <c r="R20" i="15"/>
  <c r="R19" i="15"/>
  <c r="J19" i="15"/>
  <c r="R18" i="15"/>
  <c r="R17" i="15"/>
  <c r="R16" i="15"/>
  <c r="R15" i="15"/>
  <c r="R14" i="15"/>
  <c r="R13" i="15"/>
  <c r="R12" i="15"/>
  <c r="R11" i="15"/>
  <c r="O8" i="15"/>
  <c r="N8" i="15"/>
  <c r="M8" i="15"/>
  <c r="L8" i="15"/>
  <c r="K8" i="15"/>
  <c r="J8" i="15"/>
  <c r="I8" i="15"/>
  <c r="H8" i="15"/>
  <c r="G8" i="15"/>
  <c r="F8" i="15"/>
  <c r="E8" i="15"/>
  <c r="P6" i="15"/>
  <c r="P8" i="15" s="1"/>
  <c r="P5" i="15"/>
  <c r="P23" i="14"/>
  <c r="O23" i="14"/>
  <c r="N23" i="14"/>
  <c r="M23" i="14"/>
  <c r="K23" i="14"/>
  <c r="I23" i="14"/>
  <c r="H23" i="14"/>
  <c r="G23" i="14"/>
  <c r="Q22" i="14"/>
  <c r="Q21" i="14"/>
  <c r="Q20" i="14"/>
  <c r="Q19" i="14"/>
  <c r="Q18" i="14"/>
  <c r="Q17" i="14"/>
  <c r="L16" i="14"/>
  <c r="L23" i="14" s="1"/>
  <c r="J16" i="14"/>
  <c r="Q16" i="14" s="1"/>
  <c r="Q15" i="14"/>
  <c r="Q14" i="14"/>
  <c r="Q13" i="14"/>
  <c r="Q12" i="14"/>
  <c r="Q23" i="14" s="1"/>
  <c r="Q11" i="14"/>
  <c r="O8" i="14"/>
  <c r="N8" i="14"/>
  <c r="M8" i="14"/>
  <c r="L8" i="14"/>
  <c r="K8" i="14"/>
  <c r="J8" i="14"/>
  <c r="I8" i="14"/>
  <c r="H8" i="14"/>
  <c r="G8" i="14"/>
  <c r="F8" i="14"/>
  <c r="P6" i="14"/>
  <c r="P8" i="14" s="1"/>
  <c r="P5" i="14"/>
  <c r="S25" i="13"/>
  <c r="R25" i="13"/>
  <c r="Q25" i="13"/>
  <c r="P25" i="13"/>
  <c r="O25" i="13"/>
  <c r="N25" i="13"/>
  <c r="M25" i="13"/>
  <c r="L25" i="13"/>
  <c r="K25" i="13"/>
  <c r="J25" i="13"/>
  <c r="I25" i="13"/>
  <c r="T24" i="13"/>
  <c r="T23" i="13"/>
  <c r="T22" i="13"/>
  <c r="T21" i="13"/>
  <c r="T20" i="13"/>
  <c r="U20" i="13" s="1"/>
  <c r="T19" i="13"/>
  <c r="T18" i="13"/>
  <c r="T17" i="13"/>
  <c r="T16" i="13"/>
  <c r="T15" i="13"/>
  <c r="T14" i="13"/>
  <c r="T13" i="13"/>
  <c r="T25" i="13" s="1"/>
  <c r="Q8" i="13"/>
  <c r="P8" i="13"/>
  <c r="O8" i="13"/>
  <c r="N8" i="13"/>
  <c r="M8" i="13"/>
  <c r="L8" i="13"/>
  <c r="K8" i="13"/>
  <c r="J8" i="13"/>
  <c r="I8" i="13"/>
  <c r="H8" i="13"/>
  <c r="G8" i="13"/>
  <c r="R6" i="13"/>
  <c r="R8" i="13" s="1"/>
  <c r="R5" i="13"/>
  <c r="T22" i="12"/>
  <c r="T18" i="12" s="1"/>
  <c r="R21" i="12"/>
  <c r="Q21" i="12"/>
  <c r="P21" i="12"/>
  <c r="O21" i="12"/>
  <c r="N21" i="12"/>
  <c r="M21" i="12"/>
  <c r="L21" i="12"/>
  <c r="K21" i="12"/>
  <c r="J21" i="12"/>
  <c r="I21" i="12"/>
  <c r="H21" i="12"/>
  <c r="S20" i="12"/>
  <c r="S19" i="12"/>
  <c r="S18" i="12"/>
  <c r="S17" i="12"/>
  <c r="S16" i="12"/>
  <c r="S15" i="12"/>
  <c r="S14" i="12"/>
  <c r="S13" i="12"/>
  <c r="T13" i="12" s="1"/>
  <c r="I13" i="12"/>
  <c r="S12" i="12"/>
  <c r="S21" i="12" s="1"/>
  <c r="H12" i="12"/>
  <c r="Q8" i="12"/>
  <c r="P8" i="12"/>
  <c r="O8" i="12"/>
  <c r="N8" i="12"/>
  <c r="M8" i="12"/>
  <c r="L8" i="12"/>
  <c r="K8" i="12"/>
  <c r="J8" i="12"/>
  <c r="I8" i="12"/>
  <c r="H8" i="12"/>
  <c r="G8" i="12"/>
  <c r="F8" i="12"/>
  <c r="Q6" i="12"/>
  <c r="Q5" i="12"/>
  <c r="S12" i="16" l="1"/>
  <c r="T23" i="17"/>
  <c r="T19" i="17"/>
  <c r="T15" i="17"/>
  <c r="T11" i="17"/>
  <c r="T18" i="17"/>
  <c r="S16" i="18"/>
  <c r="S12" i="18"/>
  <c r="T24" i="19"/>
  <c r="T20" i="19"/>
  <c r="T16" i="19"/>
  <c r="T12" i="19"/>
  <c r="T12" i="17"/>
  <c r="T20" i="17"/>
  <c r="S13" i="18"/>
  <c r="T13" i="19"/>
  <c r="T21" i="19"/>
  <c r="S18" i="16"/>
  <c r="T13" i="17"/>
  <c r="T21" i="17"/>
  <c r="S14" i="18"/>
  <c r="T14" i="19"/>
  <c r="T22" i="19"/>
  <c r="R32" i="16"/>
  <c r="R22" i="15"/>
  <c r="S11" i="18"/>
  <c r="R16" i="14"/>
  <c r="R17" i="14"/>
  <c r="R22" i="14"/>
  <c r="R15" i="14"/>
  <c r="R20" i="14"/>
  <c r="R13" i="14"/>
  <c r="R18" i="14"/>
  <c r="R11" i="14"/>
  <c r="R19" i="14"/>
  <c r="R14" i="14"/>
  <c r="R21" i="14"/>
  <c r="J23" i="14"/>
  <c r="R12" i="14"/>
  <c r="U21" i="13"/>
  <c r="U14" i="13"/>
  <c r="U22" i="13"/>
  <c r="U15" i="13"/>
  <c r="U23" i="13"/>
  <c r="U16" i="13"/>
  <c r="U24" i="13"/>
  <c r="U17" i="13"/>
  <c r="U18" i="13"/>
  <c r="U19" i="13"/>
  <c r="U13" i="13"/>
  <c r="T15" i="12"/>
  <c r="T19" i="12"/>
  <c r="T12" i="12"/>
  <c r="T16" i="12"/>
  <c r="T20" i="12"/>
  <c r="T17" i="12"/>
  <c r="T14" i="12"/>
  <c r="V11" i="5"/>
  <c r="W22" i="5" s="1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W26" i="5"/>
  <c r="V27" i="5"/>
  <c r="V28" i="5"/>
  <c r="V29" i="5"/>
  <c r="V30" i="5"/>
  <c r="V31" i="5"/>
  <c r="V32" i="5"/>
  <c r="V33" i="5"/>
  <c r="W33" i="5"/>
  <c r="V34" i="5"/>
  <c r="V35" i="5"/>
  <c r="Q8" i="5"/>
  <c r="R8" i="5"/>
  <c r="S17" i="15" l="1"/>
  <c r="S13" i="15"/>
  <c r="S15" i="15"/>
  <c r="S21" i="15"/>
  <c r="S11" i="15"/>
  <c r="S29" i="16"/>
  <c r="S25" i="16"/>
  <c r="S21" i="16"/>
  <c r="S17" i="16"/>
  <c r="S13" i="16"/>
  <c r="S14" i="15"/>
  <c r="S16" i="15"/>
  <c r="S30" i="16"/>
  <c r="S27" i="16"/>
  <c r="S31" i="16"/>
  <c r="S22" i="16"/>
  <c r="S19" i="16"/>
  <c r="S24" i="16"/>
  <c r="S23" i="16"/>
  <c r="S14" i="16"/>
  <c r="S11" i="16"/>
  <c r="S16" i="16"/>
  <c r="S15" i="16"/>
  <c r="S18" i="15"/>
  <c r="S19" i="15"/>
  <c r="S28" i="16"/>
  <c r="S26" i="16"/>
  <c r="S20" i="15"/>
  <c r="S12" i="15"/>
  <c r="S20" i="16"/>
  <c r="W19" i="5"/>
  <c r="W32" i="5"/>
  <c r="W14" i="5"/>
  <c r="W25" i="5"/>
  <c r="W21" i="5"/>
  <c r="W13" i="5"/>
  <c r="W12" i="5"/>
  <c r="W31" i="5"/>
  <c r="W24" i="5"/>
  <c r="W18" i="5"/>
  <c r="W30" i="5"/>
  <c r="W23" i="5"/>
  <c r="W17" i="5"/>
  <c r="W29" i="5"/>
  <c r="W16" i="5"/>
  <c r="W35" i="5"/>
  <c r="W28" i="5"/>
  <c r="W15" i="5"/>
  <c r="W34" i="5"/>
  <c r="W27" i="5"/>
  <c r="W20" i="5"/>
  <c r="Q4" i="6"/>
  <c r="Q5" i="6"/>
  <c r="Q6" i="6"/>
  <c r="F7" i="6"/>
  <c r="G7" i="6"/>
  <c r="H7" i="6"/>
  <c r="I7" i="6"/>
  <c r="J7" i="6"/>
  <c r="K7" i="6"/>
  <c r="L7" i="6"/>
  <c r="M7" i="6"/>
  <c r="N7" i="6"/>
  <c r="O7" i="6"/>
  <c r="P7" i="6"/>
  <c r="T11" i="6"/>
  <c r="T12" i="6"/>
  <c r="U12" i="6" s="1"/>
  <c r="T13" i="6"/>
  <c r="U13" i="6"/>
  <c r="T14" i="6"/>
  <c r="U14" i="6" s="1"/>
  <c r="T15" i="6"/>
  <c r="U15" i="6"/>
  <c r="T16" i="6"/>
  <c r="U16" i="6" s="1"/>
  <c r="T17" i="6"/>
  <c r="U17" i="6"/>
  <c r="T18" i="6"/>
  <c r="U18" i="6" s="1"/>
  <c r="T19" i="6"/>
  <c r="U19" i="6"/>
  <c r="T20" i="6"/>
  <c r="U20" i="6" s="1"/>
  <c r="T21" i="6"/>
  <c r="U21" i="6" s="1"/>
  <c r="T22" i="6"/>
  <c r="U22" i="6" s="1"/>
  <c r="T23" i="6"/>
  <c r="U23" i="6"/>
  <c r="T24" i="6"/>
  <c r="U24" i="6" s="1"/>
  <c r="T25" i="6"/>
  <c r="U25" i="6"/>
  <c r="T26" i="6"/>
  <c r="U26" i="6" s="1"/>
  <c r="T27" i="6"/>
  <c r="U27" i="6" s="1"/>
  <c r="T28" i="6"/>
  <c r="U28" i="6" s="1"/>
  <c r="T29" i="6"/>
  <c r="U29" i="6"/>
  <c r="T30" i="6"/>
  <c r="U30" i="6" s="1"/>
  <c r="T31" i="6"/>
  <c r="U31" i="6"/>
  <c r="T32" i="6"/>
  <c r="U32" i="6" s="1"/>
  <c r="T33" i="6"/>
  <c r="U33" i="6"/>
  <c r="T34" i="6"/>
  <c r="U34" i="6" s="1"/>
  <c r="T35" i="6"/>
  <c r="U35" i="6"/>
  <c r="T36" i="6"/>
  <c r="U36" i="6" s="1"/>
  <c r="T37" i="6"/>
  <c r="U37" i="6" s="1"/>
  <c r="T38" i="6"/>
  <c r="U38" i="6" s="1"/>
  <c r="T39" i="6"/>
  <c r="U39" i="6"/>
  <c r="S4" i="5"/>
  <c r="S5" i="5"/>
  <c r="S6" i="5" s="1"/>
  <c r="H7" i="5"/>
  <c r="I7" i="5"/>
  <c r="J7" i="5"/>
  <c r="K7" i="5"/>
  <c r="L7" i="5"/>
  <c r="M7" i="5"/>
  <c r="N7" i="5"/>
  <c r="O7" i="5"/>
  <c r="P7" i="5"/>
  <c r="Q7" i="5"/>
  <c r="R7" i="5"/>
  <c r="V36" i="5"/>
  <c r="H82" i="5"/>
  <c r="S4" i="4"/>
  <c r="S5" i="4"/>
  <c r="S6" i="4" s="1"/>
  <c r="H7" i="4"/>
  <c r="I7" i="4"/>
  <c r="J7" i="4"/>
  <c r="K7" i="4"/>
  <c r="L7" i="4"/>
  <c r="M7" i="4"/>
  <c r="N7" i="4"/>
  <c r="O7" i="4"/>
  <c r="P7" i="4"/>
  <c r="Q7" i="4"/>
  <c r="R7" i="4"/>
  <c r="O9" i="4"/>
  <c r="P9" i="4"/>
  <c r="Q9" i="4"/>
  <c r="R9" i="4"/>
  <c r="V11" i="4"/>
  <c r="W26" i="4" s="1"/>
  <c r="V12" i="4"/>
  <c r="W12" i="4"/>
  <c r="V13" i="4"/>
  <c r="W13" i="4" s="1"/>
  <c r="V14" i="4"/>
  <c r="W14" i="4"/>
  <c r="V15" i="4"/>
  <c r="V16" i="4"/>
  <c r="W16" i="4"/>
  <c r="V17" i="4"/>
  <c r="V18" i="4"/>
  <c r="W18" i="4"/>
  <c r="V19" i="4"/>
  <c r="W19" i="4" s="1"/>
  <c r="V20" i="4"/>
  <c r="W20" i="4" s="1"/>
  <c r="V21" i="4"/>
  <c r="V22" i="4"/>
  <c r="W22" i="4" s="1"/>
  <c r="V23" i="4"/>
  <c r="W23" i="4" s="1"/>
  <c r="V24" i="4"/>
  <c r="W24" i="4"/>
  <c r="V25" i="4"/>
  <c r="W25" i="4" s="1"/>
  <c r="V26" i="4"/>
  <c r="V27" i="4"/>
  <c r="W27" i="4" s="1"/>
  <c r="V28" i="4"/>
  <c r="W28" i="4"/>
  <c r="V29" i="4"/>
  <c r="W29" i="4" s="1"/>
  <c r="S4" i="3"/>
  <c r="S5" i="3"/>
  <c r="S6" i="3" s="1"/>
  <c r="H7" i="3"/>
  <c r="I7" i="3"/>
  <c r="J7" i="3"/>
  <c r="K7" i="3"/>
  <c r="L7" i="3"/>
  <c r="M7" i="3"/>
  <c r="N7" i="3"/>
  <c r="O7" i="3"/>
  <c r="P7" i="3"/>
  <c r="Q7" i="3"/>
  <c r="R7" i="3"/>
  <c r="V11" i="3"/>
  <c r="V12" i="3"/>
  <c r="V13" i="3"/>
  <c r="V14" i="3"/>
  <c r="W14" i="3" s="1"/>
  <c r="V15" i="3"/>
  <c r="W15" i="3" s="1"/>
  <c r="V16" i="3"/>
  <c r="V17" i="3"/>
  <c r="V18" i="3"/>
  <c r="V19" i="3"/>
  <c r="W19" i="3" s="1"/>
  <c r="V20" i="3"/>
  <c r="V21" i="3"/>
  <c r="W21" i="3" s="1"/>
  <c r="V22" i="3"/>
  <c r="W22" i="3" s="1"/>
  <c r="V23" i="3"/>
  <c r="V24" i="3"/>
  <c r="V25" i="3"/>
  <c r="W25" i="3"/>
  <c r="V26" i="3"/>
  <c r="V27" i="3"/>
  <c r="V28" i="3"/>
  <c r="W28" i="3" s="1"/>
  <c r="V29" i="3"/>
  <c r="W29" i="3" s="1"/>
  <c r="V30" i="3"/>
  <c r="V31" i="3"/>
  <c r="S4" i="2"/>
  <c r="S5" i="2"/>
  <c r="S6" i="2"/>
  <c r="H7" i="2"/>
  <c r="I7" i="2"/>
  <c r="J7" i="2"/>
  <c r="K7" i="2"/>
  <c r="L7" i="2"/>
  <c r="M7" i="2"/>
  <c r="N7" i="2"/>
  <c r="O7" i="2"/>
  <c r="P7" i="2"/>
  <c r="Q7" i="2"/>
  <c r="R7" i="2"/>
  <c r="O10" i="2"/>
  <c r="V12" i="2"/>
  <c r="W22" i="2" s="1"/>
  <c r="V13" i="2"/>
  <c r="W13" i="2" s="1"/>
  <c r="V14" i="2"/>
  <c r="W14" i="2"/>
  <c r="V15" i="2"/>
  <c r="V16" i="2"/>
  <c r="W16" i="2" s="1"/>
  <c r="V17" i="2"/>
  <c r="V18" i="2"/>
  <c r="W18" i="2"/>
  <c r="V19" i="2"/>
  <c r="W19" i="2" s="1"/>
  <c r="V20" i="2"/>
  <c r="W20" i="2" s="1"/>
  <c r="V21" i="2"/>
  <c r="W21" i="2" s="1"/>
  <c r="V22" i="2"/>
  <c r="V23" i="2"/>
  <c r="W23" i="2" s="1"/>
  <c r="V24" i="2"/>
  <c r="W24" i="2" s="1"/>
  <c r="V25" i="2"/>
  <c r="W25" i="2" s="1"/>
  <c r="V26" i="2"/>
  <c r="W26" i="2"/>
  <c r="V27" i="2"/>
  <c r="V28" i="2"/>
  <c r="W28" i="2"/>
  <c r="V29" i="2"/>
  <c r="W29" i="2" s="1"/>
  <c r="V30" i="2"/>
  <c r="W30" i="2"/>
  <c r="V31" i="2"/>
  <c r="V32" i="2"/>
  <c r="W32" i="2" s="1"/>
  <c r="V33" i="2"/>
  <c r="V34" i="2"/>
  <c r="W34" i="2"/>
  <c r="V35" i="2"/>
  <c r="W35" i="2" s="1"/>
  <c r="V36" i="2"/>
  <c r="W36" i="2" s="1"/>
  <c r="V37" i="2"/>
  <c r="W37" i="2" s="1"/>
  <c r="V38" i="2"/>
  <c r="V39" i="2"/>
  <c r="W39" i="2" s="1"/>
  <c r="V40" i="2"/>
  <c r="W40" i="2" s="1"/>
  <c r="W36" i="5" l="1"/>
  <c r="W17" i="4"/>
  <c r="W21" i="4"/>
  <c r="W15" i="4"/>
  <c r="W27" i="3"/>
  <c r="W20" i="3"/>
  <c r="W13" i="3"/>
  <c r="W12" i="3"/>
  <c r="W18" i="3"/>
  <c r="W30" i="3"/>
  <c r="W24" i="3"/>
  <c r="W17" i="3"/>
  <c r="W31" i="3"/>
  <c r="W23" i="3"/>
  <c r="W16" i="3"/>
  <c r="W26" i="3"/>
  <c r="W38" i="2"/>
  <c r="W33" i="2"/>
  <c r="W17" i="2"/>
  <c r="W27" i="2"/>
  <c r="W31" i="2"/>
  <c r="W15" i="2"/>
  <c r="Q5" i="11"/>
  <c r="Q8" i="11" s="1"/>
  <c r="Q6" i="11"/>
  <c r="I8" i="11"/>
  <c r="J8" i="11"/>
  <c r="K8" i="11"/>
  <c r="L8" i="11"/>
  <c r="M8" i="11"/>
  <c r="N8" i="11"/>
  <c r="O8" i="11"/>
  <c r="P12" i="11"/>
  <c r="P13" i="11"/>
  <c r="Q13" i="11" s="1"/>
  <c r="P14" i="11"/>
  <c r="P15" i="11"/>
  <c r="Q15" i="11" s="1"/>
  <c r="P16" i="11"/>
  <c r="P17" i="11"/>
  <c r="Q14" i="11" s="1"/>
  <c r="R5" i="10"/>
  <c r="R6" i="10"/>
  <c r="F8" i="10"/>
  <c r="G8" i="10"/>
  <c r="H8" i="10"/>
  <c r="I8" i="10"/>
  <c r="J8" i="10"/>
  <c r="K8" i="10"/>
  <c r="L8" i="10"/>
  <c r="M8" i="10"/>
  <c r="N8" i="10"/>
  <c r="O8" i="10"/>
  <c r="P8" i="10"/>
  <c r="R8" i="10"/>
  <c r="Q14" i="10"/>
  <c r="Q27" i="10" s="1"/>
  <c r="Q15" i="10"/>
  <c r="Q16" i="10"/>
  <c r="Q17" i="10"/>
  <c r="Q18" i="10"/>
  <c r="R18" i="10" s="1"/>
  <c r="Q19" i="10"/>
  <c r="Q20" i="10"/>
  <c r="Q21" i="10"/>
  <c r="Q22" i="10"/>
  <c r="R22" i="10" s="1"/>
  <c r="Q23" i="10"/>
  <c r="Q24" i="10"/>
  <c r="Q25" i="10"/>
  <c r="Q26" i="10"/>
  <c r="R26" i="10" s="1"/>
  <c r="R5" i="9"/>
  <c r="R6" i="9"/>
  <c r="F9" i="9"/>
  <c r="G9" i="9"/>
  <c r="H9" i="9"/>
  <c r="I9" i="9"/>
  <c r="J9" i="9"/>
  <c r="K9" i="9"/>
  <c r="L9" i="9"/>
  <c r="M9" i="9"/>
  <c r="N9" i="9"/>
  <c r="O9" i="9"/>
  <c r="P9" i="9"/>
  <c r="R9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12" i="11" l="1"/>
  <c r="Q16" i="11"/>
  <c r="R15" i="10"/>
  <c r="R23" i="10"/>
  <c r="R19" i="10"/>
  <c r="R17" i="10"/>
  <c r="R21" i="10"/>
  <c r="R25" i="10"/>
  <c r="R24" i="10"/>
  <c r="R20" i="10"/>
  <c r="R16" i="10"/>
  <c r="R14" i="10"/>
  <c r="R33" i="9"/>
  <c r="R29" i="9"/>
  <c r="R13" i="9"/>
  <c r="R35" i="9"/>
  <c r="R31" i="9"/>
  <c r="R23" i="9"/>
  <c r="R19" i="9"/>
  <c r="R15" i="9"/>
  <c r="Q36" i="9"/>
  <c r="R21" i="9" s="1"/>
  <c r="R14" i="9" l="1"/>
  <c r="R18" i="9"/>
  <c r="R20" i="9"/>
  <c r="R24" i="9"/>
  <c r="R26" i="9"/>
  <c r="R30" i="9"/>
  <c r="R34" i="9"/>
  <c r="R16" i="9"/>
  <c r="R22" i="9"/>
  <c r="R28" i="9"/>
  <c r="R32" i="9"/>
  <c r="R27" i="9"/>
  <c r="R25" i="9"/>
  <c r="R17" i="9"/>
  <c r="R8" i="8" l="1"/>
  <c r="R6" i="8"/>
  <c r="R5" i="8"/>
  <c r="Q13" i="8" l="1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6" i="8" s="1"/>
  <c r="Q35" i="8"/>
  <c r="Q12" i="8"/>
  <c r="Q11" i="8"/>
  <c r="G8" i="8"/>
  <c r="H8" i="8"/>
  <c r="I8" i="8"/>
  <c r="J8" i="8"/>
  <c r="K8" i="8"/>
  <c r="L8" i="8"/>
  <c r="M8" i="8"/>
  <c r="N8" i="8"/>
  <c r="O8" i="8"/>
  <c r="P8" i="8"/>
  <c r="F8" i="8"/>
  <c r="R12" i="8" l="1"/>
  <c r="R16" i="8"/>
  <c r="R20" i="8"/>
  <c r="R24" i="8"/>
  <c r="R28" i="8"/>
  <c r="R32" i="8"/>
  <c r="R11" i="8"/>
  <c r="R17" i="8"/>
  <c r="R21" i="8"/>
  <c r="R25" i="8"/>
  <c r="R29" i="8"/>
  <c r="R33" i="8"/>
  <c r="R18" i="8"/>
  <c r="R26" i="8"/>
  <c r="R13" i="8"/>
  <c r="R14" i="8"/>
  <c r="R22" i="8"/>
  <c r="R30" i="8"/>
  <c r="R15" i="8"/>
  <c r="R19" i="8"/>
  <c r="R23" i="8"/>
  <c r="R27" i="8"/>
  <c r="R31" i="8"/>
  <c r="R35" i="8"/>
  <c r="R34" i="8"/>
</calcChain>
</file>

<file path=xl/sharedStrings.xml><?xml version="1.0" encoding="utf-8"?>
<sst xmlns="http://schemas.openxmlformats.org/spreadsheetml/2006/main" count="1445" uniqueCount="255">
  <si>
    <t>Recipient(s):</t>
  </si>
  <si>
    <t>Colombia</t>
  </si>
  <si>
    <t>Flow(s):</t>
  </si>
  <si>
    <t>ODA</t>
  </si>
  <si>
    <t>Amount:</t>
  </si>
  <si>
    <t>Current Prices (USD millions)</t>
  </si>
  <si>
    <t>Type of Aid:</t>
  </si>
  <si>
    <t>All Types, Total</t>
  </si>
  <si>
    <t>Flow Type(s):</t>
  </si>
  <si>
    <t xml:space="preserve"> Disbursement</t>
  </si>
  <si>
    <t>Channels:</t>
  </si>
  <si>
    <t>ALL Channels</t>
  </si>
  <si>
    <t>Time Period</t>
  </si>
  <si>
    <t>Donor(s)</t>
  </si>
  <si>
    <t>Sector(s)</t>
  </si>
  <si>
    <t>All Donors Total</t>
  </si>
  <si>
    <t>Total Bilateral Aid To All Sectors</t>
  </si>
  <si>
    <t>..</t>
  </si>
  <si>
    <t>VIII. HUMANITARIAN AID</t>
  </si>
  <si>
    <t>Austria</t>
  </si>
  <si>
    <t>Finland</t>
  </si>
  <si>
    <t>Germany</t>
  </si>
  <si>
    <t>Luxembourg</t>
  </si>
  <si>
    <t>Norway</t>
  </si>
  <si>
    <t>Spain</t>
  </si>
  <si>
    <t>Sweden</t>
  </si>
  <si>
    <t>Switzerland</t>
  </si>
  <si>
    <t>Canada</t>
  </si>
  <si>
    <t>EU Institutions</t>
  </si>
  <si>
    <t>Ireland</t>
  </si>
  <si>
    <t>Italy</t>
  </si>
  <si>
    <t>United States</t>
  </si>
  <si>
    <t>Netherlands</t>
  </si>
  <si>
    <t>France</t>
  </si>
  <si>
    <t>UNDP</t>
  </si>
  <si>
    <t>United Kingdom</t>
  </si>
  <si>
    <t>Belgium</t>
  </si>
  <si>
    <t>UNICEF</t>
  </si>
  <si>
    <t>Japan</t>
  </si>
  <si>
    <t>Australia</t>
  </si>
  <si>
    <t>WFP</t>
  </si>
  <si>
    <t>Korea</t>
  </si>
  <si>
    <t>IDB</t>
  </si>
  <si>
    <t>New Zeland</t>
  </si>
  <si>
    <t>País</t>
  </si>
  <si>
    <t>Total donacion</t>
  </si>
  <si>
    <t>Total % donacion</t>
  </si>
  <si>
    <t>Porcentaje Total</t>
  </si>
  <si>
    <t>Porcentaje total Ayuda humanitaria del total de AOD/AÑO</t>
  </si>
  <si>
    <t>Estados Unidos</t>
  </si>
  <si>
    <t>Reino Unido</t>
  </si>
  <si>
    <t>Emiratos Arabes</t>
  </si>
  <si>
    <t>UN</t>
  </si>
  <si>
    <t>Suiza</t>
  </si>
  <si>
    <t>España</t>
  </si>
  <si>
    <t>Nueva Zelanda</t>
  </si>
  <si>
    <t>Holanda</t>
  </si>
  <si>
    <t>Corea</t>
  </si>
  <si>
    <t>Luxemburgo</t>
  </si>
  <si>
    <t>Japon</t>
  </si>
  <si>
    <t>Italia</t>
  </si>
  <si>
    <t>Irlanda</t>
  </si>
  <si>
    <t>Alemania</t>
  </si>
  <si>
    <t>IBRD</t>
  </si>
  <si>
    <t>Francia</t>
  </si>
  <si>
    <t>Finlandia</t>
  </si>
  <si>
    <t>Comision Europea</t>
  </si>
  <si>
    <t>Porcentaje donacion</t>
  </si>
  <si>
    <t>Porcentaje Proteccion del medio ambiente  del total AOD / AÑO</t>
  </si>
  <si>
    <t>IV.1. General Environment Protection</t>
  </si>
  <si>
    <t>Porcentaje total</t>
  </si>
  <si>
    <t>Noruega</t>
  </si>
  <si>
    <t>UE Instituciones</t>
  </si>
  <si>
    <t>Belgica</t>
  </si>
  <si>
    <t>Porcentaje Politica comercial y regulaciones  del total AOD/AÑO</t>
  </si>
  <si>
    <t>III.3.a. Trade Policies &amp; Regulations</t>
  </si>
  <si>
    <t>Porcentaje Sector turismo  del total AOD</t>
  </si>
  <si>
    <t>Tourism, Total</t>
  </si>
  <si>
    <t>Construction policy and administrative management</t>
  </si>
  <si>
    <t>Construction Grouping</t>
  </si>
  <si>
    <t>Offshore minerals</t>
  </si>
  <si>
    <t>Fertilizer minerals</t>
  </si>
  <si>
    <t>Industrial minerals</t>
  </si>
  <si>
    <t>Precious metals/materials</t>
  </si>
  <si>
    <t>Nonferrous metals</t>
  </si>
  <si>
    <t>Ferrous metals</t>
  </si>
  <si>
    <t>Oil and gas</t>
  </si>
  <si>
    <t>Coal</t>
  </si>
  <si>
    <t xml:space="preserve">Mineral prospection and exploration </t>
  </si>
  <si>
    <t>Mineral/mining policy and administration</t>
  </si>
  <si>
    <t>Mineral Resources &amp; Mining Grouping</t>
  </si>
  <si>
    <t>Technological research and development</t>
  </si>
  <si>
    <t>Transport equipment industry</t>
  </si>
  <si>
    <t>Engineering</t>
  </si>
  <si>
    <t>Non-ferrous metal industries</t>
  </si>
  <si>
    <t>Basic metal industries</t>
  </si>
  <si>
    <t>Pharmaceutical production</t>
  </si>
  <si>
    <t>Energy manufacturing</t>
  </si>
  <si>
    <t>Cement/lime/plaster</t>
  </si>
  <si>
    <t>Fertilizer plants</t>
  </si>
  <si>
    <t xml:space="preserve">Chemicals </t>
  </si>
  <si>
    <t>Textiles, leather and substitutes</t>
  </si>
  <si>
    <t xml:space="preserve">Forest industries </t>
  </si>
  <si>
    <t>Agro-industries</t>
  </si>
  <si>
    <t>Cottage industries and handicraft</t>
  </si>
  <si>
    <t xml:space="preserve">Small and medium-sized enterprises </t>
  </si>
  <si>
    <t xml:space="preserve">Industrial development </t>
  </si>
  <si>
    <t>Industry policy and administrative management</t>
  </si>
  <si>
    <t>Industry grouping</t>
  </si>
  <si>
    <t xml:space="preserve">Industry mining construction </t>
  </si>
  <si>
    <t>Fishery services</t>
  </si>
  <si>
    <t>Fishery research</t>
  </si>
  <si>
    <t xml:space="preserve">Fishery education/training </t>
  </si>
  <si>
    <t xml:space="preserve">Fishery development </t>
  </si>
  <si>
    <t>Fishery policy and administrative management</t>
  </si>
  <si>
    <t>Fishing</t>
  </si>
  <si>
    <t xml:space="preserve">Forestry development </t>
  </si>
  <si>
    <t>Forestry policy and administrative management</t>
  </si>
  <si>
    <t xml:space="preserve">Forestry </t>
  </si>
  <si>
    <t>Livestock/veterinary services</t>
  </si>
  <si>
    <t>Agricultural co-operatives</t>
  </si>
  <si>
    <t>Agricultural financial services</t>
  </si>
  <si>
    <t>Plant and post-harvest protection and pest control</t>
  </si>
  <si>
    <t>Agricultural services</t>
  </si>
  <si>
    <t>Agricultural research</t>
  </si>
  <si>
    <t>Agricultural education / training</t>
  </si>
  <si>
    <t>Agricultural extension</t>
  </si>
  <si>
    <t>Agricultural alternative development</t>
  </si>
  <si>
    <t>Agrarian reform</t>
  </si>
  <si>
    <t>Livestock</t>
  </si>
  <si>
    <t xml:space="preserve">Industrial crops/export crops </t>
  </si>
  <si>
    <t>Food crop production</t>
  </si>
  <si>
    <t>Agricultural inputs</t>
  </si>
  <si>
    <t>Agricultural water resources</t>
  </si>
  <si>
    <t>Agricultural land resources</t>
  </si>
  <si>
    <t>Agricultural development</t>
  </si>
  <si>
    <t>Agricultural policy and administrative management</t>
  </si>
  <si>
    <t>Agriculture</t>
  </si>
  <si>
    <t>Privatisation</t>
  </si>
  <si>
    <t xml:space="preserve">Business support services and institutions </t>
  </si>
  <si>
    <t>Business &amp; Other Services</t>
  </si>
  <si>
    <t>Education/training in banking and financial services</t>
  </si>
  <si>
    <t>Informal/semi-formal financial intermediaries</t>
  </si>
  <si>
    <t>Formal sector financial intermediaries</t>
  </si>
  <si>
    <t>Monetary intitutions</t>
  </si>
  <si>
    <t>Financial policy and administrative management</t>
  </si>
  <si>
    <t>Banking &amp; Financial Services</t>
  </si>
  <si>
    <t>Information and communication technology</t>
  </si>
  <si>
    <t>Radio / Television / Print Media</t>
  </si>
  <si>
    <t>Telecommunications</t>
  </si>
  <si>
    <t>Communications policy and administrative management</t>
  </si>
  <si>
    <t>Communications</t>
  </si>
  <si>
    <t>Education and traning in transport and storage</t>
  </si>
  <si>
    <t>Storage</t>
  </si>
  <si>
    <t>Air transport</t>
  </si>
  <si>
    <t>Water transport</t>
  </si>
  <si>
    <t>Rail transport</t>
  </si>
  <si>
    <t>Road transport</t>
  </si>
  <si>
    <t>Transport policy and administrative management</t>
  </si>
  <si>
    <t>Transport &amp; Storage</t>
  </si>
  <si>
    <t>OFID</t>
  </si>
  <si>
    <t>-</t>
  </si>
  <si>
    <t>UNITED STATES</t>
  </si>
  <si>
    <t>UNITED KINGDOM</t>
  </si>
  <si>
    <t>SWITZERLAND</t>
  </si>
  <si>
    <t>SWEDEN</t>
  </si>
  <si>
    <t>SPAIN</t>
  </si>
  <si>
    <t>PORTUGAL</t>
  </si>
  <si>
    <t>NORWAY</t>
  </si>
  <si>
    <t>NEW ZEALAND</t>
  </si>
  <si>
    <t>NETHERLANDS</t>
  </si>
  <si>
    <t>LUXEMBURGO</t>
  </si>
  <si>
    <t>KOREA</t>
  </si>
  <si>
    <t>JAPAN</t>
  </si>
  <si>
    <t>ITALY</t>
  </si>
  <si>
    <t>IRELAND</t>
  </si>
  <si>
    <t>IDB Sp.Fund</t>
  </si>
  <si>
    <t>GREECE</t>
  </si>
  <si>
    <t>GERMANY</t>
  </si>
  <si>
    <t>FRANCE</t>
  </si>
  <si>
    <t>FINLAND</t>
  </si>
  <si>
    <t>EU INSTITUTIONS</t>
  </si>
  <si>
    <t>CZECH REPUBLIC</t>
  </si>
  <si>
    <t>CANADA</t>
  </si>
  <si>
    <t>BELGIUM</t>
  </si>
  <si>
    <t>AUSTRIA</t>
  </si>
  <si>
    <t>AUSTRALIA</t>
  </si>
  <si>
    <t>DONOR</t>
  </si>
  <si>
    <t>TOTAL % DONACION</t>
  </si>
  <si>
    <t>TOTAL DONACION</t>
  </si>
  <si>
    <t>EDUCATION</t>
  </si>
  <si>
    <t>Porcentaje total Educacion del total de AOD</t>
  </si>
  <si>
    <t>Total Aid To All Sectors</t>
  </si>
  <si>
    <t>SLOVENIA</t>
  </si>
  <si>
    <t>GLOBAL FUND</t>
  </si>
  <si>
    <t>HEALTH</t>
  </si>
  <si>
    <t>Porcentaje total Salud del total de AOD</t>
  </si>
  <si>
    <t>Total  Aid To All Sectors</t>
  </si>
  <si>
    <t>WATER SUPPLY AND SANITATION</t>
  </si>
  <si>
    <t>Porcentaje total Abastecimiento de agua y saneamiento del total de AOD</t>
  </si>
  <si>
    <t>DENMARK</t>
  </si>
  <si>
    <t>GOVERMENT AND CIVIL SOCIETY</t>
  </si>
  <si>
    <t>TIME PERIOD</t>
  </si>
  <si>
    <t>Porcentaje total Gobierno y sociedad civil del total de AOD</t>
  </si>
  <si>
    <t>UNITED ARABIA EMIRATES</t>
  </si>
  <si>
    <t>OTHER SOCIAL INFRSTRUCTURE SERVICES</t>
  </si>
  <si>
    <t>Porcentaje total Otros servicios de Infraestructura social del total de AOD</t>
  </si>
  <si>
    <t>Total donación</t>
  </si>
  <si>
    <t>Totales</t>
  </si>
  <si>
    <t>Transporte y Almacenamiento, Total</t>
  </si>
  <si>
    <t>Porcentaje Sector transprote y almacenamiento del total AOD</t>
  </si>
  <si>
    <t>Japón</t>
  </si>
  <si>
    <t>Bélgica</t>
  </si>
  <si>
    <t>Communications, Total</t>
  </si>
  <si>
    <t>% Sector comunicaciones del total AOD</t>
  </si>
  <si>
    <t>Canadá</t>
  </si>
  <si>
    <t>EU Institution</t>
  </si>
  <si>
    <t>Banking and Financial services, Total</t>
  </si>
  <si>
    <t>% Sector servicios financieros y banca del total AOD</t>
  </si>
  <si>
    <t>Suecia</t>
  </si>
  <si>
    <t>Business and other services, Total</t>
  </si>
  <si>
    <t>% Business and other services del total AOD</t>
  </si>
  <si>
    <t xml:space="preserve">Holanda </t>
  </si>
  <si>
    <t>Agriculture, Total</t>
  </si>
  <si>
    <t>% Sector Agricultura total AOD</t>
  </si>
  <si>
    <t>Forestry, Total</t>
  </si>
  <si>
    <t>% Sector Silvicultura total AOD</t>
  </si>
  <si>
    <t>República Checa</t>
  </si>
  <si>
    <t>Fishing, Total</t>
  </si>
  <si>
    <t>% Sector Pesca total AOD</t>
  </si>
  <si>
    <t>Industry, Total</t>
  </si>
  <si>
    <t>% Sector industria total AOD</t>
  </si>
  <si>
    <t>Otros servicios de Infraestructura social</t>
  </si>
  <si>
    <t xml:space="preserve">Gobierno y sociedad civil </t>
  </si>
  <si>
    <t>Abastecimiento de agua y saneamiento</t>
  </si>
  <si>
    <t>Salud</t>
  </si>
  <si>
    <t>Educacion</t>
  </si>
  <si>
    <t>Construccion</t>
  </si>
  <si>
    <t>Mineria</t>
  </si>
  <si>
    <t>Industria</t>
  </si>
  <si>
    <t>Pesca</t>
  </si>
  <si>
    <t>Silvicultura</t>
  </si>
  <si>
    <t>Agricultura</t>
  </si>
  <si>
    <t>Negocios y otros servicios</t>
  </si>
  <si>
    <t>Banca y Financiera</t>
  </si>
  <si>
    <t>Comunicaciones</t>
  </si>
  <si>
    <t>Transporte y Almacenamiento</t>
  </si>
  <si>
    <t>Turismo</t>
  </si>
  <si>
    <t>Politicas Comerciales y Regulaciones</t>
  </si>
  <si>
    <t>Ayuda Humanitaria</t>
  </si>
  <si>
    <t xml:space="preserve">Medio Ambiente </t>
  </si>
  <si>
    <t>% del total AOD</t>
  </si>
  <si>
    <t>Total Millones USD</t>
  </si>
  <si>
    <t>Sector</t>
  </si>
  <si>
    <t>TOTAL INGRESO AOD PERIODO 2002-2012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</si>
</sst>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.00_-;\-* #,##0.00_-;_-* &quot;-&quot;??_-;_-@_-"/>
    <numFmt numFmtId="165" formatCode="0.00000%"/>
    <numFmt numFmtId="166" formatCode="0.00000000%"/>
    <numFmt numFmtId="167" formatCode="0.000000%"/>
    <numFmt numFmtId="168" formatCode="0.000%"/>
    <numFmt numFmtId="169" formatCode="0.0000"/>
    <numFmt numFmtId="170" formatCode="0.0000000%"/>
    <numFmt numFmtId="171" formatCode="0.0%"/>
    <numFmt numFmtId="172" formatCode="_-* #,##0.0000000_-;\-* #,##0.000000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color rgb="FF363636"/>
      <name val="Tahoma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363636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u/>
      <sz val="9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Arial"/>
      <family val="2"/>
    </font>
    <font>
      <b/>
      <sz val="9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EDE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6F2F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DADADA"/>
      </left>
      <right/>
      <top style="medium">
        <color rgb="FFDADADA"/>
      </top>
      <bottom style="medium">
        <color rgb="FFDADADA"/>
      </bottom>
      <diagonal/>
    </border>
    <border>
      <left style="medium">
        <color rgb="FFDADADA"/>
      </left>
      <right style="medium">
        <color rgb="FFDADADA"/>
      </right>
      <top style="medium">
        <color rgb="FFDADADA"/>
      </top>
      <bottom style="medium">
        <color rgb="FFDADADA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219">
    <xf numFmtId="0" fontId="0" fillId="0" borderId="0" xfId="0"/>
    <xf numFmtId="0" fontId="0" fillId="0" borderId="10" xfId="0" applyBorder="1"/>
    <xf numFmtId="0" fontId="16" fillId="0" borderId="10" xfId="0" applyFont="1" applyBorder="1"/>
    <xf numFmtId="165" fontId="16" fillId="0" borderId="10" xfId="0" applyNumberFormat="1" applyFont="1" applyBorder="1"/>
    <xf numFmtId="166" fontId="0" fillId="0" borderId="0" xfId="0" applyNumberFormat="1"/>
    <xf numFmtId="0" fontId="0" fillId="0" borderId="11" xfId="0" applyBorder="1"/>
    <xf numFmtId="0" fontId="0" fillId="0" borderId="12" xfId="0" applyBorder="1"/>
    <xf numFmtId="165" fontId="16" fillId="0" borderId="13" xfId="0" applyNumberFormat="1" applyFont="1" applyFill="1" applyBorder="1"/>
    <xf numFmtId="165" fontId="0" fillId="0" borderId="13" xfId="0" applyNumberFormat="1" applyBorder="1"/>
    <xf numFmtId="167" fontId="0" fillId="0" borderId="14" xfId="0" applyNumberFormat="1" applyFill="1" applyBorder="1"/>
    <xf numFmtId="168" fontId="18" fillId="0" borderId="10" xfId="43" applyNumberFormat="1" applyFont="1" applyBorder="1"/>
    <xf numFmtId="10" fontId="0" fillId="0" borderId="12" xfId="0" applyNumberFormat="1" applyBorder="1"/>
    <xf numFmtId="169" fontId="0" fillId="0" borderId="0" xfId="0" applyNumberFormat="1"/>
    <xf numFmtId="0" fontId="0" fillId="0" borderId="0" xfId="0" applyAlignment="1">
      <alignment vertical="center" wrapText="1"/>
    </xf>
    <xf numFmtId="170" fontId="0" fillId="0" borderId="13" xfId="0" applyNumberFormat="1" applyBorder="1"/>
    <xf numFmtId="167" fontId="16" fillId="0" borderId="0" xfId="0" applyNumberFormat="1" applyFont="1"/>
    <xf numFmtId="0" fontId="19" fillId="0" borderId="0" xfId="0" applyFont="1"/>
    <xf numFmtId="168" fontId="19" fillId="0" borderId="10" xfId="43" applyNumberFormat="1" applyFont="1" applyBorder="1"/>
    <xf numFmtId="0" fontId="19" fillId="0" borderId="10" xfId="0" applyFont="1" applyBorder="1"/>
    <xf numFmtId="165" fontId="19" fillId="0" borderId="13" xfId="0" applyNumberFormat="1" applyFont="1" applyBorder="1"/>
    <xf numFmtId="165" fontId="19" fillId="0" borderId="0" xfId="0" applyNumberFormat="1" applyFont="1"/>
    <xf numFmtId="165" fontId="18" fillId="0" borderId="10" xfId="43" applyNumberFormat="1" applyFont="1" applyBorder="1"/>
    <xf numFmtId="0" fontId="18" fillId="0" borderId="10" xfId="0" applyFont="1" applyBorder="1"/>
    <xf numFmtId="0" fontId="19" fillId="0" borderId="12" xfId="0" applyFont="1" applyBorder="1"/>
    <xf numFmtId="0" fontId="19" fillId="0" borderId="11" xfId="0" applyFont="1" applyBorder="1"/>
    <xf numFmtId="0" fontId="19" fillId="0" borderId="0" xfId="0" applyFont="1" applyAlignment="1">
      <alignment horizontal="center" vertical="center" wrapText="1"/>
    </xf>
    <xf numFmtId="0" fontId="0" fillId="0" borderId="17" xfId="0" applyBorder="1"/>
    <xf numFmtId="0" fontId="20" fillId="33" borderId="18" xfId="0" applyFont="1" applyFill="1" applyBorder="1" applyAlignment="1">
      <alignment horizontal="right" vertical="center" wrapText="1"/>
    </xf>
    <xf numFmtId="0" fontId="21" fillId="33" borderId="19" xfId="44" applyFill="1" applyBorder="1" applyAlignment="1">
      <alignment horizontal="right" vertical="center" wrapText="1"/>
    </xf>
    <xf numFmtId="0" fontId="20" fillId="33" borderId="19" xfId="0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22" fillId="34" borderId="0" xfId="0" applyFont="1" applyFill="1" applyAlignment="1">
      <alignment horizontal="right" wrapText="1"/>
    </xf>
    <xf numFmtId="0" fontId="23" fillId="35" borderId="18" xfId="0" applyFont="1" applyFill="1" applyBorder="1" applyAlignment="1">
      <alignment horizontal="center" vertical="center" wrapText="1"/>
    </xf>
    <xf numFmtId="0" fontId="23" fillId="35" borderId="19" xfId="0" applyFont="1" applyFill="1" applyBorder="1" applyAlignment="1">
      <alignment horizontal="center" vertical="center" wrapText="1"/>
    </xf>
    <xf numFmtId="0" fontId="0" fillId="34" borderId="0" xfId="0" applyFill="1"/>
    <xf numFmtId="0" fontId="21" fillId="33" borderId="18" xfId="44" applyFill="1" applyBorder="1" applyAlignment="1">
      <alignment horizontal="right" vertical="center" wrapText="1"/>
    </xf>
    <xf numFmtId="0" fontId="0" fillId="34" borderId="0" xfId="0" applyFill="1" applyAlignment="1">
      <alignment wrapText="1"/>
    </xf>
    <xf numFmtId="11" fontId="21" fillId="33" borderId="19" xfId="44" applyNumberFormat="1" applyFill="1" applyBorder="1" applyAlignment="1">
      <alignment horizontal="right" vertical="center" wrapText="1"/>
    </xf>
    <xf numFmtId="0" fontId="0" fillId="0" borderId="0" xfId="0" applyFill="1"/>
    <xf numFmtId="0" fontId="0" fillId="0" borderId="17" xfId="0" applyFill="1" applyBorder="1"/>
    <xf numFmtId="0" fontId="19" fillId="0" borderId="26" xfId="0" applyFont="1" applyBorder="1"/>
    <xf numFmtId="0" fontId="19" fillId="0" borderId="29" xfId="0" applyFont="1" applyBorder="1"/>
    <xf numFmtId="0" fontId="16" fillId="0" borderId="0" xfId="0" applyFont="1"/>
    <xf numFmtId="0" fontId="24" fillId="0" borderId="0" xfId="0" applyFont="1"/>
    <xf numFmtId="0" fontId="24" fillId="0" borderId="10" xfId="0" applyFont="1" applyBorder="1"/>
    <xf numFmtId="0" fontId="22" fillId="0" borderId="0" xfId="0" applyFont="1"/>
    <xf numFmtId="10" fontId="24" fillId="0" borderId="0" xfId="43" applyNumberFormat="1" applyFont="1"/>
    <xf numFmtId="165" fontId="25" fillId="0" borderId="10" xfId="0" applyNumberFormat="1" applyFont="1" applyBorder="1"/>
    <xf numFmtId="0" fontId="25" fillId="0" borderId="10" xfId="0" applyFont="1" applyBorder="1"/>
    <xf numFmtId="0" fontId="25" fillId="0" borderId="15" xfId="0" applyFont="1" applyBorder="1" applyAlignment="1"/>
    <xf numFmtId="0" fontId="25" fillId="0" borderId="16" xfId="0" applyFont="1" applyBorder="1" applyAlignment="1"/>
    <xf numFmtId="171" fontId="22" fillId="0" borderId="0" xfId="43" applyNumberFormat="1" applyFont="1"/>
    <xf numFmtId="0" fontId="26" fillId="0" borderId="0" xfId="0" applyFont="1"/>
    <xf numFmtId="167" fontId="24" fillId="0" borderId="0" xfId="43" applyNumberFormat="1" applyFont="1"/>
    <xf numFmtId="10" fontId="22" fillId="0" borderId="0" xfId="43" applyNumberFormat="1" applyFont="1"/>
    <xf numFmtId="0" fontId="25" fillId="0" borderId="0" xfId="0" applyFont="1"/>
    <xf numFmtId="168" fontId="24" fillId="0" borderId="0" xfId="43" applyNumberFormat="1" applyFont="1"/>
    <xf numFmtId="172" fontId="24" fillId="0" borderId="10" xfId="42" applyNumberFormat="1" applyFont="1" applyBorder="1"/>
    <xf numFmtId="0" fontId="27" fillId="0" borderId="10" xfId="0" applyFont="1" applyBorder="1"/>
    <xf numFmtId="0" fontId="19" fillId="0" borderId="26" xfId="0" applyFont="1" applyBorder="1" applyAlignment="1">
      <alignment horizontal="left"/>
    </xf>
    <xf numFmtId="0" fontId="19" fillId="0" borderId="10" xfId="0" applyFont="1" applyBorder="1" applyAlignment="1">
      <alignment horizontal="left"/>
    </xf>
    <xf numFmtId="0" fontId="0" fillId="0" borderId="24" xfId="0" applyBorder="1"/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0" fillId="0" borderId="27" xfId="0" applyBorder="1"/>
    <xf numFmtId="0" fontId="0" fillId="0" borderId="26" xfId="0" applyBorder="1"/>
    <xf numFmtId="0" fontId="0" fillId="0" borderId="25" xfId="0" applyBorder="1"/>
    <xf numFmtId="0" fontId="0" fillId="0" borderId="33" xfId="0" applyBorder="1"/>
    <xf numFmtId="0" fontId="0" fillId="0" borderId="29" xfId="0" applyBorder="1"/>
    <xf numFmtId="0" fontId="16" fillId="0" borderId="33" xfId="0" applyFont="1" applyBorder="1"/>
    <xf numFmtId="0" fontId="16" fillId="0" borderId="29" xfId="0" applyFont="1" applyBorder="1"/>
    <xf numFmtId="0" fontId="16" fillId="0" borderId="29" xfId="0" applyFont="1" applyBorder="1" applyAlignment="1">
      <alignment wrapText="1"/>
    </xf>
    <xf numFmtId="0" fontId="16" fillId="0" borderId="28" xfId="0" applyFont="1" applyBorder="1" applyAlignment="1">
      <alignment wrapText="1"/>
    </xf>
    <xf numFmtId="166" fontId="0" fillId="0" borderId="23" xfId="0" applyNumberFormat="1" applyBorder="1"/>
    <xf numFmtId="166" fontId="0" fillId="0" borderId="20" xfId="0" applyNumberFormat="1" applyBorder="1"/>
    <xf numFmtId="11" fontId="0" fillId="0" borderId="26" xfId="0" applyNumberFormat="1" applyBorder="1"/>
    <xf numFmtId="166" fontId="0" fillId="0" borderId="25" xfId="0" applyNumberFormat="1" applyBorder="1"/>
    <xf numFmtId="0" fontId="0" fillId="0" borderId="29" xfId="0" applyBorder="1" applyAlignment="1">
      <alignment wrapText="1"/>
    </xf>
    <xf numFmtId="0" fontId="0" fillId="0" borderId="28" xfId="0" applyBorder="1" applyAlignment="1">
      <alignment wrapText="1"/>
    </xf>
    <xf numFmtId="0" fontId="0" fillId="0" borderId="10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6" fillId="0" borderId="29" xfId="0" applyFont="1" applyBorder="1" applyAlignment="1"/>
    <xf numFmtId="0" fontId="16" fillId="0" borderId="28" xfId="0" applyFont="1" applyBorder="1" applyAlignment="1"/>
    <xf numFmtId="168" fontId="19" fillId="0" borderId="26" xfId="43" applyNumberFormat="1" applyFont="1" applyBorder="1"/>
    <xf numFmtId="0" fontId="19" fillId="0" borderId="29" xfId="0" applyFont="1" applyBorder="1" applyAlignment="1">
      <alignment wrapText="1"/>
    </xf>
    <xf numFmtId="0" fontId="19" fillId="0" borderId="28" xfId="0" applyFont="1" applyBorder="1" applyAlignment="1">
      <alignment wrapText="1"/>
    </xf>
    <xf numFmtId="0" fontId="28" fillId="0" borderId="10" xfId="0" applyFont="1" applyFill="1" applyBorder="1" applyAlignment="1">
      <alignment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9" fillId="0" borderId="0" xfId="0" applyFont="1" applyFill="1"/>
    <xf numFmtId="0" fontId="30" fillId="0" borderId="10" xfId="44" applyFont="1" applyFill="1" applyBorder="1" applyAlignment="1">
      <alignment vertical="center" wrapText="1"/>
    </xf>
    <xf numFmtId="0" fontId="25" fillId="0" borderId="0" xfId="0" applyFont="1" applyBorder="1" applyAlignment="1"/>
    <xf numFmtId="0" fontId="25" fillId="0" borderId="0" xfId="0" applyFont="1" applyBorder="1"/>
    <xf numFmtId="165" fontId="25" fillId="0" borderId="0" xfId="0" applyNumberFormat="1" applyFont="1" applyBorder="1"/>
    <xf numFmtId="165" fontId="24" fillId="0" borderId="10" xfId="43" applyNumberFormat="1" applyFont="1" applyBorder="1"/>
    <xf numFmtId="0" fontId="28" fillId="0" borderId="30" xfId="0" applyFont="1" applyFill="1" applyBorder="1" applyAlignment="1">
      <alignment vertical="center" wrapText="1"/>
    </xf>
    <xf numFmtId="0" fontId="28" fillId="0" borderId="31" xfId="0" applyFont="1" applyFill="1" applyBorder="1" applyAlignment="1">
      <alignment horizontal="center" vertical="center" wrapText="1"/>
    </xf>
    <xf numFmtId="0" fontId="28" fillId="0" borderId="32" xfId="0" applyFont="1" applyFill="1" applyBorder="1" applyAlignment="1">
      <alignment horizontal="center" vertical="center" wrapText="1"/>
    </xf>
    <xf numFmtId="0" fontId="24" fillId="0" borderId="24" xfId="0" applyFont="1" applyBorder="1"/>
    <xf numFmtId="165" fontId="24" fillId="0" borderId="23" xfId="43" applyNumberFormat="1" applyFont="1" applyBorder="1"/>
    <xf numFmtId="0" fontId="24" fillId="0" borderId="22" xfId="0" applyFont="1" applyBorder="1"/>
    <xf numFmtId="0" fontId="24" fillId="0" borderId="21" xfId="0" applyFont="1" applyBorder="1"/>
    <xf numFmtId="165" fontId="24" fillId="0" borderId="20" xfId="43" applyNumberFormat="1" applyFont="1" applyBorder="1"/>
    <xf numFmtId="0" fontId="24" fillId="0" borderId="27" xfId="0" applyFont="1" applyBorder="1"/>
    <xf numFmtId="0" fontId="24" fillId="0" borderId="26" xfId="0" applyFont="1" applyBorder="1"/>
    <xf numFmtId="165" fontId="24" fillId="0" borderId="25" xfId="43" applyNumberFormat="1" applyFont="1" applyBorder="1"/>
    <xf numFmtId="0" fontId="28" fillId="0" borderId="22" xfId="0" applyFont="1" applyFill="1" applyBorder="1" applyAlignment="1">
      <alignment vertical="center" wrapText="1"/>
    </xf>
    <xf numFmtId="0" fontId="28" fillId="0" borderId="21" xfId="0" applyFont="1" applyFill="1" applyBorder="1" applyAlignment="1">
      <alignment vertical="center" wrapText="1"/>
    </xf>
    <xf numFmtId="0" fontId="30" fillId="0" borderId="21" xfId="44" applyFont="1" applyFill="1" applyBorder="1" applyAlignment="1">
      <alignment vertical="center" wrapText="1"/>
    </xf>
    <xf numFmtId="0" fontId="30" fillId="0" borderId="20" xfId="44" applyFont="1" applyFill="1" applyBorder="1" applyAlignment="1">
      <alignment vertical="center" wrapText="1"/>
    </xf>
    <xf numFmtId="0" fontId="31" fillId="0" borderId="0" xfId="0" applyFont="1"/>
    <xf numFmtId="0" fontId="32" fillId="0" borderId="10" xfId="0" applyFont="1" applyBorder="1"/>
    <xf numFmtId="0" fontId="33" fillId="0" borderId="0" xfId="0" applyFont="1"/>
    <xf numFmtId="167" fontId="24" fillId="0" borderId="10" xfId="43" applyNumberFormat="1" applyFont="1" applyBorder="1"/>
    <xf numFmtId="9" fontId="24" fillId="0" borderId="10" xfId="43" applyNumberFormat="1" applyFont="1" applyBorder="1"/>
    <xf numFmtId="0" fontId="32" fillId="0" borderId="10" xfId="0" applyFont="1" applyFill="1" applyBorder="1"/>
    <xf numFmtId="0" fontId="28" fillId="0" borderId="10" xfId="0" applyFont="1" applyFill="1" applyBorder="1"/>
    <xf numFmtId="165" fontId="28" fillId="0" borderId="10" xfId="0" applyNumberFormat="1" applyFont="1" applyFill="1" applyBorder="1"/>
    <xf numFmtId="0" fontId="32" fillId="0" borderId="0" xfId="0" applyFont="1" applyFill="1"/>
    <xf numFmtId="10" fontId="32" fillId="0" borderId="0" xfId="43" applyNumberFormat="1" applyFont="1" applyFill="1"/>
    <xf numFmtId="0" fontId="28" fillId="0" borderId="16" xfId="0" applyFont="1" applyFill="1" applyBorder="1" applyAlignment="1"/>
    <xf numFmtId="0" fontId="28" fillId="0" borderId="15" xfId="0" applyFont="1" applyFill="1" applyBorder="1" applyAlignment="1"/>
    <xf numFmtId="0" fontId="28" fillId="0" borderId="0" xfId="0" applyFont="1" applyFill="1" applyBorder="1" applyAlignment="1"/>
    <xf numFmtId="0" fontId="28" fillId="0" borderId="0" xfId="0" applyFont="1" applyFill="1" applyBorder="1"/>
    <xf numFmtId="165" fontId="28" fillId="0" borderId="0" xfId="0" applyNumberFormat="1" applyFont="1" applyFill="1" applyBorder="1"/>
    <xf numFmtId="10" fontId="29" fillId="0" borderId="0" xfId="43" applyNumberFormat="1" applyFont="1" applyFill="1"/>
    <xf numFmtId="167" fontId="32" fillId="0" borderId="0" xfId="43" applyNumberFormat="1" applyFont="1" applyFill="1"/>
    <xf numFmtId="170" fontId="24" fillId="0" borderId="10" xfId="43" applyNumberFormat="1" applyFont="1" applyBorder="1"/>
    <xf numFmtId="0" fontId="18" fillId="0" borderId="0" xfId="0" applyFont="1" applyAlignment="1">
      <alignment horizontal="center" vertical="center" wrapText="1"/>
    </xf>
    <xf numFmtId="0" fontId="19" fillId="0" borderId="34" xfId="0" applyFont="1" applyBorder="1"/>
    <xf numFmtId="0" fontId="19" fillId="0" borderId="0" xfId="0" applyFont="1" applyBorder="1"/>
    <xf numFmtId="0" fontId="19" fillId="0" borderId="35" xfId="0" applyFont="1" applyBorder="1"/>
    <xf numFmtId="0" fontId="19" fillId="0" borderId="10" xfId="0" applyFont="1" applyBorder="1" applyAlignment="1">
      <alignment wrapText="1"/>
    </xf>
    <xf numFmtId="0" fontId="34" fillId="0" borderId="10" xfId="0" applyFont="1" applyBorder="1"/>
    <xf numFmtId="165" fontId="18" fillId="0" borderId="0" xfId="43" applyNumberFormat="1" applyFont="1" applyBorder="1"/>
    <xf numFmtId="0" fontId="18" fillId="0" borderId="0" xfId="0" applyFont="1" applyBorder="1" applyAlignment="1">
      <alignment horizontal="center" wrapText="1"/>
    </xf>
    <xf numFmtId="0" fontId="18" fillId="0" borderId="0" xfId="0" applyFont="1" applyBorder="1"/>
    <xf numFmtId="0" fontId="19" fillId="0" borderId="36" xfId="0" applyFont="1" applyBorder="1"/>
    <xf numFmtId="0" fontId="19" fillId="0" borderId="37" xfId="0" applyFont="1" applyBorder="1"/>
    <xf numFmtId="0" fontId="18" fillId="0" borderId="29" xfId="0" applyFont="1" applyBorder="1"/>
    <xf numFmtId="0" fontId="19" fillId="0" borderId="28" xfId="0" applyFont="1" applyBorder="1"/>
    <xf numFmtId="0" fontId="19" fillId="0" borderId="38" xfId="0" applyFont="1" applyBorder="1"/>
    <xf numFmtId="0" fontId="18" fillId="0" borderId="35" xfId="0" applyFont="1" applyBorder="1"/>
    <xf numFmtId="0" fontId="19" fillId="0" borderId="39" xfId="0" applyFont="1" applyBorder="1"/>
    <xf numFmtId="0" fontId="19" fillId="0" borderId="27" xfId="0" applyFont="1" applyBorder="1" applyAlignment="1">
      <alignment horizontal="left"/>
    </xf>
    <xf numFmtId="168" fontId="19" fillId="0" borderId="25" xfId="43" applyNumberFormat="1" applyFont="1" applyBorder="1"/>
    <xf numFmtId="0" fontId="19" fillId="0" borderId="24" xfId="0" applyFont="1" applyBorder="1" applyAlignment="1">
      <alignment horizontal="left"/>
    </xf>
    <xf numFmtId="168" fontId="19" fillId="0" borderId="23" xfId="43" applyNumberFormat="1" applyFont="1" applyBorder="1"/>
    <xf numFmtId="0" fontId="19" fillId="0" borderId="24" xfId="0" applyFont="1" applyFill="1" applyBorder="1" applyAlignment="1">
      <alignment horizontal="left"/>
    </xf>
    <xf numFmtId="0" fontId="19" fillId="0" borderId="10" xfId="0" applyFont="1" applyFill="1" applyBorder="1" applyAlignment="1">
      <alignment horizontal="left"/>
    </xf>
    <xf numFmtId="0" fontId="19" fillId="0" borderId="10" xfId="0" applyFont="1" applyFill="1" applyBorder="1"/>
    <xf numFmtId="168" fontId="19" fillId="0" borderId="23" xfId="43" applyNumberFormat="1" applyFont="1" applyFill="1" applyBorder="1"/>
    <xf numFmtId="0" fontId="19" fillId="0" borderId="0" xfId="0" applyFont="1" applyFill="1"/>
    <xf numFmtId="0" fontId="19" fillId="0" borderId="40" xfId="0" applyFont="1" applyFill="1" applyBorder="1" applyAlignment="1">
      <alignment horizontal="left"/>
    </xf>
    <xf numFmtId="0" fontId="19" fillId="0" borderId="15" xfId="0" applyFont="1" applyFill="1" applyBorder="1" applyAlignment="1">
      <alignment horizontal="left"/>
    </xf>
    <xf numFmtId="0" fontId="19" fillId="0" borderId="40" xfId="0" applyFont="1" applyBorder="1" applyAlignment="1">
      <alignment horizontal="left"/>
    </xf>
    <xf numFmtId="0" fontId="19" fillId="0" borderId="15" xfId="0" applyFont="1" applyBorder="1" applyAlignment="1">
      <alignment horizontal="left"/>
    </xf>
    <xf numFmtId="0" fontId="34" fillId="0" borderId="0" xfId="0" applyFont="1"/>
    <xf numFmtId="168" fontId="19" fillId="0" borderId="0" xfId="0" applyNumberFormat="1" applyFont="1"/>
    <xf numFmtId="0" fontId="34" fillId="0" borderId="0" xfId="0" applyFont="1" applyBorder="1"/>
    <xf numFmtId="0" fontId="19" fillId="0" borderId="16" xfId="0" applyFont="1" applyBorder="1"/>
    <xf numFmtId="0" fontId="19" fillId="0" borderId="41" xfId="0" applyFont="1" applyBorder="1"/>
    <xf numFmtId="0" fontId="18" fillId="0" borderId="0" xfId="0" applyFont="1"/>
    <xf numFmtId="0" fontId="19" fillId="0" borderId="16" xfId="0" applyFont="1" applyBorder="1" applyAlignment="1">
      <alignment horizontal="left"/>
    </xf>
    <xf numFmtId="0" fontId="19" fillId="0" borderId="16" xfId="0" applyFont="1" applyFill="1" applyBorder="1" applyAlignment="1">
      <alignment horizontal="left"/>
    </xf>
    <xf numFmtId="0" fontId="19" fillId="0" borderId="16" xfId="0" applyFont="1" applyFill="1" applyBorder="1" applyAlignment="1">
      <alignment horizontal="left" wrapText="1"/>
    </xf>
    <xf numFmtId="0" fontId="19" fillId="0" borderId="15" xfId="0" applyFont="1" applyFill="1" applyBorder="1" applyAlignment="1">
      <alignment horizontal="left" wrapText="1"/>
    </xf>
    <xf numFmtId="165" fontId="18" fillId="0" borderId="16" xfId="43" applyNumberFormat="1" applyFont="1" applyBorder="1"/>
    <xf numFmtId="165" fontId="18" fillId="0" borderId="14" xfId="43" applyNumberFormat="1" applyFont="1" applyBorder="1"/>
    <xf numFmtId="0" fontId="19" fillId="0" borderId="33" xfId="0" applyFont="1" applyBorder="1"/>
    <xf numFmtId="0" fontId="19" fillId="0" borderId="29" xfId="0" applyFont="1" applyFill="1" applyBorder="1"/>
    <xf numFmtId="0" fontId="19" fillId="0" borderId="28" xfId="0" applyFont="1" applyFill="1" applyBorder="1"/>
    <xf numFmtId="0" fontId="19" fillId="0" borderId="26" xfId="0" applyFont="1" applyFill="1" applyBorder="1" applyAlignment="1">
      <alignment horizontal="left"/>
    </xf>
    <xf numFmtId="0" fontId="19" fillId="0" borderId="26" xfId="0" applyFont="1" applyFill="1" applyBorder="1"/>
    <xf numFmtId="168" fontId="19" fillId="0" borderId="26" xfId="43" applyNumberFormat="1" applyFont="1" applyFill="1" applyBorder="1"/>
    <xf numFmtId="168" fontId="19" fillId="0" borderId="10" xfId="43" applyNumberFormat="1" applyFont="1" applyFill="1" applyBorder="1"/>
    <xf numFmtId="0" fontId="19" fillId="0" borderId="10" xfId="0" applyFont="1" applyFill="1" applyBorder="1" applyAlignment="1">
      <alignment horizontal="left" wrapText="1"/>
    </xf>
    <xf numFmtId="0" fontId="18" fillId="0" borderId="31" xfId="0" applyFont="1" applyBorder="1"/>
    <xf numFmtId="0" fontId="19" fillId="0" borderId="31" xfId="0" applyFont="1" applyBorder="1"/>
    <xf numFmtId="0" fontId="19" fillId="0" borderId="32" xfId="0" applyFont="1" applyBorder="1"/>
    <xf numFmtId="0" fontId="19" fillId="0" borderId="21" xfId="0" applyFont="1" applyBorder="1"/>
    <xf numFmtId="168" fontId="19" fillId="0" borderId="20" xfId="43" applyNumberFormat="1" applyFont="1" applyBorder="1"/>
    <xf numFmtId="10" fontId="0" fillId="0" borderId="10" xfId="0" applyNumberFormat="1" applyBorder="1"/>
    <xf numFmtId="10" fontId="0" fillId="0" borderId="10" xfId="43" applyNumberFormat="1" applyFont="1" applyBorder="1"/>
    <xf numFmtId="0" fontId="0" fillId="0" borderId="10" xfId="0" applyFill="1" applyBorder="1" applyAlignment="1"/>
    <xf numFmtId="0" fontId="0" fillId="0" borderId="10" xfId="0" applyBorder="1" applyAlignment="1"/>
    <xf numFmtId="9" fontId="0" fillId="0" borderId="0" xfId="43" applyFont="1"/>
    <xf numFmtId="171" fontId="0" fillId="0" borderId="10" xfId="43" applyNumberFormat="1" applyFont="1" applyFill="1" applyBorder="1"/>
    <xf numFmtId="10" fontId="0" fillId="0" borderId="10" xfId="43" applyNumberFormat="1" applyFont="1" applyFill="1" applyBorder="1"/>
    <xf numFmtId="10" fontId="0" fillId="0" borderId="10" xfId="0" applyNumberFormat="1" applyFill="1" applyBorder="1"/>
    <xf numFmtId="10" fontId="0" fillId="0" borderId="0" xfId="43" applyNumberFormat="1" applyFont="1"/>
    <xf numFmtId="0" fontId="16" fillId="0" borderId="10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/>
    </xf>
    <xf numFmtId="9" fontId="0" fillId="0" borderId="0" xfId="0" applyNumberFormat="1"/>
    <xf numFmtId="0" fontId="16" fillId="36" borderId="0" xfId="0" applyFont="1" applyFill="1"/>
    <xf numFmtId="0" fontId="24" fillId="37" borderId="10" xfId="0" applyFont="1" applyFill="1" applyBorder="1"/>
    <xf numFmtId="0" fontId="35" fillId="38" borderId="10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left"/>
    </xf>
    <xf numFmtId="0" fontId="18" fillId="0" borderId="10" xfId="0" applyFont="1" applyBorder="1" applyAlignment="1">
      <alignment horizontal="center" wrapText="1"/>
    </xf>
    <xf numFmtId="0" fontId="19" fillId="0" borderId="1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9" fillId="0" borderId="29" xfId="0" applyFont="1" applyBorder="1" applyAlignment="1">
      <alignment horizontal="left"/>
    </xf>
    <xf numFmtId="0" fontId="19" fillId="0" borderId="26" xfId="0" applyFont="1" applyBorder="1" applyAlignment="1">
      <alignment horizontal="left"/>
    </xf>
    <xf numFmtId="0" fontId="19" fillId="0" borderId="16" xfId="0" applyFont="1" applyBorder="1" applyAlignment="1">
      <alignment horizontal="left"/>
    </xf>
    <xf numFmtId="0" fontId="19" fillId="0" borderId="15" xfId="0" applyFont="1" applyBorder="1" applyAlignment="1">
      <alignment horizontal="left"/>
    </xf>
    <xf numFmtId="0" fontId="18" fillId="0" borderId="16" xfId="0" applyFont="1" applyBorder="1" applyAlignment="1">
      <alignment horizontal="center" wrapText="1"/>
    </xf>
    <xf numFmtId="0" fontId="18" fillId="0" borderId="15" xfId="0" applyFont="1" applyBorder="1" applyAlignment="1">
      <alignment horizontal="center" wrapText="1"/>
    </xf>
    <xf numFmtId="0" fontId="19" fillId="0" borderId="36" xfId="0" applyFont="1" applyBorder="1" applyAlignment="1">
      <alignment horizontal="center"/>
    </xf>
    <xf numFmtId="0" fontId="19" fillId="0" borderId="42" xfId="0" applyFont="1" applyBorder="1" applyAlignment="1">
      <alignment horizontal="center"/>
    </xf>
    <xf numFmtId="0" fontId="19" fillId="0" borderId="10" xfId="0" applyFont="1" applyFill="1" applyBorder="1" applyAlignment="1">
      <alignment horizontal="left" wrapText="1"/>
    </xf>
    <xf numFmtId="0" fontId="19" fillId="0" borderId="10" xfId="0" applyFont="1" applyFill="1" applyBorder="1" applyAlignment="1">
      <alignment horizontal="left"/>
    </xf>
    <xf numFmtId="0" fontId="19" fillId="0" borderId="24" xfId="0" applyFont="1" applyBorder="1" applyAlignment="1">
      <alignment horizontal="left"/>
    </xf>
    <xf numFmtId="0" fontId="19" fillId="0" borderId="43" xfId="0" applyFont="1" applyBorder="1" applyAlignment="1">
      <alignment horizontal="center"/>
    </xf>
    <xf numFmtId="0" fontId="19" fillId="0" borderId="44" xfId="0" applyFont="1" applyBorder="1" applyAlignment="1">
      <alignment horizontal="center"/>
    </xf>
    <xf numFmtId="0" fontId="19" fillId="0" borderId="22" xfId="0" applyFont="1" applyBorder="1" applyAlignment="1">
      <alignment horizontal="left"/>
    </xf>
    <xf numFmtId="0" fontId="19" fillId="0" borderId="21" xfId="0" applyFont="1" applyBorder="1" applyAlignment="1">
      <alignment horizontal="left"/>
    </xf>
    <xf numFmtId="0" fontId="19" fillId="0" borderId="24" xfId="0" applyFont="1" applyFill="1" applyBorder="1" applyAlignment="1">
      <alignment horizontal="left"/>
    </xf>
    <xf numFmtId="0" fontId="19" fillId="0" borderId="24" xfId="0" applyFont="1" applyFill="1" applyBorder="1" applyAlignment="1">
      <alignment horizontal="left" wrapText="1"/>
    </xf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4" builtinId="8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Porcentaje" xfId="43" builtinId="5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% AOD</a:t>
            </a:r>
            <a:r>
              <a:rPr lang="es-CO" baseline="0"/>
              <a:t> </a:t>
            </a:r>
            <a:r>
              <a:rPr lang="es-CO"/>
              <a:t>Sectores</a:t>
            </a:r>
          </a:p>
        </c:rich>
      </c:tx>
      <c:layout>
        <c:manualLayout>
          <c:xMode val="edge"/>
          <c:yMode val="edge"/>
          <c:x val="0.26808911676738084"/>
          <c:y val="2.11267605633802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0995788317158035E-2"/>
          <c:y val="0.12118535359136445"/>
          <c:w val="0.54379857169016665"/>
          <c:h val="0.82335699234778748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'% Sectorizado'!$A$5:$A$23</c:f>
              <c:strCache>
                <c:ptCount val="19"/>
                <c:pt idx="0">
                  <c:v>Medio Ambiente </c:v>
                </c:pt>
                <c:pt idx="1">
                  <c:v>Ayuda Humanitaria</c:v>
                </c:pt>
                <c:pt idx="2">
                  <c:v>Politicas Comerciales y Regulaciones</c:v>
                </c:pt>
                <c:pt idx="3">
                  <c:v>Turismo</c:v>
                </c:pt>
                <c:pt idx="4">
                  <c:v>Transporte y Almacenamiento</c:v>
                </c:pt>
                <c:pt idx="5">
                  <c:v>Comunicaciones</c:v>
                </c:pt>
                <c:pt idx="6">
                  <c:v>Banca y Financiera</c:v>
                </c:pt>
                <c:pt idx="7">
                  <c:v>Negocios y otros servicios</c:v>
                </c:pt>
                <c:pt idx="8">
                  <c:v>Agricultura</c:v>
                </c:pt>
                <c:pt idx="9">
                  <c:v>Silvicultura</c:v>
                </c:pt>
                <c:pt idx="10">
                  <c:v>Pesca</c:v>
                </c:pt>
                <c:pt idx="11">
                  <c:v>Industria</c:v>
                </c:pt>
                <c:pt idx="12">
                  <c:v>Mineria</c:v>
                </c:pt>
                <c:pt idx="13">
                  <c:v>Construccion</c:v>
                </c:pt>
                <c:pt idx="14">
                  <c:v>Educacion</c:v>
                </c:pt>
                <c:pt idx="15">
                  <c:v>Salud</c:v>
                </c:pt>
                <c:pt idx="16">
                  <c:v>Abastecimiento de agua y saneamiento</c:v>
                </c:pt>
                <c:pt idx="17">
                  <c:v>Gobierno y sociedad civil </c:v>
                </c:pt>
                <c:pt idx="18">
                  <c:v>Otros servicios de Infraestructura social</c:v>
                </c:pt>
              </c:strCache>
            </c:strRef>
          </c:cat>
          <c:val>
            <c:numRef>
              <c:f>'% Sectorizado'!$C$5:$C$23</c:f>
              <c:numCache>
                <c:formatCode>0.00%</c:formatCode>
                <c:ptCount val="19"/>
                <c:pt idx="0">
                  <c:v>2.3672830701217604E-2</c:v>
                </c:pt>
                <c:pt idx="1">
                  <c:v>7.8272513508557046E-2</c:v>
                </c:pt>
                <c:pt idx="2">
                  <c:v>2.6639028516547351E-3</c:v>
                </c:pt>
                <c:pt idx="3">
                  <c:v>3.3574362155329034E-4</c:v>
                </c:pt>
                <c:pt idx="4" formatCode="0.0%">
                  <c:v>2.1999999999999999E-2</c:v>
                </c:pt>
                <c:pt idx="5">
                  <c:v>1.10167205427458E-3</c:v>
                </c:pt>
                <c:pt idx="6">
                  <c:v>5.7387019145768532E-3</c:v>
                </c:pt>
                <c:pt idx="7">
                  <c:v>3.6683577151516E-3</c:v>
                </c:pt>
                <c:pt idx="8">
                  <c:v>9.2054548074114603E-2</c:v>
                </c:pt>
                <c:pt idx="9">
                  <c:v>5.1418043467081299E-3</c:v>
                </c:pt>
                <c:pt idx="10">
                  <c:v>3.0193419288355598E-4</c:v>
                </c:pt>
                <c:pt idx="11">
                  <c:v>5.9553650431325E-3</c:v>
                </c:pt>
                <c:pt idx="12">
                  <c:v>6.2902017281339501E-5</c:v>
                </c:pt>
                <c:pt idx="13">
                  <c:v>6.2902017281339501E-5</c:v>
                </c:pt>
                <c:pt idx="14">
                  <c:v>5.8603850802175006E-2</c:v>
                </c:pt>
                <c:pt idx="15">
                  <c:v>7.0085942541814779E-3</c:v>
                </c:pt>
                <c:pt idx="16">
                  <c:v>2.0353217425571921E-2</c:v>
                </c:pt>
                <c:pt idx="17">
                  <c:v>0.20383201275961194</c:v>
                </c:pt>
                <c:pt idx="18">
                  <c:v>0.38635315668403297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3186656365901093"/>
          <c:y val="1.4795621320676066E-2"/>
          <c:w val="0.24337332584786187"/>
          <c:h val="0.9671685795621830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Otros servicios de Infraestructura Social , Total Desembolso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'Other Social Infr'!$B$5</c:f>
              <c:strCache>
                <c:ptCount val="1"/>
                <c:pt idx="0">
                  <c:v>OTHER SOCIAL INFRSTRUCTURE SERVICES</c:v>
                </c:pt>
              </c:strCache>
            </c:strRef>
          </c:tx>
          <c:marker>
            <c:symbol val="none"/>
          </c:marker>
          <c:xVal>
            <c:numRef>
              <c:f>'Other Social Infr'!$D$2:$P$2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xVal>
          <c:yVal>
            <c:numRef>
              <c:f>'Other Social Infr'!$D$5:$P$5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241.56558200000001</c:v>
                </c:pt>
                <c:pt idx="3">
                  <c:v>653.78192000000001</c:v>
                </c:pt>
                <c:pt idx="4">
                  <c:v>247.78098499999999</c:v>
                </c:pt>
                <c:pt idx="5">
                  <c:v>345.88521500000002</c:v>
                </c:pt>
                <c:pt idx="6">
                  <c:v>614.05996300000004</c:v>
                </c:pt>
                <c:pt idx="7">
                  <c:v>269.60756099999998</c:v>
                </c:pt>
                <c:pt idx="8">
                  <c:v>463.59586300000001</c:v>
                </c:pt>
                <c:pt idx="9">
                  <c:v>340.95106800000002</c:v>
                </c:pt>
                <c:pt idx="10">
                  <c:v>261.01500099999998</c:v>
                </c:pt>
                <c:pt idx="11">
                  <c:v>45.020575000000001</c:v>
                </c:pt>
                <c:pt idx="12">
                  <c:v>29.089773000000001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040464"/>
        <c:axId val="477041024"/>
      </c:scatterChart>
      <c:valAx>
        <c:axId val="47704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7041024"/>
        <c:crosses val="autoZero"/>
        <c:crossBetween val="midCat"/>
      </c:valAx>
      <c:valAx>
        <c:axId val="4770410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70404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% Donación</a:t>
            </a:r>
          </a:p>
        </c:rich>
      </c:tx>
      <c:layout>
        <c:manualLayout>
          <c:xMode val="edge"/>
          <c:yMode val="edge"/>
          <c:x val="4.0800232571350271E-2"/>
          <c:y val="2.90598469405767E-2"/>
        </c:manualLayout>
      </c:layout>
      <c:overlay val="0"/>
    </c:title>
    <c:autoTitleDeleted val="0"/>
    <c:plotArea>
      <c:layout/>
      <c:pieChart>
        <c:varyColors val="1"/>
        <c:ser>
          <c:idx val="14"/>
          <c:order val="0"/>
          <c:tx>
            <c:strRef>
              <c:f>'Other Social Infr'!$U$10</c:f>
              <c:strCache>
                <c:ptCount val="1"/>
                <c:pt idx="0">
                  <c:v>TOTAL % DONACION</c:v>
                </c:pt>
              </c:strCache>
            </c:strRef>
          </c:tx>
          <c:cat>
            <c:strRef>
              <c:f>'Other Social Infr'!$F$12:$F$39</c:f>
              <c:strCache>
                <c:ptCount val="28"/>
                <c:pt idx="0">
                  <c:v>AUSTRALIA</c:v>
                </c:pt>
                <c:pt idx="1">
                  <c:v>AUSTRIA</c:v>
                </c:pt>
                <c:pt idx="2">
                  <c:v>BELGIUM</c:v>
                </c:pt>
                <c:pt idx="3">
                  <c:v>CANADA</c:v>
                </c:pt>
                <c:pt idx="4">
                  <c:v>CZECH REPUBLIC</c:v>
                </c:pt>
                <c:pt idx="5">
                  <c:v>DENMARK</c:v>
                </c:pt>
                <c:pt idx="6">
                  <c:v>EU INSTITUTIONS</c:v>
                </c:pt>
                <c:pt idx="7">
                  <c:v>FINLAND</c:v>
                </c:pt>
                <c:pt idx="8">
                  <c:v>FRANCE</c:v>
                </c:pt>
                <c:pt idx="9">
                  <c:v>GERMANY</c:v>
                </c:pt>
                <c:pt idx="10">
                  <c:v>GREECE</c:v>
                </c:pt>
                <c:pt idx="11">
                  <c:v>IDB Sp.Fund</c:v>
                </c:pt>
                <c:pt idx="12">
                  <c:v>IRELAND</c:v>
                </c:pt>
                <c:pt idx="13">
                  <c:v>ITALY</c:v>
                </c:pt>
                <c:pt idx="14">
                  <c:v>JAPAN</c:v>
                </c:pt>
                <c:pt idx="15">
                  <c:v>KOREA</c:v>
                </c:pt>
                <c:pt idx="16">
                  <c:v>LUXEMBURGO</c:v>
                </c:pt>
                <c:pt idx="17">
                  <c:v>NETHERLANDS</c:v>
                </c:pt>
                <c:pt idx="18">
                  <c:v>NORWAY</c:v>
                </c:pt>
                <c:pt idx="19">
                  <c:v>PORTUGAL</c:v>
                </c:pt>
                <c:pt idx="20">
                  <c:v>SPAIN</c:v>
                </c:pt>
                <c:pt idx="21">
                  <c:v>SWEDEN</c:v>
                </c:pt>
                <c:pt idx="22">
                  <c:v>SWITZERLAND</c:v>
                </c:pt>
                <c:pt idx="23">
                  <c:v>UNICEF</c:v>
                </c:pt>
                <c:pt idx="24">
                  <c:v>UNDP</c:v>
                </c:pt>
                <c:pt idx="25">
                  <c:v>UNITED ARABIA EMIRATES</c:v>
                </c:pt>
                <c:pt idx="26">
                  <c:v>UNITED KINGDOM</c:v>
                </c:pt>
                <c:pt idx="27">
                  <c:v>UNITED STATES</c:v>
                </c:pt>
              </c:strCache>
            </c:strRef>
          </c:cat>
          <c:val>
            <c:numRef>
              <c:f>'Other Social Infr'!$U$12:$U$39</c:f>
              <c:numCache>
                <c:formatCode>0.000000%</c:formatCode>
                <c:ptCount val="28"/>
                <c:pt idx="0" formatCode="0.0000000%">
                  <c:v>6.9931742229365459E-10</c:v>
                </c:pt>
                <c:pt idx="1">
                  <c:v>3.7135633641361294E-5</c:v>
                </c:pt>
                <c:pt idx="2">
                  <c:v>1.4587968454319127E-3</c:v>
                </c:pt>
                <c:pt idx="3">
                  <c:v>1.0300599691133209E-3</c:v>
                </c:pt>
                <c:pt idx="4">
                  <c:v>9.0219245226047317E-7</c:v>
                </c:pt>
                <c:pt idx="5">
                  <c:v>8.247158501302342E-5</c:v>
                </c:pt>
                <c:pt idx="6">
                  <c:v>6.9626363394922472E-3</c:v>
                </c:pt>
                <c:pt idx="7">
                  <c:v>1.8353637577074225E-4</c:v>
                </c:pt>
                <c:pt idx="8">
                  <c:v>3.4240885016609585E-3</c:v>
                </c:pt>
                <c:pt idx="9">
                  <c:v>5.0823151958493788E-3</c:v>
                </c:pt>
                <c:pt idx="10">
                  <c:v>5.6066927385292369E-6</c:v>
                </c:pt>
                <c:pt idx="11">
                  <c:v>7.3362425382247399E-4</c:v>
                </c:pt>
                <c:pt idx="12">
                  <c:v>3.2548559649491416E-5</c:v>
                </c:pt>
                <c:pt idx="13">
                  <c:v>1.8815226199364659E-3</c:v>
                </c:pt>
                <c:pt idx="14">
                  <c:v>5.0198379595813112E-3</c:v>
                </c:pt>
                <c:pt idx="15">
                  <c:v>1.0648985056915853E-4</c:v>
                </c:pt>
                <c:pt idx="16">
                  <c:v>2.0376106297338316E-4</c:v>
                </c:pt>
                <c:pt idx="17">
                  <c:v>2.2277656818372882E-4</c:v>
                </c:pt>
                <c:pt idx="18">
                  <c:v>1.0059767528186147E-3</c:v>
                </c:pt>
                <c:pt idx="19">
                  <c:v>7.6538367172596287E-6</c:v>
                </c:pt>
                <c:pt idx="20">
                  <c:v>1.5337392676078452E-2</c:v>
                </c:pt>
                <c:pt idx="21">
                  <c:v>4.627651107940549E-5</c:v>
                </c:pt>
                <c:pt idx="22">
                  <c:v>1.0731536219317779E-4</c:v>
                </c:pt>
                <c:pt idx="23">
                  <c:v>9.7946737830437516E-4</c:v>
                </c:pt>
                <c:pt idx="24">
                  <c:v>3.5906083993129825E-5</c:v>
                </c:pt>
                <c:pt idx="25">
                  <c:v>1.8506109902936407E-5</c:v>
                </c:pt>
                <c:pt idx="26">
                  <c:v>1.0249592206801703E-3</c:v>
                </c:pt>
                <c:pt idx="27">
                  <c:v>0.95496843534404763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1562130475146903"/>
          <c:y val="3.7282196984889153E-2"/>
          <c:w val="0.38084751737837308"/>
          <c:h val="0.94580032548318116"/>
        </c:manualLayout>
      </c:layout>
      <c:overlay val="0"/>
      <c:txPr>
        <a:bodyPr/>
        <a:lstStyle/>
        <a:p>
          <a:pPr>
            <a:defRPr sz="9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'Cifras AOD sector'!$A$5</c:f>
              <c:strCache>
                <c:ptCount val="1"/>
                <c:pt idx="0">
                  <c:v>Transport &amp; Storage</c:v>
                </c:pt>
              </c:strCache>
            </c:strRef>
          </c:tx>
          <c:invertIfNegative val="0"/>
          <c:cat>
            <c:numRef>
              <c:f>'Cifras AOD sector'!$B$4:$N$4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'Cifras AOD sector'!$B$5:$N$5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0.46</c:v>
                </c:pt>
                <c:pt idx="3">
                  <c:v>0.49501299999999998</c:v>
                </c:pt>
                <c:pt idx="4">
                  <c:v>0.287435</c:v>
                </c:pt>
                <c:pt idx="5">
                  <c:v>0.33184900000000001</c:v>
                </c:pt>
                <c:pt idx="6">
                  <c:v>0.66780200000000001</c:v>
                </c:pt>
                <c:pt idx="7">
                  <c:v>0.76834899999999995</c:v>
                </c:pt>
                <c:pt idx="8">
                  <c:v>0.55677600000000005</c:v>
                </c:pt>
                <c:pt idx="9">
                  <c:v>1.9801759999999999</c:v>
                </c:pt>
                <c:pt idx="10">
                  <c:v>32.046539000000003</c:v>
                </c:pt>
                <c:pt idx="11">
                  <c:v>160.77505400000001</c:v>
                </c:pt>
                <c:pt idx="12">
                  <c:v>1.952755</c:v>
                </c:pt>
              </c:numCache>
            </c:numRef>
          </c:val>
        </c:ser>
        <c:ser>
          <c:idx val="1"/>
          <c:order val="1"/>
          <c:tx>
            <c:strRef>
              <c:f>'Cifras AOD sector'!$A$14</c:f>
              <c:strCache>
                <c:ptCount val="1"/>
                <c:pt idx="0">
                  <c:v>Communications</c:v>
                </c:pt>
              </c:strCache>
            </c:strRef>
          </c:tx>
          <c:invertIfNegative val="0"/>
          <c:val>
            <c:numRef>
              <c:f>'Cifras AOD sector'!$B$14:$N$14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0.53292399999999995</c:v>
                </c:pt>
                <c:pt idx="3">
                  <c:v>0.63624199999999997</c:v>
                </c:pt>
                <c:pt idx="4">
                  <c:v>1.2628079999999999</c:v>
                </c:pt>
                <c:pt idx="5">
                  <c:v>0.70442400000000005</c:v>
                </c:pt>
                <c:pt idx="6">
                  <c:v>0.58173299999999994</c:v>
                </c:pt>
                <c:pt idx="7">
                  <c:v>0.34965400000000002</c:v>
                </c:pt>
                <c:pt idx="8">
                  <c:v>1.739085</c:v>
                </c:pt>
                <c:pt idx="9">
                  <c:v>0.94047599999999998</c:v>
                </c:pt>
                <c:pt idx="10">
                  <c:v>1.081299</c:v>
                </c:pt>
                <c:pt idx="11">
                  <c:v>0.835561</c:v>
                </c:pt>
                <c:pt idx="12">
                  <c:v>1.351143</c:v>
                </c:pt>
              </c:numCache>
            </c:numRef>
          </c:val>
        </c:ser>
        <c:ser>
          <c:idx val="2"/>
          <c:order val="2"/>
          <c:tx>
            <c:strRef>
              <c:f>'Cifras AOD sector'!$A$20</c:f>
              <c:strCache>
                <c:ptCount val="1"/>
                <c:pt idx="0">
                  <c:v>Banking &amp; Financial Services</c:v>
                </c:pt>
              </c:strCache>
            </c:strRef>
          </c:tx>
          <c:invertIfNegative val="0"/>
          <c:val>
            <c:numRef>
              <c:f>'Cifras AOD sector'!$B$20:$N$20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0.19692000000000001</c:v>
                </c:pt>
                <c:pt idx="4">
                  <c:v>6.1702E-2</c:v>
                </c:pt>
                <c:pt idx="5">
                  <c:v>4.9827000000000003E-2</c:v>
                </c:pt>
                <c:pt idx="6">
                  <c:v>1.462283</c:v>
                </c:pt>
                <c:pt idx="7">
                  <c:v>7.5826000000000005E-2</c:v>
                </c:pt>
                <c:pt idx="8">
                  <c:v>17.698884</c:v>
                </c:pt>
                <c:pt idx="9">
                  <c:v>28.795335000000001</c:v>
                </c:pt>
                <c:pt idx="10">
                  <c:v>2.210264</c:v>
                </c:pt>
                <c:pt idx="11">
                  <c:v>1.0254589999999999</c:v>
                </c:pt>
                <c:pt idx="12">
                  <c:v>0.59429100000000001</c:v>
                </c:pt>
              </c:numCache>
            </c:numRef>
          </c:val>
        </c:ser>
        <c:ser>
          <c:idx val="3"/>
          <c:order val="3"/>
          <c:tx>
            <c:strRef>
              <c:f>'Cifras AOD sector'!$A$27</c:f>
              <c:strCache>
                <c:ptCount val="1"/>
                <c:pt idx="0">
                  <c:v>Business &amp; Other Services</c:v>
                </c:pt>
              </c:strCache>
            </c:strRef>
          </c:tx>
          <c:invertIfNegative val="0"/>
          <c:val>
            <c:numRef>
              <c:f>'Cifras AOD sector'!$B$27:$N$27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0.30240899999999998</c:v>
                </c:pt>
                <c:pt idx="3">
                  <c:v>1.318535</c:v>
                </c:pt>
                <c:pt idx="4">
                  <c:v>1.014462</c:v>
                </c:pt>
                <c:pt idx="5">
                  <c:v>0.87092000000000003</c:v>
                </c:pt>
                <c:pt idx="6">
                  <c:v>3.0193910000000002</c:v>
                </c:pt>
                <c:pt idx="7">
                  <c:v>2.5258500000000002</c:v>
                </c:pt>
                <c:pt idx="8">
                  <c:v>3.1727069999999999</c:v>
                </c:pt>
                <c:pt idx="9">
                  <c:v>6.4907839999999997</c:v>
                </c:pt>
                <c:pt idx="10">
                  <c:v>6.1378620000000002</c:v>
                </c:pt>
                <c:pt idx="11">
                  <c:v>5.5865280000000004</c:v>
                </c:pt>
                <c:pt idx="12">
                  <c:v>2.9097529999999998</c:v>
                </c:pt>
              </c:numCache>
            </c:numRef>
          </c:val>
        </c:ser>
        <c:ser>
          <c:idx val="4"/>
          <c:order val="4"/>
          <c:tx>
            <c:strRef>
              <c:f>'Cifras AOD sector'!$A$31</c:f>
              <c:strCache>
                <c:ptCount val="1"/>
                <c:pt idx="0">
                  <c:v>Agriculture</c:v>
                </c:pt>
              </c:strCache>
            </c:strRef>
          </c:tx>
          <c:invertIfNegative val="0"/>
          <c:val>
            <c:numRef>
              <c:f>'Cifras AOD sector'!$B$31:$N$31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3.8318439999999998</c:v>
                </c:pt>
                <c:pt idx="3">
                  <c:v>12.663698</c:v>
                </c:pt>
                <c:pt idx="4">
                  <c:v>138.535426</c:v>
                </c:pt>
                <c:pt idx="5">
                  <c:v>29.491064999999999</c:v>
                </c:pt>
                <c:pt idx="6">
                  <c:v>71.925461999999996</c:v>
                </c:pt>
                <c:pt idx="7">
                  <c:v>103.60070399999999</c:v>
                </c:pt>
                <c:pt idx="8">
                  <c:v>116.189988</c:v>
                </c:pt>
                <c:pt idx="9">
                  <c:v>123.22631800000001</c:v>
                </c:pt>
                <c:pt idx="10">
                  <c:v>79.730092999999997</c:v>
                </c:pt>
                <c:pt idx="11">
                  <c:v>61.847188000000003</c:v>
                </c:pt>
                <c:pt idx="12">
                  <c:v>95.830151000000001</c:v>
                </c:pt>
              </c:numCache>
            </c:numRef>
          </c:val>
        </c:ser>
        <c:ser>
          <c:idx val="5"/>
          <c:order val="5"/>
          <c:tx>
            <c:strRef>
              <c:f>'Cifras AOD sector'!$A$51</c:f>
              <c:strCache>
                <c:ptCount val="1"/>
                <c:pt idx="0">
                  <c:v>Forestry </c:v>
                </c:pt>
              </c:strCache>
            </c:strRef>
          </c:tx>
          <c:invertIfNegative val="0"/>
          <c:val>
            <c:numRef>
              <c:f>'Cifras AOD sector'!$B$51:$N$51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4.8817269999999997</c:v>
                </c:pt>
                <c:pt idx="3">
                  <c:v>2.1978309999999999</c:v>
                </c:pt>
                <c:pt idx="4">
                  <c:v>4.4137700000000004</c:v>
                </c:pt>
                <c:pt idx="5">
                  <c:v>4.2730090000000001</c:v>
                </c:pt>
                <c:pt idx="6">
                  <c:v>5.7433180000000004</c:v>
                </c:pt>
                <c:pt idx="7">
                  <c:v>2.0044200000000001</c:v>
                </c:pt>
                <c:pt idx="8">
                  <c:v>4.1207789999999997</c:v>
                </c:pt>
                <c:pt idx="9">
                  <c:v>4.6017809999999999</c:v>
                </c:pt>
                <c:pt idx="10">
                  <c:v>4.231649</c:v>
                </c:pt>
                <c:pt idx="11">
                  <c:v>6.0641220000000002</c:v>
                </c:pt>
                <c:pt idx="12">
                  <c:v>4.2119629999999999</c:v>
                </c:pt>
              </c:numCache>
            </c:numRef>
          </c:val>
        </c:ser>
        <c:ser>
          <c:idx val="6"/>
          <c:order val="6"/>
          <c:tx>
            <c:strRef>
              <c:f>'Cifras AOD sector'!$A$55</c:f>
              <c:strCache>
                <c:ptCount val="1"/>
                <c:pt idx="0">
                  <c:v>Fishing</c:v>
                </c:pt>
              </c:strCache>
            </c:strRef>
          </c:tx>
          <c:invertIfNegative val="0"/>
          <c:val>
            <c:numRef>
              <c:f>'Cifras AOD sector'!$B$55:$N$55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1.9501000000000001E-2</c:v>
                </c:pt>
                <c:pt idx="3">
                  <c:v>3.4858E-2</c:v>
                </c:pt>
                <c:pt idx="4">
                  <c:v>3.9553999999999999E-2</c:v>
                </c:pt>
                <c:pt idx="5">
                  <c:v>9.6112000000000003E-2</c:v>
                </c:pt>
                <c:pt idx="6">
                  <c:v>0.121629</c:v>
                </c:pt>
                <c:pt idx="7">
                  <c:v>0.60852700000000004</c:v>
                </c:pt>
                <c:pt idx="8">
                  <c:v>3.8951E-2</c:v>
                </c:pt>
                <c:pt idx="9">
                  <c:v>0.69603099999999996</c:v>
                </c:pt>
                <c:pt idx="10">
                  <c:v>0.649949</c:v>
                </c:pt>
                <c:pt idx="11">
                  <c:v>0.108318</c:v>
                </c:pt>
                <c:pt idx="12">
                  <c:v>0.33146700000000001</c:v>
                </c:pt>
              </c:numCache>
            </c:numRef>
          </c:val>
        </c:ser>
        <c:ser>
          <c:idx val="7"/>
          <c:order val="7"/>
          <c:tx>
            <c:strRef>
              <c:f>'Cifras AOD sector'!$A$63</c:f>
              <c:strCache>
                <c:ptCount val="1"/>
                <c:pt idx="0">
                  <c:v>Industry grouping</c:v>
                </c:pt>
              </c:strCache>
            </c:strRef>
          </c:tx>
          <c:invertIfNegative val="0"/>
          <c:val>
            <c:numRef>
              <c:f>'Cifras AOD sector'!$B$63:$N$63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0.51349299999999998</c:v>
                </c:pt>
                <c:pt idx="3">
                  <c:v>0.820739</c:v>
                </c:pt>
                <c:pt idx="4">
                  <c:v>1.2265079999999999</c:v>
                </c:pt>
                <c:pt idx="5">
                  <c:v>1.3688549999999999</c:v>
                </c:pt>
                <c:pt idx="6">
                  <c:v>2.4883579999999998</c:v>
                </c:pt>
                <c:pt idx="7">
                  <c:v>1.9066970000000001</c:v>
                </c:pt>
                <c:pt idx="8">
                  <c:v>4.3684120000000002</c:v>
                </c:pt>
                <c:pt idx="9">
                  <c:v>5.8426999999999998</c:v>
                </c:pt>
                <c:pt idx="10">
                  <c:v>10.712463</c:v>
                </c:pt>
                <c:pt idx="11">
                  <c:v>17.294854000000001</c:v>
                </c:pt>
                <c:pt idx="12">
                  <c:v>7.5974060000000003</c:v>
                </c:pt>
              </c:numCache>
            </c:numRef>
          </c:val>
        </c:ser>
        <c:ser>
          <c:idx val="8"/>
          <c:order val="8"/>
          <c:tx>
            <c:strRef>
              <c:f>'Cifras AOD sector'!$A$82</c:f>
              <c:strCache>
                <c:ptCount val="1"/>
                <c:pt idx="0">
                  <c:v>Mineral Resources &amp; Mining Grouping</c:v>
                </c:pt>
              </c:strCache>
            </c:strRef>
          </c:tx>
          <c:invertIfNegative val="0"/>
          <c:val>
            <c:numRef>
              <c:f>'Cifras AOD sector'!$B$82:$N$82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0.39700000000000002</c:v>
                </c:pt>
                <c:pt idx="3">
                  <c:v>8.5238999999999995E-2</c:v>
                </c:pt>
                <c:pt idx="4">
                  <c:v>4.2368000000000003E-2</c:v>
                </c:pt>
                <c:pt idx="5">
                  <c:v>0.17082700000000001</c:v>
                </c:pt>
                <c:pt idx="6">
                  <c:v>0.10599600000000001</c:v>
                </c:pt>
                <c:pt idx="7">
                  <c:v>6.5331E-2</c:v>
                </c:pt>
                <c:pt idx="8">
                  <c:v>8.8950000000000001E-3</c:v>
                </c:pt>
                <c:pt idx="9">
                  <c:v>6.3374E-2</c:v>
                </c:pt>
                <c:pt idx="10">
                  <c:v>1.2812E-2</c:v>
                </c:pt>
                <c:pt idx="11">
                  <c:v>3.2060999999999999E-2</c:v>
                </c:pt>
                <c:pt idx="12">
                  <c:v>1.063337</c:v>
                </c:pt>
              </c:numCache>
            </c:numRef>
          </c:val>
        </c:ser>
        <c:ser>
          <c:idx val="9"/>
          <c:order val="9"/>
          <c:tx>
            <c:strRef>
              <c:f>'Cifras AOD sector'!$A$94</c:f>
              <c:strCache>
                <c:ptCount val="1"/>
                <c:pt idx="0">
                  <c:v>Construction Grouping</c:v>
                </c:pt>
              </c:strCache>
            </c:strRef>
          </c:tx>
          <c:invertIfNegative val="0"/>
          <c:val>
            <c:numRef>
              <c:f>'Cifras AOD sector'!$B$94:$N$94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0.104931</c:v>
                </c:pt>
                <c:pt idx="5">
                  <c:v>0</c:v>
                </c:pt>
                <c:pt idx="6">
                  <c:v>0</c:v>
                </c:pt>
                <c:pt idx="7">
                  <c:v>4.2709999999999998E-2</c:v>
                </c:pt>
                <c:pt idx="8">
                  <c:v>0</c:v>
                </c:pt>
                <c:pt idx="9">
                  <c:v>1.5173000000000001E-2</c:v>
                </c:pt>
                <c:pt idx="10">
                  <c:v>0.39735100000000001</c:v>
                </c:pt>
                <c:pt idx="11">
                  <c:v>1.1679999999999999E-2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8982208"/>
        <c:axId val="478982768"/>
      </c:barChart>
      <c:catAx>
        <c:axId val="47898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78982768"/>
        <c:crosses val="autoZero"/>
        <c:auto val="1"/>
        <c:lblAlgn val="ctr"/>
        <c:lblOffset val="100"/>
        <c:noMultiLvlLbl val="0"/>
      </c:catAx>
      <c:valAx>
        <c:axId val="47898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8982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Ayuda</a:t>
            </a:r>
            <a:r>
              <a:rPr lang="en-US" baseline="0"/>
              <a:t> Humanitaria, Total Desembolso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'Humanitarian Aid'!$B$6</c:f>
              <c:strCache>
                <c:ptCount val="1"/>
                <c:pt idx="0">
                  <c:v>VIII. HUMANITARIAN AID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'Humanitarian Aid'!$C$3:$P$3</c:f>
              <c:numCache>
                <c:formatCode>General</c:formatCode>
                <c:ptCount val="14"/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</c:numCache>
            </c:numRef>
          </c:cat>
          <c:val>
            <c:numRef>
              <c:f>'Humanitarian Aid'!$C$6:$P$6</c:f>
              <c:numCache>
                <c:formatCode>General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9.389329</c:v>
                </c:pt>
                <c:pt idx="4">
                  <c:v>17.028027999999999</c:v>
                </c:pt>
                <c:pt idx="5">
                  <c:v>18.332750999999998</c:v>
                </c:pt>
                <c:pt idx="6">
                  <c:v>71.831984000000006</c:v>
                </c:pt>
                <c:pt idx="7">
                  <c:v>86.672203999999994</c:v>
                </c:pt>
                <c:pt idx="8">
                  <c:v>103.45772100000001</c:v>
                </c:pt>
                <c:pt idx="9">
                  <c:v>82.947796999999994</c:v>
                </c:pt>
                <c:pt idx="10">
                  <c:v>86.745643000000001</c:v>
                </c:pt>
                <c:pt idx="11">
                  <c:v>80.633405999999994</c:v>
                </c:pt>
                <c:pt idx="12">
                  <c:v>85.150989999999993</c:v>
                </c:pt>
                <c:pt idx="13">
                  <c:v>69.389003000000002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8985568"/>
        <c:axId val="478986128"/>
      </c:lineChart>
      <c:catAx>
        <c:axId val="4789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986128"/>
        <c:crosses val="autoZero"/>
        <c:auto val="1"/>
        <c:lblAlgn val="ctr"/>
        <c:lblOffset val="100"/>
        <c:noMultiLvlLbl val="0"/>
      </c:catAx>
      <c:valAx>
        <c:axId val="47898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98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Total % donación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'Humanitarian Aid'!$R$10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gradFill>
                <a:gsLst>
                  <a:gs pos="100000">
                    <a:schemeClr val="accent4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gradFill>
                <a:gsLst>
                  <a:gs pos="100000">
                    <a:schemeClr val="accent6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1"/>
            <c:bubble3D val="0"/>
            <c:spPr>
              <a:gradFill>
                <a:gsLst>
                  <a:gs pos="100000">
                    <a:schemeClr val="accent4">
                      <a:lumMod val="8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2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4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'Humanitarian Aid'!$E$11:$E$35</c:f>
              <c:strCache>
                <c:ptCount val="25"/>
                <c:pt idx="0">
                  <c:v>Australia</c:v>
                </c:pt>
                <c:pt idx="1">
                  <c:v>Austria</c:v>
                </c:pt>
                <c:pt idx="2">
                  <c:v>Belgium</c:v>
                </c:pt>
                <c:pt idx="3">
                  <c:v>Canada</c:v>
                </c:pt>
                <c:pt idx="4">
                  <c:v>EU Institutions</c:v>
                </c:pt>
                <c:pt idx="5">
                  <c:v>Finland</c:v>
                </c:pt>
                <c:pt idx="6">
                  <c:v>France</c:v>
                </c:pt>
                <c:pt idx="7">
                  <c:v>Germany</c:v>
                </c:pt>
                <c:pt idx="8">
                  <c:v>IDB</c:v>
                </c:pt>
                <c:pt idx="9">
                  <c:v>Ireland</c:v>
                </c:pt>
                <c:pt idx="10">
                  <c:v>Italy</c:v>
                </c:pt>
                <c:pt idx="11">
                  <c:v>Japan</c:v>
                </c:pt>
                <c:pt idx="12">
                  <c:v>Korea</c:v>
                </c:pt>
                <c:pt idx="13">
                  <c:v>Luxembourg</c:v>
                </c:pt>
                <c:pt idx="14">
                  <c:v>Netherlands</c:v>
                </c:pt>
                <c:pt idx="15">
                  <c:v>New Zeland</c:v>
                </c:pt>
                <c:pt idx="16">
                  <c:v>Norway</c:v>
                </c:pt>
                <c:pt idx="17">
                  <c:v>Spain</c:v>
                </c:pt>
                <c:pt idx="18">
                  <c:v>Sweden</c:v>
                </c:pt>
                <c:pt idx="19">
                  <c:v>Switzerland</c:v>
                </c:pt>
                <c:pt idx="20">
                  <c:v>UNICEF</c:v>
                </c:pt>
                <c:pt idx="21">
                  <c:v>UNDP</c:v>
                </c:pt>
                <c:pt idx="22">
                  <c:v>United Kingdom</c:v>
                </c:pt>
                <c:pt idx="23">
                  <c:v>United States</c:v>
                </c:pt>
                <c:pt idx="24">
                  <c:v>WFP</c:v>
                </c:pt>
              </c:strCache>
            </c:strRef>
          </c:cat>
          <c:val>
            <c:numRef>
              <c:f>'Humanitarian Aid'!$R$11:$R$35</c:f>
              <c:numCache>
                <c:formatCode>0.00000000%</c:formatCode>
                <c:ptCount val="25"/>
                <c:pt idx="0">
                  <c:v>2.6391778802529455E-6</c:v>
                </c:pt>
                <c:pt idx="1">
                  <c:v>3.5811799445430714E-7</c:v>
                </c:pt>
                <c:pt idx="2">
                  <c:v>7.3759976689777223E-6</c:v>
                </c:pt>
                <c:pt idx="3">
                  <c:v>3.6885518364691757E-4</c:v>
                </c:pt>
                <c:pt idx="4">
                  <c:v>2.5261681795389463E-3</c:v>
                </c:pt>
                <c:pt idx="5">
                  <c:v>4.8884445217721361E-5</c:v>
                </c:pt>
                <c:pt idx="6">
                  <c:v>2.5160994164748923E-5</c:v>
                </c:pt>
                <c:pt idx="7">
                  <c:v>6.0656817505416055E-4</c:v>
                </c:pt>
                <c:pt idx="8">
                  <c:v>1.4742126386367066E-5</c:v>
                </c:pt>
                <c:pt idx="9">
                  <c:v>5.5544883938956055E-7</c:v>
                </c:pt>
                <c:pt idx="10">
                  <c:v>4.1984235924720593E-5</c:v>
                </c:pt>
                <c:pt idx="11">
                  <c:v>1.4575088631250095E-5</c:v>
                </c:pt>
                <c:pt idx="12">
                  <c:v>8.6812141102533837E-6</c:v>
                </c:pt>
                <c:pt idx="13">
                  <c:v>1.4454511143378797E-4</c:v>
                </c:pt>
                <c:pt idx="14">
                  <c:v>4.1424369573011996E-4</c:v>
                </c:pt>
                <c:pt idx="15">
                  <c:v>1.4871123957965916E-6</c:v>
                </c:pt>
                <c:pt idx="16">
                  <c:v>5.4126150339395241E-4</c:v>
                </c:pt>
                <c:pt idx="17">
                  <c:v>4.5324761365161427E-4</c:v>
                </c:pt>
                <c:pt idx="18">
                  <c:v>6.1185213493539421E-4</c:v>
                </c:pt>
                <c:pt idx="19">
                  <c:v>6.9225124793397897E-4</c:v>
                </c:pt>
                <c:pt idx="20">
                  <c:v>1.9492782337996458E-5</c:v>
                </c:pt>
                <c:pt idx="21">
                  <c:v>1.4381130404259173E-5</c:v>
                </c:pt>
                <c:pt idx="22">
                  <c:v>2.9147536551261517E-6</c:v>
                </c:pt>
                <c:pt idx="23">
                  <c:v>3.3615673754344069E-3</c:v>
                </c:pt>
                <c:pt idx="24">
                  <c:v>7.6207153635407697E-5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031430446194228"/>
          <c:y val="5.0413750364537768E-2"/>
          <c:w val="0.20857458442694665"/>
          <c:h val="0.94958624963546223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Proteccion medio ambiente, Desembolso</a:t>
            </a:r>
          </a:p>
        </c:rich>
      </c:tx>
      <c:layout>
        <c:manualLayout>
          <c:xMode val="edge"/>
          <c:yMode val="edge"/>
          <c:x val="0.21769444444444444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Environmental!$C$6</c:f>
              <c:strCache>
                <c:ptCount val="1"/>
                <c:pt idx="0">
                  <c:v>IV.1. General Environment Protection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Environmental!$D$3:$P$3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Environmental!$D$6:$P$6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9.7605059999999995</c:v>
                </c:pt>
                <c:pt idx="3">
                  <c:v>19.229752999999999</c:v>
                </c:pt>
                <c:pt idx="4">
                  <c:v>16.486609999999999</c:v>
                </c:pt>
                <c:pt idx="5">
                  <c:v>20.011365999999999</c:v>
                </c:pt>
                <c:pt idx="6">
                  <c:v>20.893663</c:v>
                </c:pt>
                <c:pt idx="7">
                  <c:v>25.699743000000002</c:v>
                </c:pt>
                <c:pt idx="8">
                  <c:v>22.118538000000001</c:v>
                </c:pt>
                <c:pt idx="9">
                  <c:v>19.541467000000001</c:v>
                </c:pt>
                <c:pt idx="10">
                  <c:v>20.046299000000001</c:v>
                </c:pt>
                <c:pt idx="11">
                  <c:v>12.424033</c:v>
                </c:pt>
                <c:pt idx="12">
                  <c:v>28.998764999999999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8990048"/>
        <c:axId val="478990608"/>
      </c:lineChart>
      <c:catAx>
        <c:axId val="47899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990608"/>
        <c:crosses val="autoZero"/>
        <c:auto val="1"/>
        <c:lblAlgn val="ctr"/>
        <c:lblOffset val="100"/>
        <c:noMultiLvlLbl val="0"/>
      </c:catAx>
      <c:valAx>
        <c:axId val="47899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99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Porcentaje donación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Environmental!$R$12</c:f>
              <c:strCache>
                <c:ptCount val="1"/>
                <c:pt idx="0">
                  <c:v>Porcentaje donacion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gradFill>
                <a:gsLst>
                  <a:gs pos="100000">
                    <a:schemeClr val="accent2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gradFill>
                <a:gsLst>
                  <a:gs pos="100000">
                    <a:schemeClr val="accent4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gradFill>
                <a:gsLst>
                  <a:gs pos="100000">
                    <a:schemeClr val="accent6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gradFill>
                <a:gsLst>
                  <a:gs pos="100000">
                    <a:schemeClr val="accent2">
                      <a:lumMod val="8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1"/>
            <c:bubble3D val="0"/>
            <c:spPr>
              <a:gradFill>
                <a:gsLst>
                  <a:gs pos="100000">
                    <a:schemeClr val="accent4">
                      <a:lumMod val="8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2"/>
            <c:bubble3D val="0"/>
            <c:spPr>
              <a:gradFill>
                <a:gsLst>
                  <a:gs pos="100000">
                    <a:schemeClr val="accent5">
                      <a:lumMod val="8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Environmental!$E$13:$E$35</c:f>
              <c:strCache>
                <c:ptCount val="23"/>
                <c:pt idx="0">
                  <c:v>Australia</c:v>
                </c:pt>
                <c:pt idx="1">
                  <c:v>Austria</c:v>
                </c:pt>
                <c:pt idx="2">
                  <c:v>Canada</c:v>
                </c:pt>
                <c:pt idx="3">
                  <c:v>Comision Europea</c:v>
                </c:pt>
                <c:pt idx="4">
                  <c:v>Finlandia</c:v>
                </c:pt>
                <c:pt idx="5">
                  <c:v>Francia</c:v>
                </c:pt>
                <c:pt idx="6">
                  <c:v>IBRD</c:v>
                </c:pt>
                <c:pt idx="7">
                  <c:v>Alemania</c:v>
                </c:pt>
                <c:pt idx="8">
                  <c:v>IDB</c:v>
                </c:pt>
                <c:pt idx="9">
                  <c:v>Irlanda</c:v>
                </c:pt>
                <c:pt idx="10">
                  <c:v>Italia</c:v>
                </c:pt>
                <c:pt idx="11">
                  <c:v>Japon</c:v>
                </c:pt>
                <c:pt idx="12">
                  <c:v>Luxemburgo</c:v>
                </c:pt>
                <c:pt idx="13">
                  <c:v>Corea</c:v>
                </c:pt>
                <c:pt idx="14">
                  <c:v>Holanda</c:v>
                </c:pt>
                <c:pt idx="15">
                  <c:v>Nueva Zelanda</c:v>
                </c:pt>
                <c:pt idx="16">
                  <c:v>España</c:v>
                </c:pt>
                <c:pt idx="17">
                  <c:v>Suiza</c:v>
                </c:pt>
                <c:pt idx="18">
                  <c:v>UN</c:v>
                </c:pt>
                <c:pt idx="19">
                  <c:v>UNICEF</c:v>
                </c:pt>
                <c:pt idx="20">
                  <c:v>Emiratos Arabes</c:v>
                </c:pt>
                <c:pt idx="21">
                  <c:v>Reino Unido</c:v>
                </c:pt>
                <c:pt idx="22">
                  <c:v>Estados Unidos</c:v>
                </c:pt>
              </c:strCache>
            </c:strRef>
          </c:cat>
          <c:val>
            <c:numRef>
              <c:f>Environmental!$R$13:$R$35</c:f>
              <c:numCache>
                <c:formatCode>General</c:formatCode>
                <c:ptCount val="23"/>
                <c:pt idx="0">
                  <c:v>3.3684625879789095E-3</c:v>
                </c:pt>
                <c:pt idx="1">
                  <c:v>7.045882456492414E-3</c:v>
                </c:pt>
                <c:pt idx="2">
                  <c:v>4.6381691743298424E-3</c:v>
                </c:pt>
                <c:pt idx="3">
                  <c:v>4.2513949908811813E-2</c:v>
                </c:pt>
                <c:pt idx="4">
                  <c:v>1.5369996208458962E-3</c:v>
                </c:pt>
                <c:pt idx="5">
                  <c:v>2.9396921740129409E-2</c:v>
                </c:pt>
                <c:pt idx="6">
                  <c:v>0.22337564546694966</c:v>
                </c:pt>
                <c:pt idx="7">
                  <c:v>5.9665776346096114E-2</c:v>
                </c:pt>
                <c:pt idx="8">
                  <c:v>8.420908731517289E-3</c:v>
                </c:pt>
                <c:pt idx="9">
                  <c:v>2.4089791568231966E-4</c:v>
                </c:pt>
                <c:pt idx="10">
                  <c:v>2.6583476625917164E-3</c:v>
                </c:pt>
                <c:pt idx="11">
                  <c:v>9.5117097863374189E-3</c:v>
                </c:pt>
                <c:pt idx="12">
                  <c:v>3.7168927145722819E-4</c:v>
                </c:pt>
                <c:pt idx="13">
                  <c:v>1.6316564866561251E-3</c:v>
                </c:pt>
                <c:pt idx="14">
                  <c:v>0.39667307119796807</c:v>
                </c:pt>
                <c:pt idx="15">
                  <c:v>4.2958519382945646E-5</c:v>
                </c:pt>
                <c:pt idx="16">
                  <c:v>8.0337257570253312E-2</c:v>
                </c:pt>
                <c:pt idx="17">
                  <c:v>5.06253251875095E-2</c:v>
                </c:pt>
                <c:pt idx="18">
                  <c:v>6.4361253517401047E-4</c:v>
                </c:pt>
                <c:pt idx="19">
                  <c:v>2.8074807040798253E-5</c:v>
                </c:pt>
                <c:pt idx="20">
                  <c:v>1.4770986997104853E-3</c:v>
                </c:pt>
                <c:pt idx="21">
                  <c:v>3.0382396128245345E-3</c:v>
                </c:pt>
                <c:pt idx="22">
                  <c:v>7.2757344714260139E-2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710480975154178"/>
          <c:y val="3.2606281476192836E-2"/>
          <c:w val="0.26653527204804922"/>
          <c:h val="0.92572737678199624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Trade Policies &amp; Regulations, Desembolso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'Trade policies'!$C$6</c:f>
              <c:strCache>
                <c:ptCount val="1"/>
                <c:pt idx="0">
                  <c:v>III.3.a. Trade Policies &amp; Regulations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'Trade policies'!$D$3:$P$3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'Trade policies'!$D$6:$P$6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3.7699999999999999E-3</c:v>
                </c:pt>
                <c:pt idx="3">
                  <c:v>8.8007000000000002E-2</c:v>
                </c:pt>
                <c:pt idx="4">
                  <c:v>0.65509399999999995</c:v>
                </c:pt>
                <c:pt idx="5">
                  <c:v>0.16236700000000001</c:v>
                </c:pt>
                <c:pt idx="6">
                  <c:v>0.499442</c:v>
                </c:pt>
                <c:pt idx="7">
                  <c:v>0.43839400000000001</c:v>
                </c:pt>
                <c:pt idx="8">
                  <c:v>7.0717249999999998</c:v>
                </c:pt>
                <c:pt idx="9">
                  <c:v>4.875629</c:v>
                </c:pt>
                <c:pt idx="10">
                  <c:v>3.2577449999999999</c:v>
                </c:pt>
                <c:pt idx="11">
                  <c:v>3.1521659999999998</c:v>
                </c:pt>
                <c:pt idx="12">
                  <c:v>4.0136520000000004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8994528"/>
        <c:axId val="478995088"/>
      </c:lineChart>
      <c:catAx>
        <c:axId val="47899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995088"/>
        <c:crosses val="autoZero"/>
        <c:auto val="1"/>
        <c:lblAlgn val="ctr"/>
        <c:lblOffset val="100"/>
        <c:noMultiLvlLbl val="0"/>
      </c:catAx>
      <c:valAx>
        <c:axId val="47899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99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Porcentaje de donación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'Trade policies'!$E$14:$E$26</c:f>
              <c:strCache>
                <c:ptCount val="13"/>
                <c:pt idx="0">
                  <c:v>Belgica</c:v>
                </c:pt>
                <c:pt idx="1">
                  <c:v>Canada</c:v>
                </c:pt>
                <c:pt idx="2">
                  <c:v>UE Instituciones</c:v>
                </c:pt>
                <c:pt idx="3">
                  <c:v>Alemania</c:v>
                </c:pt>
                <c:pt idx="4">
                  <c:v>Italia</c:v>
                </c:pt>
                <c:pt idx="5">
                  <c:v>Japon</c:v>
                </c:pt>
                <c:pt idx="6">
                  <c:v>Corea</c:v>
                </c:pt>
                <c:pt idx="7">
                  <c:v>Holanda</c:v>
                </c:pt>
                <c:pt idx="8">
                  <c:v>Noruega</c:v>
                </c:pt>
                <c:pt idx="9">
                  <c:v>España</c:v>
                </c:pt>
                <c:pt idx="10">
                  <c:v>Suiza</c:v>
                </c:pt>
                <c:pt idx="11">
                  <c:v>Reino Unido</c:v>
                </c:pt>
                <c:pt idx="12">
                  <c:v>Estados Unidos</c:v>
                </c:pt>
              </c:strCache>
            </c:strRef>
          </c:cat>
          <c:val>
            <c:numRef>
              <c:f>'Trade policies'!$R$14:$R$26</c:f>
              <c:numCache>
                <c:formatCode>General</c:formatCode>
                <c:ptCount val="13"/>
                <c:pt idx="0">
                  <c:v>4.0285007084740067E-2</c:v>
                </c:pt>
                <c:pt idx="1">
                  <c:v>2.5709407650680426E-2</c:v>
                </c:pt>
                <c:pt idx="2">
                  <c:v>0.18114233494977855</c:v>
                </c:pt>
                <c:pt idx="3">
                  <c:v>2.7123442000596965E-3</c:v>
                </c:pt>
                <c:pt idx="4">
                  <c:v>1.2552205725787019E-3</c:v>
                </c:pt>
                <c:pt idx="5">
                  <c:v>2.5495815007245209E-2</c:v>
                </c:pt>
                <c:pt idx="6">
                  <c:v>1.0046801978980096E-2</c:v>
                </c:pt>
                <c:pt idx="7">
                  <c:v>6.7749285086099705E-3</c:v>
                </c:pt>
                <c:pt idx="8">
                  <c:v>1.2531500303542182E-2</c:v>
                </c:pt>
                <c:pt idx="9">
                  <c:v>3.3597590456704088E-2</c:v>
                </c:pt>
                <c:pt idx="10">
                  <c:v>0.11714522783153931</c:v>
                </c:pt>
                <c:pt idx="11">
                  <c:v>3.8245238988868962E-3</c:v>
                </c:pt>
                <c:pt idx="12">
                  <c:v>0.53947929755665469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56540823595096"/>
          <c:y val="0.12419102496443843"/>
          <c:w val="0.24287468956356006"/>
          <c:h val="0.8328441216401874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Turismo, Total Desembolso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Tourism!$B$6</c:f>
              <c:strCache>
                <c:ptCount val="1"/>
                <c:pt idx="0">
                  <c:v>Tourism,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Tourism!$C$3:$P$3</c:f>
              <c:numCache>
                <c:formatCode>General</c:formatCode>
                <c:ptCount val="1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Tourism!$C$6:$P$6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0.77394300000000005</c:v>
                </c:pt>
                <c:pt idx="7">
                  <c:v>0.75412699999999999</c:v>
                </c:pt>
                <c:pt idx="8">
                  <c:v>0.27588000000000001</c:v>
                </c:pt>
                <c:pt idx="9">
                  <c:v>0.62611499999999998</c:v>
                </c:pt>
                <c:pt idx="10">
                  <c:v>0.33557900000000002</c:v>
                </c:pt>
                <c:pt idx="11">
                  <c:v>0.100929</c:v>
                </c:pt>
                <c:pt idx="12">
                  <c:v>0.18568699999999999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54608"/>
        <c:axId val="480455168"/>
      </c:lineChart>
      <c:catAx>
        <c:axId val="48045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55168"/>
        <c:crosses val="autoZero"/>
        <c:auto val="1"/>
        <c:lblAlgn val="ctr"/>
        <c:lblOffset val="100"/>
        <c:noMultiLvlLbl val="0"/>
      </c:catAx>
      <c:valAx>
        <c:axId val="48045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5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Educación,</a:t>
            </a:r>
            <a:r>
              <a:rPr lang="en-US" baseline="0"/>
              <a:t> Total Desembolso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Educación!$D$5:$E$5</c:f>
              <c:strCache>
                <c:ptCount val="2"/>
                <c:pt idx="0">
                  <c:v>EDUCATION</c:v>
                </c:pt>
              </c:strCache>
            </c:strRef>
          </c:tx>
          <c:marker>
            <c:symbol val="none"/>
          </c:marker>
          <c:xVal>
            <c:numRef>
              <c:f>Educación!$F$2:$R$2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xVal>
          <c:yVal>
            <c:numRef>
              <c:f>Educación!$F$5:$R$5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15.068804</c:v>
                </c:pt>
                <c:pt idx="3">
                  <c:v>29.222546999999999</c:v>
                </c:pt>
                <c:pt idx="4">
                  <c:v>31.249306000000001</c:v>
                </c:pt>
                <c:pt idx="5">
                  <c:v>35.648364000000001</c:v>
                </c:pt>
                <c:pt idx="6">
                  <c:v>45.083585999999997</c:v>
                </c:pt>
                <c:pt idx="7">
                  <c:v>50.917282999999998</c:v>
                </c:pt>
                <c:pt idx="8">
                  <c:v>57.68083</c:v>
                </c:pt>
                <c:pt idx="9">
                  <c:v>69.816430999999994</c:v>
                </c:pt>
                <c:pt idx="10">
                  <c:v>65.424249000000003</c:v>
                </c:pt>
                <c:pt idx="11">
                  <c:v>68.209440999999998</c:v>
                </c:pt>
                <c:pt idx="12">
                  <c:v>64.449338999999995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407040"/>
        <c:axId val="291407600"/>
      </c:scatterChart>
      <c:valAx>
        <c:axId val="29140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Año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1407600"/>
        <c:crosses val="autoZero"/>
        <c:crossBetween val="midCat"/>
      </c:valAx>
      <c:valAx>
        <c:axId val="291407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14070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% donación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strRef>
              <c:f>Tourism!$Q$11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Tourism!$F$12:$F$16</c:f>
              <c:strCache>
                <c:ptCount val="5"/>
                <c:pt idx="0">
                  <c:v>Francia</c:v>
                </c:pt>
                <c:pt idx="1">
                  <c:v>Japon</c:v>
                </c:pt>
                <c:pt idx="2">
                  <c:v>Australia</c:v>
                </c:pt>
                <c:pt idx="3">
                  <c:v>España</c:v>
                </c:pt>
                <c:pt idx="4">
                  <c:v>IDB</c:v>
                </c:pt>
              </c:strCache>
            </c:strRef>
          </c:cat>
          <c:val>
            <c:numRef>
              <c:f>Tourism!$Q$12:$Q$16</c:f>
              <c:numCache>
                <c:formatCode>0.000%</c:formatCode>
                <c:ptCount val="5"/>
                <c:pt idx="0">
                  <c:v>4.1842124640347634E-3</c:v>
                </c:pt>
                <c:pt idx="1">
                  <c:v>7.6693406868194071E-3</c:v>
                </c:pt>
                <c:pt idx="2">
                  <c:v>2.5481120034332559E-7</c:v>
                </c:pt>
                <c:pt idx="3">
                  <c:v>0.91069327723615423</c:v>
                </c:pt>
                <c:pt idx="4">
                  <c:v>7.7452914801791367E-2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Tourism!$G$11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cat>
                  <c:strRef>
                    <c:extLst>
                      <c:ext uri="{02D57815-91ED-43cb-92C2-25804820EDAC}">
                        <c15:formulaRef>
                          <c15:sqref>Tourism!$F$12:$F$16</c15:sqref>
                        </c15:formulaRef>
                      </c:ext>
                    </c:extLst>
                    <c:strCache>
                      <c:ptCount val="5"/>
                      <c:pt idx="0">
                        <c:v>Francia</c:v>
                      </c:pt>
                      <c:pt idx="1">
                        <c:v>Japon</c:v>
                      </c:pt>
                      <c:pt idx="2">
                        <c:v>Australia</c:v>
                      </c:pt>
                      <c:pt idx="3">
                        <c:v>España</c:v>
                      </c:pt>
                      <c:pt idx="4">
                        <c:v>IDB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Tourism!$G$12:$G$16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Transporte y Almacenamiento, Total Desembolso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'Transport &amp; Storage'!$C$6</c:f>
              <c:strCache>
                <c:ptCount val="1"/>
                <c:pt idx="0">
                  <c:v>Transporte y Almacenamiento, Total</c:v>
                </c:pt>
              </c:strCache>
            </c:strRef>
          </c:tx>
          <c:marker>
            <c:symbol val="none"/>
          </c:marker>
          <c:cat>
            <c:numRef>
              <c:f>'Transport &amp; Storage'!$F$3:$P$3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'Transport &amp; Storage'!$F$6:$P$6</c:f>
              <c:numCache>
                <c:formatCode>General</c:formatCode>
                <c:ptCount val="11"/>
                <c:pt idx="0">
                  <c:v>0.46</c:v>
                </c:pt>
                <c:pt idx="1">
                  <c:v>0.49501299999999998</c:v>
                </c:pt>
                <c:pt idx="2">
                  <c:v>0.287435</c:v>
                </c:pt>
                <c:pt idx="3">
                  <c:v>0.33184900000000001</c:v>
                </c:pt>
                <c:pt idx="4">
                  <c:v>0.66780200000000001</c:v>
                </c:pt>
                <c:pt idx="5">
                  <c:v>0.76834899999999995</c:v>
                </c:pt>
                <c:pt idx="6">
                  <c:v>0.55677600000000005</c:v>
                </c:pt>
                <c:pt idx="7">
                  <c:v>0.24140600000000001</c:v>
                </c:pt>
                <c:pt idx="8">
                  <c:v>1.3434029999999999</c:v>
                </c:pt>
                <c:pt idx="9">
                  <c:v>155.92418599999999</c:v>
                </c:pt>
                <c:pt idx="10">
                  <c:v>1.6010819999999999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60208"/>
        <c:axId val="480460768"/>
      </c:lineChart>
      <c:catAx>
        <c:axId val="48046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O"/>
          </a:p>
        </c:txPr>
        <c:crossAx val="480460768"/>
        <c:crosses val="autoZero"/>
        <c:auto val="1"/>
        <c:lblAlgn val="ctr"/>
        <c:lblOffset val="100"/>
        <c:noMultiLvlLbl val="0"/>
      </c:catAx>
      <c:valAx>
        <c:axId val="4804607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USD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O"/>
          </a:p>
        </c:txPr>
        <c:crossAx val="480460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overlay val="0"/>
      <c:txPr>
        <a:bodyPr rot="0" vert="horz"/>
        <a:lstStyle/>
        <a:p>
          <a:pPr>
            <a:defRPr/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0"/>
          <c:tx>
            <c:strRef>
              <c:f>'Transport &amp; Storage'!$T$10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rgbClr val="C00000"/>
              </a:solidFill>
            </c:spPr>
          </c:dPt>
          <c:dPt>
            <c:idx val="1"/>
            <c:bubble3D val="0"/>
            <c:spPr>
              <a:solidFill>
                <a:srgbClr val="FFFF00"/>
              </a:solidFill>
            </c:spPr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  <c:spPr>
              <a:solidFill>
                <a:srgbClr val="00B050"/>
              </a:solidFill>
            </c:spPr>
          </c:dPt>
          <c:cat>
            <c:strRef>
              <c:f>'Transport &amp; Storage'!$F$12:$F$20</c:f>
              <c:strCache>
                <c:ptCount val="9"/>
                <c:pt idx="0">
                  <c:v>Estados Unidos</c:v>
                </c:pt>
                <c:pt idx="1">
                  <c:v>Japón</c:v>
                </c:pt>
                <c:pt idx="2">
                  <c:v>Korea</c:v>
                </c:pt>
                <c:pt idx="3">
                  <c:v>Alemania</c:v>
                </c:pt>
                <c:pt idx="4">
                  <c:v>España</c:v>
                </c:pt>
                <c:pt idx="5">
                  <c:v>Francia</c:v>
                </c:pt>
                <c:pt idx="6">
                  <c:v>Reino Unido</c:v>
                </c:pt>
                <c:pt idx="7">
                  <c:v>Bélgica</c:v>
                </c:pt>
                <c:pt idx="8">
                  <c:v>Holanda</c:v>
                </c:pt>
              </c:strCache>
            </c:strRef>
          </c:cat>
          <c:val>
            <c:numRef>
              <c:f>'Transport &amp; Storage'!$T$12:$T$20</c:f>
              <c:numCache>
                <c:formatCode>0.000%</c:formatCode>
                <c:ptCount val="9"/>
                <c:pt idx="0">
                  <c:v>2.0907385982906597E-2</c:v>
                </c:pt>
                <c:pt idx="1">
                  <c:v>1.1295382107648468E-2</c:v>
                </c:pt>
                <c:pt idx="2">
                  <c:v>7.4362824793686695E-5</c:v>
                </c:pt>
                <c:pt idx="3">
                  <c:v>9.3806531884663906E-4</c:v>
                </c:pt>
                <c:pt idx="4">
                  <c:v>2.5056782128042004E-3</c:v>
                </c:pt>
                <c:pt idx="5">
                  <c:v>0.98412169346523259</c:v>
                </c:pt>
                <c:pt idx="6">
                  <c:v>7.8828288719560936E-4</c:v>
                </c:pt>
                <c:pt idx="7">
                  <c:v>0</c:v>
                </c:pt>
                <c:pt idx="8">
                  <c:v>2.7653518347888894E-4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7644875073348335"/>
          <c:y val="9.0570814601898364E-2"/>
          <c:w val="0.18797079561293997"/>
          <c:h val="0.65429588625462931"/>
        </c:manualLayout>
      </c:layout>
      <c:overlay val="0"/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Comunicaciones, Total Reembolso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Communications!$D$6</c:f>
              <c:strCache>
                <c:ptCount val="1"/>
                <c:pt idx="0">
                  <c:v>Communications, Total</c:v>
                </c:pt>
              </c:strCache>
            </c:strRef>
          </c:tx>
          <c:spPr>
            <a:ln w="571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Communications!$G$3:$Q$3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Communications!$G$6:$Q$6</c:f>
              <c:numCache>
                <c:formatCode>General</c:formatCode>
                <c:ptCount val="11"/>
                <c:pt idx="0">
                  <c:v>0.53292399999999995</c:v>
                </c:pt>
                <c:pt idx="1">
                  <c:v>0.63624199999999997</c:v>
                </c:pt>
                <c:pt idx="2">
                  <c:v>1.2628079999999999</c:v>
                </c:pt>
                <c:pt idx="3">
                  <c:v>0.70442400000000005</c:v>
                </c:pt>
                <c:pt idx="4">
                  <c:v>0.58173299999999994</c:v>
                </c:pt>
                <c:pt idx="5">
                  <c:v>0.34965400000000002</c:v>
                </c:pt>
                <c:pt idx="6">
                  <c:v>1.739085</c:v>
                </c:pt>
                <c:pt idx="7">
                  <c:v>0.94047599999999998</c:v>
                </c:pt>
                <c:pt idx="8">
                  <c:v>1.081299</c:v>
                </c:pt>
                <c:pt idx="9">
                  <c:v>0.835561</c:v>
                </c:pt>
                <c:pt idx="10">
                  <c:v>1.351143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64688"/>
        <c:axId val="480465248"/>
      </c:lineChart>
      <c:catAx>
        <c:axId val="48046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65248"/>
        <c:crosses val="autoZero"/>
        <c:auto val="1"/>
        <c:lblAlgn val="ctr"/>
        <c:lblOffset val="100"/>
        <c:noMultiLvlLbl val="0"/>
      </c:catAx>
      <c:valAx>
        <c:axId val="480465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6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overlay val="0"/>
      <c:txPr>
        <a:bodyPr rot="0" vert="horz"/>
        <a:lstStyle/>
        <a:p>
          <a:pPr>
            <a:defRPr/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903398772060421"/>
          <c:y val="0.14303046659291971"/>
          <c:w val="0.46353834917166964"/>
          <c:h val="0.82401798397931125"/>
        </c:manualLayout>
      </c:layout>
      <c:pieChart>
        <c:varyColors val="1"/>
        <c:ser>
          <c:idx val="1"/>
          <c:order val="0"/>
          <c:tx>
            <c:strRef>
              <c:f>Communications!$U$11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</c:dPt>
          <c:dPt>
            <c:idx val="1"/>
            <c:bubble3D val="0"/>
            <c:spPr>
              <a:solidFill>
                <a:srgbClr val="00B050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  <c:spPr>
              <a:solidFill>
                <a:srgbClr val="FF66FF"/>
              </a:solidFill>
            </c:spPr>
          </c:dPt>
          <c:dPt>
            <c:idx val="6"/>
            <c:bubble3D val="0"/>
            <c:spPr>
              <a:solidFill>
                <a:srgbClr val="FF7C80"/>
              </a:solidFill>
            </c:spPr>
          </c:dPt>
          <c:dPt>
            <c:idx val="9"/>
            <c:bubble3D val="0"/>
            <c:spPr>
              <a:solidFill>
                <a:srgbClr val="00B0F0"/>
              </a:solidFill>
            </c:spPr>
          </c:dPt>
          <c:cat>
            <c:strRef>
              <c:f>Communications!$G$13:$G$24</c:f>
              <c:strCache>
                <c:ptCount val="12"/>
                <c:pt idx="0">
                  <c:v>España</c:v>
                </c:pt>
                <c:pt idx="1">
                  <c:v>Canadá</c:v>
                </c:pt>
                <c:pt idx="2">
                  <c:v>Francia</c:v>
                </c:pt>
                <c:pt idx="3">
                  <c:v>Japón</c:v>
                </c:pt>
                <c:pt idx="4">
                  <c:v>Estados Unidos</c:v>
                </c:pt>
                <c:pt idx="5">
                  <c:v>Italia</c:v>
                </c:pt>
                <c:pt idx="6">
                  <c:v>Korea</c:v>
                </c:pt>
                <c:pt idx="7">
                  <c:v>Alemania</c:v>
                </c:pt>
                <c:pt idx="8">
                  <c:v>Irlanda</c:v>
                </c:pt>
                <c:pt idx="9">
                  <c:v>EU Institution</c:v>
                </c:pt>
                <c:pt idx="10">
                  <c:v>UNICEF</c:v>
                </c:pt>
                <c:pt idx="11">
                  <c:v>IDB</c:v>
                </c:pt>
              </c:strCache>
            </c:strRef>
          </c:cat>
          <c:val>
            <c:numRef>
              <c:f>Communications!$U$13:$U$24</c:f>
              <c:numCache>
                <c:formatCode>0.000%</c:formatCode>
                <c:ptCount val="12"/>
                <c:pt idx="0">
                  <c:v>0.14965928849498641</c:v>
                </c:pt>
                <c:pt idx="1">
                  <c:v>0.14231927232712271</c:v>
                </c:pt>
                <c:pt idx="2">
                  <c:v>2.2167786220942232E-2</c:v>
                </c:pt>
                <c:pt idx="3">
                  <c:v>9.9188977528207031E-2</c:v>
                </c:pt>
                <c:pt idx="4">
                  <c:v>0.13275680479515409</c:v>
                </c:pt>
                <c:pt idx="5">
                  <c:v>7.8887776470591336E-2</c:v>
                </c:pt>
                <c:pt idx="6">
                  <c:v>0.21367608546488681</c:v>
                </c:pt>
                <c:pt idx="7">
                  <c:v>5.1033757988234079E-3</c:v>
                </c:pt>
                <c:pt idx="8">
                  <c:v>9.4138996515605842E-4</c:v>
                </c:pt>
                <c:pt idx="9">
                  <c:v>9.2891747809804415E-2</c:v>
                </c:pt>
                <c:pt idx="10">
                  <c:v>1.6317382137942659E-2</c:v>
                </c:pt>
                <c:pt idx="11">
                  <c:v>4.6090112986382922E-2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75637684752321699"/>
          <c:y val="0.13887949349293244"/>
          <c:w val="0.21293294646626007"/>
          <c:h val="0.62534834313534504"/>
        </c:manualLayout>
      </c:layout>
      <c:overlay val="0"/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Servicios financieros y banca, Total Desembolso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'Banking and Financial '!$B$6</c:f>
              <c:strCache>
                <c:ptCount val="1"/>
                <c:pt idx="0">
                  <c:v>Banking and Financial services, Total</c:v>
                </c:pt>
              </c:strCache>
            </c:strRef>
          </c:tx>
          <c:spPr>
            <a:ln w="571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'Banking and Financial '!$E$3:$O$3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'Banking and Financial '!$E$6:$O$6</c:f>
              <c:numCache>
                <c:formatCode>General</c:formatCode>
                <c:ptCount val="11"/>
                <c:pt idx="1">
                  <c:v>0.19692000000000001</c:v>
                </c:pt>
                <c:pt idx="2">
                  <c:v>6.1702E-2</c:v>
                </c:pt>
                <c:pt idx="3">
                  <c:v>4.9827000000000003E-2</c:v>
                </c:pt>
                <c:pt idx="4">
                  <c:v>1.462283</c:v>
                </c:pt>
                <c:pt idx="5">
                  <c:v>7.5826000000000005E-2</c:v>
                </c:pt>
                <c:pt idx="6">
                  <c:v>17.698884</c:v>
                </c:pt>
                <c:pt idx="7">
                  <c:v>28.795335000000001</c:v>
                </c:pt>
                <c:pt idx="8">
                  <c:v>2.210264</c:v>
                </c:pt>
                <c:pt idx="9">
                  <c:v>1.0254589999999999</c:v>
                </c:pt>
                <c:pt idx="10">
                  <c:v>0.59429100000000001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34992"/>
        <c:axId val="480435552"/>
      </c:lineChart>
      <c:catAx>
        <c:axId val="48043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35552"/>
        <c:crosses val="autoZero"/>
        <c:auto val="1"/>
        <c:lblAlgn val="ctr"/>
        <c:lblOffset val="100"/>
        <c:noMultiLvlLbl val="0"/>
      </c:catAx>
      <c:valAx>
        <c:axId val="48043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3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5988504148704399"/>
          <c:y val="0.16125469085095259"/>
          <c:w val="0.4536187029652699"/>
          <c:h val="0.64989178107622148"/>
        </c:manualLayout>
      </c:layout>
      <c:pieChart>
        <c:varyColors val="1"/>
        <c:ser>
          <c:idx val="1"/>
          <c:order val="0"/>
          <c:tx>
            <c:strRef>
              <c:f>'Banking and Financial '!$R$10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rgbClr val="3F9FCF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rgbClr val="FF7C80"/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</c:dPt>
          <c:cat>
            <c:strRef>
              <c:f>'Banking and Financial '!$E$11:$E$22</c:f>
              <c:strCache>
                <c:ptCount val="12"/>
                <c:pt idx="0">
                  <c:v>España</c:v>
                </c:pt>
                <c:pt idx="1">
                  <c:v>Canadá</c:v>
                </c:pt>
                <c:pt idx="2">
                  <c:v>Japón</c:v>
                </c:pt>
                <c:pt idx="3">
                  <c:v>Estados Unidos</c:v>
                </c:pt>
                <c:pt idx="4">
                  <c:v>Irlanda</c:v>
                </c:pt>
                <c:pt idx="5">
                  <c:v>Bélgica</c:v>
                </c:pt>
                <c:pt idx="6">
                  <c:v>Suecia</c:v>
                </c:pt>
                <c:pt idx="7">
                  <c:v>Suiza</c:v>
                </c:pt>
                <c:pt idx="8">
                  <c:v>Reino Unido</c:v>
                </c:pt>
                <c:pt idx="9">
                  <c:v>Australia</c:v>
                </c:pt>
                <c:pt idx="10">
                  <c:v>EU Institution</c:v>
                </c:pt>
                <c:pt idx="11">
                  <c:v>IDB</c:v>
                </c:pt>
              </c:strCache>
            </c:strRef>
          </c:cat>
          <c:val>
            <c:numRef>
              <c:f>'Banking and Financial '!$R$11:$R$22</c:f>
              <c:numCache>
                <c:formatCode>0.000%</c:formatCode>
                <c:ptCount val="12"/>
                <c:pt idx="0">
                  <c:v>0.55180015329160392</c:v>
                </c:pt>
                <c:pt idx="1">
                  <c:v>1.5508962041149671E-3</c:v>
                </c:pt>
                <c:pt idx="2">
                  <c:v>1.0927278024110742E-2</c:v>
                </c:pt>
                <c:pt idx="3">
                  <c:v>5.7490407250202396E-3</c:v>
                </c:pt>
                <c:pt idx="4">
                  <c:v>1.3373391095642024E-3</c:v>
                </c:pt>
                <c:pt idx="5">
                  <c:v>7.2764399925978648E-2</c:v>
                </c:pt>
                <c:pt idx="6">
                  <c:v>1.7504372228385413E-3</c:v>
                </c:pt>
                <c:pt idx="7">
                  <c:v>0.17849198270721475</c:v>
                </c:pt>
                <c:pt idx="8">
                  <c:v>0.1420391401310106</c:v>
                </c:pt>
                <c:pt idx="9">
                  <c:v>5.1483549845828554E-9</c:v>
                </c:pt>
                <c:pt idx="10">
                  <c:v>5.9524673918608952E-4</c:v>
                </c:pt>
                <c:pt idx="11">
                  <c:v>3.2994080771002486E-2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989306184841301"/>
          <c:y val="0.14199984617375752"/>
          <c:w val="0.25241100157046392"/>
          <c:h val="0.679944384862597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Negocios y Otros</a:t>
            </a:r>
            <a:r>
              <a:rPr lang="en-US" baseline="0"/>
              <a:t> Servicios</a:t>
            </a:r>
            <a:r>
              <a:rPr lang="en-US"/>
              <a:t>, Total Desembolso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'Business-Other services'!$B$6</c:f>
              <c:strCache>
                <c:ptCount val="1"/>
                <c:pt idx="0">
                  <c:v>Business and other services, Total</c:v>
                </c:pt>
              </c:strCache>
            </c:strRef>
          </c:tx>
          <c:spPr>
            <a:ln w="571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'Business-Other services'!$E$3:$O$3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'Business-Other services'!$E$6:$O$6</c:f>
              <c:numCache>
                <c:formatCode>General</c:formatCode>
                <c:ptCount val="11"/>
                <c:pt idx="0">
                  <c:v>0.30240899999999998</c:v>
                </c:pt>
                <c:pt idx="1">
                  <c:v>1.318535</c:v>
                </c:pt>
                <c:pt idx="2">
                  <c:v>1.014462</c:v>
                </c:pt>
                <c:pt idx="3">
                  <c:v>0.87092000000000003</c:v>
                </c:pt>
                <c:pt idx="4">
                  <c:v>3.0193910000000002</c:v>
                </c:pt>
                <c:pt idx="5">
                  <c:v>2.5258500000000002</c:v>
                </c:pt>
                <c:pt idx="6">
                  <c:v>3.1727069999999999</c:v>
                </c:pt>
                <c:pt idx="7">
                  <c:v>5.4837059999999997</c:v>
                </c:pt>
                <c:pt idx="8">
                  <c:v>3.6821489999999999</c:v>
                </c:pt>
                <c:pt idx="9">
                  <c:v>3.3383579999999999</c:v>
                </c:pt>
                <c:pt idx="10">
                  <c:v>2.4008259999999999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39472"/>
        <c:axId val="480440032"/>
      </c:lineChart>
      <c:catAx>
        <c:axId val="48043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40032"/>
        <c:crosses val="autoZero"/>
        <c:auto val="1"/>
        <c:lblAlgn val="ctr"/>
        <c:lblOffset val="100"/>
        <c:noMultiLvlLbl val="0"/>
      </c:catAx>
      <c:valAx>
        <c:axId val="48044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3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83474436458249"/>
          <c:y val="0.12386750599720171"/>
          <c:w val="0.49865390898700579"/>
          <c:h val="0.66225911815070526"/>
        </c:manualLayout>
      </c:layout>
      <c:pieChart>
        <c:varyColors val="1"/>
        <c:ser>
          <c:idx val="1"/>
          <c:order val="0"/>
          <c:tx>
            <c:strRef>
              <c:f>'Business-Other services'!$S$10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rgbClr val="FF7C8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"/>
            <c:bubble3D val="0"/>
            <c:spPr>
              <a:solidFill>
                <a:schemeClr val="accent4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2"/>
            <c:bubble3D val="0"/>
            <c:spPr>
              <a:solidFill>
                <a:schemeClr val="accent6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3"/>
            <c:bubble3D val="0"/>
            <c:spPr>
              <a:solidFill>
                <a:srgbClr val="FF000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4"/>
            <c:bubble3D val="0"/>
            <c:spPr>
              <a:solidFill>
                <a:srgbClr val="FF3399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5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6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7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8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9"/>
            <c:bubble3D val="0"/>
            <c:spPr>
              <a:solidFill>
                <a:schemeClr val="accent2">
                  <a:lumMod val="8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0"/>
            <c:bubble3D val="0"/>
            <c:spPr>
              <a:solidFill>
                <a:schemeClr val="accent5">
                  <a:lumMod val="75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cat>
            <c:strRef>
              <c:f>'Business-Other services'!$E$11:$E$21</c:f>
              <c:strCache>
                <c:ptCount val="11"/>
                <c:pt idx="0">
                  <c:v>España</c:v>
                </c:pt>
                <c:pt idx="1">
                  <c:v>Canadá</c:v>
                </c:pt>
                <c:pt idx="2">
                  <c:v>Francia</c:v>
                </c:pt>
                <c:pt idx="3">
                  <c:v>Japón</c:v>
                </c:pt>
                <c:pt idx="4">
                  <c:v>Estados Unidos</c:v>
                </c:pt>
                <c:pt idx="5">
                  <c:v>Alemania</c:v>
                </c:pt>
                <c:pt idx="6">
                  <c:v>Bélgica</c:v>
                </c:pt>
                <c:pt idx="7">
                  <c:v>Suiza</c:v>
                </c:pt>
                <c:pt idx="8">
                  <c:v>Holanda </c:v>
                </c:pt>
                <c:pt idx="9">
                  <c:v>Reino Unido</c:v>
                </c:pt>
                <c:pt idx="10">
                  <c:v>Noruega</c:v>
                </c:pt>
              </c:strCache>
            </c:strRef>
          </c:cat>
          <c:val>
            <c:numRef>
              <c:f>'Business-Other services'!$S$11:$S$21</c:f>
              <c:numCache>
                <c:formatCode>0.000%</c:formatCode>
                <c:ptCount val="11"/>
                <c:pt idx="0">
                  <c:v>0.33301508630234</c:v>
                </c:pt>
                <c:pt idx="1">
                  <c:v>3.9244672799971701E-2</c:v>
                </c:pt>
                <c:pt idx="2">
                  <c:v>2.638532343201605E-3</c:v>
                </c:pt>
                <c:pt idx="3">
                  <c:v>0.13412743938040375</c:v>
                </c:pt>
                <c:pt idx="4">
                  <c:v>2.9825117362961766E-2</c:v>
                </c:pt>
                <c:pt idx="5">
                  <c:v>4.7192425079751799E-2</c:v>
                </c:pt>
                <c:pt idx="6">
                  <c:v>6.1593801219870809E-3</c:v>
                </c:pt>
                <c:pt idx="7">
                  <c:v>0.1000050199378181</c:v>
                </c:pt>
                <c:pt idx="8">
                  <c:v>0.27073473676492982</c:v>
                </c:pt>
                <c:pt idx="9">
                  <c:v>9.3056111044112384E-3</c:v>
                </c:pt>
                <c:pt idx="10">
                  <c:v>2.7751978802223128E-2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137376738264036"/>
          <c:y val="8.1192994449583278E-2"/>
          <c:w val="0.2764860463250477"/>
          <c:h val="0.708088260147398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Agricultura, Total Desembolso</a:t>
            </a:r>
          </a:p>
        </c:rich>
      </c:tx>
      <c:layout>
        <c:manualLayout>
          <c:xMode val="edge"/>
          <c:yMode val="edge"/>
          <c:x val="0.11842342519244467"/>
          <c:y val="9.7323600973236012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791923399469645"/>
          <c:y val="9.1818488505834003E-2"/>
          <c:w val="0.85599987454288429"/>
          <c:h val="0.84314227135435982"/>
        </c:manualLayout>
      </c:layout>
      <c:lineChart>
        <c:grouping val="standard"/>
        <c:varyColors val="0"/>
        <c:ser>
          <c:idx val="0"/>
          <c:order val="0"/>
          <c:tx>
            <c:strRef>
              <c:f>Agriculture!$B$6</c:f>
              <c:strCache>
                <c:ptCount val="1"/>
                <c:pt idx="0">
                  <c:v>Agriculture, Total</c:v>
                </c:pt>
              </c:strCache>
            </c:strRef>
          </c:tx>
          <c:spPr>
            <a:ln w="571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Agriculture!$E$3:$O$3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Agriculture!$E$6:$O$6</c:f>
              <c:numCache>
                <c:formatCode>General</c:formatCode>
                <c:ptCount val="11"/>
                <c:pt idx="0">
                  <c:v>3.8318439999999998</c:v>
                </c:pt>
                <c:pt idx="1">
                  <c:v>12.663698</c:v>
                </c:pt>
                <c:pt idx="2">
                  <c:v>138.535426</c:v>
                </c:pt>
                <c:pt idx="3">
                  <c:v>29.491064999999999</c:v>
                </c:pt>
                <c:pt idx="4">
                  <c:v>71.925461999999996</c:v>
                </c:pt>
                <c:pt idx="5">
                  <c:v>103.60070399999999</c:v>
                </c:pt>
                <c:pt idx="6">
                  <c:v>116.189988</c:v>
                </c:pt>
                <c:pt idx="7">
                  <c:v>123.22631800000001</c:v>
                </c:pt>
                <c:pt idx="8">
                  <c:v>79.730092999999997</c:v>
                </c:pt>
                <c:pt idx="9">
                  <c:v>61.847188000000003</c:v>
                </c:pt>
                <c:pt idx="10">
                  <c:v>95.830151000000001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43952"/>
        <c:axId val="480444512"/>
      </c:lineChart>
      <c:catAx>
        <c:axId val="48044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44512"/>
        <c:crosses val="autoZero"/>
        <c:auto val="1"/>
        <c:lblAlgn val="ctr"/>
        <c:lblOffset val="100"/>
        <c:noMultiLvlLbl val="0"/>
      </c:catAx>
      <c:valAx>
        <c:axId val="48044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4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% Donación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15014283812925"/>
          <c:y val="0.12655040025365766"/>
          <c:w val="0.60297808334508674"/>
          <c:h val="0.83229503856962594"/>
        </c:manualLayout>
      </c:layout>
      <c:pieChart>
        <c:varyColors val="1"/>
        <c:ser>
          <c:idx val="5"/>
          <c:order val="0"/>
          <c:tx>
            <c:strRef>
              <c:f>Educación!$W$11</c:f>
              <c:strCache>
                <c:ptCount val="1"/>
                <c:pt idx="0">
                  <c:v>TOTAL % DONACION</c:v>
                </c:pt>
              </c:strCache>
            </c:strRef>
          </c:tx>
          <c:cat>
            <c:strRef>
              <c:f>Educación!$H$13:$H$40</c:f>
              <c:strCache>
                <c:ptCount val="28"/>
                <c:pt idx="0">
                  <c:v>AUSTRALIA</c:v>
                </c:pt>
                <c:pt idx="1">
                  <c:v>AUSTRIA</c:v>
                </c:pt>
                <c:pt idx="2">
                  <c:v>BELGIUM</c:v>
                </c:pt>
                <c:pt idx="3">
                  <c:v>CANADA</c:v>
                </c:pt>
                <c:pt idx="4">
                  <c:v>CZECH REPUBLIC</c:v>
                </c:pt>
                <c:pt idx="5">
                  <c:v>EU INSTITUTIONS</c:v>
                </c:pt>
                <c:pt idx="6">
                  <c:v>FINLAND</c:v>
                </c:pt>
                <c:pt idx="7">
                  <c:v>FRANCE</c:v>
                </c:pt>
                <c:pt idx="8">
                  <c:v>GERMANY</c:v>
                </c:pt>
                <c:pt idx="9">
                  <c:v>GREECE</c:v>
                </c:pt>
                <c:pt idx="10">
                  <c:v>IDB Sp.Fund</c:v>
                </c:pt>
                <c:pt idx="11">
                  <c:v>IRELAND</c:v>
                </c:pt>
                <c:pt idx="12">
                  <c:v>ITALY</c:v>
                </c:pt>
                <c:pt idx="13">
                  <c:v>JAPAN</c:v>
                </c:pt>
                <c:pt idx="14">
                  <c:v>KOREA</c:v>
                </c:pt>
                <c:pt idx="15">
                  <c:v>LUXEMBURGO</c:v>
                </c:pt>
                <c:pt idx="16">
                  <c:v>NETHERLANDS</c:v>
                </c:pt>
                <c:pt idx="17">
                  <c:v>NEW ZEALAND</c:v>
                </c:pt>
                <c:pt idx="18">
                  <c:v>NORWAY</c:v>
                </c:pt>
                <c:pt idx="19">
                  <c:v>OFID</c:v>
                </c:pt>
                <c:pt idx="20">
                  <c:v>PORTUGAL</c:v>
                </c:pt>
                <c:pt idx="21">
                  <c:v>SPAIN</c:v>
                </c:pt>
                <c:pt idx="22">
                  <c:v>SWEDEN</c:v>
                </c:pt>
                <c:pt idx="23">
                  <c:v>SWITZERLAND</c:v>
                </c:pt>
                <c:pt idx="24">
                  <c:v>UNICEF</c:v>
                </c:pt>
                <c:pt idx="25">
                  <c:v>UNITED KINGDOM</c:v>
                </c:pt>
                <c:pt idx="26">
                  <c:v>UNITED STATES</c:v>
                </c:pt>
                <c:pt idx="27">
                  <c:v>WFP</c:v>
                </c:pt>
              </c:strCache>
            </c:strRef>
          </c:cat>
          <c:val>
            <c:numRef>
              <c:f>Educación!$W$13:$W$40</c:f>
              <c:numCache>
                <c:formatCode>0.00000%</c:formatCode>
                <c:ptCount val="28"/>
                <c:pt idx="0">
                  <c:v>2.1807727732968839E-5</c:v>
                </c:pt>
                <c:pt idx="1">
                  <c:v>1.211944032963169E-2</c:v>
                </c:pt>
                <c:pt idx="2">
                  <c:v>2.4255348869855309E-2</c:v>
                </c:pt>
                <c:pt idx="3">
                  <c:v>4.8766561297007745E-2</c:v>
                </c:pt>
                <c:pt idx="4">
                  <c:v>2.7983274964202406E-4</c:v>
                </c:pt>
                <c:pt idx="5">
                  <c:v>2.4783153639754466E-3</c:v>
                </c:pt>
                <c:pt idx="6">
                  <c:v>9.1824013805350338E-4</c:v>
                </c:pt>
                <c:pt idx="7">
                  <c:v>0.33542571191998083</c:v>
                </c:pt>
                <c:pt idx="8">
                  <c:v>0.29604540633619186</c:v>
                </c:pt>
                <c:pt idx="9">
                  <c:v>7.4736817053731386E-4</c:v>
                </c:pt>
                <c:pt idx="10">
                  <c:v>2.869284087934501E-3</c:v>
                </c:pt>
                <c:pt idx="11">
                  <c:v>1.1479404195931897E-3</c:v>
                </c:pt>
                <c:pt idx="12">
                  <c:v>1.5407789619822363E-2</c:v>
                </c:pt>
                <c:pt idx="13">
                  <c:v>3.4178530014634625E-2</c:v>
                </c:pt>
                <c:pt idx="14">
                  <c:v>4.638968344662233E-3</c:v>
                </c:pt>
                <c:pt idx="15">
                  <c:v>2.0813196158662871E-3</c:v>
                </c:pt>
                <c:pt idx="16">
                  <c:v>1.6979722851605549E-2</c:v>
                </c:pt>
                <c:pt idx="17">
                  <c:v>8.8661077566512482E-4</c:v>
                </c:pt>
                <c:pt idx="18">
                  <c:v>2.2027299203402302E-2</c:v>
                </c:pt>
                <c:pt idx="19">
                  <c:v>2.519388003285019E-3</c:v>
                </c:pt>
                <c:pt idx="20">
                  <c:v>1.5349890435069675E-4</c:v>
                </c:pt>
                <c:pt idx="21">
                  <c:v>0.15365554329521722</c:v>
                </c:pt>
                <c:pt idx="22">
                  <c:v>9.6658787171402885E-5</c:v>
                </c:pt>
                <c:pt idx="23">
                  <c:v>4.9302263390590536E-3</c:v>
                </c:pt>
                <c:pt idx="24">
                  <c:v>6.3742306297998887E-4</c:v>
                </c:pt>
                <c:pt idx="25">
                  <c:v>1.1986430295244214E-2</c:v>
                </c:pt>
                <c:pt idx="26">
                  <c:v>2.7228682356058294E-3</c:v>
                </c:pt>
                <c:pt idx="27">
                  <c:v>1.3180276991103369E-3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2679632593505128"/>
          <c:y val="4.687763086217997E-2"/>
          <c:w val="0.20307167127797077"/>
          <c:h val="0.91245530629426042"/>
        </c:manualLayout>
      </c:layout>
      <c:overlay val="0"/>
      <c:txPr>
        <a:bodyPr/>
        <a:lstStyle/>
        <a:p>
          <a:pPr rtl="0">
            <a:defRPr sz="9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166546551705795"/>
          <c:y val="8.8301335863397071E-2"/>
          <c:w val="0.52460790921333222"/>
          <c:h val="0.74021464773610679"/>
        </c:manualLayout>
      </c:layout>
      <c:pieChart>
        <c:varyColors val="1"/>
        <c:ser>
          <c:idx val="1"/>
          <c:order val="0"/>
          <c:tx>
            <c:strRef>
              <c:f>Agriculture!$S$10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5"/>
            <c:bubble3D val="0"/>
            <c:spPr>
              <a:solidFill>
                <a:schemeClr val="accent6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cat>
            <c:strRef>
              <c:f>Agriculture!$E$11:$E$31</c:f>
              <c:strCache>
                <c:ptCount val="21"/>
                <c:pt idx="0">
                  <c:v>España</c:v>
                </c:pt>
                <c:pt idx="1">
                  <c:v>Canadá</c:v>
                </c:pt>
                <c:pt idx="2">
                  <c:v>Francia</c:v>
                </c:pt>
                <c:pt idx="3">
                  <c:v>Japón</c:v>
                </c:pt>
                <c:pt idx="4">
                  <c:v>Estados Unidos</c:v>
                </c:pt>
                <c:pt idx="5">
                  <c:v>Italia</c:v>
                </c:pt>
                <c:pt idx="6">
                  <c:v>Korea</c:v>
                </c:pt>
                <c:pt idx="7">
                  <c:v>Alemania</c:v>
                </c:pt>
                <c:pt idx="8">
                  <c:v>Irlanda</c:v>
                </c:pt>
                <c:pt idx="9">
                  <c:v>Bélgica</c:v>
                </c:pt>
                <c:pt idx="10">
                  <c:v>Suecia</c:v>
                </c:pt>
                <c:pt idx="11">
                  <c:v>Suiza</c:v>
                </c:pt>
                <c:pt idx="12">
                  <c:v>Reino Unido</c:v>
                </c:pt>
                <c:pt idx="13">
                  <c:v>Australia</c:v>
                </c:pt>
                <c:pt idx="14">
                  <c:v>Holanda</c:v>
                </c:pt>
                <c:pt idx="15">
                  <c:v>Noruega</c:v>
                </c:pt>
                <c:pt idx="16">
                  <c:v>Luxemburgo</c:v>
                </c:pt>
                <c:pt idx="17">
                  <c:v>Austria</c:v>
                </c:pt>
                <c:pt idx="18">
                  <c:v>EU Institution</c:v>
                </c:pt>
                <c:pt idx="19">
                  <c:v>OFID</c:v>
                </c:pt>
                <c:pt idx="20">
                  <c:v>IDB</c:v>
                </c:pt>
              </c:strCache>
            </c:strRef>
          </c:cat>
          <c:val>
            <c:numRef>
              <c:f>Agriculture!$S$11:$S$31</c:f>
              <c:numCache>
                <c:formatCode>0.000%</c:formatCode>
                <c:ptCount val="21"/>
                <c:pt idx="0">
                  <c:v>2.1736575402062624E-2</c:v>
                </c:pt>
                <c:pt idx="1">
                  <c:v>1.0253547052660971E-2</c:v>
                </c:pt>
                <c:pt idx="2">
                  <c:v>1.5192000943339957E-2</c:v>
                </c:pt>
                <c:pt idx="3">
                  <c:v>4.9547198150188014E-3</c:v>
                </c:pt>
                <c:pt idx="4">
                  <c:v>0.83336973211126564</c:v>
                </c:pt>
                <c:pt idx="5">
                  <c:v>5.4099819312251676E-3</c:v>
                </c:pt>
                <c:pt idx="6">
                  <c:v>9.6047192042934891E-4</c:v>
                </c:pt>
                <c:pt idx="7">
                  <c:v>1.3848983059648816E-2</c:v>
                </c:pt>
                <c:pt idx="8">
                  <c:v>9.8694681325311073E-4</c:v>
                </c:pt>
                <c:pt idx="9">
                  <c:v>5.1476251695289068E-3</c:v>
                </c:pt>
                <c:pt idx="10">
                  <c:v>4.6123486362250731E-4</c:v>
                </c:pt>
                <c:pt idx="11">
                  <c:v>8.2950631405563641E-5</c:v>
                </c:pt>
                <c:pt idx="12">
                  <c:v>2.9380855156304057E-2</c:v>
                </c:pt>
                <c:pt idx="13">
                  <c:v>4.7097173085454525E-5</c:v>
                </c:pt>
                <c:pt idx="14">
                  <c:v>2.5993756204297398E-2</c:v>
                </c:pt>
                <c:pt idx="15">
                  <c:v>1.6879630906844768E-4</c:v>
                </c:pt>
                <c:pt idx="16">
                  <c:v>1.2620803109287791E-3</c:v>
                </c:pt>
                <c:pt idx="17">
                  <c:v>6.067337019270158E-5</c:v>
                </c:pt>
                <c:pt idx="18">
                  <c:v>3.0019647477344855E-2</c:v>
                </c:pt>
                <c:pt idx="19">
                  <c:v>4.0006120857105569E-5</c:v>
                </c:pt>
                <c:pt idx="20">
                  <c:v>6.2231816445980598E-4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063786883446267"/>
          <c:y val="0.19030807871271413"/>
          <c:w val="0.26036182934263596"/>
          <c:h val="0.539287515109526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Silvicultura, Total Desembolso</a:t>
            </a:r>
          </a:p>
        </c:rich>
      </c:tx>
      <c:layout>
        <c:manualLayout>
          <c:xMode val="edge"/>
          <c:yMode val="edge"/>
          <c:x val="0.11842342519244467"/>
          <c:y val="9.7323600973236012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003937007874015"/>
          <c:y val="0.17288549549390148"/>
          <c:w val="0.82329396325459314"/>
          <c:h val="0.7350018405067843"/>
        </c:manualLayout>
      </c:layout>
      <c:lineChart>
        <c:grouping val="standard"/>
        <c:varyColors val="0"/>
        <c:ser>
          <c:idx val="0"/>
          <c:order val="0"/>
          <c:tx>
            <c:strRef>
              <c:f>Forestry!$B$6</c:f>
              <c:strCache>
                <c:ptCount val="1"/>
                <c:pt idx="0">
                  <c:v>Forestry, Total</c:v>
                </c:pt>
              </c:strCache>
            </c:strRef>
          </c:tx>
          <c:spPr>
            <a:ln w="571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Forestry!$E$3:$O$3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Forestry!$E$6:$O$6</c:f>
              <c:numCache>
                <c:formatCode>General</c:formatCode>
                <c:ptCount val="11"/>
                <c:pt idx="0">
                  <c:v>4.8817269999999997</c:v>
                </c:pt>
                <c:pt idx="1">
                  <c:v>2.1978309999999999</c:v>
                </c:pt>
                <c:pt idx="2">
                  <c:v>4.4137700000000004</c:v>
                </c:pt>
                <c:pt idx="3">
                  <c:v>4.2730090000000001</c:v>
                </c:pt>
                <c:pt idx="4">
                  <c:v>5.7433180000000004</c:v>
                </c:pt>
                <c:pt idx="5">
                  <c:v>2.0044200000000001</c:v>
                </c:pt>
                <c:pt idx="6">
                  <c:v>4.1207789999999997</c:v>
                </c:pt>
                <c:pt idx="7">
                  <c:v>4.6017809999999999</c:v>
                </c:pt>
                <c:pt idx="8">
                  <c:v>4.231649</c:v>
                </c:pt>
                <c:pt idx="9">
                  <c:v>6.0641220000000002</c:v>
                </c:pt>
                <c:pt idx="10">
                  <c:v>4.2119629999999999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48432"/>
        <c:axId val="480448992"/>
      </c:lineChart>
      <c:catAx>
        <c:axId val="48044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48992"/>
        <c:crosses val="autoZero"/>
        <c:auto val="1"/>
        <c:lblAlgn val="ctr"/>
        <c:lblOffset val="100"/>
        <c:noMultiLvlLbl val="0"/>
      </c:catAx>
      <c:valAx>
        <c:axId val="480448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44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% donación</a:t>
            </a:r>
          </a:p>
        </c:rich>
      </c:tx>
      <c:layout>
        <c:manualLayout>
          <c:xMode val="edge"/>
          <c:yMode val="edge"/>
          <c:x val="0.23078655485254154"/>
          <c:y val="2.482625692699809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921693742222653"/>
          <c:y val="0.14932993541589357"/>
          <c:w val="0.44507109943911999"/>
          <c:h val="0.78808574246309682"/>
        </c:manualLayout>
      </c:layout>
      <c:pieChart>
        <c:varyColors val="1"/>
        <c:ser>
          <c:idx val="1"/>
          <c:order val="0"/>
          <c:tx>
            <c:strRef>
              <c:f>Forestry!$T$10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rgbClr val="FF7C80"/>
              </a:solidFill>
            </c:spPr>
          </c:dPt>
          <c:dPt>
            <c:idx val="8"/>
            <c:bubble3D val="0"/>
            <c:spPr>
              <a:solidFill>
                <a:srgbClr val="92D050"/>
              </a:solidFill>
            </c:spPr>
          </c:dPt>
          <c:dPt>
            <c:idx val="10"/>
            <c:bubble3D val="0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12"/>
            <c:bubble3D val="0"/>
            <c:spPr>
              <a:solidFill>
                <a:srgbClr val="00B0F0"/>
              </a:solidFill>
            </c:spPr>
          </c:dPt>
          <c:cat>
            <c:strRef>
              <c:f>Forestry!$F$11:$F$24</c:f>
              <c:strCache>
                <c:ptCount val="14"/>
                <c:pt idx="0">
                  <c:v>España</c:v>
                </c:pt>
                <c:pt idx="1">
                  <c:v>Canadá</c:v>
                </c:pt>
                <c:pt idx="2">
                  <c:v>Japón</c:v>
                </c:pt>
                <c:pt idx="3">
                  <c:v>Estados Unidos</c:v>
                </c:pt>
                <c:pt idx="4">
                  <c:v>Italia</c:v>
                </c:pt>
                <c:pt idx="5">
                  <c:v>Alemania</c:v>
                </c:pt>
                <c:pt idx="6">
                  <c:v>Suecia</c:v>
                </c:pt>
                <c:pt idx="7">
                  <c:v>Australia</c:v>
                </c:pt>
                <c:pt idx="8">
                  <c:v>Holanda</c:v>
                </c:pt>
                <c:pt idx="9">
                  <c:v>Luxemburgo</c:v>
                </c:pt>
                <c:pt idx="10">
                  <c:v>Finlandia</c:v>
                </c:pt>
                <c:pt idx="11">
                  <c:v>República Checa</c:v>
                </c:pt>
                <c:pt idx="12">
                  <c:v>EU Institution</c:v>
                </c:pt>
                <c:pt idx="13">
                  <c:v>IDB</c:v>
                </c:pt>
              </c:strCache>
            </c:strRef>
          </c:cat>
          <c:val>
            <c:numRef>
              <c:f>Forestry!$T$11:$T$24</c:f>
              <c:numCache>
                <c:formatCode>0.000%</c:formatCode>
                <c:ptCount val="14"/>
                <c:pt idx="0">
                  <c:v>1.3056586000536208E-2</c:v>
                </c:pt>
                <c:pt idx="1">
                  <c:v>2.345312249800377E-2</c:v>
                </c:pt>
                <c:pt idx="2">
                  <c:v>4.923711429722015E-2</c:v>
                </c:pt>
                <c:pt idx="3">
                  <c:v>1.4333277678070045E-3</c:v>
                </c:pt>
                <c:pt idx="4">
                  <c:v>2.686954740844175E-4</c:v>
                </c:pt>
                <c:pt idx="5">
                  <c:v>0.40735623155700618</c:v>
                </c:pt>
                <c:pt idx="6">
                  <c:v>1.1794371715378384E-3</c:v>
                </c:pt>
                <c:pt idx="7">
                  <c:v>1.5026877285859114E-8</c:v>
                </c:pt>
                <c:pt idx="8">
                  <c:v>0.30245842031209247</c:v>
                </c:pt>
                <c:pt idx="9">
                  <c:v>9.5350268438934051E-4</c:v>
                </c:pt>
                <c:pt idx="10">
                  <c:v>7.1608541348991564E-3</c:v>
                </c:pt>
                <c:pt idx="11">
                  <c:v>3.1008245026201711E-4</c:v>
                </c:pt>
                <c:pt idx="12">
                  <c:v>0.19249101460910045</c:v>
                </c:pt>
                <c:pt idx="13">
                  <c:v>6.4159601618358011E-4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7220756476762114"/>
          <c:y val="9.3180891862102849E-2"/>
          <c:w val="0.25317451423220394"/>
          <c:h val="0.749233438763500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Pesca, Total Desembolso</a:t>
            </a:r>
          </a:p>
        </c:rich>
      </c:tx>
      <c:layout>
        <c:manualLayout>
          <c:xMode val="edge"/>
          <c:yMode val="edge"/>
          <c:x val="0.11842342519244467"/>
          <c:y val="9.7323600973236012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'Fishing '!$B$6</c:f>
              <c:strCache>
                <c:ptCount val="1"/>
                <c:pt idx="0">
                  <c:v>Fishing, Total</c:v>
                </c:pt>
              </c:strCache>
            </c:strRef>
          </c:tx>
          <c:spPr>
            <a:ln w="571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'Fishing '!$E$3:$O$3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'Fishing '!$E$6:$O$6</c:f>
              <c:numCache>
                <c:formatCode>General</c:formatCode>
                <c:ptCount val="11"/>
                <c:pt idx="0">
                  <c:v>1.9501000000000001E-2</c:v>
                </c:pt>
                <c:pt idx="1">
                  <c:v>3.4858E-2</c:v>
                </c:pt>
                <c:pt idx="2">
                  <c:v>3.9553999999999999E-2</c:v>
                </c:pt>
                <c:pt idx="3">
                  <c:v>9.6112000000000003E-2</c:v>
                </c:pt>
                <c:pt idx="4">
                  <c:v>0.121629</c:v>
                </c:pt>
                <c:pt idx="5">
                  <c:v>0.60852700000000004</c:v>
                </c:pt>
                <c:pt idx="6">
                  <c:v>3.8951E-2</c:v>
                </c:pt>
                <c:pt idx="7">
                  <c:v>0.69603099999999996</c:v>
                </c:pt>
                <c:pt idx="8">
                  <c:v>0.649949</c:v>
                </c:pt>
                <c:pt idx="9">
                  <c:v>0.108318</c:v>
                </c:pt>
                <c:pt idx="10">
                  <c:v>0.33146700000000001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980352"/>
        <c:axId val="481980912"/>
      </c:lineChart>
      <c:catAx>
        <c:axId val="48198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1980912"/>
        <c:crosses val="autoZero"/>
        <c:auto val="1"/>
        <c:lblAlgn val="ctr"/>
        <c:lblOffset val="100"/>
        <c:noMultiLvlLbl val="0"/>
      </c:catAx>
      <c:valAx>
        <c:axId val="48198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Millones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198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O"/>
              <a:t>Total % Donación</a:t>
            </a:r>
          </a:p>
        </c:rich>
      </c:tx>
      <c:layout>
        <c:manualLayout>
          <c:xMode val="edge"/>
          <c:yMode val="edge"/>
          <c:x val="0.19157255263115372"/>
          <c:y val="2.491722054617762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748510903750888"/>
          <c:y val="0.20753984629802696"/>
          <c:w val="0.40973347787862058"/>
          <c:h val="0.6799883327240277"/>
        </c:manualLayout>
      </c:layout>
      <c:pieChart>
        <c:varyColors val="1"/>
        <c:ser>
          <c:idx val="1"/>
          <c:order val="0"/>
          <c:tx>
            <c:strRef>
              <c:f>'Fishing '!$S$10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rgbClr val="3F9FCF"/>
              </a:solidFill>
            </c:spPr>
          </c:dPt>
          <c:dPt>
            <c:idx val="1"/>
            <c:bubble3D val="0"/>
            <c:spPr>
              <a:solidFill>
                <a:srgbClr val="7030A0"/>
              </a:solidFill>
            </c:spPr>
          </c:dPt>
          <c:dPt>
            <c:idx val="2"/>
            <c:bubble3D val="0"/>
            <c:spPr>
              <a:solidFill>
                <a:srgbClr val="FF7C80"/>
              </a:solidFill>
            </c:spPr>
          </c:dPt>
          <c:dPt>
            <c:idx val="3"/>
            <c:bubble3D val="0"/>
            <c:spPr>
              <a:solidFill>
                <a:srgbClr val="FFFF00"/>
              </a:solidFill>
            </c:spPr>
          </c:dPt>
          <c:dPt>
            <c:idx val="4"/>
            <c:bubble3D val="0"/>
          </c:dPt>
          <c:dPt>
            <c:idx val="5"/>
            <c:bubble3D val="0"/>
            <c:spPr>
              <a:solidFill>
                <a:srgbClr val="FF0000"/>
              </a:solidFill>
            </c:spPr>
          </c:dPt>
          <c:cat>
            <c:strRef>
              <c:f>'Fishing '!$E$11:$E$17</c:f>
              <c:strCache>
                <c:ptCount val="7"/>
                <c:pt idx="0">
                  <c:v>España</c:v>
                </c:pt>
                <c:pt idx="1">
                  <c:v>Canadá</c:v>
                </c:pt>
                <c:pt idx="2">
                  <c:v>Japón</c:v>
                </c:pt>
                <c:pt idx="3">
                  <c:v>Estados Unidos</c:v>
                </c:pt>
                <c:pt idx="4">
                  <c:v>Korea</c:v>
                </c:pt>
                <c:pt idx="5">
                  <c:v>Finlandia</c:v>
                </c:pt>
                <c:pt idx="6">
                  <c:v>IDB</c:v>
                </c:pt>
              </c:strCache>
            </c:strRef>
          </c:cat>
          <c:val>
            <c:numRef>
              <c:f>'Fishing '!$S$11:$S$17</c:f>
              <c:numCache>
                <c:formatCode>0.000%</c:formatCode>
                <c:ptCount val="7"/>
                <c:pt idx="0">
                  <c:v>0.62329408268565889</c:v>
                </c:pt>
                <c:pt idx="1">
                  <c:v>6.2699065452350945E-3</c:v>
                </c:pt>
                <c:pt idx="2">
                  <c:v>0.24933540595638631</c:v>
                </c:pt>
                <c:pt idx="3">
                  <c:v>3.1925782968471518E-2</c:v>
                </c:pt>
                <c:pt idx="4">
                  <c:v>1.7128144491945822E-2</c:v>
                </c:pt>
                <c:pt idx="5">
                  <c:v>2.5286460361337255E-2</c:v>
                </c:pt>
                <c:pt idx="6">
                  <c:v>4.6760216990965227E-2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57607010998130925"/>
          <c:y val="0.1949219881718412"/>
          <c:w val="0.18904511524505815"/>
          <c:h val="0.65789336766409834"/>
        </c:manualLayout>
      </c:layout>
      <c:overlay val="0"/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Industria, Total Desembolso</a:t>
            </a:r>
          </a:p>
        </c:rich>
      </c:tx>
      <c:layout>
        <c:manualLayout>
          <c:xMode val="edge"/>
          <c:yMode val="edge"/>
          <c:x val="0.11842342519244467"/>
          <c:y val="9.7323600973236012E-3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Industry!$B$6</c:f>
              <c:strCache>
                <c:ptCount val="1"/>
                <c:pt idx="0">
                  <c:v>Industry, Total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Industry!$E$3:$O$3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Industry!$E$6:$O$6</c:f>
              <c:numCache>
                <c:formatCode>General</c:formatCode>
                <c:ptCount val="11"/>
                <c:pt idx="0">
                  <c:v>0.51349299999999998</c:v>
                </c:pt>
                <c:pt idx="1">
                  <c:v>0.820739</c:v>
                </c:pt>
                <c:pt idx="2">
                  <c:v>1.2265079999999999</c:v>
                </c:pt>
                <c:pt idx="3">
                  <c:v>1.3688549999999999</c:v>
                </c:pt>
                <c:pt idx="4">
                  <c:v>2.4883579999999998</c:v>
                </c:pt>
                <c:pt idx="5">
                  <c:v>1.9066970000000001</c:v>
                </c:pt>
                <c:pt idx="6">
                  <c:v>4.3684120000000002</c:v>
                </c:pt>
                <c:pt idx="7">
                  <c:v>5.8426999999999998</c:v>
                </c:pt>
                <c:pt idx="8">
                  <c:v>10.712463</c:v>
                </c:pt>
                <c:pt idx="9">
                  <c:v>17.294854000000001</c:v>
                </c:pt>
                <c:pt idx="10">
                  <c:v>7.5974060000000003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984832"/>
        <c:axId val="481985392"/>
      </c:lineChart>
      <c:catAx>
        <c:axId val="48198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O"/>
          </a:p>
        </c:txPr>
        <c:crossAx val="481985392"/>
        <c:crosses val="autoZero"/>
        <c:auto val="1"/>
        <c:lblAlgn val="ctr"/>
        <c:lblOffset val="100"/>
        <c:noMultiLvlLbl val="0"/>
      </c:catAx>
      <c:valAx>
        <c:axId val="4819853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Millones USD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O"/>
          </a:p>
        </c:txPr>
        <c:crossAx val="481984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% Donación</a:t>
            </a:r>
          </a:p>
        </c:rich>
      </c:tx>
      <c:layout>
        <c:manualLayout>
          <c:xMode val="edge"/>
          <c:yMode val="edge"/>
          <c:x val="0.17533029027433725"/>
          <c:y val="5.34785408208023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3361430141489733"/>
          <c:y val="0.20251742324632038"/>
          <c:w val="0.53721515832183286"/>
          <c:h val="0.78477380979159406"/>
        </c:manualLayout>
      </c:layout>
      <c:pieChart>
        <c:varyColors val="1"/>
        <c:ser>
          <c:idx val="1"/>
          <c:order val="0"/>
          <c:tx>
            <c:strRef>
              <c:f>Industry!$T$10</c:f>
              <c:strCache>
                <c:ptCount val="1"/>
                <c:pt idx="0">
                  <c:v>Total % donacion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5"/>
            <c:bubble3D val="0"/>
            <c:spPr>
              <a:solidFill>
                <a:schemeClr val="accent6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7"/>
            <c:bubble3D val="0"/>
            <c:spPr>
              <a:solidFill>
                <a:srgbClr val="FF000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1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5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dPt>
            <c:idx val="16"/>
            <c:bubble3D val="0"/>
            <c:spPr>
              <a:solidFill>
                <a:srgbClr val="FF7C80"/>
              </a:solidFill>
              <a:ln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dPt>
          <c:cat>
            <c:strRef>
              <c:f>Industry!$F$11:$F$27</c:f>
              <c:strCache>
                <c:ptCount val="17"/>
                <c:pt idx="0">
                  <c:v>España</c:v>
                </c:pt>
                <c:pt idx="1">
                  <c:v>Canadá</c:v>
                </c:pt>
                <c:pt idx="2">
                  <c:v>Francia</c:v>
                </c:pt>
                <c:pt idx="3">
                  <c:v>Japón</c:v>
                </c:pt>
                <c:pt idx="4">
                  <c:v>Estados Unidos</c:v>
                </c:pt>
                <c:pt idx="5">
                  <c:v>Italia</c:v>
                </c:pt>
                <c:pt idx="6">
                  <c:v>Korea</c:v>
                </c:pt>
                <c:pt idx="7">
                  <c:v>Alemania</c:v>
                </c:pt>
                <c:pt idx="8">
                  <c:v>Irlanda</c:v>
                </c:pt>
                <c:pt idx="9">
                  <c:v>Bélgica</c:v>
                </c:pt>
                <c:pt idx="10">
                  <c:v>Suiza</c:v>
                </c:pt>
                <c:pt idx="11">
                  <c:v>Reino Unido</c:v>
                </c:pt>
                <c:pt idx="12">
                  <c:v>Australia</c:v>
                </c:pt>
                <c:pt idx="13">
                  <c:v>Holanda</c:v>
                </c:pt>
                <c:pt idx="14">
                  <c:v>Nueva Zelanda</c:v>
                </c:pt>
                <c:pt idx="15">
                  <c:v>EU Institution</c:v>
                </c:pt>
                <c:pt idx="16">
                  <c:v>IDB</c:v>
                </c:pt>
              </c:strCache>
            </c:strRef>
          </c:cat>
          <c:val>
            <c:numRef>
              <c:f>Industry!$T$11:$T$27</c:f>
              <c:numCache>
                <c:formatCode>0.000%</c:formatCode>
                <c:ptCount val="17"/>
                <c:pt idx="0">
                  <c:v>0.34235651813866663</c:v>
                </c:pt>
                <c:pt idx="1">
                  <c:v>9.8820199119369345E-3</c:v>
                </c:pt>
                <c:pt idx="2">
                  <c:v>3.6644728576896864E-3</c:v>
                </c:pt>
                <c:pt idx="3">
                  <c:v>9.4649725425067943E-2</c:v>
                </c:pt>
                <c:pt idx="4">
                  <c:v>3.73200202731514E-2</c:v>
                </c:pt>
                <c:pt idx="5">
                  <c:v>5.2582011468135766E-3</c:v>
                </c:pt>
                <c:pt idx="6">
                  <c:v>1.278719611110983E-2</c:v>
                </c:pt>
                <c:pt idx="7">
                  <c:v>2.1901388664356598E-2</c:v>
                </c:pt>
                <c:pt idx="8">
                  <c:v>3.5419403404543309E-3</c:v>
                </c:pt>
                <c:pt idx="9">
                  <c:v>1.7900530665968133E-2</c:v>
                </c:pt>
                <c:pt idx="10">
                  <c:v>2.9022178286523353E-2</c:v>
                </c:pt>
                <c:pt idx="11">
                  <c:v>3.2558492557322564E-2</c:v>
                </c:pt>
                <c:pt idx="12">
                  <c:v>2.5639315910955913E-8</c:v>
                </c:pt>
                <c:pt idx="13">
                  <c:v>4.451382357165511E-3</c:v>
                </c:pt>
                <c:pt idx="14">
                  <c:v>2.2199053368461577E-4</c:v>
                </c:pt>
                <c:pt idx="15">
                  <c:v>0.15240860549523835</c:v>
                </c:pt>
                <c:pt idx="16">
                  <c:v>0.23207531159553463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121120203575281"/>
          <c:y val="6.4441693139280026E-2"/>
          <c:w val="0.24264390727016241"/>
          <c:h val="0.76018931565900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Salud,</a:t>
            </a:r>
            <a:r>
              <a:rPr lang="es-CO" baseline="0"/>
              <a:t> Total Desembolso </a:t>
            </a:r>
            <a:endParaRPr lang="es-CO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Health!$D$5</c:f>
              <c:strCache>
                <c:ptCount val="1"/>
                <c:pt idx="0">
                  <c:v>HEALTH</c:v>
                </c:pt>
              </c:strCache>
            </c:strRef>
          </c:tx>
          <c:marker>
            <c:symbol val="none"/>
          </c:marker>
          <c:xVal>
            <c:numRef>
              <c:f>Health!$F$2:$R$2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xVal>
          <c:yVal>
            <c:numRef>
              <c:f>Health!$F$5:$R$5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1.12541</c:v>
                </c:pt>
                <c:pt idx="3">
                  <c:v>0.95482400000000001</c:v>
                </c:pt>
                <c:pt idx="4">
                  <c:v>2.2350150000000002</c:v>
                </c:pt>
                <c:pt idx="5">
                  <c:v>1.837602</c:v>
                </c:pt>
                <c:pt idx="6">
                  <c:v>2.1410360000000002</c:v>
                </c:pt>
                <c:pt idx="7">
                  <c:v>4.5397309999999997</c:v>
                </c:pt>
                <c:pt idx="8">
                  <c:v>6.1737060000000001</c:v>
                </c:pt>
                <c:pt idx="9">
                  <c:v>4.4780819999999997</c:v>
                </c:pt>
                <c:pt idx="10">
                  <c:v>18.135548</c:v>
                </c:pt>
                <c:pt idx="11">
                  <c:v>15.565875999999999</c:v>
                </c:pt>
                <c:pt idx="12">
                  <c:v>6.5286080000000002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411520"/>
        <c:axId val="291412080"/>
      </c:scatterChart>
      <c:valAx>
        <c:axId val="29141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291412080"/>
        <c:crosses val="autoZero"/>
        <c:crossBetween val="midCat"/>
      </c:valAx>
      <c:valAx>
        <c:axId val="2914120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2914115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% Donación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6968530015001862"/>
          <c:y val="0.23134213992848721"/>
          <c:w val="0.47143856393155997"/>
          <c:h val="0.79960479924081418"/>
        </c:manualLayout>
      </c:layout>
      <c:pieChart>
        <c:varyColors val="1"/>
        <c:ser>
          <c:idx val="14"/>
          <c:order val="0"/>
          <c:tx>
            <c:strRef>
              <c:f>Health!$W$10</c:f>
              <c:strCache>
                <c:ptCount val="1"/>
                <c:pt idx="0">
                  <c:v>TOTAL % DONACION</c:v>
                </c:pt>
              </c:strCache>
            </c:strRef>
          </c:tx>
          <c:cat>
            <c:strRef>
              <c:f>Health!$H$12:$H$31</c:f>
              <c:strCache>
                <c:ptCount val="20"/>
                <c:pt idx="0">
                  <c:v>AUSTRALIA</c:v>
                </c:pt>
                <c:pt idx="1">
                  <c:v>BELGIUM</c:v>
                </c:pt>
                <c:pt idx="2">
                  <c:v>CANADA</c:v>
                </c:pt>
                <c:pt idx="3">
                  <c:v>FRANCE</c:v>
                </c:pt>
                <c:pt idx="4">
                  <c:v>GERMANY</c:v>
                </c:pt>
                <c:pt idx="5">
                  <c:v>GLOBAL FUND</c:v>
                </c:pt>
                <c:pt idx="6">
                  <c:v>IRELAND</c:v>
                </c:pt>
                <c:pt idx="7">
                  <c:v>ITALY</c:v>
                </c:pt>
                <c:pt idx="8">
                  <c:v>JAPAN</c:v>
                </c:pt>
                <c:pt idx="9">
                  <c:v>KOREA</c:v>
                </c:pt>
                <c:pt idx="10">
                  <c:v>LUXEMBURGO</c:v>
                </c:pt>
                <c:pt idx="11">
                  <c:v>NORWAY</c:v>
                </c:pt>
                <c:pt idx="12">
                  <c:v>SLOVENIA</c:v>
                </c:pt>
                <c:pt idx="13">
                  <c:v>SPAIN</c:v>
                </c:pt>
                <c:pt idx="14">
                  <c:v>SWEDEN</c:v>
                </c:pt>
                <c:pt idx="15">
                  <c:v>SWITZERLAND</c:v>
                </c:pt>
                <c:pt idx="16">
                  <c:v>UNICEF</c:v>
                </c:pt>
                <c:pt idx="17">
                  <c:v>UNDP</c:v>
                </c:pt>
                <c:pt idx="18">
                  <c:v>UNITED STATES</c:v>
                </c:pt>
                <c:pt idx="19">
                  <c:v>WFP</c:v>
                </c:pt>
              </c:strCache>
            </c:strRef>
          </c:cat>
          <c:val>
            <c:numRef>
              <c:f>Health!$W$12:$W$31</c:f>
              <c:numCache>
                <c:formatCode>0.00000%</c:formatCode>
                <c:ptCount val="20"/>
                <c:pt idx="0" formatCode="0.000000%">
                  <c:v>2.2723103622076651E-8</c:v>
                </c:pt>
                <c:pt idx="1">
                  <c:v>9.8851602057050056E-3</c:v>
                </c:pt>
                <c:pt idx="2">
                  <c:v>7.1942126342265225E-2</c:v>
                </c:pt>
                <c:pt idx="3">
                  <c:v>2.3432598827417422E-2</c:v>
                </c:pt>
                <c:pt idx="4">
                  <c:v>2.754153419222926E-2</c:v>
                </c:pt>
                <c:pt idx="5">
                  <c:v>0.32349088332406978</c:v>
                </c:pt>
                <c:pt idx="6">
                  <c:v>4.4203471621050622E-4</c:v>
                </c:pt>
                <c:pt idx="7">
                  <c:v>1.6677767568754776E-2</c:v>
                </c:pt>
                <c:pt idx="8">
                  <c:v>5.9632964288512863E-2</c:v>
                </c:pt>
                <c:pt idx="9">
                  <c:v>0.18205179724260862</c:v>
                </c:pt>
                <c:pt idx="10">
                  <c:v>6.1424263507242562E-4</c:v>
                </c:pt>
                <c:pt idx="11">
                  <c:v>3.1387894732184347E-2</c:v>
                </c:pt>
                <c:pt idx="12">
                  <c:v>1.7275090665628385E-3</c:v>
                </c:pt>
                <c:pt idx="13">
                  <c:v>0.20197004609094135</c:v>
                </c:pt>
                <c:pt idx="14">
                  <c:v>1.1665859686990634E-3</c:v>
                </c:pt>
                <c:pt idx="15">
                  <c:v>2.2464363929823702E-2</c:v>
                </c:pt>
                <c:pt idx="16">
                  <c:v>5.1824331804797442E-3</c:v>
                </c:pt>
                <c:pt idx="17">
                  <c:v>3.0761775505647467E-8</c:v>
                </c:pt>
                <c:pt idx="18" formatCode="0%">
                  <c:v>1.2622639430023223E-2</c:v>
                </c:pt>
                <c:pt idx="19">
                  <c:v>7.7673090782174325E-3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3649377270288174"/>
          <c:y val="3.6744152693113659E-2"/>
          <c:w val="0.20456940021938455"/>
          <c:h val="0.93870067144039893"/>
        </c:manualLayout>
      </c:layout>
      <c:overlay val="0"/>
      <c:txPr>
        <a:bodyPr/>
        <a:lstStyle/>
        <a:p>
          <a:pPr>
            <a:defRPr sz="9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Abastecimientos</a:t>
            </a:r>
            <a:r>
              <a:rPr lang="en-US" sz="1400" baseline="0"/>
              <a:t> de agua y saneamiento, total desembolso</a:t>
            </a:r>
            <a:endParaRPr lang="en-US" sz="1400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'Water Supply and Sanitation'!$D$5</c:f>
              <c:strCache>
                <c:ptCount val="1"/>
                <c:pt idx="0">
                  <c:v>WATER SUPPLY AND SANITATION</c:v>
                </c:pt>
              </c:strCache>
            </c:strRef>
          </c:tx>
          <c:marker>
            <c:symbol val="none"/>
          </c:marker>
          <c:xVal>
            <c:numRef>
              <c:f>'Water Supply and Sanitation'!$F$2:$R$2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xVal>
          <c:yVal>
            <c:numRef>
              <c:f>'Water Supply and Sanitation'!$F$5:$R$5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1.09259</c:v>
                </c:pt>
                <c:pt idx="3">
                  <c:v>1.6933290000000001</c:v>
                </c:pt>
                <c:pt idx="4">
                  <c:v>0.86351500000000003</c:v>
                </c:pt>
                <c:pt idx="5">
                  <c:v>0.71018300000000001</c:v>
                </c:pt>
                <c:pt idx="6">
                  <c:v>2.06894</c:v>
                </c:pt>
                <c:pt idx="7">
                  <c:v>2.7755510000000001</c:v>
                </c:pt>
                <c:pt idx="8">
                  <c:v>3.0502410000000002</c:v>
                </c:pt>
                <c:pt idx="9">
                  <c:v>65.000629000000004</c:v>
                </c:pt>
                <c:pt idx="10">
                  <c:v>2.1017410000000001</c:v>
                </c:pt>
                <c:pt idx="11">
                  <c:v>3.2275100000000001</c:v>
                </c:pt>
                <c:pt idx="12">
                  <c:v>102.44776400000001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416000"/>
        <c:axId val="291416560"/>
      </c:scatterChart>
      <c:valAx>
        <c:axId val="291416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1416560"/>
        <c:crosses val="autoZero"/>
        <c:crossBetween val="midCat"/>
      </c:valAx>
      <c:valAx>
        <c:axId val="2914165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14160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% Donación</a:t>
            </a:r>
          </a:p>
        </c:rich>
      </c:tx>
      <c:overlay val="0"/>
    </c:title>
    <c:autoTitleDeleted val="0"/>
    <c:plotArea>
      <c:layout/>
      <c:pieChart>
        <c:varyColors val="1"/>
        <c:ser>
          <c:idx val="14"/>
          <c:order val="0"/>
          <c:tx>
            <c:strRef>
              <c:f>'Water Supply and Sanitation'!$W$10</c:f>
              <c:strCache>
                <c:ptCount val="1"/>
                <c:pt idx="0">
                  <c:v>TOTAL % DONACION</c:v>
                </c:pt>
              </c:strCache>
            </c:strRef>
          </c:tx>
          <c:cat>
            <c:strRef>
              <c:f>'Water Supply and Sanitation'!$H$12:$H$29</c:f>
              <c:strCache>
                <c:ptCount val="18"/>
                <c:pt idx="0">
                  <c:v>AUSTRALIA</c:v>
                </c:pt>
                <c:pt idx="1">
                  <c:v>AUSTRIA</c:v>
                </c:pt>
                <c:pt idx="2">
                  <c:v>CANADA</c:v>
                </c:pt>
                <c:pt idx="3">
                  <c:v>FRANCE</c:v>
                </c:pt>
                <c:pt idx="4">
                  <c:v>GERMANY</c:v>
                </c:pt>
                <c:pt idx="5">
                  <c:v>IDB Sp.Fund</c:v>
                </c:pt>
                <c:pt idx="6">
                  <c:v>IRELAND</c:v>
                </c:pt>
                <c:pt idx="7">
                  <c:v>ITALY</c:v>
                </c:pt>
                <c:pt idx="8">
                  <c:v>JAPAN</c:v>
                </c:pt>
                <c:pt idx="9">
                  <c:v>KOREA</c:v>
                </c:pt>
                <c:pt idx="10">
                  <c:v>NETHERLANDS</c:v>
                </c:pt>
                <c:pt idx="11">
                  <c:v>NORWAY</c:v>
                </c:pt>
                <c:pt idx="12">
                  <c:v>SPAIN</c:v>
                </c:pt>
                <c:pt idx="13">
                  <c:v>SWITZERLAND</c:v>
                </c:pt>
                <c:pt idx="14">
                  <c:v>UNICEF</c:v>
                </c:pt>
                <c:pt idx="15">
                  <c:v>UNDP</c:v>
                </c:pt>
                <c:pt idx="16">
                  <c:v>UNITED KINGDOM</c:v>
                </c:pt>
                <c:pt idx="17">
                  <c:v>UNITED STATES</c:v>
                </c:pt>
              </c:strCache>
            </c:strRef>
          </c:cat>
          <c:val>
            <c:numRef>
              <c:f>'Water Supply and Sanitation'!$W$12:$W$29</c:f>
              <c:numCache>
                <c:formatCode>0.000000%</c:formatCode>
                <c:ptCount val="18"/>
                <c:pt idx="0">
                  <c:v>1.3224908894539119E-8</c:v>
                </c:pt>
                <c:pt idx="1">
                  <c:v>3.6437648236946189E-4</c:v>
                </c:pt>
                <c:pt idx="2">
                  <c:v>5.0635522886895504E-3</c:v>
                </c:pt>
                <c:pt idx="3">
                  <c:v>0.53605189570832723</c:v>
                </c:pt>
                <c:pt idx="4">
                  <c:v>2.0437050891284956E-3</c:v>
                </c:pt>
                <c:pt idx="5">
                  <c:v>9.3052214489199175E-3</c:v>
                </c:pt>
                <c:pt idx="6">
                  <c:v>1.1137447415339519E-5</c:v>
                </c:pt>
                <c:pt idx="7">
                  <c:v>1.4913533888290663E-3</c:v>
                </c:pt>
                <c:pt idx="8">
                  <c:v>4.1338747655972362E-2</c:v>
                </c:pt>
                <c:pt idx="9">
                  <c:v>2.4561157918241738E-4</c:v>
                </c:pt>
                <c:pt idx="10">
                  <c:v>1.1073169865278377E-2</c:v>
                </c:pt>
                <c:pt idx="11">
                  <c:v>8.3407527509744757E-5</c:v>
                </c:pt>
                <c:pt idx="12">
                  <c:v>0.36534594609241727</c:v>
                </c:pt>
                <c:pt idx="13">
                  <c:v>2.2762676988765961E-2</c:v>
                </c:pt>
                <c:pt idx="14">
                  <c:v>1.1992520666412539E-4</c:v>
                </c:pt>
                <c:pt idx="15">
                  <c:v>1.0241472132875961E-7</c:v>
                </c:pt>
                <c:pt idx="16">
                  <c:v>8.1087328503238888E-6</c:v>
                </c:pt>
                <c:pt idx="17">
                  <c:v>4.6910806392276181E-3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0962169611561809"/>
          <c:y val="0.10717285653837734"/>
          <c:w val="0.23195336162658367"/>
          <c:h val="0.81733886773875064"/>
        </c:manualLayout>
      </c:layout>
      <c:overlay val="0"/>
      <c:txPr>
        <a:bodyPr/>
        <a:lstStyle/>
        <a:p>
          <a:pPr>
            <a:defRPr sz="9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600"/>
              <a:t>Gobierno y Sociedad  Civil, Total Desembolso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'Goverment and civil '!$D$5</c:f>
              <c:strCache>
                <c:ptCount val="1"/>
                <c:pt idx="0">
                  <c:v>GOVERMENT AND CIVIL SOCIETY</c:v>
                </c:pt>
              </c:strCache>
            </c:strRef>
          </c:tx>
          <c:marker>
            <c:symbol val="none"/>
          </c:marker>
          <c:xVal>
            <c:numRef>
              <c:f>'Goverment and civil '!$F$2:$R$2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xVal>
          <c:yVal>
            <c:numRef>
              <c:f>'Goverment and civil '!$F$5:$R$5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45.635643000000002</c:v>
                </c:pt>
                <c:pt idx="3">
                  <c:v>40.938842999999999</c:v>
                </c:pt>
                <c:pt idx="4">
                  <c:v>45.276845999999999</c:v>
                </c:pt>
                <c:pt idx="5">
                  <c:v>86.523827999999995</c:v>
                </c:pt>
                <c:pt idx="6">
                  <c:v>99.880810999999994</c:v>
                </c:pt>
                <c:pt idx="7">
                  <c:v>117.08787599999999</c:v>
                </c:pt>
                <c:pt idx="8">
                  <c:v>174.58570800000001</c:v>
                </c:pt>
                <c:pt idx="9">
                  <c:v>176.32095100000001</c:v>
                </c:pt>
                <c:pt idx="10">
                  <c:v>206.687712</c:v>
                </c:pt>
                <c:pt idx="11">
                  <c:v>522.97213799999997</c:v>
                </c:pt>
                <c:pt idx="12">
                  <c:v>337.13541900000001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035424"/>
        <c:axId val="477035984"/>
      </c:scatterChart>
      <c:valAx>
        <c:axId val="477035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7035984"/>
        <c:crosses val="autoZero"/>
        <c:crossBetween val="midCat"/>
      </c:valAx>
      <c:valAx>
        <c:axId val="4770359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703542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% Donación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'Goverment and civil '!$W$10</c:f>
              <c:strCache>
                <c:ptCount val="1"/>
                <c:pt idx="0">
                  <c:v>TOTAL % DONACION</c:v>
                </c:pt>
              </c:strCache>
            </c:strRef>
          </c:tx>
          <c:cat>
            <c:strRef>
              <c:f>'Goverment and civil '!$H$12:$H$37</c:f>
              <c:strCache>
                <c:ptCount val="25"/>
                <c:pt idx="0">
                  <c:v>AUSTRALIA</c:v>
                </c:pt>
                <c:pt idx="1">
                  <c:v>AUSTRIA</c:v>
                </c:pt>
                <c:pt idx="2">
                  <c:v>BELGIUM</c:v>
                </c:pt>
                <c:pt idx="3">
                  <c:v>CANADA</c:v>
                </c:pt>
                <c:pt idx="4">
                  <c:v>DENMARK</c:v>
                </c:pt>
                <c:pt idx="5">
                  <c:v>EU INSTITUTIONS</c:v>
                </c:pt>
                <c:pt idx="6">
                  <c:v>FINLAND</c:v>
                </c:pt>
                <c:pt idx="7">
                  <c:v>FRANCE</c:v>
                </c:pt>
                <c:pt idx="8">
                  <c:v>GERMANY</c:v>
                </c:pt>
                <c:pt idx="9">
                  <c:v>IDB Sp.Fund</c:v>
                </c:pt>
                <c:pt idx="10">
                  <c:v>IRELAND</c:v>
                </c:pt>
                <c:pt idx="11">
                  <c:v>ITALY</c:v>
                </c:pt>
                <c:pt idx="12">
                  <c:v>JAPAN</c:v>
                </c:pt>
                <c:pt idx="13">
                  <c:v>KOREA</c:v>
                </c:pt>
                <c:pt idx="14">
                  <c:v>LUXEMBURGO</c:v>
                </c:pt>
                <c:pt idx="15">
                  <c:v>NETHERLANDS</c:v>
                </c:pt>
                <c:pt idx="16">
                  <c:v>NEW ZEALAND</c:v>
                </c:pt>
                <c:pt idx="17">
                  <c:v>NORWAY</c:v>
                </c:pt>
                <c:pt idx="18">
                  <c:v>SPAIN</c:v>
                </c:pt>
                <c:pt idx="19">
                  <c:v>SWEDEN</c:v>
                </c:pt>
                <c:pt idx="20">
                  <c:v>SWITZERLAND</c:v>
                </c:pt>
                <c:pt idx="21">
                  <c:v>UNICEF</c:v>
                </c:pt>
                <c:pt idx="22">
                  <c:v>UNDP</c:v>
                </c:pt>
                <c:pt idx="23">
                  <c:v>UNITED KINGDOM</c:v>
                </c:pt>
                <c:pt idx="24">
                  <c:v>UNITED STATES</c:v>
                </c:pt>
              </c:strCache>
            </c:strRef>
          </c:cat>
          <c:val>
            <c:numRef>
              <c:f>'Goverment and civil '!$W$12:$W$36</c:f>
              <c:numCache>
                <c:formatCode>0.000000%</c:formatCode>
                <c:ptCount val="25"/>
                <c:pt idx="0">
                  <c:v>1.7055159354604035E-3</c:v>
                </c:pt>
                <c:pt idx="1">
                  <c:v>1.7716356953158418E-4</c:v>
                </c:pt>
                <c:pt idx="2">
                  <c:v>5.2888183613924965E-3</c:v>
                </c:pt>
                <c:pt idx="3">
                  <c:v>4.4726169854307399E-2</c:v>
                </c:pt>
                <c:pt idx="4">
                  <c:v>7.0779983294408746E-4</c:v>
                </c:pt>
                <c:pt idx="5">
                  <c:v>7.7842183354267028E-2</c:v>
                </c:pt>
                <c:pt idx="6">
                  <c:v>1.9080070710326465E-3</c:v>
                </c:pt>
                <c:pt idx="7">
                  <c:v>2.761112864338213E-3</c:v>
                </c:pt>
                <c:pt idx="8">
                  <c:v>7.5071887495435169E-2</c:v>
                </c:pt>
                <c:pt idx="9">
                  <c:v>2.1716147244122989E-3</c:v>
                </c:pt>
                <c:pt idx="10">
                  <c:v>7.6685754646024151E-3</c:v>
                </c:pt>
                <c:pt idx="11">
                  <c:v>4.3560061078544831E-3</c:v>
                </c:pt>
                <c:pt idx="12">
                  <c:v>3.1198985732503797E-3</c:v>
                </c:pt>
                <c:pt idx="13">
                  <c:v>1.5347262535918736E-3</c:v>
                </c:pt>
                <c:pt idx="14">
                  <c:v>6.4950988358923622E-4</c:v>
                </c:pt>
                <c:pt idx="15">
                  <c:v>3.6982607114067846E-2</c:v>
                </c:pt>
                <c:pt idx="16">
                  <c:v>1.7960962185200311E-5</c:v>
                </c:pt>
                <c:pt idx="17">
                  <c:v>3.0447148528254496E-2</c:v>
                </c:pt>
                <c:pt idx="18">
                  <c:v>0.10198814083545073</c:v>
                </c:pt>
                <c:pt idx="19">
                  <c:v>8.7797412928088986E-2</c:v>
                </c:pt>
                <c:pt idx="20">
                  <c:v>1.1886700717862006E-2</c:v>
                </c:pt>
                <c:pt idx="21">
                  <c:v>1.9771841847781666E-4</c:v>
                </c:pt>
                <c:pt idx="22">
                  <c:v>2.6638106449367129E-3</c:v>
                </c:pt>
                <c:pt idx="23">
                  <c:v>3.5672618823108979E-3</c:v>
                </c:pt>
                <c:pt idx="24">
                  <c:v>0.49476224568710409</c:v>
                </c:pt>
              </c:numCache>
            </c:numRef>
          </c:val>
        </c:ser>
        <c:ser>
          <c:idx val="14"/>
          <c:order val="1"/>
          <c:tx>
            <c:strRef>
              <c:f>'Water Supply and Sanitation'!$W$10</c:f>
              <c:strCache>
                <c:ptCount val="1"/>
                <c:pt idx="0">
                  <c:v>TOTAL % DONACION</c:v>
                </c:pt>
              </c:strCache>
            </c:strRef>
          </c:tx>
          <c:cat>
            <c:strRef>
              <c:f>'Water Supply and Sanitation'!$H$12:$H$29</c:f>
              <c:strCache>
                <c:ptCount val="18"/>
                <c:pt idx="0">
                  <c:v>AUSTRALIA</c:v>
                </c:pt>
                <c:pt idx="1">
                  <c:v>AUSTRIA</c:v>
                </c:pt>
                <c:pt idx="2">
                  <c:v>CANADA</c:v>
                </c:pt>
                <c:pt idx="3">
                  <c:v>FRANCE</c:v>
                </c:pt>
                <c:pt idx="4">
                  <c:v>GERMANY</c:v>
                </c:pt>
                <c:pt idx="5">
                  <c:v>IDB Sp.Fund</c:v>
                </c:pt>
                <c:pt idx="6">
                  <c:v>IRELAND</c:v>
                </c:pt>
                <c:pt idx="7">
                  <c:v>ITALY</c:v>
                </c:pt>
                <c:pt idx="8">
                  <c:v>JAPAN</c:v>
                </c:pt>
                <c:pt idx="9">
                  <c:v>KOREA</c:v>
                </c:pt>
                <c:pt idx="10">
                  <c:v>NETHERLANDS</c:v>
                </c:pt>
                <c:pt idx="11">
                  <c:v>NORWAY</c:v>
                </c:pt>
                <c:pt idx="12">
                  <c:v>SPAIN</c:v>
                </c:pt>
                <c:pt idx="13">
                  <c:v>SWITZERLAND</c:v>
                </c:pt>
                <c:pt idx="14">
                  <c:v>UNICEF</c:v>
                </c:pt>
                <c:pt idx="15">
                  <c:v>UNDP</c:v>
                </c:pt>
                <c:pt idx="16">
                  <c:v>UNITED KINGDOM</c:v>
                </c:pt>
                <c:pt idx="17">
                  <c:v>UNITED STATES</c:v>
                </c:pt>
              </c:strCache>
            </c:strRef>
          </c:cat>
          <c:val>
            <c:numRef>
              <c:f>'Water Supply and Sanitation'!$W$12:$W$29</c:f>
              <c:numCache>
                <c:formatCode>0.000000%</c:formatCode>
                <c:ptCount val="18"/>
                <c:pt idx="0">
                  <c:v>1.3224908894539119E-8</c:v>
                </c:pt>
                <c:pt idx="1">
                  <c:v>3.6437648236946189E-4</c:v>
                </c:pt>
                <c:pt idx="2">
                  <c:v>5.0635522886895504E-3</c:v>
                </c:pt>
                <c:pt idx="3">
                  <c:v>0.53605189570832723</c:v>
                </c:pt>
                <c:pt idx="4">
                  <c:v>2.0437050891284956E-3</c:v>
                </c:pt>
                <c:pt idx="5">
                  <c:v>9.3052214489199175E-3</c:v>
                </c:pt>
                <c:pt idx="6">
                  <c:v>1.1137447415339519E-5</c:v>
                </c:pt>
                <c:pt idx="7">
                  <c:v>1.4913533888290663E-3</c:v>
                </c:pt>
                <c:pt idx="8">
                  <c:v>4.1338747655972362E-2</c:v>
                </c:pt>
                <c:pt idx="9">
                  <c:v>2.4561157918241738E-4</c:v>
                </c:pt>
                <c:pt idx="10">
                  <c:v>1.1073169865278377E-2</c:v>
                </c:pt>
                <c:pt idx="11">
                  <c:v>8.3407527509744757E-5</c:v>
                </c:pt>
                <c:pt idx="12">
                  <c:v>0.36534594609241727</c:v>
                </c:pt>
                <c:pt idx="13">
                  <c:v>2.2762676988765961E-2</c:v>
                </c:pt>
                <c:pt idx="14">
                  <c:v>1.1992520666412539E-4</c:v>
                </c:pt>
                <c:pt idx="15">
                  <c:v>1.0241472132875961E-7</c:v>
                </c:pt>
                <c:pt idx="16">
                  <c:v>8.1087328503238888E-6</c:v>
                </c:pt>
                <c:pt idx="17">
                  <c:v>4.6910806392276181E-3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0962169611561809"/>
          <c:y val="0.10717285653837734"/>
          <c:w val="0.23195336162658367"/>
          <c:h val="0.81733886773875064"/>
        </c:manualLayout>
      </c:layout>
      <c:overlay val="0"/>
      <c:txPr>
        <a:bodyPr/>
        <a:lstStyle/>
        <a:p>
          <a:pPr>
            <a:defRPr sz="9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110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>
  <cs:dataPoint3D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1">
      <a:schemeClr val="dk1"/>
    </cs:effectRef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1">
      <a:schemeClr val="dk1"/>
    </cs:effectRef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110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>
  <cs:dataPoint3D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1">
      <a:schemeClr val="dk1"/>
    </cs:effectRef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1">
      <a:schemeClr val="dk1"/>
    </cs:effectRef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10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>
  <cs:dataPoint3D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1">
      <a:schemeClr val="dk1"/>
    </cs:effectRef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1">
      <a:schemeClr val="dk1"/>
    </cs:effectRef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4572000" y="600075"/>
    <xdr:ext cx="8191500" cy="54102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8</xdr:row>
      <xdr:rowOff>90487</xdr:rowOff>
    </xdr:from>
    <xdr:to>
      <xdr:col>2</xdr:col>
      <xdr:colOff>1943100</xdr:colOff>
      <xdr:row>20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20</xdr:row>
      <xdr:rowOff>57149</xdr:rowOff>
    </xdr:from>
    <xdr:to>
      <xdr:col>3</xdr:col>
      <xdr:colOff>57150</xdr:colOff>
      <xdr:row>37</xdr:row>
      <xdr:rowOff>28575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44823</xdr:colOff>
      <xdr:row>9</xdr:row>
      <xdr:rowOff>38940</xdr:rowOff>
    </xdr:from>
    <xdr:to>
      <xdr:col>4</xdr:col>
      <xdr:colOff>130548</xdr:colOff>
      <xdr:row>23</xdr:row>
      <xdr:rowOff>115140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1041</xdr:colOff>
      <xdr:row>16</xdr:row>
      <xdr:rowOff>23493</xdr:rowOff>
    </xdr:from>
    <xdr:to>
      <xdr:col>9</xdr:col>
      <xdr:colOff>543966</xdr:colOff>
      <xdr:row>26</xdr:row>
      <xdr:rowOff>190181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181815</xdr:rowOff>
    </xdr:from>
    <xdr:to>
      <xdr:col>4</xdr:col>
      <xdr:colOff>549089</xdr:colOff>
      <xdr:row>25</xdr:row>
      <xdr:rowOff>58131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39920</xdr:colOff>
      <xdr:row>26</xdr:row>
      <xdr:rowOff>65135</xdr:rowOff>
    </xdr:from>
    <xdr:to>
      <xdr:col>4</xdr:col>
      <xdr:colOff>449634</xdr:colOff>
      <xdr:row>45</xdr:row>
      <xdr:rowOff>76341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139792</xdr:rowOff>
    </xdr:from>
    <xdr:to>
      <xdr:col>5</xdr:col>
      <xdr:colOff>918882</xdr:colOff>
      <xdr:row>25</xdr:row>
      <xdr:rowOff>100852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168088</xdr:colOff>
      <xdr:row>26</xdr:row>
      <xdr:rowOff>157963</xdr:rowOff>
    </xdr:from>
    <xdr:to>
      <xdr:col>5</xdr:col>
      <xdr:colOff>829235</xdr:colOff>
      <xdr:row>44</xdr:row>
      <xdr:rowOff>100853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11208</xdr:colOff>
      <xdr:row>8</xdr:row>
      <xdr:rowOff>38939</xdr:rowOff>
    </xdr:from>
    <xdr:to>
      <xdr:col>3</xdr:col>
      <xdr:colOff>571501</xdr:colOff>
      <xdr:row>22</xdr:row>
      <xdr:rowOff>67235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11205</xdr:colOff>
      <xdr:row>22</xdr:row>
      <xdr:rowOff>135551</xdr:rowOff>
    </xdr:from>
    <xdr:to>
      <xdr:col>3</xdr:col>
      <xdr:colOff>760959</xdr:colOff>
      <xdr:row>39</xdr:row>
      <xdr:rowOff>134470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8</xdr:row>
      <xdr:rowOff>61350</xdr:rowOff>
    </xdr:from>
    <xdr:to>
      <xdr:col>3</xdr:col>
      <xdr:colOff>683559</xdr:colOff>
      <xdr:row>22</xdr:row>
      <xdr:rowOff>67235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22</xdr:row>
      <xdr:rowOff>101933</xdr:rowOff>
    </xdr:from>
    <xdr:to>
      <xdr:col>4</xdr:col>
      <xdr:colOff>694766</xdr:colOff>
      <xdr:row>41</xdr:row>
      <xdr:rowOff>78441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8</xdr:row>
      <xdr:rowOff>144695</xdr:rowOff>
    </xdr:from>
    <xdr:to>
      <xdr:col>3</xdr:col>
      <xdr:colOff>750093</xdr:colOff>
      <xdr:row>29</xdr:row>
      <xdr:rowOff>71437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98433</xdr:rowOff>
    </xdr:from>
    <xdr:to>
      <xdr:col>3</xdr:col>
      <xdr:colOff>726281</xdr:colOff>
      <xdr:row>49</xdr:row>
      <xdr:rowOff>107157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291355</xdr:colOff>
      <xdr:row>10</xdr:row>
      <xdr:rowOff>27734</xdr:rowOff>
    </xdr:from>
    <xdr:to>
      <xdr:col>4</xdr:col>
      <xdr:colOff>212914</xdr:colOff>
      <xdr:row>27</xdr:row>
      <xdr:rowOff>67236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124345</xdr:rowOff>
    </xdr:from>
    <xdr:to>
      <xdr:col>5</xdr:col>
      <xdr:colOff>22412</xdr:colOff>
      <xdr:row>43</xdr:row>
      <xdr:rowOff>145676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78441</xdr:colOff>
      <xdr:row>8</xdr:row>
      <xdr:rowOff>274263</xdr:rowOff>
    </xdr:from>
    <xdr:to>
      <xdr:col>3</xdr:col>
      <xdr:colOff>683559</xdr:colOff>
      <xdr:row>23</xdr:row>
      <xdr:rowOff>112059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23492</xdr:rowOff>
    </xdr:from>
    <xdr:to>
      <xdr:col>3</xdr:col>
      <xdr:colOff>481853</xdr:colOff>
      <xdr:row>40</xdr:row>
      <xdr:rowOff>33618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100852</xdr:colOff>
      <xdr:row>10</xdr:row>
      <xdr:rowOff>16528</xdr:rowOff>
    </xdr:from>
    <xdr:to>
      <xdr:col>4</xdr:col>
      <xdr:colOff>425824</xdr:colOff>
      <xdr:row>25</xdr:row>
      <xdr:rowOff>67235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583744</xdr:colOff>
      <xdr:row>25</xdr:row>
      <xdr:rowOff>180373</xdr:rowOff>
    </xdr:from>
    <xdr:to>
      <xdr:col>4</xdr:col>
      <xdr:colOff>89647</xdr:colOff>
      <xdr:row>40</xdr:row>
      <xdr:rowOff>156884</xdr:rowOff>
    </xdr:to>
    <xdr:graphicFrame macro="">
      <xdr:nvGraphicFramePr>
        <xdr:cNvPr id="3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235324</xdr:colOff>
      <xdr:row>9</xdr:row>
      <xdr:rowOff>26893</xdr:rowOff>
    </xdr:from>
    <xdr:to>
      <xdr:col>6</xdr:col>
      <xdr:colOff>974913</xdr:colOff>
      <xdr:row>24</xdr:row>
      <xdr:rowOff>118783</xdr:rowOff>
    </xdr:to>
    <xdr:graphicFrame macro="">
      <xdr:nvGraphicFramePr>
        <xdr:cNvPr id="2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211231</xdr:colOff>
      <xdr:row>25</xdr:row>
      <xdr:rowOff>22412</xdr:rowOff>
    </xdr:from>
    <xdr:to>
      <xdr:col>6</xdr:col>
      <xdr:colOff>1019736</xdr:colOff>
      <xdr:row>46</xdr:row>
      <xdr:rowOff>33618</xdr:rowOff>
    </xdr:to>
    <xdr:graphicFrame macro="">
      <xdr:nvGraphicFramePr>
        <xdr:cNvPr id="3" name="1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166296</xdr:rowOff>
    </xdr:from>
    <xdr:to>
      <xdr:col>6</xdr:col>
      <xdr:colOff>711350</xdr:colOff>
      <xdr:row>22</xdr:row>
      <xdr:rowOff>168089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31935</xdr:colOff>
      <xdr:row>23</xdr:row>
      <xdr:rowOff>15687</xdr:rowOff>
    </xdr:from>
    <xdr:to>
      <xdr:col>6</xdr:col>
      <xdr:colOff>605117</xdr:colOff>
      <xdr:row>42</xdr:row>
      <xdr:rowOff>11205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162264</xdr:colOff>
      <xdr:row>9</xdr:row>
      <xdr:rowOff>119007</xdr:rowOff>
    </xdr:from>
    <xdr:to>
      <xdr:col>6</xdr:col>
      <xdr:colOff>618566</xdr:colOff>
      <xdr:row>22</xdr:row>
      <xdr:rowOff>2240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6722</xdr:rowOff>
    </xdr:from>
    <xdr:to>
      <xdr:col>6</xdr:col>
      <xdr:colOff>672353</xdr:colOff>
      <xdr:row>39</xdr:row>
      <xdr:rowOff>89648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88302</xdr:colOff>
      <xdr:row>9</xdr:row>
      <xdr:rowOff>20170</xdr:rowOff>
    </xdr:from>
    <xdr:to>
      <xdr:col>6</xdr:col>
      <xdr:colOff>558052</xdr:colOff>
      <xdr:row>22</xdr:row>
      <xdr:rowOff>17930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85164</xdr:colOff>
      <xdr:row>22</xdr:row>
      <xdr:rowOff>26892</xdr:rowOff>
    </xdr:from>
    <xdr:to>
      <xdr:col>6</xdr:col>
      <xdr:colOff>593912</xdr:colOff>
      <xdr:row>39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105334</xdr:rowOff>
    </xdr:from>
    <xdr:to>
      <xdr:col>4</xdr:col>
      <xdr:colOff>723340</xdr:colOff>
      <xdr:row>22</xdr:row>
      <xdr:rowOff>118783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95251</xdr:colOff>
      <xdr:row>23</xdr:row>
      <xdr:rowOff>79563</xdr:rowOff>
    </xdr:from>
    <xdr:to>
      <xdr:col>4</xdr:col>
      <xdr:colOff>745193</xdr:colOff>
      <xdr:row>48</xdr:row>
      <xdr:rowOff>9525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42333</xdr:colOff>
      <xdr:row>3</xdr:row>
      <xdr:rowOff>158750</xdr:rowOff>
    </xdr:from>
    <xdr:to>
      <xdr:col>36</xdr:col>
      <xdr:colOff>243417</xdr:colOff>
      <xdr:row>38</xdr:row>
      <xdr:rowOff>21166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71437</xdr:rowOff>
    </xdr:from>
    <xdr:to>
      <xdr:col>2</xdr:col>
      <xdr:colOff>704850</xdr:colOff>
      <xdr:row>22</xdr:row>
      <xdr:rowOff>147637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33337</xdr:colOff>
      <xdr:row>22</xdr:row>
      <xdr:rowOff>185736</xdr:rowOff>
    </xdr:from>
    <xdr:to>
      <xdr:col>2</xdr:col>
      <xdr:colOff>704850</xdr:colOff>
      <xdr:row>40</xdr:row>
      <xdr:rowOff>38100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9</xdr:row>
      <xdr:rowOff>119062</xdr:rowOff>
    </xdr:from>
    <xdr:to>
      <xdr:col>3</xdr:col>
      <xdr:colOff>695325</xdr:colOff>
      <xdr:row>23</xdr:row>
      <xdr:rowOff>95250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23</xdr:row>
      <xdr:rowOff>157161</xdr:rowOff>
    </xdr:from>
    <xdr:to>
      <xdr:col>3</xdr:col>
      <xdr:colOff>685800</xdr:colOff>
      <xdr:row>42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qwids/microdata.html?q=1:1+2:38+3:246+4:1+5:3+6:2009+7:1+8:85+9:85&amp;ds=CRS1&amp;f=json" TargetMode="External"/><Relationship Id="rId13" Type="http://schemas.openxmlformats.org/officeDocument/2006/relationships/hyperlink" Target="http://stats.oecd.org/qwids/microdata.html?q=1:1+2:38+3:246+4:1+5:3+6:2003+7:1+8:85+9:85&amp;ds=CRS1&amp;f=json" TargetMode="External"/><Relationship Id="rId18" Type="http://schemas.openxmlformats.org/officeDocument/2006/relationships/hyperlink" Target="http://stats.oecd.org/qwids/microdata.html?q=1:1+2:38+3:246+4:1+5:3+6:2008+7:1+8:85+9:85&amp;ds=CRS1&amp;f=json" TargetMode="External"/><Relationship Id="rId3" Type="http://schemas.openxmlformats.org/officeDocument/2006/relationships/hyperlink" Target="http://stats.oecd.org/qwids/microdata.html?q=1:1+2:38+3:246+4:1+5:3+6:2004+7:1+8:85+9:85&amp;ds=CRS1&amp;f=json" TargetMode="External"/><Relationship Id="rId21" Type="http://schemas.openxmlformats.org/officeDocument/2006/relationships/hyperlink" Target="http://stats.oecd.org/qwids/microdata.html?q=1:1+2:38+3:246+4:1+5:3+6:2011+7:1+8:85+9:85&amp;ds=CRS1&amp;f=json" TargetMode="External"/><Relationship Id="rId7" Type="http://schemas.openxmlformats.org/officeDocument/2006/relationships/hyperlink" Target="http://stats.oecd.org/qwids/microdata.html?q=1:1+2:38+3:246+4:1+5:3+6:2008+7:1+8:85+9:85&amp;ds=CRS1&amp;f=json" TargetMode="External"/><Relationship Id="rId12" Type="http://schemas.openxmlformats.org/officeDocument/2006/relationships/hyperlink" Target="http://stats.oecd.org/qwids/microdata.html?q=1:1+2:38+3:246+4:1+5:3+6:2002+7:1+8:85+9:85&amp;ds=CRS1&amp;f=json" TargetMode="External"/><Relationship Id="rId17" Type="http://schemas.openxmlformats.org/officeDocument/2006/relationships/hyperlink" Target="http://stats.oecd.org/qwids/microdata.html?q=1:1+2:38+3:246+4:1+5:3+6:2007+7:1+8:85+9:85&amp;ds=CRS1&amp;f=json" TargetMode="External"/><Relationship Id="rId2" Type="http://schemas.openxmlformats.org/officeDocument/2006/relationships/hyperlink" Target="http://stats.oecd.org/qwids/microdata.html?q=1:1+2:38+3:246+4:1+5:3+6:2003+7:1+8:85+9:85&amp;ds=CRS1&amp;f=json" TargetMode="External"/><Relationship Id="rId16" Type="http://schemas.openxmlformats.org/officeDocument/2006/relationships/hyperlink" Target="http://stats.oecd.org/qwids/microdata.html?q=1:1+2:38+3:246+4:1+5:3+6:2006+7:1+8:85+9:85&amp;ds=CRS1&amp;f=json" TargetMode="External"/><Relationship Id="rId20" Type="http://schemas.openxmlformats.org/officeDocument/2006/relationships/hyperlink" Target="http://stats.oecd.org/qwids/microdata.html?q=1:1+2:38+3:246+4:1+5:3+6:2010+7:1+8:85+9:85&amp;ds=CRS1&amp;f=json" TargetMode="External"/><Relationship Id="rId1" Type="http://schemas.openxmlformats.org/officeDocument/2006/relationships/hyperlink" Target="http://stats.oecd.org/qwids/microdata.html?q=1:1+2:38+3:246+4:1+5:3+6:2002+7:1+8:85+9:85&amp;ds=CRS1&amp;f=json" TargetMode="External"/><Relationship Id="rId6" Type="http://schemas.openxmlformats.org/officeDocument/2006/relationships/hyperlink" Target="http://stats.oecd.org/qwids/microdata.html?q=1:1+2:38+3:246+4:1+5:3+6:2007+7:1+8:85+9:85&amp;ds=CRS1&amp;f=json" TargetMode="External"/><Relationship Id="rId11" Type="http://schemas.openxmlformats.org/officeDocument/2006/relationships/hyperlink" Target="http://stats.oecd.org/qwids/microdata.html?q=1:1+2:38+3:246+4:1+5:3+6:2012+7:1+8:85+9:85&amp;ds=CRS1&amp;f=json" TargetMode="External"/><Relationship Id="rId5" Type="http://schemas.openxmlformats.org/officeDocument/2006/relationships/hyperlink" Target="http://stats.oecd.org/qwids/microdata.html?q=1:1+2:38+3:246+4:1+5:3+6:2006+7:1+8:85+9:85&amp;ds=CRS1&amp;f=json" TargetMode="External"/><Relationship Id="rId15" Type="http://schemas.openxmlformats.org/officeDocument/2006/relationships/hyperlink" Target="http://stats.oecd.org/qwids/microdata.html?q=1:1+2:38+3:246+4:1+5:3+6:2005+7:1+8:85+9:85&amp;ds=CRS1&amp;f=json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stats.oecd.org/qwids/microdata.html?q=1:1+2:38+3:246+4:1+5:3+6:2011+7:1+8:85+9:85&amp;ds=CRS1&amp;f=json" TargetMode="External"/><Relationship Id="rId19" Type="http://schemas.openxmlformats.org/officeDocument/2006/relationships/hyperlink" Target="http://stats.oecd.org/qwids/microdata.html?q=1:1+2:38+3:246+4:1+5:3+6:2009+7:1+8:85+9:85&amp;ds=CRS1&amp;f=json" TargetMode="External"/><Relationship Id="rId4" Type="http://schemas.openxmlformats.org/officeDocument/2006/relationships/hyperlink" Target="http://stats.oecd.org/qwids/microdata.html?q=1:1+2:38+3:246+4:1+5:3+6:2005+7:1+8:85+9:85&amp;ds=CRS1&amp;f=json" TargetMode="External"/><Relationship Id="rId9" Type="http://schemas.openxmlformats.org/officeDocument/2006/relationships/hyperlink" Target="http://stats.oecd.org/qwids/microdata.html?q=1:1+2:38+3:246+4:1+5:3+6:2010+7:1+8:85+9:85&amp;ds=CRS1&amp;f=json" TargetMode="External"/><Relationship Id="rId14" Type="http://schemas.openxmlformats.org/officeDocument/2006/relationships/hyperlink" Target="http://stats.oecd.org/qwids/microdata.html?q=1:1+2:38+3:246+4:1+5:3+6:2004+7:1+8:85+9:85&amp;ds=CRS1&amp;f=json" TargetMode="External"/><Relationship Id="rId22" Type="http://schemas.openxmlformats.org/officeDocument/2006/relationships/hyperlink" Target="http://stats.oecd.org/qwids/microdata.html?q=1:1+2:38+3:246+4:1+5:3+6:2012+7:1+8:85+9:85&amp;ds=CRS1&amp;f=json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qwids/microdata.html?q=1:1+2:38+3:251+4:1+5:3+6:2009+7:1+8:85+9:85&amp;ds=CRS1&amp;f=json" TargetMode="External"/><Relationship Id="rId13" Type="http://schemas.openxmlformats.org/officeDocument/2006/relationships/hyperlink" Target="http://stats.oecd.org/qwids/microdata.html?q=1:1+2:38+3:251+4:1+5:3+6:2003+7:1+8:85+9:85&amp;ds=CRS1&amp;f=json" TargetMode="External"/><Relationship Id="rId18" Type="http://schemas.openxmlformats.org/officeDocument/2006/relationships/hyperlink" Target="http://stats.oecd.org/qwids/microdata.html?q=1:1+2:38+3:251+4:1+5:3+6:2008+7:1+8:85+9:85&amp;ds=CRS1&amp;f=json" TargetMode="External"/><Relationship Id="rId3" Type="http://schemas.openxmlformats.org/officeDocument/2006/relationships/hyperlink" Target="http://stats.oecd.org/qwids/microdata.html?q=1:1+2:38+3:251+4:1+5:3+6:2004+7:1+8:85+9:85&amp;ds=CRS1&amp;f=json" TargetMode="External"/><Relationship Id="rId21" Type="http://schemas.openxmlformats.org/officeDocument/2006/relationships/hyperlink" Target="http://stats.oecd.org/qwids/microdata.html?q=1:1+2:38+3:251+4:1+5:3+6:2011+7:1+8:85+9:85&amp;ds=CRS1&amp;f=json" TargetMode="External"/><Relationship Id="rId7" Type="http://schemas.openxmlformats.org/officeDocument/2006/relationships/hyperlink" Target="http://stats.oecd.org/qwids/microdata.html?q=1:1+2:38+3:251+4:1+5:3+6:2008+7:1+8:85+9:85&amp;ds=CRS1&amp;f=json" TargetMode="External"/><Relationship Id="rId12" Type="http://schemas.openxmlformats.org/officeDocument/2006/relationships/hyperlink" Target="http://stats.oecd.org/qwids/microdata.html?q=1:1+2:38+3:251+4:1+5:3+6:2002+7:1+8:85+9:85&amp;ds=CRS1&amp;f=json" TargetMode="External"/><Relationship Id="rId17" Type="http://schemas.openxmlformats.org/officeDocument/2006/relationships/hyperlink" Target="http://stats.oecd.org/qwids/microdata.html?q=1:1+2:38+3:251+4:1+5:3+6:2007+7:1+8:85+9:85&amp;ds=CRS1&amp;f=json" TargetMode="External"/><Relationship Id="rId2" Type="http://schemas.openxmlformats.org/officeDocument/2006/relationships/hyperlink" Target="http://stats.oecd.org/qwids/microdata.html?q=1:1+2:38+3:251+4:1+5:3+6:2003+7:1+8:85+9:85&amp;ds=CRS1&amp;f=json" TargetMode="External"/><Relationship Id="rId16" Type="http://schemas.openxmlformats.org/officeDocument/2006/relationships/hyperlink" Target="http://stats.oecd.org/qwids/microdata.html?q=1:1+2:38+3:251+4:1+5:3+6:2006+7:1+8:85+9:85&amp;ds=CRS1&amp;f=json" TargetMode="External"/><Relationship Id="rId20" Type="http://schemas.openxmlformats.org/officeDocument/2006/relationships/hyperlink" Target="http://stats.oecd.org/qwids/microdata.html?q=1:1+2:38+3:251+4:1+5:3+6:2010+7:1+8:85+9:85&amp;ds=CRS1&amp;f=json" TargetMode="External"/><Relationship Id="rId1" Type="http://schemas.openxmlformats.org/officeDocument/2006/relationships/hyperlink" Target="http://stats.oecd.org/qwids/microdata.html?q=1:1+2:38+3:251+4:1+5:3+6:2002+7:1+8:85+9:85&amp;ds=CRS1&amp;f=json" TargetMode="External"/><Relationship Id="rId6" Type="http://schemas.openxmlformats.org/officeDocument/2006/relationships/hyperlink" Target="http://stats.oecd.org/qwids/microdata.html?q=1:1+2:38+3:251+4:1+5:3+6:2007+7:1+8:85+9:85&amp;ds=CRS1&amp;f=json" TargetMode="External"/><Relationship Id="rId11" Type="http://schemas.openxmlformats.org/officeDocument/2006/relationships/hyperlink" Target="http://stats.oecd.org/qwids/microdata.html?q=1:1+2:38+3:251+4:1+5:3+6:2012+7:1+8:85+9:85&amp;ds=CRS1&amp;f=json" TargetMode="External"/><Relationship Id="rId5" Type="http://schemas.openxmlformats.org/officeDocument/2006/relationships/hyperlink" Target="http://stats.oecd.org/qwids/microdata.html?q=1:1+2:38+3:251+4:1+5:3+6:2006+7:1+8:85+9:85&amp;ds=CRS1&amp;f=json" TargetMode="External"/><Relationship Id="rId15" Type="http://schemas.openxmlformats.org/officeDocument/2006/relationships/hyperlink" Target="http://stats.oecd.org/qwids/microdata.html?q=1:1+2:38+3:251+4:1+5:3+6:2005+7:1+8:85+9:85&amp;ds=CRS1&amp;f=json" TargetMode="External"/><Relationship Id="rId23" Type="http://schemas.openxmlformats.org/officeDocument/2006/relationships/drawing" Target="../drawings/drawing3.xml"/><Relationship Id="rId10" Type="http://schemas.openxmlformats.org/officeDocument/2006/relationships/hyperlink" Target="http://stats.oecd.org/qwids/microdata.html?q=1:1+2:38+3:251+4:1+5:3+6:2011+7:1+8:85+9:85&amp;ds=CRS1&amp;f=json" TargetMode="External"/><Relationship Id="rId19" Type="http://schemas.openxmlformats.org/officeDocument/2006/relationships/hyperlink" Target="http://stats.oecd.org/qwids/microdata.html?q=1:1+2:38+3:251+4:1+5:3+6:2009+7:1+8:85+9:85&amp;ds=CRS1&amp;f=json" TargetMode="External"/><Relationship Id="rId4" Type="http://schemas.openxmlformats.org/officeDocument/2006/relationships/hyperlink" Target="http://stats.oecd.org/qwids/microdata.html?q=1:1+2:38+3:251+4:1+5:3+6:2005+7:1+8:85+9:85&amp;ds=CRS1&amp;f=json" TargetMode="External"/><Relationship Id="rId9" Type="http://schemas.openxmlformats.org/officeDocument/2006/relationships/hyperlink" Target="http://stats.oecd.org/qwids/microdata.html?q=1:1+2:38+3:251+4:1+5:3+6:2010+7:1+8:85+9:85&amp;ds=CRS1&amp;f=json" TargetMode="External"/><Relationship Id="rId14" Type="http://schemas.openxmlformats.org/officeDocument/2006/relationships/hyperlink" Target="http://stats.oecd.org/qwids/microdata.html?q=1:1+2:38+3:251+4:1+5:3+6:2004+7:1+8:85+9:85&amp;ds=CRS1&amp;f=json" TargetMode="External"/><Relationship Id="rId22" Type="http://schemas.openxmlformats.org/officeDocument/2006/relationships/hyperlink" Target="http://stats.oecd.org/qwids/microdata.html?q=1:1+2:38+3:251+4:1+5:3+6:2012+7:1+8:85+9:85&amp;ds=CRS1&amp;f=json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qwids/microdata.html?q=1:1+2:38+3:255+4:1+5:3+6:2009+7:1+8:85+9:85&amp;ds=CRS1&amp;f=json" TargetMode="External"/><Relationship Id="rId13" Type="http://schemas.openxmlformats.org/officeDocument/2006/relationships/hyperlink" Target="http://stats.oecd.org/qwids/microdata.html?q=1:1+2:38+3:255+4:1+5:3+6:2003+7:1+8:85+9:85&amp;ds=CRS1&amp;f=json" TargetMode="External"/><Relationship Id="rId18" Type="http://schemas.openxmlformats.org/officeDocument/2006/relationships/hyperlink" Target="http://stats.oecd.org/qwids/microdata.html?q=1:1+2:38+3:255+4:1+5:3+6:2008+7:1+8:85+9:85&amp;ds=CRS1&amp;f=json" TargetMode="External"/><Relationship Id="rId3" Type="http://schemas.openxmlformats.org/officeDocument/2006/relationships/hyperlink" Target="http://stats.oecd.org/qwids/microdata.html?q=1:1+2:38+3:255+4:1+5:3+6:2004+7:1+8:85+9:85&amp;ds=CRS1&amp;f=json" TargetMode="External"/><Relationship Id="rId21" Type="http://schemas.openxmlformats.org/officeDocument/2006/relationships/hyperlink" Target="http://stats.oecd.org/qwids/microdata.html?q=1:1+2:38+3:255+4:1+5:3+6:2011+7:1+8:85+9:85&amp;ds=CRS1&amp;f=json" TargetMode="External"/><Relationship Id="rId7" Type="http://schemas.openxmlformats.org/officeDocument/2006/relationships/hyperlink" Target="http://stats.oecd.org/qwids/microdata.html?q=1:1+2:38+3:255+4:1+5:3+6:2008+7:1+8:85+9:85&amp;ds=CRS1&amp;f=json" TargetMode="External"/><Relationship Id="rId12" Type="http://schemas.openxmlformats.org/officeDocument/2006/relationships/hyperlink" Target="http://stats.oecd.org/qwids/microdata.html?q=1:1+2:38+3:255+4:1+5:3+6:2002+7:1+8:85+9:85&amp;ds=CRS1&amp;f=json" TargetMode="External"/><Relationship Id="rId17" Type="http://schemas.openxmlformats.org/officeDocument/2006/relationships/hyperlink" Target="http://stats.oecd.org/qwids/microdata.html?q=1:1+2:38+3:255+4:1+5:3+6:2007+7:1+8:85+9:85&amp;ds=CRS1&amp;f=json" TargetMode="External"/><Relationship Id="rId2" Type="http://schemas.openxmlformats.org/officeDocument/2006/relationships/hyperlink" Target="http://stats.oecd.org/qwids/microdata.html?q=1:1+2:38+3:255+4:1+5:3+6:2003+7:1+8:85+9:85&amp;ds=CRS1&amp;f=json" TargetMode="External"/><Relationship Id="rId16" Type="http://schemas.openxmlformats.org/officeDocument/2006/relationships/hyperlink" Target="http://stats.oecd.org/qwids/microdata.html?q=1:1+2:38+3:255+4:1+5:3+6:2006+7:1+8:85+9:85&amp;ds=CRS1&amp;f=json" TargetMode="External"/><Relationship Id="rId20" Type="http://schemas.openxmlformats.org/officeDocument/2006/relationships/hyperlink" Target="http://stats.oecd.org/qwids/microdata.html?q=1:1+2:38+3:255+4:1+5:3+6:2010+7:1+8:85+9:85&amp;ds=CRS1&amp;f=json" TargetMode="External"/><Relationship Id="rId1" Type="http://schemas.openxmlformats.org/officeDocument/2006/relationships/hyperlink" Target="http://stats.oecd.org/qwids/microdata.html?q=1:1+2:38+3:255+4:1+5:3+6:2002+7:1+8:85+9:85&amp;ds=CRS1&amp;f=json" TargetMode="External"/><Relationship Id="rId6" Type="http://schemas.openxmlformats.org/officeDocument/2006/relationships/hyperlink" Target="http://stats.oecd.org/qwids/microdata.html?q=1:1+2:38+3:255+4:1+5:3+6:2007+7:1+8:85+9:85&amp;ds=CRS1&amp;f=json" TargetMode="External"/><Relationship Id="rId11" Type="http://schemas.openxmlformats.org/officeDocument/2006/relationships/hyperlink" Target="http://stats.oecd.org/qwids/microdata.html?q=1:1+2:38+3:255+4:1+5:3+6:2012+7:1+8:85+9:85&amp;ds=CRS1&amp;f=json" TargetMode="External"/><Relationship Id="rId5" Type="http://schemas.openxmlformats.org/officeDocument/2006/relationships/hyperlink" Target="http://stats.oecd.org/qwids/microdata.html?q=1:1+2:38+3:255+4:1+5:3+6:2006+7:1+8:85+9:85&amp;ds=CRS1&amp;f=json" TargetMode="External"/><Relationship Id="rId15" Type="http://schemas.openxmlformats.org/officeDocument/2006/relationships/hyperlink" Target="http://stats.oecd.org/qwids/microdata.html?q=1:1+2:38+3:255+4:1+5:3+6:2005+7:1+8:85+9:85&amp;ds=CRS1&amp;f=json" TargetMode="External"/><Relationship Id="rId23" Type="http://schemas.openxmlformats.org/officeDocument/2006/relationships/drawing" Target="../drawings/drawing4.xml"/><Relationship Id="rId10" Type="http://schemas.openxmlformats.org/officeDocument/2006/relationships/hyperlink" Target="http://stats.oecd.org/qwids/microdata.html?q=1:1+2:38+3:255+4:1+5:3+6:2011+7:1+8:85+9:85&amp;ds=CRS1&amp;f=json" TargetMode="External"/><Relationship Id="rId19" Type="http://schemas.openxmlformats.org/officeDocument/2006/relationships/hyperlink" Target="http://stats.oecd.org/qwids/microdata.html?q=1:1+2:38+3:255+4:1+5:3+6:2009+7:1+8:85+9:85&amp;ds=CRS1&amp;f=json" TargetMode="External"/><Relationship Id="rId4" Type="http://schemas.openxmlformats.org/officeDocument/2006/relationships/hyperlink" Target="http://stats.oecd.org/qwids/microdata.html?q=1:1+2:38+3:255+4:1+5:3+6:2005+7:1+8:85+9:85&amp;ds=CRS1&amp;f=json" TargetMode="External"/><Relationship Id="rId9" Type="http://schemas.openxmlformats.org/officeDocument/2006/relationships/hyperlink" Target="http://stats.oecd.org/qwids/microdata.html?q=1:1+2:38+3:255+4:1+5:3+6:2010+7:1+8:85+9:85&amp;ds=CRS1&amp;f=json" TargetMode="External"/><Relationship Id="rId14" Type="http://schemas.openxmlformats.org/officeDocument/2006/relationships/hyperlink" Target="http://stats.oecd.org/qwids/microdata.html?q=1:1+2:38+3:255+4:1+5:3+6:2004+7:1+8:85+9:85&amp;ds=CRS1&amp;f=json" TargetMode="External"/><Relationship Id="rId22" Type="http://schemas.openxmlformats.org/officeDocument/2006/relationships/hyperlink" Target="http://stats.oecd.org/qwids/microdata.html?q=1:1+2:38+3:255+4:1+5:3+6:2012+7:1+8:85+9:85&amp;ds=CRS1&amp;f=json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qwids/microdata.html?q=1:1+2:38+3:256+4:1+5:3+6:2007+7:1+8:85+9:85&amp;ds=CRS1&amp;f=json" TargetMode="External"/><Relationship Id="rId13" Type="http://schemas.openxmlformats.org/officeDocument/2006/relationships/hyperlink" Target="http://stats.oecd.org/qwids/microdata.html?q=1:1+2:38+3:256+4:1+5:3+6:2012+7:1+8:85+9:85&amp;ds=CRS1&amp;f=json" TargetMode="External"/><Relationship Id="rId18" Type="http://schemas.openxmlformats.org/officeDocument/2006/relationships/hyperlink" Target="http://stats.oecd.org/qwids/microdata.html?q=1:1+2:38+3:256+4:1+5:3+6:2008+7:1+8:85+9:85&amp;ds=CRS1&amp;f=json" TargetMode="External"/><Relationship Id="rId3" Type="http://schemas.openxmlformats.org/officeDocument/2006/relationships/hyperlink" Target="http://stats.oecd.org/qwids/microdata.html?q=1:1+2:38+3:256+4:1+5:3+6:2002+7:1+8:85+9:85&amp;ds=CRS1&amp;f=json" TargetMode="External"/><Relationship Id="rId21" Type="http://schemas.openxmlformats.org/officeDocument/2006/relationships/hyperlink" Target="http://stats.oecd.org/qwids/microdata.html?q=1:1+2:38+3:256+4:1+5:3+6:2005+7:1+8:85+9:85&amp;ds=CRS1&amp;f=json" TargetMode="External"/><Relationship Id="rId7" Type="http://schemas.openxmlformats.org/officeDocument/2006/relationships/hyperlink" Target="http://stats.oecd.org/qwids/microdata.html?q=1:1+2:38+3:256+4:1+5:3+6:2006+7:1+8:85+9:85&amp;ds=CRS1&amp;f=json" TargetMode="External"/><Relationship Id="rId12" Type="http://schemas.openxmlformats.org/officeDocument/2006/relationships/hyperlink" Target="http://stats.oecd.org/qwids/microdata.html?q=1:1+2:38+3:256+4:1+5:3+6:2011+7:1+8:85+9:85&amp;ds=CRS1&amp;f=json" TargetMode="External"/><Relationship Id="rId17" Type="http://schemas.openxmlformats.org/officeDocument/2006/relationships/hyperlink" Target="http://stats.oecd.org/qwids/microdata.html?q=1:1+2:38+3:256+4:1+5:3+6:2009+7:1+8:85+9:85&amp;ds=CRS1&amp;f=json" TargetMode="External"/><Relationship Id="rId2" Type="http://schemas.openxmlformats.org/officeDocument/2006/relationships/hyperlink" Target="http://stats.oecd.org/qwids/microdata.html?q=1:1+2:38+3:256+4:1+5:3+6:2003+7:1+8:85+9:85&amp;ds=CRS1&amp;f=json" TargetMode="External"/><Relationship Id="rId16" Type="http://schemas.openxmlformats.org/officeDocument/2006/relationships/hyperlink" Target="http://stats.oecd.org/qwids/microdata.html?q=1:1+2:38+3:256+4:1+5:3+6:2010+7:1+8:85+9:85&amp;ds=CRS1&amp;f=json" TargetMode="External"/><Relationship Id="rId20" Type="http://schemas.openxmlformats.org/officeDocument/2006/relationships/hyperlink" Target="http://stats.oecd.org/qwids/microdata.html?q=1:1+2:38+3:256+4:1+5:3+6:2006+7:1+8:85+9:85&amp;ds=CRS1&amp;f=json" TargetMode="External"/><Relationship Id="rId1" Type="http://schemas.openxmlformats.org/officeDocument/2006/relationships/hyperlink" Target="http://stats.oecd.org/qwids/microdata.html?q=1:1+2:38+3:256+4:1+5:3+6:2002+7:1+8:85+9:85&amp;ds=CRS1&amp;f=json" TargetMode="External"/><Relationship Id="rId6" Type="http://schemas.openxmlformats.org/officeDocument/2006/relationships/hyperlink" Target="http://stats.oecd.org/qwids/microdata.html?q=1:1+2:38+3:256+4:1+5:3+6:2005+7:1+8:85+9:85&amp;ds=CRS1&amp;f=json" TargetMode="External"/><Relationship Id="rId11" Type="http://schemas.openxmlformats.org/officeDocument/2006/relationships/hyperlink" Target="http://stats.oecd.org/qwids/microdata.html?q=1:1+2:38+3:256+4:1+5:3+6:2010+7:1+8:85+9:85&amp;ds=CRS1&amp;f=json" TargetMode="External"/><Relationship Id="rId5" Type="http://schemas.openxmlformats.org/officeDocument/2006/relationships/hyperlink" Target="http://stats.oecd.org/qwids/microdata.html?q=1:1+2:38+3:256+4:1+5:3+6:2004+7:1+8:85+9:85&amp;ds=CRS1&amp;f=json" TargetMode="External"/><Relationship Id="rId15" Type="http://schemas.openxmlformats.org/officeDocument/2006/relationships/hyperlink" Target="http://stats.oecd.org/qwids/microdata.html?q=1:1+2:38+3:256+4:1+5:3+6:2011+7:1+8:85+9:85&amp;ds=CRS1&amp;f=json" TargetMode="External"/><Relationship Id="rId23" Type="http://schemas.openxmlformats.org/officeDocument/2006/relationships/drawing" Target="../drawings/drawing5.xml"/><Relationship Id="rId10" Type="http://schemas.openxmlformats.org/officeDocument/2006/relationships/hyperlink" Target="http://stats.oecd.org/qwids/microdata.html?q=1:1+2:38+3:256+4:1+5:3+6:2009+7:1+8:85+9:85&amp;ds=CRS1&amp;f=json" TargetMode="External"/><Relationship Id="rId19" Type="http://schemas.openxmlformats.org/officeDocument/2006/relationships/hyperlink" Target="http://stats.oecd.org/qwids/microdata.html?q=1:1+2:38+3:256+4:1+5:3+6:2007+7:1+8:85+9:85&amp;ds=CRS1&amp;f=json" TargetMode="External"/><Relationship Id="rId4" Type="http://schemas.openxmlformats.org/officeDocument/2006/relationships/hyperlink" Target="http://stats.oecd.org/qwids/microdata.html?q=1:1+2:38+3:256+4:1+5:3+6:2003+7:1+8:85+9:85&amp;ds=CRS1&amp;f=json" TargetMode="External"/><Relationship Id="rId9" Type="http://schemas.openxmlformats.org/officeDocument/2006/relationships/hyperlink" Target="http://stats.oecd.org/qwids/microdata.html?q=1:1+2:38+3:256+4:1+5:3+6:2008+7:1+8:85+9:85&amp;ds=CRS1&amp;f=json" TargetMode="External"/><Relationship Id="rId14" Type="http://schemas.openxmlformats.org/officeDocument/2006/relationships/hyperlink" Target="http://stats.oecd.org/qwids/microdata.html?q=1:1+2:38+3:256+4:1+5:3+6:2012+7:1+8:85+9:85&amp;ds=CRS1&amp;f=json" TargetMode="External"/><Relationship Id="rId22" Type="http://schemas.openxmlformats.org/officeDocument/2006/relationships/hyperlink" Target="http://stats.oecd.org/qwids/microdata.html?q=1:1+2:38+3:256+4:1+5:3+6:2004+7:1+8:85+9:85&amp;ds=CRS1&amp;f=json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qwids/microdata.html?q=1:1+2:38+3:259+4:1+5:3+6:2009+7:1+8:85+9:85&amp;ds=CRS1&amp;f=json" TargetMode="External"/><Relationship Id="rId13" Type="http://schemas.openxmlformats.org/officeDocument/2006/relationships/hyperlink" Target="http://stats.oecd.org/qwids/microdata.html?q=1:1+2:38+3:259+4:1+5:3+6:2003+7:1+8:85+9:85&amp;ds=CRS1&amp;f=json" TargetMode="External"/><Relationship Id="rId18" Type="http://schemas.openxmlformats.org/officeDocument/2006/relationships/hyperlink" Target="http://stats.oecd.org/qwids/microdata.html?q=1:1+2:38+3:259+4:1+5:3+6:2008+7:1+8:85+9:85&amp;ds=CRS1&amp;f=json" TargetMode="External"/><Relationship Id="rId3" Type="http://schemas.openxmlformats.org/officeDocument/2006/relationships/hyperlink" Target="http://stats.oecd.org/qwids/microdata.html?q=1:1+2:38+3:259+4:1+5:3+6:2004+7:1+8:85+9:85&amp;ds=CRS1&amp;f=json" TargetMode="External"/><Relationship Id="rId21" Type="http://schemas.openxmlformats.org/officeDocument/2006/relationships/hyperlink" Target="http://stats.oecd.org/qwids/microdata.html?q=1:1+2:38+3:259+4:1+5:3+6:2011+7:1+8:85+9:85&amp;ds=CRS1&amp;f=json" TargetMode="External"/><Relationship Id="rId7" Type="http://schemas.openxmlformats.org/officeDocument/2006/relationships/hyperlink" Target="http://stats.oecd.org/qwids/microdata.html?q=1:1+2:38+3:259+4:1+5:3+6:2008+7:1+8:85+9:85&amp;ds=CRS1&amp;f=json" TargetMode="External"/><Relationship Id="rId12" Type="http://schemas.openxmlformats.org/officeDocument/2006/relationships/hyperlink" Target="http://stats.oecd.org/qwids/microdata.html?q=1:1+2:38+3:259+4:1+5:3+6:2002+7:1+8:85+9:85&amp;ds=CRS1&amp;f=json" TargetMode="External"/><Relationship Id="rId17" Type="http://schemas.openxmlformats.org/officeDocument/2006/relationships/hyperlink" Target="http://stats.oecd.org/qwids/microdata.html?q=1:1+2:38+3:259+4:1+5:3+6:2007+7:1+8:85+9:85&amp;ds=CRS1&amp;f=json" TargetMode="External"/><Relationship Id="rId2" Type="http://schemas.openxmlformats.org/officeDocument/2006/relationships/hyperlink" Target="http://stats.oecd.org/qwids/microdata.html?q=1:1+2:38+3:259+4:1+5:3+6:2003+7:1+8:85+9:85&amp;ds=CRS1&amp;f=json" TargetMode="External"/><Relationship Id="rId16" Type="http://schemas.openxmlformats.org/officeDocument/2006/relationships/hyperlink" Target="http://stats.oecd.org/qwids/microdata.html?q=1:1+2:38+3:259+4:1+5:3+6:2006+7:1+8:85+9:85&amp;ds=CRS1&amp;f=json" TargetMode="External"/><Relationship Id="rId20" Type="http://schemas.openxmlformats.org/officeDocument/2006/relationships/hyperlink" Target="http://stats.oecd.org/qwids/microdata.html?q=1:1+2:38+3:259+4:1+5:3+6:2010+7:1+8:85+9:85&amp;ds=CRS1&amp;f=json" TargetMode="External"/><Relationship Id="rId1" Type="http://schemas.openxmlformats.org/officeDocument/2006/relationships/hyperlink" Target="http://stats.oecd.org/qwids/microdata.html?q=1:1+2:38+3:259+4:1+5:3+6:2002+7:1+8:85+9:85&amp;ds=CRS1&amp;f=json" TargetMode="External"/><Relationship Id="rId6" Type="http://schemas.openxmlformats.org/officeDocument/2006/relationships/hyperlink" Target="http://stats.oecd.org/qwids/microdata.html?q=1:1+2:38+3:259+4:1+5:3+6:2007+7:1+8:85+9:85&amp;ds=CRS1&amp;f=json" TargetMode="External"/><Relationship Id="rId11" Type="http://schemas.openxmlformats.org/officeDocument/2006/relationships/hyperlink" Target="http://stats.oecd.org/qwids/microdata.html?q=1:1+2:38+3:259+4:1+5:3+6:2012+7:1+8:85+9:85&amp;ds=CRS1&amp;f=json" TargetMode="External"/><Relationship Id="rId5" Type="http://schemas.openxmlformats.org/officeDocument/2006/relationships/hyperlink" Target="http://stats.oecd.org/qwids/microdata.html?q=1:1+2:38+3:259+4:1+5:3+6:2006+7:1+8:85+9:85&amp;ds=CRS1&amp;f=json" TargetMode="External"/><Relationship Id="rId15" Type="http://schemas.openxmlformats.org/officeDocument/2006/relationships/hyperlink" Target="http://stats.oecd.org/qwids/microdata.html?q=1:1+2:38+3:259+4:1+5:3+6:2005+7:1+8:85+9:85&amp;ds=CRS1&amp;f=json" TargetMode="External"/><Relationship Id="rId23" Type="http://schemas.openxmlformats.org/officeDocument/2006/relationships/drawing" Target="../drawings/drawing6.xml"/><Relationship Id="rId10" Type="http://schemas.openxmlformats.org/officeDocument/2006/relationships/hyperlink" Target="http://stats.oecd.org/qwids/microdata.html?q=1:1+2:38+3:259+4:1+5:3+6:2011+7:1+8:85+9:85&amp;ds=CRS1&amp;f=json" TargetMode="External"/><Relationship Id="rId19" Type="http://schemas.openxmlformats.org/officeDocument/2006/relationships/hyperlink" Target="http://stats.oecd.org/qwids/microdata.html?q=1:1+2:38+3:259+4:1+5:3+6:2009+7:1+8:85+9:85&amp;ds=CRS1&amp;f=json" TargetMode="External"/><Relationship Id="rId4" Type="http://schemas.openxmlformats.org/officeDocument/2006/relationships/hyperlink" Target="http://stats.oecd.org/qwids/microdata.html?q=1:1+2:38+3:259+4:1+5:3+6:2005+7:1+8:85+9:85&amp;ds=CRS1&amp;f=json" TargetMode="External"/><Relationship Id="rId9" Type="http://schemas.openxmlformats.org/officeDocument/2006/relationships/hyperlink" Target="http://stats.oecd.org/qwids/microdata.html?q=1:1+2:38+3:259+4:1+5:3+6:2010+7:1+8:85+9:85&amp;ds=CRS1&amp;f=json" TargetMode="External"/><Relationship Id="rId14" Type="http://schemas.openxmlformats.org/officeDocument/2006/relationships/hyperlink" Target="http://stats.oecd.org/qwids/microdata.html?q=1:1+2:38+3:259+4:1+5:3+6:2004+7:1+8:85+9:85&amp;ds=CRS1&amp;f=json" TargetMode="External"/><Relationship Id="rId22" Type="http://schemas.openxmlformats.org/officeDocument/2006/relationships/hyperlink" Target="http://stats.oecd.org/qwids/microdata.html?q=1:1+2:38+3:259+4:1+5:3+6:2012+7:1+8:85+9:85&amp;ds=CRS1&amp;f=json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://stats.oecd.org/qwids/microdata.html?q=1:1+2:38+3:109+4:1+5:3+6:2004+7:1+8:85+9:85&amp;ds=CRS1&amp;f=json" TargetMode="External"/><Relationship Id="rId21" Type="http://schemas.openxmlformats.org/officeDocument/2006/relationships/hyperlink" Target="http://stats.oecd.org/qwids/microdata.html?q=1:1+2:38+3:80+4:1+5:3+6:2008+7:1+8:85+9:85&amp;ds=CRS1&amp;f=json" TargetMode="External"/><Relationship Id="rId324" Type="http://schemas.openxmlformats.org/officeDocument/2006/relationships/hyperlink" Target="http://stats.oecd.org/qwids/microdata.html?q=1:1+2:38+3:137+4:1+5:3+6:2007+7:1+8:85+9:85&amp;ds=CRS1&amp;f=json" TargetMode="External"/><Relationship Id="rId531" Type="http://schemas.openxmlformats.org/officeDocument/2006/relationships/hyperlink" Target="http://stats.oecd.org/qwids/microdata.html?q=1:1+2:38+3:174+4:1+5:3+6:2012+7:1+8:85+9:85&amp;ds=CRS1&amp;f=json" TargetMode="External"/><Relationship Id="rId170" Type="http://schemas.openxmlformats.org/officeDocument/2006/relationships/hyperlink" Target="http://stats.oecd.org/qwids/microdata.html?q=1:1+2:38+3:268+4:1+5:3+6:2009+7:1+8:85+9:85&amp;ds=CRS1&amp;f=json" TargetMode="External"/><Relationship Id="rId268" Type="http://schemas.openxmlformats.org/officeDocument/2006/relationships/hyperlink" Target="http://stats.oecd.org/qwids/microdata.html?q=1:1+2:38+3:130+4:1+5:3+6:2006+7:1+8:85+9:85&amp;ds=CRS1&amp;f=json" TargetMode="External"/><Relationship Id="rId475" Type="http://schemas.openxmlformats.org/officeDocument/2006/relationships/hyperlink" Target="http://stats.oecd.org/qwids/microdata.html?q=1:1+2:38+3:160+4:1+5:3+6:2009+7:1+8:85+9:85&amp;ds=CRS1&amp;f=json" TargetMode="External"/><Relationship Id="rId32" Type="http://schemas.openxmlformats.org/officeDocument/2006/relationships/hyperlink" Target="http://stats.oecd.org/qwids/microdata.html?q=1:1+2:38+3:81+4:1+5:3+6:2002+7:1+8:85+9:85&amp;ds=CRS1&amp;f=json" TargetMode="External"/><Relationship Id="rId128" Type="http://schemas.openxmlformats.org/officeDocument/2006/relationships/hyperlink" Target="http://stats.oecd.org/qwids/microdata.html?q=1:1+2:38+3:111+4:1+5:3+6:2012+7:1+8:85+9:85&amp;ds=CRS1&amp;f=json" TargetMode="External"/><Relationship Id="rId335" Type="http://schemas.openxmlformats.org/officeDocument/2006/relationships/hyperlink" Target="http://stats.oecd.org/qwids/microdata.html?q=1:1+2:38+3:269+4:1+5:3+6:2010+7:1+8:85+9:85&amp;ds=CRS1&amp;f=json" TargetMode="External"/><Relationship Id="rId542" Type="http://schemas.openxmlformats.org/officeDocument/2006/relationships/printerSettings" Target="../printerSettings/printerSettings4.bin"/><Relationship Id="rId181" Type="http://schemas.openxmlformats.org/officeDocument/2006/relationships/hyperlink" Target="http://stats.oecd.org/qwids/microdata.html?q=1:1+2:38+3:120+4:1+5:3+6:2009+7:1+8:85+9:85&amp;ds=CRS1&amp;f=json" TargetMode="External"/><Relationship Id="rId402" Type="http://schemas.openxmlformats.org/officeDocument/2006/relationships/hyperlink" Target="http://stats.oecd.org/qwids/microdata.html?q=1:1+2:38+3:272+4:1+5:3+6:2008+7:1+8:85+9:85&amp;ds=CRS1&amp;f=json" TargetMode="External"/><Relationship Id="rId279" Type="http://schemas.openxmlformats.org/officeDocument/2006/relationships/hyperlink" Target="http://stats.oecd.org/qwids/microdata.html?q=1:1+2:38+3:131+4:1+5:3+6:2007+7:1+8:85+9:85&amp;ds=CRS1&amp;f=json" TargetMode="External"/><Relationship Id="rId486" Type="http://schemas.openxmlformats.org/officeDocument/2006/relationships/hyperlink" Target="http://stats.oecd.org/qwids/microdata.html?q=1:1+2:38+3:167+4:1+5:3+6:2007+7:1+8:85+9:85&amp;ds=CRS1&amp;f=json" TargetMode="External"/><Relationship Id="rId43" Type="http://schemas.openxmlformats.org/officeDocument/2006/relationships/hyperlink" Target="http://stats.oecd.org/qwids/microdata.html?q=1:1+2:38+3:84+4:1+5:3+6:2012+7:1+8:85+9:85&amp;ds=CRS1&amp;f=json" TargetMode="External"/><Relationship Id="rId139" Type="http://schemas.openxmlformats.org/officeDocument/2006/relationships/hyperlink" Target="http://stats.oecd.org/qwids/microdata.html?q=1:1+2:38+3:113+4:1+5:3+6:2012+7:1+8:85+9:85&amp;ds=CRS1&amp;f=json" TargetMode="External"/><Relationship Id="rId346" Type="http://schemas.openxmlformats.org/officeDocument/2006/relationships/hyperlink" Target="http://stats.oecd.org/qwids/microdata.html?q=1:1+2:38+3:139+4:1+5:3+6:2010+7:1+8:85+9:85&amp;ds=CRS1&amp;f=json" TargetMode="External"/><Relationship Id="rId85" Type="http://schemas.openxmlformats.org/officeDocument/2006/relationships/hyperlink" Target="http://stats.oecd.org/qwids/microdata.html?q=1:1+2:38+3:86+4:1+5:3+6:2011+7:1+8:85+9:85&amp;ds=CRS1&amp;f=json" TargetMode="External"/><Relationship Id="rId150" Type="http://schemas.openxmlformats.org/officeDocument/2006/relationships/hyperlink" Target="http://stats.oecd.org/qwids/microdata.html?q=1:1+2:38+3:115+4:1+5:3+6:2012+7:1+8:85+9:85&amp;ds=CRS1&amp;f=json" TargetMode="External"/><Relationship Id="rId192" Type="http://schemas.openxmlformats.org/officeDocument/2006/relationships/hyperlink" Target="http://stats.oecd.org/qwids/microdata.html?q=1:1+2:38+3:121+4:1+5:3+6:2009+7:1+8:85+9:85&amp;ds=CRS1&amp;f=json" TargetMode="External"/><Relationship Id="rId206" Type="http://schemas.openxmlformats.org/officeDocument/2006/relationships/hyperlink" Target="http://stats.oecd.org/qwids/microdata.html?q=1:1+2:38+3:122+4:1+5:3+6:2012+7:1+8:85+9:85&amp;ds=CRS1&amp;f=json" TargetMode="External"/><Relationship Id="rId413" Type="http://schemas.openxmlformats.org/officeDocument/2006/relationships/hyperlink" Target="http://stats.oecd.org/qwids/microdata.html?q=1:1+2:38+3:146+4:1+5:3+6:2006+7:1+8:85+9:85&amp;ds=CRS1&amp;f=json" TargetMode="External"/><Relationship Id="rId248" Type="http://schemas.openxmlformats.org/officeDocument/2006/relationships/hyperlink" Target="http://stats.oecd.org/qwids/microdata.html?q=1:1+2:38+3:127+4:1+5:3+6:2012+7:1+8:85+9:85&amp;ds=CRS1&amp;f=json" TargetMode="External"/><Relationship Id="rId455" Type="http://schemas.openxmlformats.org/officeDocument/2006/relationships/hyperlink" Target="http://stats.oecd.org/qwids/microdata.html?q=1:1+2:38+3:157+4:1+5:3+6:2009+7:1+8:85+9:85&amp;ds=CRS1&amp;f=json" TargetMode="External"/><Relationship Id="rId497" Type="http://schemas.openxmlformats.org/officeDocument/2006/relationships/hyperlink" Target="http://stats.oecd.org/qwids/microdata.html?q=1:1+2:38+3:169+4:1+5:3+6:2007+7:1+8:85+9:85&amp;ds=CRS1&amp;f=json" TargetMode="External"/><Relationship Id="rId12" Type="http://schemas.openxmlformats.org/officeDocument/2006/relationships/hyperlink" Target="http://stats.oecd.org/qwids/microdata.html?q=1:1+2:38+3:79+4:1+5:3+6:2003+7:1+8:85+9:85&amp;ds=CRS1&amp;f=json" TargetMode="External"/><Relationship Id="rId108" Type="http://schemas.openxmlformats.org/officeDocument/2006/relationships/hyperlink" Target="http://stats.oecd.org/qwids/microdata.html?q=1:1+2:38+3:264+4:1+5:3+6:2005+7:1+8:85+9:85&amp;ds=CRS1&amp;f=json" TargetMode="External"/><Relationship Id="rId315" Type="http://schemas.openxmlformats.org/officeDocument/2006/relationships/hyperlink" Target="http://stats.oecd.org/qwids/microdata.html?q=1:1+2:38+3:136+4:1+5:3+6:2005+7:1+8:85+9:85&amp;ds=CRS1&amp;f=json" TargetMode="External"/><Relationship Id="rId357" Type="http://schemas.openxmlformats.org/officeDocument/2006/relationships/hyperlink" Target="http://stats.oecd.org/qwids/microdata.html?q=1:1+2:38+3:140+4:1+5:3+6:2010+7:1+8:85+9:85&amp;ds=CRS1&amp;f=json" TargetMode="External"/><Relationship Id="rId522" Type="http://schemas.openxmlformats.org/officeDocument/2006/relationships/hyperlink" Target="http://stats.oecd.org/qwids/microdata.html?q=1:1+2:38+3:171+4:1+5:3+6:2012+7:1+8:85+9:85&amp;ds=CRS1&amp;f=json" TargetMode="External"/><Relationship Id="rId54" Type="http://schemas.openxmlformats.org/officeDocument/2006/relationships/hyperlink" Target="http://stats.oecd.org/qwids/microdata.html?q=1:1+2:38+3:261+4:1+5:3+6:2012+7:1+8:85+9:85&amp;ds=CRS1&amp;f=json" TargetMode="External"/><Relationship Id="rId96" Type="http://schemas.openxmlformats.org/officeDocument/2006/relationships/hyperlink" Target="http://stats.oecd.org/qwids/microdata.html?q=1:1+2:38+3:88+4:1+5:3+6:2012+7:1+8:85+9:85&amp;ds=CRS1&amp;f=json" TargetMode="External"/><Relationship Id="rId161" Type="http://schemas.openxmlformats.org/officeDocument/2006/relationships/hyperlink" Target="http://stats.oecd.org/qwids/microdata.html?q=1:1+2:38+3:265+4:1+5:3+6:2012+7:1+8:85+9:85&amp;ds=CRS1&amp;f=json" TargetMode="External"/><Relationship Id="rId217" Type="http://schemas.openxmlformats.org/officeDocument/2006/relationships/hyperlink" Target="http://stats.oecd.org/qwids/microdata.html?q=1:1+2:38+3:123+4:1+5:3+6:2009+7:1+8:85+9:85&amp;ds=CRS1&amp;f=json" TargetMode="External"/><Relationship Id="rId399" Type="http://schemas.openxmlformats.org/officeDocument/2006/relationships/hyperlink" Target="http://stats.oecd.org/qwids/microdata.html?q=1:1+2:38+3:272+4:1+5:3+6:2005+7:1+8:85+9:85&amp;ds=CRS1&amp;f=json" TargetMode="External"/><Relationship Id="rId259" Type="http://schemas.openxmlformats.org/officeDocument/2006/relationships/hyperlink" Target="http://stats.oecd.org/qwids/microdata.html?q=1:1+2:38+3:129+4:1+5:3+6:2008+7:1+8:85+9:85&amp;ds=CRS1&amp;f=json" TargetMode="External"/><Relationship Id="rId424" Type="http://schemas.openxmlformats.org/officeDocument/2006/relationships/hyperlink" Target="http://stats.oecd.org/qwids/microdata.html?q=1:1+2:38+3:153+4:1+5:3+6:2003+7:1+8:85+9:85&amp;ds=CRS1&amp;f=json" TargetMode="External"/><Relationship Id="rId466" Type="http://schemas.openxmlformats.org/officeDocument/2006/relationships/hyperlink" Target="http://stats.oecd.org/qwids/microdata.html?q=1:1+2:38+3:159+4:1+5:3+6:2003+7:1+8:85+9:85&amp;ds=CRS1&amp;f=json" TargetMode="External"/><Relationship Id="rId23" Type="http://schemas.openxmlformats.org/officeDocument/2006/relationships/hyperlink" Target="http://stats.oecd.org/qwids/microdata.html?q=1:1+2:38+3:80+4:1+5:3+6:2011+7:1+8:85+9:85&amp;ds=CRS1&amp;f=json" TargetMode="External"/><Relationship Id="rId119" Type="http://schemas.openxmlformats.org/officeDocument/2006/relationships/hyperlink" Target="http://stats.oecd.org/qwids/microdata.html?q=1:1+2:38+3:109+4:1+5:3+6:2006+7:1+8:85+9:85&amp;ds=CRS1&amp;f=json" TargetMode="External"/><Relationship Id="rId270" Type="http://schemas.openxmlformats.org/officeDocument/2006/relationships/hyperlink" Target="http://stats.oecd.org/qwids/microdata.html?q=1:1+2:38+3:130+4:1+5:3+6:2008+7:1+8:85+9:85&amp;ds=CRS1&amp;f=json" TargetMode="External"/><Relationship Id="rId326" Type="http://schemas.openxmlformats.org/officeDocument/2006/relationships/hyperlink" Target="http://stats.oecd.org/qwids/microdata.html?q=1:1+2:38+3:137+4:1+5:3+6:2010+7:1+8:85+9:85&amp;ds=CRS1&amp;f=json" TargetMode="External"/><Relationship Id="rId533" Type="http://schemas.openxmlformats.org/officeDocument/2006/relationships/hyperlink" Target="http://stats.oecd.org/qwids/microdata.html?q=1:1+2:38+3:274+4:1+5:3+6:2007+7:1+8:85+9:85&amp;ds=CRS1&amp;f=json" TargetMode="External"/><Relationship Id="rId65" Type="http://schemas.openxmlformats.org/officeDocument/2006/relationships/hyperlink" Target="http://stats.oecd.org/qwids/microdata.html?q=1:1+2:38+3:262+4:1+5:3+6:2012+7:1+8:85+9:85&amp;ds=CRS1&amp;f=json" TargetMode="External"/><Relationship Id="rId130" Type="http://schemas.openxmlformats.org/officeDocument/2006/relationships/hyperlink" Target="http://stats.oecd.org/qwids/microdata.html?q=1:2+2:38+3:112+4:1+5:3+6:2007+7:1+8:85+9:85&amp;ds=CRS1&amp;f=json" TargetMode="External"/><Relationship Id="rId368" Type="http://schemas.openxmlformats.org/officeDocument/2006/relationships/hyperlink" Target="http://stats.oecd.org/qwids/microdata.html?q=1:1+2:38+3:270+4:1+5:3+6:2010+7:1+8:85+9:85&amp;ds=CRS1&amp;f=json" TargetMode="External"/><Relationship Id="rId172" Type="http://schemas.openxmlformats.org/officeDocument/2006/relationships/hyperlink" Target="http://stats.oecd.org/qwids/microdata.html?q=1:1+2:38+3:268+4:1+5:3+6:2011+7:1+8:85+9:85&amp;ds=CRS1&amp;f=json" TargetMode="External"/><Relationship Id="rId228" Type="http://schemas.openxmlformats.org/officeDocument/2006/relationships/hyperlink" Target="http://stats.oecd.org/qwids/microdata.html?q=1:1+2:38+3:125+4:1+5:3+6:2011+7:1+8:85+9:85&amp;ds=CRS1&amp;f=json" TargetMode="External"/><Relationship Id="rId435" Type="http://schemas.openxmlformats.org/officeDocument/2006/relationships/hyperlink" Target="http://stats.oecd.org/qwids/microdata.html?q=1:1+2:38+3:155+4:1+5:3+6:2005+7:1+8:85+9:85&amp;ds=CRS1&amp;f=json" TargetMode="External"/><Relationship Id="rId477" Type="http://schemas.openxmlformats.org/officeDocument/2006/relationships/hyperlink" Target="http://stats.oecd.org/qwids/microdata.html?q=1:1+2:38+3:160+4:1+5:3+6:2012+7:1+8:85+9:85&amp;ds=CRS1&amp;f=json" TargetMode="External"/><Relationship Id="rId281" Type="http://schemas.openxmlformats.org/officeDocument/2006/relationships/hyperlink" Target="http://stats.oecd.org/qwids/microdata.html?q=1:1+2:38+3:131+4:1+5:3+6:2009+7:1+8:85+9:85&amp;ds=CRS1&amp;f=json" TargetMode="External"/><Relationship Id="rId337" Type="http://schemas.openxmlformats.org/officeDocument/2006/relationships/hyperlink" Target="http://stats.oecd.org/qwids/microdata.html?q=1:1+2:38+3:269+4:1+5:3+6:2012+7:1+8:85+9:85&amp;ds=CRS1&amp;f=json" TargetMode="External"/><Relationship Id="rId502" Type="http://schemas.openxmlformats.org/officeDocument/2006/relationships/hyperlink" Target="http://stats.oecd.org/qwids/microdata.html?q=1:1+2:38+3:169+4:1+5:3+6:2012+7:1+8:85+9:85&amp;ds=CRS1&amp;f=json" TargetMode="External"/><Relationship Id="rId34" Type="http://schemas.openxmlformats.org/officeDocument/2006/relationships/hyperlink" Target="http://stats.oecd.org/qwids/microdata.html?q=1:1+2:38+3:82+4:1+5:3+6:2003+7:1+8:85+9:85&amp;ds=CRS1&amp;f=json" TargetMode="External"/><Relationship Id="rId76" Type="http://schemas.openxmlformats.org/officeDocument/2006/relationships/hyperlink" Target="http://stats.oecd.org/qwids/microdata.html?q=1:1+2:38+3:86+4:1+5:3+6:2002+7:1+8:85+9:85&amp;ds=CRS1&amp;f=json" TargetMode="External"/><Relationship Id="rId141" Type="http://schemas.openxmlformats.org/officeDocument/2006/relationships/hyperlink" Target="http://stats.oecd.org/qwids/microdata.html?q=1:1+2:38+3:115+4:1+5:3+6:2003+7:1+8:85+9:85&amp;ds=CRS1&amp;f=json" TargetMode="External"/><Relationship Id="rId379" Type="http://schemas.openxmlformats.org/officeDocument/2006/relationships/hyperlink" Target="http://stats.oecd.org/qwids/microdata.html?q=1:1+2:38+3:148+4:1+5:3+6:2002+7:1+8:85+9:85&amp;ds=CRS1&amp;f=json" TargetMode="External"/><Relationship Id="rId7" Type="http://schemas.openxmlformats.org/officeDocument/2006/relationships/hyperlink" Target="http://stats.oecd.org/qwids/microdata.html?q=1:1+2:38+3:78+4:1+5:3+6:2008+7:1+8:85+9:85&amp;ds=CRS1&amp;f=json" TargetMode="External"/><Relationship Id="rId183" Type="http://schemas.openxmlformats.org/officeDocument/2006/relationships/hyperlink" Target="http://stats.oecd.org/qwids/microdata.html?q=1:1+2:38+3:120+4:1+5:3+6:2011+7:1+8:85+9:85&amp;ds=CRS1&amp;f=json" TargetMode="External"/><Relationship Id="rId239" Type="http://schemas.openxmlformats.org/officeDocument/2006/relationships/hyperlink" Target="http://stats.oecd.org/qwids/microdata.html?q=1:1+2:38+3:127+4:1+5:3+6:2003+7:1+8:85+9:85&amp;ds=CRS1&amp;f=json" TargetMode="External"/><Relationship Id="rId390" Type="http://schemas.openxmlformats.org/officeDocument/2006/relationships/hyperlink" Target="http://stats.oecd.org/qwids/microdata.html?q=1:1+2:38+3:271+4:1+5:3+6:2007+7:1+8:85+9:85&amp;ds=CRS1&amp;f=json" TargetMode="External"/><Relationship Id="rId404" Type="http://schemas.openxmlformats.org/officeDocument/2006/relationships/hyperlink" Target="http://stats.oecd.org/qwids/microdata.html?q=1:1+2:38+3:272+4:1+5:3+6:2010+7:1+8:85+9:85&amp;ds=CRS1&amp;f=json" TargetMode="External"/><Relationship Id="rId446" Type="http://schemas.openxmlformats.org/officeDocument/2006/relationships/hyperlink" Target="http://stats.oecd.org/qwids/microdata.html?q=1:1+2:38+3:156+4:1+5:3+6:2007+7:1+8:85+9:85&amp;ds=CRS1&amp;f=json" TargetMode="External"/><Relationship Id="rId250" Type="http://schemas.openxmlformats.org/officeDocument/2006/relationships/hyperlink" Target="http://stats.oecd.org/qwids/microdata.html?q=1:1+2:38+3:128+4:1+5:3+6:2003+7:1+8:85+9:85&amp;ds=CRS1&amp;f=json" TargetMode="External"/><Relationship Id="rId292" Type="http://schemas.openxmlformats.org/officeDocument/2006/relationships/hyperlink" Target="http://stats.oecd.org/qwids/microdata.html?q=1:1+2:38+3:132+4:1+5:3+6:2009+7:1+8:85+9:85&amp;ds=CRS1&amp;f=json" TargetMode="External"/><Relationship Id="rId306" Type="http://schemas.openxmlformats.org/officeDocument/2006/relationships/hyperlink" Target="http://stats.oecd.org/qwids/microdata.html?q=1:1+2:38+3:134+4:1+5:3+6:2012+7:1+8:85+9:85&amp;ds=CRS1&amp;f=json" TargetMode="External"/><Relationship Id="rId488" Type="http://schemas.openxmlformats.org/officeDocument/2006/relationships/hyperlink" Target="http://stats.oecd.org/qwids/microdata.html?q=1:1+2:38+3:167+4:1+5:3+6:2009+7:1+8:85+9:85&amp;ds=CRS1&amp;f=json" TargetMode="External"/><Relationship Id="rId45" Type="http://schemas.openxmlformats.org/officeDocument/2006/relationships/hyperlink" Target="http://stats.oecd.org/qwids/microdata.html?q=1:1+2:38+3:261+4:1+5:3+6:2003+7:1+8:85+9:85&amp;ds=CRS1&amp;f=json" TargetMode="External"/><Relationship Id="rId87" Type="http://schemas.openxmlformats.org/officeDocument/2006/relationships/hyperlink" Target="http://stats.oecd.org/qwids/microdata.html?q=1:1+2:38+3:88+4:1+5:3+6:2002+7:1+8:85+9:85&amp;ds=CRS1&amp;f=json" TargetMode="External"/><Relationship Id="rId110" Type="http://schemas.openxmlformats.org/officeDocument/2006/relationships/hyperlink" Target="http://stats.oecd.org/qwids/microdata.html?q=1:1+2:38+3:264+4:1+5:3+6:2007+7:1+8:85+9:85&amp;ds=CRS1&amp;f=json" TargetMode="External"/><Relationship Id="rId348" Type="http://schemas.openxmlformats.org/officeDocument/2006/relationships/hyperlink" Target="http://stats.oecd.org/qwids/microdata.html?q=1:1+2:38+3:139+4:1+5:3+6:2012+7:1+8:85+9:85&amp;ds=CRS1&amp;f=json" TargetMode="External"/><Relationship Id="rId513" Type="http://schemas.openxmlformats.org/officeDocument/2006/relationships/hyperlink" Target="http://stats.oecd.org/qwids/microdata.html?q=1:1+2:38+3:273+4:1+5:3+6:2012+7:1+8:85+9:85&amp;ds=CRS1&amp;f=json" TargetMode="External"/><Relationship Id="rId152" Type="http://schemas.openxmlformats.org/officeDocument/2006/relationships/hyperlink" Target="http://stats.oecd.org/qwids/microdata.html?q=1:1+2:38+3:265+4:1+5:3+6:2003+7:1+8:85+9:85&amp;ds=CRS1&amp;f=json" TargetMode="External"/><Relationship Id="rId194" Type="http://schemas.openxmlformats.org/officeDocument/2006/relationships/hyperlink" Target="http://stats.oecd.org/qwids/microdata.html?q=1:1+2:38+3:121+4:1+5:3+6:2011+7:1+8:85+9:85&amp;ds=CRS1&amp;f=json" TargetMode="External"/><Relationship Id="rId208" Type="http://schemas.openxmlformats.org/officeDocument/2006/relationships/hyperlink" Target="http://stats.oecd.org/qwids/microdata.html?q=1:1+2:38+3:124+4:1+5:3+6:2006+7:1+8:85+9:85&amp;ds=CRS1&amp;f=json" TargetMode="External"/><Relationship Id="rId415" Type="http://schemas.openxmlformats.org/officeDocument/2006/relationships/hyperlink" Target="http://stats.oecd.org/qwids/microdata.html?q=1:1+2:38+3:146+4:1+5:3+6:2004+7:1+8:85+9:85&amp;ds=CRS1&amp;f=json" TargetMode="External"/><Relationship Id="rId457" Type="http://schemas.openxmlformats.org/officeDocument/2006/relationships/hyperlink" Target="http://stats.oecd.org/qwids/microdata.html?q=1:1+2:38+3:157+4:1+5:3+6:2011+7:1+8:85+9:85&amp;ds=CRS1&amp;f=json" TargetMode="External"/><Relationship Id="rId261" Type="http://schemas.openxmlformats.org/officeDocument/2006/relationships/hyperlink" Target="http://stats.oecd.org/qwids/microdata.html?q=1:1+2:38+3:129+4:1+5:3+6:2010+7:1+8:85+9:85&amp;ds=CRS1&amp;f=json" TargetMode="External"/><Relationship Id="rId499" Type="http://schemas.openxmlformats.org/officeDocument/2006/relationships/hyperlink" Target="http://stats.oecd.org/qwids/microdata.html?q=1:1+2:38+3:169+4:1+5:3+6:2009+7:1+8:85+9:85&amp;ds=CRS1&amp;f=json" TargetMode="External"/><Relationship Id="rId14" Type="http://schemas.openxmlformats.org/officeDocument/2006/relationships/hyperlink" Target="http://stats.oecd.org/qwids/microdata.html?q=1:1+2:38+3:79+4:1+5:3+6:2005+7:1+8:85+9:85&amp;ds=CRS1&amp;f=json" TargetMode="External"/><Relationship Id="rId56" Type="http://schemas.openxmlformats.org/officeDocument/2006/relationships/hyperlink" Target="http://stats.oecd.org/qwids/microdata.html?q=1:1+2:38+3:262+4:1+5:3+6:2003+7:1+8:85+9:85&amp;ds=CRS1&amp;f=json" TargetMode="External"/><Relationship Id="rId317" Type="http://schemas.openxmlformats.org/officeDocument/2006/relationships/hyperlink" Target="http://stats.oecd.org/qwids/microdata.html?q=1:1+2:38+3:136+4:1+5:3+6:2008+7:1+8:85+9:85&amp;ds=CRS1&amp;f=json" TargetMode="External"/><Relationship Id="rId359" Type="http://schemas.openxmlformats.org/officeDocument/2006/relationships/hyperlink" Target="http://stats.oecd.org/qwids/microdata.html?q=1:1+2:38+3:140+4:1+5:3+6:2012+7:1+8:85+9:85&amp;ds=CRS1&amp;f=json" TargetMode="External"/><Relationship Id="rId524" Type="http://schemas.openxmlformats.org/officeDocument/2006/relationships/hyperlink" Target="http://stats.oecd.org/qwids/microdata.html?q=1:1+2:38+3:172+4:1+5:3+6:2008+7:1+8:85+9:85&amp;ds=CRS1&amp;f=json" TargetMode="External"/><Relationship Id="rId98" Type="http://schemas.openxmlformats.org/officeDocument/2006/relationships/hyperlink" Target="http://stats.oecd.org/qwids/microdata.html?q=1:1+2:38+3:89+4:1+5:3+6:2005+7:1+8:85+9:85&amp;ds=CRS1&amp;f=json" TargetMode="External"/><Relationship Id="rId121" Type="http://schemas.openxmlformats.org/officeDocument/2006/relationships/hyperlink" Target="http://stats.oecd.org/qwids/microdata.html?q=1:1+2:38+3:109+4:1+5:3+6:2010+7:1+8:85+9:85&amp;ds=CRS1&amp;f=json" TargetMode="External"/><Relationship Id="rId163" Type="http://schemas.openxmlformats.org/officeDocument/2006/relationships/hyperlink" Target="http://stats.oecd.org/qwids/microdata.html?q=1:1+2:38+3:268+4:1+5:3+6:2002+7:1+8:85+9:85&amp;ds=CRS1&amp;f=json" TargetMode="External"/><Relationship Id="rId219" Type="http://schemas.openxmlformats.org/officeDocument/2006/relationships/hyperlink" Target="http://stats.oecd.org/qwids/microdata.html?q=1:1+2:38+3:123+4:1+5:3+6:2011+7:1+8:85+9:85&amp;ds=CRS1&amp;f=json" TargetMode="External"/><Relationship Id="rId370" Type="http://schemas.openxmlformats.org/officeDocument/2006/relationships/hyperlink" Target="http://stats.oecd.org/qwids/microdata.html?q=1:1+2:38+3:270+4:1+5:3+6:2012+7:1+8:85+9:85&amp;ds=CRS1&amp;f=json" TargetMode="External"/><Relationship Id="rId426" Type="http://schemas.openxmlformats.org/officeDocument/2006/relationships/hyperlink" Target="http://stats.oecd.org/qwids/microdata.html?q=1:1+2:38+3:154+4:1+5:3+6:2002+7:1+8:85+9:85&amp;ds=CRS1&amp;f=json" TargetMode="External"/><Relationship Id="rId230" Type="http://schemas.openxmlformats.org/officeDocument/2006/relationships/hyperlink" Target="http://stats.oecd.org/qwids/microdata.html?q=1:1+2:38+3:126+4:1+5:3+6:2005+7:1+8:85+9:85&amp;ds=CRS1&amp;f=json" TargetMode="External"/><Relationship Id="rId468" Type="http://schemas.openxmlformats.org/officeDocument/2006/relationships/hyperlink" Target="http://stats.oecd.org/qwids/microdata.html?q=1:1+2:38+3:159+4:1+5:3+6:2009+7:1+8:85+9:85&amp;ds=CRS1&amp;f=json" TargetMode="External"/><Relationship Id="rId25" Type="http://schemas.openxmlformats.org/officeDocument/2006/relationships/hyperlink" Target="http://stats.oecd.org/qwids/microdata.html?q=1:1+2:38+3:81+4:1+5:3+6:2011+7:1+8:85+9:85&amp;ds=CRS1&amp;f=json" TargetMode="External"/><Relationship Id="rId67" Type="http://schemas.openxmlformats.org/officeDocument/2006/relationships/hyperlink" Target="http://stats.oecd.org/qwids/microdata.html?q=1:1+2:38+3:87+4:1+5:3+6:2003+7:1+8:85+9:85&amp;ds=CRS1&amp;f=json" TargetMode="External"/><Relationship Id="rId272" Type="http://schemas.openxmlformats.org/officeDocument/2006/relationships/hyperlink" Target="http://stats.oecd.org/qwids/microdata.html?q=1:1+2:38+3:130+4:1+5:3+6:2010+7:1+8:85+9:85&amp;ds=CRS1&amp;f=json" TargetMode="External"/><Relationship Id="rId328" Type="http://schemas.openxmlformats.org/officeDocument/2006/relationships/hyperlink" Target="http://stats.oecd.org/qwids/microdata.html?q=1:1+2:38+3:269+4:1+5:3+6:2003+7:1+8:85+9:85&amp;ds=CRS1&amp;f=json" TargetMode="External"/><Relationship Id="rId535" Type="http://schemas.openxmlformats.org/officeDocument/2006/relationships/hyperlink" Target="http://stats.oecd.org/qwids/microdata.html?q=1:1+2:38+3:274+4:1+5:3+6:2010+7:1+8:85+9:85&amp;ds=CRS1&amp;f=json" TargetMode="External"/><Relationship Id="rId132" Type="http://schemas.openxmlformats.org/officeDocument/2006/relationships/hyperlink" Target="http://stats.oecd.org/qwids/microdata.html?q=1:2+2:38+3:112+4:1+5:3+6:2009+7:1+8:85+9:85&amp;ds=CRS1&amp;f=json" TargetMode="External"/><Relationship Id="rId174" Type="http://schemas.openxmlformats.org/officeDocument/2006/relationships/hyperlink" Target="http://stats.oecd.org/qwids/microdata.html?q=1:1+2:38+3:120+4:1+5:3+6:2002+7:1+8:85+9:85&amp;ds=CRS1&amp;f=json" TargetMode="External"/><Relationship Id="rId381" Type="http://schemas.openxmlformats.org/officeDocument/2006/relationships/hyperlink" Target="http://stats.oecd.org/qwids/microdata.html?q=1:1+2:38+3:148+4:1+5:3+6:2012+7:1+8:85+9:85&amp;ds=CRS1&amp;f=json" TargetMode="External"/><Relationship Id="rId241" Type="http://schemas.openxmlformats.org/officeDocument/2006/relationships/hyperlink" Target="http://stats.oecd.org/qwids/microdata.html?q=1:1+2:38+3:127+4:1+5:3+6:2005+7:1+8:85+9:85&amp;ds=CRS1&amp;f=json" TargetMode="External"/><Relationship Id="rId437" Type="http://schemas.openxmlformats.org/officeDocument/2006/relationships/hyperlink" Target="http://stats.oecd.org/qwids/microdata.html?q=1:1+2:38+3:155+4:1+5:3+6:2007+7:1+8:85+9:85&amp;ds=CRS1&amp;f=json" TargetMode="External"/><Relationship Id="rId479" Type="http://schemas.openxmlformats.org/officeDocument/2006/relationships/hyperlink" Target="http://stats.oecd.org/qwids/microdata.html?q=1:1+2:38+3:163+4:1+5:3+6:2008+7:1+8:85+9:85&amp;ds=CRS1&amp;f=json" TargetMode="External"/><Relationship Id="rId36" Type="http://schemas.openxmlformats.org/officeDocument/2006/relationships/hyperlink" Target="http://stats.oecd.org/qwids/microdata.html?q=1:1+2:38+3:82+4:1+5:3+6:2005+7:1+8:85+9:85&amp;ds=CRS1&amp;f=json" TargetMode="External"/><Relationship Id="rId283" Type="http://schemas.openxmlformats.org/officeDocument/2006/relationships/hyperlink" Target="http://stats.oecd.org/qwids/microdata.html?q=1:1+2:38+3:131+4:1+5:3+6:2011+7:1+8:85+9:85&amp;ds=CRS1&amp;f=json" TargetMode="External"/><Relationship Id="rId339" Type="http://schemas.openxmlformats.org/officeDocument/2006/relationships/hyperlink" Target="http://stats.oecd.org/qwids/microdata.html?q=1:1+2:38+3:139+4:1+5:3+6:2003+7:1+8:85+9:85&amp;ds=CRS1&amp;f=json" TargetMode="External"/><Relationship Id="rId490" Type="http://schemas.openxmlformats.org/officeDocument/2006/relationships/hyperlink" Target="http://stats.oecd.org/qwids/microdata.html?q=1:1+2:38+3:167+4:1+5:3+6:2011+7:1+8:85+9:85&amp;ds=CRS1&amp;f=json" TargetMode="External"/><Relationship Id="rId504" Type="http://schemas.openxmlformats.org/officeDocument/2006/relationships/hyperlink" Target="http://stats.oecd.org/qwids/microdata.html?q=1:1+2:38+3:273+4:1+5:3+6:2003+7:1+8:85+9:85&amp;ds=CRS1&amp;f=json" TargetMode="External"/><Relationship Id="rId78" Type="http://schemas.openxmlformats.org/officeDocument/2006/relationships/hyperlink" Target="http://stats.oecd.org/qwids/microdata.html?q=1:1+2:38+3:86+4:1+5:3+6:2004+7:1+8:85+9:85&amp;ds=CRS1&amp;f=json" TargetMode="External"/><Relationship Id="rId101" Type="http://schemas.openxmlformats.org/officeDocument/2006/relationships/hyperlink" Target="http://stats.oecd.org/qwids/microdata.html?q=1:1+2:38+3:89+4:1+5:3+6:2008+7:1+8:85+9:85&amp;ds=CRS1&amp;f=json" TargetMode="External"/><Relationship Id="rId143" Type="http://schemas.openxmlformats.org/officeDocument/2006/relationships/hyperlink" Target="http://stats.oecd.org/qwids/microdata.html?q=1:1+2:38+3:115+4:1+5:3+6:2005+7:1+8:85+9:85&amp;ds=CRS1&amp;f=json" TargetMode="External"/><Relationship Id="rId185" Type="http://schemas.openxmlformats.org/officeDocument/2006/relationships/hyperlink" Target="http://stats.oecd.org/qwids/microdata.html?q=1:1+2:38+3:121+4:1+5:3+6:2002+7:1+8:85+9:85&amp;ds=CRS1&amp;f=json" TargetMode="External"/><Relationship Id="rId350" Type="http://schemas.openxmlformats.org/officeDocument/2006/relationships/hyperlink" Target="http://stats.oecd.org/qwids/microdata.html?q=1:1+2:38+3:140+4:1+5:3+6:2003+7:1+8:85+9:85&amp;ds=CRS1&amp;f=json" TargetMode="External"/><Relationship Id="rId406" Type="http://schemas.openxmlformats.org/officeDocument/2006/relationships/hyperlink" Target="http://stats.oecd.org/qwids/microdata.html?q=1:1+2:38+3:272+4:1+5:3+6:2012+7:1+8:85+9:85&amp;ds=CRS1&amp;f=json" TargetMode="External"/><Relationship Id="rId9" Type="http://schemas.openxmlformats.org/officeDocument/2006/relationships/hyperlink" Target="http://stats.oecd.org/qwids/microdata.html?q=1:1+2:38+3:78+4:1+5:3+6:2010+7:1+8:85+9:85&amp;ds=CRS1&amp;f=json" TargetMode="External"/><Relationship Id="rId210" Type="http://schemas.openxmlformats.org/officeDocument/2006/relationships/hyperlink" Target="http://stats.oecd.org/qwids/microdata.html?q=1:1+2:38+3:124+4:1+5:3+6:2009+7:1+8:85+9:85&amp;ds=CRS1&amp;f=json" TargetMode="External"/><Relationship Id="rId392" Type="http://schemas.openxmlformats.org/officeDocument/2006/relationships/hyperlink" Target="http://stats.oecd.org/qwids/microdata.html?q=1:1+2:38+3:271+4:1+5:3+6:2009+7:1+8:85+9:85&amp;ds=CRS1&amp;f=json" TargetMode="External"/><Relationship Id="rId448" Type="http://schemas.openxmlformats.org/officeDocument/2006/relationships/hyperlink" Target="http://stats.oecd.org/qwids/microdata.html?q=1:1+2:38+3:156+4:1+5:3+6:2009+7:1+8:85+9:85&amp;ds=CRS1&amp;f=json" TargetMode="External"/><Relationship Id="rId252" Type="http://schemas.openxmlformats.org/officeDocument/2006/relationships/hyperlink" Target="http://stats.oecd.org/qwids/microdata.html?q=1:1+2:38+3:128+4:1+5:3+6:2012+7:1+8:85+9:85&amp;ds=CRS1&amp;f=json" TargetMode="External"/><Relationship Id="rId294" Type="http://schemas.openxmlformats.org/officeDocument/2006/relationships/hyperlink" Target="http://stats.oecd.org/qwids/microdata.html?q=1:1+2:38+3:132+4:1+5:3+6:2011+7:1+8:85+9:85&amp;ds=CRS1&amp;f=json" TargetMode="External"/><Relationship Id="rId308" Type="http://schemas.openxmlformats.org/officeDocument/2006/relationships/hyperlink" Target="http://stats.oecd.org/qwids/microdata.html?q=1:1+2:38+3:135+4:1+5:3+6:2006+7:1+8:85+9:85&amp;ds=CRS1&amp;f=json" TargetMode="External"/><Relationship Id="rId515" Type="http://schemas.openxmlformats.org/officeDocument/2006/relationships/hyperlink" Target="http://stats.oecd.org/qwids/microdata.html?q=1:1+2:38+3:171+4:1+5:3+6:2004+7:1+8:85+9:85&amp;ds=CRS1&amp;f=json" TargetMode="External"/><Relationship Id="rId47" Type="http://schemas.openxmlformats.org/officeDocument/2006/relationships/hyperlink" Target="http://stats.oecd.org/qwids/microdata.html?q=1:1+2:38+3:261+4:1+5:3+6:2005+7:1+8:85+9:85&amp;ds=CRS1&amp;f=json" TargetMode="External"/><Relationship Id="rId89" Type="http://schemas.openxmlformats.org/officeDocument/2006/relationships/hyperlink" Target="http://stats.oecd.org/qwids/microdata.html?q=1:1+2:38+3:88+4:1+5:3+6:2004+7:1+8:85+9:85&amp;ds=CRS1&amp;f=json" TargetMode="External"/><Relationship Id="rId112" Type="http://schemas.openxmlformats.org/officeDocument/2006/relationships/hyperlink" Target="http://stats.oecd.org/qwids/microdata.html?q=1:1+2:38+3:264+4:1+5:3+6:2009+7:1+8:85+9:85&amp;ds=CRS1&amp;f=json" TargetMode="External"/><Relationship Id="rId154" Type="http://schemas.openxmlformats.org/officeDocument/2006/relationships/hyperlink" Target="http://stats.oecd.org/qwids/microdata.html?q=1:1+2:38+3:265+4:1+5:3+6:2005+7:1+8:85+9:85&amp;ds=CRS1&amp;f=json" TargetMode="External"/><Relationship Id="rId361" Type="http://schemas.openxmlformats.org/officeDocument/2006/relationships/hyperlink" Target="http://stats.oecd.org/qwids/microdata.html?q=1:1+2:38+3:270+4:1+5:3+6:2003+7:1+8:85+9:85&amp;ds=CRS1&amp;f=json" TargetMode="External"/><Relationship Id="rId196" Type="http://schemas.openxmlformats.org/officeDocument/2006/relationships/hyperlink" Target="http://stats.oecd.org/qwids/microdata.html?q=1:1+2:38+3:122+4:1+5:3+6:2002+7:1+8:85+9:85&amp;ds=CRS1&amp;f=json" TargetMode="External"/><Relationship Id="rId417" Type="http://schemas.openxmlformats.org/officeDocument/2006/relationships/hyperlink" Target="http://stats.oecd.org/qwids/microdata.html?q=1:1+2:38+3:153+4:1+5:3+6:2010+7:1+8:85+9:85&amp;ds=CRS1&amp;f=json" TargetMode="External"/><Relationship Id="rId459" Type="http://schemas.openxmlformats.org/officeDocument/2006/relationships/hyperlink" Target="http://stats.oecd.org/qwids/microdata.html?q=1:1+2:38+3:158+4:1+5:3+6:2003+7:1+8:85+9:85&amp;ds=CRS1&amp;f=json" TargetMode="External"/><Relationship Id="rId16" Type="http://schemas.openxmlformats.org/officeDocument/2006/relationships/hyperlink" Target="http://stats.oecd.org/qwids/microdata.html?q=1:1+2:38+3:79+4:1+5:3+6:2009+7:1+8:85+9:85&amp;ds=CRS1&amp;f=json" TargetMode="External"/><Relationship Id="rId221" Type="http://schemas.openxmlformats.org/officeDocument/2006/relationships/hyperlink" Target="http://stats.oecd.org/qwids/microdata.html?q=1:1+2:38+3:125+4:1+5:3+6:2004+7:1+8:85+9:85&amp;ds=CRS1&amp;f=json" TargetMode="External"/><Relationship Id="rId263" Type="http://schemas.openxmlformats.org/officeDocument/2006/relationships/hyperlink" Target="http://stats.oecd.org/qwids/microdata.html?q=1:1+2:38+3:129+4:1+5:3+6:2012+7:1+8:85+9:85&amp;ds=CRS1&amp;f=json" TargetMode="External"/><Relationship Id="rId319" Type="http://schemas.openxmlformats.org/officeDocument/2006/relationships/hyperlink" Target="http://stats.oecd.org/qwids/microdata.html?q=1:1+2:38+3:136+4:1+5:3+6:2010+7:1+8:85+9:85&amp;ds=CRS1&amp;f=json" TargetMode="External"/><Relationship Id="rId470" Type="http://schemas.openxmlformats.org/officeDocument/2006/relationships/hyperlink" Target="http://stats.oecd.org/qwids/microdata.html?q=1:1+2:38+3:159+4:1+5:3+6:2011+7:1+8:85+9:85&amp;ds=CRS1&amp;f=json" TargetMode="External"/><Relationship Id="rId526" Type="http://schemas.openxmlformats.org/officeDocument/2006/relationships/hyperlink" Target="http://stats.oecd.org/qwids/microdata.html?q=1:1+2:38+3:172+4:1+5:3+6:2012+7:1+8:85+9:85&amp;ds=CRS1&amp;f=json" TargetMode="External"/><Relationship Id="rId58" Type="http://schemas.openxmlformats.org/officeDocument/2006/relationships/hyperlink" Target="http://stats.oecd.org/qwids/microdata.html?q=1:1+2:38+3:262+4:1+5:3+6:2005+7:1+8:85+9:85&amp;ds=CRS1&amp;f=json" TargetMode="External"/><Relationship Id="rId123" Type="http://schemas.openxmlformats.org/officeDocument/2006/relationships/hyperlink" Target="http://stats.oecd.org/qwids/microdata.html?q=1:1+2:38+3:109+4:1+5:3+6:2012+7:1+8:85+9:85&amp;ds=CRS1&amp;f=json" TargetMode="External"/><Relationship Id="rId330" Type="http://schemas.openxmlformats.org/officeDocument/2006/relationships/hyperlink" Target="http://stats.oecd.org/qwids/microdata.html?q=1:1+2:38+3:269+4:1+5:3+6:2005+7:1+8:85+9:85&amp;ds=CRS1&amp;f=json" TargetMode="External"/><Relationship Id="rId165" Type="http://schemas.openxmlformats.org/officeDocument/2006/relationships/hyperlink" Target="http://stats.oecd.org/qwids/microdata.html?q=1:1+2:38+3:268+4:1+5:3+6:2004+7:1+8:85+9:85&amp;ds=CRS1&amp;f=json" TargetMode="External"/><Relationship Id="rId372" Type="http://schemas.openxmlformats.org/officeDocument/2006/relationships/hyperlink" Target="http://stats.oecd.org/qwids/microdata.html?q=1:1+2:38+3:147+4:1+5:3+6:2006+7:1+8:85+9:85&amp;ds=CRS1&amp;f=json" TargetMode="External"/><Relationship Id="rId428" Type="http://schemas.openxmlformats.org/officeDocument/2006/relationships/hyperlink" Target="http://stats.oecd.org/qwids/microdata.html?q=1:1+2:38+3:154+4:1+5:3+6:2004+7:1+8:85+9:85&amp;ds=CRS1&amp;f=json" TargetMode="External"/><Relationship Id="rId232" Type="http://schemas.openxmlformats.org/officeDocument/2006/relationships/hyperlink" Target="http://stats.oecd.org/qwids/microdata.html?q=1:1+2:38+3:126+4:1+5:3+6:2007+7:1+8:85+9:85&amp;ds=CRS1&amp;f=json" TargetMode="External"/><Relationship Id="rId274" Type="http://schemas.openxmlformats.org/officeDocument/2006/relationships/hyperlink" Target="http://stats.oecd.org/qwids/microdata.html?q=1:1+2:38+3:131+4:1+5:3+6:2002+7:1+8:85+9:85&amp;ds=CRS1&amp;f=json" TargetMode="External"/><Relationship Id="rId481" Type="http://schemas.openxmlformats.org/officeDocument/2006/relationships/hyperlink" Target="http://stats.oecd.org/qwids/microdata.html?q=1:1+2:38+3:165+4:1+5:3+6:2003+7:1+8:85+9:85&amp;ds=CRS1&amp;f=json" TargetMode="External"/><Relationship Id="rId27" Type="http://schemas.openxmlformats.org/officeDocument/2006/relationships/hyperlink" Target="http://stats.oecd.org/qwids/microdata.html?q=1:1+2:38+3:81+4:1+5:3+6:2009+7:1+8:85+9:85&amp;ds=CRS1&amp;f=json" TargetMode="External"/><Relationship Id="rId69" Type="http://schemas.openxmlformats.org/officeDocument/2006/relationships/hyperlink" Target="http://stats.oecd.org/qwids/microdata.html?q=1:1+2:38+3:87+4:1+5:3+6:2005+7:1+8:85+9:85&amp;ds=CRS1&amp;f=json" TargetMode="External"/><Relationship Id="rId134" Type="http://schemas.openxmlformats.org/officeDocument/2006/relationships/hyperlink" Target="http://stats.oecd.org/qwids/microdata.html?q=1:2+2:38+3:112+4:1+5:3+6:2011+7:1+8:85+9:85&amp;ds=CRS1&amp;f=json" TargetMode="External"/><Relationship Id="rId537" Type="http://schemas.openxmlformats.org/officeDocument/2006/relationships/hyperlink" Target="http://stats.oecd.org/qwids/microdata.html?q=1:1+2:38+3:182+4:1+5:3+6:2004+7:1+8:85+9:85&amp;ds=CRS1&amp;f=json" TargetMode="External"/><Relationship Id="rId80" Type="http://schemas.openxmlformats.org/officeDocument/2006/relationships/hyperlink" Target="http://stats.oecd.org/qwids/microdata.html?q=1:1+2:38+3:86+4:1+5:3+6:2006+7:1+8:85+9:85&amp;ds=CRS1&amp;f=json" TargetMode="External"/><Relationship Id="rId176" Type="http://schemas.openxmlformats.org/officeDocument/2006/relationships/hyperlink" Target="http://stats.oecd.org/qwids/microdata.html?q=1:1+2:38+3:120+4:1+5:3+6:2004+7:1+8:85+9:85&amp;ds=CRS1&amp;f=json" TargetMode="External"/><Relationship Id="rId341" Type="http://schemas.openxmlformats.org/officeDocument/2006/relationships/hyperlink" Target="http://stats.oecd.org/qwids/microdata.html?q=1:1+2:38+3:139+4:1+5:3+6:2005+7:1+8:85+9:85&amp;ds=CRS1&amp;f=json" TargetMode="External"/><Relationship Id="rId383" Type="http://schemas.openxmlformats.org/officeDocument/2006/relationships/hyperlink" Target="http://stats.oecd.org/qwids/microdata.html?q=1:1+2:38+3:149+4:1+5:3+6:2009+7:1+8:85+9:85&amp;ds=CRS1&amp;f=json" TargetMode="External"/><Relationship Id="rId439" Type="http://schemas.openxmlformats.org/officeDocument/2006/relationships/hyperlink" Target="http://stats.oecd.org/qwids/microdata.html?q=1:1+2:38+3:155+4:1+5:3+6:2009+7:1+8:85+9:85&amp;ds=CRS1&amp;f=json" TargetMode="External"/><Relationship Id="rId201" Type="http://schemas.openxmlformats.org/officeDocument/2006/relationships/hyperlink" Target="http://stats.oecd.org/qwids/microdata.html?q=1:1+2:38+3:122+4:1+5:3+6:2007+7:1+8:85+9:85&amp;ds=CRS1&amp;f=json" TargetMode="External"/><Relationship Id="rId243" Type="http://schemas.openxmlformats.org/officeDocument/2006/relationships/hyperlink" Target="http://stats.oecd.org/qwids/microdata.html?q=1:1+2:38+3:127+4:1+5:3+6:2007+7:1+8:85+9:85&amp;ds=CRS1&amp;f=json" TargetMode="External"/><Relationship Id="rId285" Type="http://schemas.openxmlformats.org/officeDocument/2006/relationships/hyperlink" Target="http://stats.oecd.org/qwids/microdata.html?q=1:1+2:38+3:132+4:1+5:3+6:2002+7:1+8:85+9:85&amp;ds=CRS1&amp;f=json" TargetMode="External"/><Relationship Id="rId450" Type="http://schemas.openxmlformats.org/officeDocument/2006/relationships/hyperlink" Target="http://stats.oecd.org/qwids/microdata.html?q=1:1+2:38+3:156+4:1+5:3+6:2012+7:1+8:85+9:85&amp;ds=CRS1&amp;f=json" TargetMode="External"/><Relationship Id="rId506" Type="http://schemas.openxmlformats.org/officeDocument/2006/relationships/hyperlink" Target="http://stats.oecd.org/qwids/microdata.html?q=1:1+2:38+3:273+4:1+5:3+6:2005+7:1+8:85+9:85&amp;ds=CRS1&amp;f=json" TargetMode="External"/><Relationship Id="rId38" Type="http://schemas.openxmlformats.org/officeDocument/2006/relationships/hyperlink" Target="http://stats.oecd.org/qwids/microdata.html?q=1:1+2:38+3:82+4:1+5:3+6:2007+7:1+8:85+9:85&amp;ds=CRS1&amp;f=json" TargetMode="External"/><Relationship Id="rId103" Type="http://schemas.openxmlformats.org/officeDocument/2006/relationships/hyperlink" Target="http://stats.oecd.org/qwids/microdata.html?q=1:1+2:38+3:89+4:1+5:3+6:2010+7:1+8:85+9:85&amp;ds=CRS1&amp;f=json" TargetMode="External"/><Relationship Id="rId310" Type="http://schemas.openxmlformats.org/officeDocument/2006/relationships/hyperlink" Target="http://stats.oecd.org/qwids/microdata.html?q=1:1+2:38+3:135+4:1+5:3+6:2009+7:1+8:85+9:85&amp;ds=CRS1&amp;f=json" TargetMode="External"/><Relationship Id="rId492" Type="http://schemas.openxmlformats.org/officeDocument/2006/relationships/hyperlink" Target="http://stats.oecd.org/qwids/microdata.html?q=1:1+2:38+3:169+4:1+5:3+6:2002+7:1+8:85+9:85&amp;ds=CRS1&amp;f=json" TargetMode="External"/><Relationship Id="rId91" Type="http://schemas.openxmlformats.org/officeDocument/2006/relationships/hyperlink" Target="http://stats.oecd.org/qwids/microdata.html?q=1:1+2:38+3:88+4:1+5:3+6:2006+7:1+8:85+9:85&amp;ds=CRS1&amp;f=json" TargetMode="External"/><Relationship Id="rId145" Type="http://schemas.openxmlformats.org/officeDocument/2006/relationships/hyperlink" Target="http://stats.oecd.org/qwids/microdata.html?q=1:1+2:38+3:115+4:1+5:3+6:2007+7:1+8:85+9:85&amp;ds=CRS1&amp;f=json" TargetMode="External"/><Relationship Id="rId187" Type="http://schemas.openxmlformats.org/officeDocument/2006/relationships/hyperlink" Target="http://stats.oecd.org/qwids/microdata.html?q=1:1+2:38+3:121+4:1+5:3+6:2004+7:1+8:85+9:85&amp;ds=CRS1&amp;f=json" TargetMode="External"/><Relationship Id="rId352" Type="http://schemas.openxmlformats.org/officeDocument/2006/relationships/hyperlink" Target="http://stats.oecd.org/qwids/microdata.html?q=1:1+2:38+3:140+4:1+5:3+6:2005+7:1+8:85+9:85&amp;ds=CRS1&amp;f=json" TargetMode="External"/><Relationship Id="rId394" Type="http://schemas.openxmlformats.org/officeDocument/2006/relationships/hyperlink" Target="http://stats.oecd.org/qwids/microdata.html?q=1:1+2:38+3:271+4:1+5:3+6:2011+7:1+8:85+9:85&amp;ds=CRS1&amp;f=json" TargetMode="External"/><Relationship Id="rId408" Type="http://schemas.openxmlformats.org/officeDocument/2006/relationships/hyperlink" Target="http://stats.oecd.org/qwids/microdata.html?q=1:1+2:38+3:146+4:1+5:3+6:2011+7:1+8:85+9:85&amp;ds=CRS1&amp;f=json" TargetMode="External"/><Relationship Id="rId212" Type="http://schemas.openxmlformats.org/officeDocument/2006/relationships/hyperlink" Target="http://stats.oecd.org/qwids/microdata.html?q=1:1+2:38+3:124+4:1+5:3+6:2012+7:1+8:85+9:85&amp;ds=CRS1&amp;f=json" TargetMode="External"/><Relationship Id="rId254" Type="http://schemas.openxmlformats.org/officeDocument/2006/relationships/hyperlink" Target="http://stats.oecd.org/qwids/microdata.html?q=1:1+2:38+3:129+4:1+5:3+6:2003+7:1+8:85+9:85&amp;ds=CRS1&amp;f=json" TargetMode="External"/><Relationship Id="rId49" Type="http://schemas.openxmlformats.org/officeDocument/2006/relationships/hyperlink" Target="http://stats.oecd.org/qwids/microdata.html?q=1:1+2:38+3:261+4:1+5:3+6:2007+7:1+8:85+9:85&amp;ds=CRS1&amp;f=json" TargetMode="External"/><Relationship Id="rId114" Type="http://schemas.openxmlformats.org/officeDocument/2006/relationships/hyperlink" Target="http://stats.oecd.org/qwids/microdata.html?q=1:1+2:38+3:264+4:1+5:3+6:2011+7:1+8:85+9:85&amp;ds=CRS1&amp;f=json" TargetMode="External"/><Relationship Id="rId296" Type="http://schemas.openxmlformats.org/officeDocument/2006/relationships/hyperlink" Target="http://stats.oecd.org/qwids/microdata.html?q=1:1+2:38+3:133+4:1+5:3+6:2002+7:1+8:85+9:85&amp;ds=CRS1&amp;f=json" TargetMode="External"/><Relationship Id="rId461" Type="http://schemas.openxmlformats.org/officeDocument/2006/relationships/hyperlink" Target="http://stats.oecd.org/qwids/microdata.html?q=1:1+2:38+3:158+4:1+5:3+6:2007+7:1+8:85+9:85&amp;ds=CRS1&amp;f=json" TargetMode="External"/><Relationship Id="rId517" Type="http://schemas.openxmlformats.org/officeDocument/2006/relationships/hyperlink" Target="http://stats.oecd.org/qwids/microdata.html?q=1:1+2:38+3:171+4:1+5:3+6:2006+7:1+8:85+9:85&amp;ds=CRS1&amp;f=json" TargetMode="External"/><Relationship Id="rId60" Type="http://schemas.openxmlformats.org/officeDocument/2006/relationships/hyperlink" Target="http://stats.oecd.org/qwids/microdata.html?q=1:1+2:38+3:262+4:1+5:3+6:2007+7:1+8:85+9:85&amp;ds=CRS1&amp;f=json" TargetMode="External"/><Relationship Id="rId156" Type="http://schemas.openxmlformats.org/officeDocument/2006/relationships/hyperlink" Target="http://stats.oecd.org/qwids/microdata.html?q=1:1+2:38+3:265+4:1+5:3+6:2007+7:1+8:85+9:85&amp;ds=CRS1&amp;f=json" TargetMode="External"/><Relationship Id="rId198" Type="http://schemas.openxmlformats.org/officeDocument/2006/relationships/hyperlink" Target="http://stats.oecd.org/qwids/microdata.html?q=1:1+2:38+3:122+4:1+5:3+6:2004+7:1+8:85+9:85&amp;ds=CRS1&amp;f=json" TargetMode="External"/><Relationship Id="rId321" Type="http://schemas.openxmlformats.org/officeDocument/2006/relationships/hyperlink" Target="http://stats.oecd.org/qwids/microdata.html?q=1:1+2:38+3:136+4:1+5:3+6:2012+7:1+8:85+9:85&amp;ds=CRS1&amp;f=json" TargetMode="External"/><Relationship Id="rId363" Type="http://schemas.openxmlformats.org/officeDocument/2006/relationships/hyperlink" Target="http://stats.oecd.org/qwids/microdata.html?q=1:1+2:38+3:270+4:1+5:3+6:2005+7:1+8:85+9:85&amp;ds=CRS1&amp;f=json" TargetMode="External"/><Relationship Id="rId419" Type="http://schemas.openxmlformats.org/officeDocument/2006/relationships/hyperlink" Target="http://stats.oecd.org/qwids/microdata.html?q=1:1+2:38+3:153+4:1+5:3+6:2008+7:1+8:85+9:85&amp;ds=CRS1&amp;f=json" TargetMode="External"/><Relationship Id="rId223" Type="http://schemas.openxmlformats.org/officeDocument/2006/relationships/hyperlink" Target="http://stats.oecd.org/qwids/microdata.html?q=1:1+2:38+3:125+4:1+5:3+6:2006+7:1+8:85+9:85&amp;ds=CRS1&amp;f=json" TargetMode="External"/><Relationship Id="rId430" Type="http://schemas.openxmlformats.org/officeDocument/2006/relationships/hyperlink" Target="http://stats.oecd.org/qwids/microdata.html?q=1:1+2:38+3:154+4:1+5:3+6:2011+7:1+8:85+9:85&amp;ds=CRS1&amp;f=json" TargetMode="External"/><Relationship Id="rId18" Type="http://schemas.openxmlformats.org/officeDocument/2006/relationships/hyperlink" Target="http://stats.oecd.org/qwids/microdata.html?q=1:1+2:38+3:79+4:1+5:3+6:2011+7:1+8:85+9:85&amp;ds=CRS1&amp;f=json" TargetMode="External"/><Relationship Id="rId265" Type="http://schemas.openxmlformats.org/officeDocument/2006/relationships/hyperlink" Target="http://stats.oecd.org/qwids/microdata.html?q=1:1+2:38+3:130+4:1+5:3+6:2003+7:1+8:85+9:85&amp;ds=CRS1&amp;f=json" TargetMode="External"/><Relationship Id="rId472" Type="http://schemas.openxmlformats.org/officeDocument/2006/relationships/hyperlink" Target="http://stats.oecd.org/qwids/microdata.html?q=1:1+2:38+3:160+4:1+5:3+6:2005+7:1+8:85+9:85&amp;ds=CRS1&amp;f=json" TargetMode="External"/><Relationship Id="rId528" Type="http://schemas.openxmlformats.org/officeDocument/2006/relationships/hyperlink" Target="http://stats.oecd.org/qwids/microdata.html?q=1:1+2:38+3:174+4:1+5:3+6:2002+7:1+8:85+9:85&amp;ds=CRS1&amp;f=json" TargetMode="External"/><Relationship Id="rId125" Type="http://schemas.openxmlformats.org/officeDocument/2006/relationships/hyperlink" Target="http://stats.oecd.org/qwids/microdata.html?q=1:1+2:38+3:111+4:1+5:3+6:2008+7:1+8:85+9:85&amp;ds=CRS1&amp;f=json" TargetMode="External"/><Relationship Id="rId167" Type="http://schemas.openxmlformats.org/officeDocument/2006/relationships/hyperlink" Target="http://stats.oecd.org/qwids/microdata.html?q=1:1+2:38+3:268+4:1+5:3+6:2006+7:1+8:85+9:85&amp;ds=CRS1&amp;f=json" TargetMode="External"/><Relationship Id="rId332" Type="http://schemas.openxmlformats.org/officeDocument/2006/relationships/hyperlink" Target="http://stats.oecd.org/qwids/microdata.html?q=1:1+2:38+3:269+4:1+5:3+6:2007+7:1+8:85+9:85&amp;ds=CRS1&amp;f=json" TargetMode="External"/><Relationship Id="rId374" Type="http://schemas.openxmlformats.org/officeDocument/2006/relationships/hyperlink" Target="http://stats.oecd.org/qwids/microdata.html?q=1:1+2:38+3:147+4:1+5:3+6:2008+7:1+8:85+9:85&amp;ds=CRS1&amp;f=json" TargetMode="External"/><Relationship Id="rId71" Type="http://schemas.openxmlformats.org/officeDocument/2006/relationships/hyperlink" Target="http://stats.oecd.org/qwids/microdata.html?q=1:1+2:38+3:87+4:1+5:3+6:2007+7:1+8:85+9:85&amp;ds=CRS1&amp;f=json" TargetMode="External"/><Relationship Id="rId234" Type="http://schemas.openxmlformats.org/officeDocument/2006/relationships/hyperlink" Target="http://stats.oecd.org/qwids/microdata.html?q=1:1+2:38+3:126+4:1+5:3+6:2009+7:1+8:85+9:85&amp;ds=CRS1&amp;f=json" TargetMode="External"/><Relationship Id="rId2" Type="http://schemas.openxmlformats.org/officeDocument/2006/relationships/hyperlink" Target="http://stats.oecd.org/qwids/microdata.html?q=1:1+2:38+3:78+4:1+5:3+6:2003+7:1+8:85+9:85&amp;ds=CRS1&amp;f=json" TargetMode="External"/><Relationship Id="rId29" Type="http://schemas.openxmlformats.org/officeDocument/2006/relationships/hyperlink" Target="http://stats.oecd.org/qwids/microdata.html?q=1:1+2:38+3:81+4:1+5:3+6:2007+7:1+8:85+9:85&amp;ds=CRS1&amp;f=json" TargetMode="External"/><Relationship Id="rId276" Type="http://schemas.openxmlformats.org/officeDocument/2006/relationships/hyperlink" Target="http://stats.oecd.org/qwids/microdata.html?q=1:1+2:38+3:131+4:1+5:3+6:2004+7:1+8:85+9:85&amp;ds=CRS1&amp;f=json" TargetMode="External"/><Relationship Id="rId441" Type="http://schemas.openxmlformats.org/officeDocument/2006/relationships/hyperlink" Target="http://stats.oecd.org/qwids/microdata.html?q=1:1+2:38+3:155+4:1+5:3+6:2011+7:1+8:85+9:85&amp;ds=CRS1&amp;f=json" TargetMode="External"/><Relationship Id="rId483" Type="http://schemas.openxmlformats.org/officeDocument/2006/relationships/hyperlink" Target="http://stats.oecd.org/qwids/microdata.html?q=1:1+2:38+3:167+4:1+5:3+6:2004+7:1+8:85+9:85&amp;ds=CRS1&amp;f=json" TargetMode="External"/><Relationship Id="rId539" Type="http://schemas.openxmlformats.org/officeDocument/2006/relationships/hyperlink" Target="http://stats.oecd.org/qwids/microdata.html?q=1:1+2:38+3:182+4:1+5:3+6:2009+7:1+8:85+9:85&amp;ds=CRS1&amp;f=json" TargetMode="External"/><Relationship Id="rId40" Type="http://schemas.openxmlformats.org/officeDocument/2006/relationships/hyperlink" Target="http://stats.oecd.org/qwids/microdata.html?q=1:1+2:38+3:82+4:1+5:3+6:2010+7:1+8:85+9:85&amp;ds=CRS1&amp;f=json" TargetMode="External"/><Relationship Id="rId136" Type="http://schemas.openxmlformats.org/officeDocument/2006/relationships/hyperlink" Target="http://stats.oecd.org/qwids/microdata.html?q=1:1+2:38+3:113+4:1+5:3+6:2009+7:1+8:85+9:85&amp;ds=CRS1&amp;f=json" TargetMode="External"/><Relationship Id="rId178" Type="http://schemas.openxmlformats.org/officeDocument/2006/relationships/hyperlink" Target="http://stats.oecd.org/qwids/microdata.html?q=1:1+2:38+3:120+4:1+5:3+6:2006+7:1+8:85+9:85&amp;ds=CRS1&amp;f=json" TargetMode="External"/><Relationship Id="rId301" Type="http://schemas.openxmlformats.org/officeDocument/2006/relationships/hyperlink" Target="http://stats.oecd.org/qwids/microdata.html?q=1:1+2:38+3:133+4:1+5:3+6:2009+7:1+8:85+9:85&amp;ds=CRS1&amp;f=json" TargetMode="External"/><Relationship Id="rId343" Type="http://schemas.openxmlformats.org/officeDocument/2006/relationships/hyperlink" Target="http://stats.oecd.org/qwids/microdata.html?q=1:1+2:38+3:139+4:1+5:3+6:2007+7:1+8:85+9:85&amp;ds=CRS1&amp;f=json" TargetMode="External"/><Relationship Id="rId82" Type="http://schemas.openxmlformats.org/officeDocument/2006/relationships/hyperlink" Target="http://stats.oecd.org/qwids/microdata.html?q=1:1+2:38+3:86+4:1+5:3+6:2008+7:1+8:85+9:85&amp;ds=CRS1&amp;f=json" TargetMode="External"/><Relationship Id="rId203" Type="http://schemas.openxmlformats.org/officeDocument/2006/relationships/hyperlink" Target="http://stats.oecd.org/qwids/microdata.html?q=1:1+2:38+3:122+4:1+5:3+6:2009+7:1+8:85+9:85&amp;ds=CRS1&amp;f=json" TargetMode="External"/><Relationship Id="rId385" Type="http://schemas.openxmlformats.org/officeDocument/2006/relationships/hyperlink" Target="http://stats.oecd.org/qwids/microdata.html?q=1:1+2:38+3:271+4:1+5:3+6:2002+7:1+8:85+9:85&amp;ds=CRS1&amp;f=json" TargetMode="External"/><Relationship Id="rId245" Type="http://schemas.openxmlformats.org/officeDocument/2006/relationships/hyperlink" Target="http://stats.oecd.org/qwids/microdata.html?q=1:1+2:38+3:127+4:1+5:3+6:2009+7:1+8:85+9:85&amp;ds=CRS1&amp;f=json" TargetMode="External"/><Relationship Id="rId287" Type="http://schemas.openxmlformats.org/officeDocument/2006/relationships/hyperlink" Target="http://stats.oecd.org/qwids/microdata.html?q=1:1+2:38+3:132+4:1+5:3+6:2004+7:1+8:85+9:85&amp;ds=CRS1&amp;f=json" TargetMode="External"/><Relationship Id="rId410" Type="http://schemas.openxmlformats.org/officeDocument/2006/relationships/hyperlink" Target="http://stats.oecd.org/qwids/microdata.html?q=1:1+2:38+3:146+4:1+5:3+6:2009+7:1+8:85+9:85&amp;ds=CRS1&amp;f=json" TargetMode="External"/><Relationship Id="rId452" Type="http://schemas.openxmlformats.org/officeDocument/2006/relationships/hyperlink" Target="http://stats.oecd.org/qwids/microdata.html?q=1:1+2:38+3:157+4:1+5:3+6:2004+7:1+8:85+9:85&amp;ds=CRS1&amp;f=json" TargetMode="External"/><Relationship Id="rId494" Type="http://schemas.openxmlformats.org/officeDocument/2006/relationships/hyperlink" Target="http://stats.oecd.org/qwids/microdata.html?q=1:1+2:38+3:169+4:1+5:3+6:2004+7:1+8:85+9:85&amp;ds=CRS1&amp;f=json" TargetMode="External"/><Relationship Id="rId508" Type="http://schemas.openxmlformats.org/officeDocument/2006/relationships/hyperlink" Target="http://stats.oecd.org/qwids/microdata.html?q=1:1+2:38+3:273+4:1+5:3+6:2007+7:1+8:85+9:85&amp;ds=CRS1&amp;f=json" TargetMode="External"/><Relationship Id="rId105" Type="http://schemas.openxmlformats.org/officeDocument/2006/relationships/hyperlink" Target="http://stats.oecd.org/qwids/microdata.html?q=1:1+2:38+3:89+4:1+5:3+6:2012+7:1+8:85+9:85&amp;ds=CRS1&amp;f=json" TargetMode="External"/><Relationship Id="rId147" Type="http://schemas.openxmlformats.org/officeDocument/2006/relationships/hyperlink" Target="http://stats.oecd.org/qwids/microdata.html?q=1:1+2:38+3:115+4:1+5:3+6:2009+7:1+8:85+9:85&amp;ds=CRS1&amp;f=json" TargetMode="External"/><Relationship Id="rId312" Type="http://schemas.openxmlformats.org/officeDocument/2006/relationships/hyperlink" Target="http://stats.oecd.org/qwids/microdata.html?q=1:1+2:38+3:135+4:1+5:3+6:2012+7:1+8:85+9:85&amp;ds=CRS1&amp;f=json" TargetMode="External"/><Relationship Id="rId354" Type="http://schemas.openxmlformats.org/officeDocument/2006/relationships/hyperlink" Target="http://stats.oecd.org/qwids/microdata.html?q=1:1+2:38+3:140+4:1+5:3+6:2007+7:1+8:85+9:85&amp;ds=CRS1&amp;f=json" TargetMode="External"/><Relationship Id="rId51" Type="http://schemas.openxmlformats.org/officeDocument/2006/relationships/hyperlink" Target="http://stats.oecd.org/qwids/microdata.html?q=1:1+2:38+3:261+4:1+5:3+6:2009+7:1+8:85+9:85&amp;ds=CRS1&amp;f=json" TargetMode="External"/><Relationship Id="rId93" Type="http://schemas.openxmlformats.org/officeDocument/2006/relationships/hyperlink" Target="http://stats.oecd.org/qwids/microdata.html?q=1:1+2:38+3:88+4:1+5:3+6:2009+7:1+8:85+9:85&amp;ds=CRS1&amp;f=json" TargetMode="External"/><Relationship Id="rId189" Type="http://schemas.openxmlformats.org/officeDocument/2006/relationships/hyperlink" Target="http://stats.oecd.org/qwids/microdata.html?q=1:1+2:38+3:121+4:1+5:3+6:2006+7:1+8:85+9:85&amp;ds=CRS1&amp;f=json" TargetMode="External"/><Relationship Id="rId396" Type="http://schemas.openxmlformats.org/officeDocument/2006/relationships/hyperlink" Target="http://stats.oecd.org/qwids/microdata.html?q=1:1+2:38+3:272+4:1+5:3+6:2002+7:1+8:85+9:85&amp;ds=CRS1&amp;f=json" TargetMode="External"/><Relationship Id="rId214" Type="http://schemas.openxmlformats.org/officeDocument/2006/relationships/hyperlink" Target="http://stats.oecd.org/qwids/microdata.html?q=1:1+2:38+3:123+4:1+5:3+6:2005+7:1+8:85+9:85&amp;ds=CRS1&amp;f=json" TargetMode="External"/><Relationship Id="rId256" Type="http://schemas.openxmlformats.org/officeDocument/2006/relationships/hyperlink" Target="http://stats.oecd.org/qwids/microdata.html?q=1:1+2:38+3:129+4:1+5:3+6:2005+7:1+8:85+9:85&amp;ds=CRS1&amp;f=json" TargetMode="External"/><Relationship Id="rId298" Type="http://schemas.openxmlformats.org/officeDocument/2006/relationships/hyperlink" Target="http://stats.oecd.org/qwids/microdata.html?q=1:1+2:38+3:133+4:1+5:3+6:2004+7:1+8:85+9:85&amp;ds=CRS1&amp;f=json" TargetMode="External"/><Relationship Id="rId421" Type="http://schemas.openxmlformats.org/officeDocument/2006/relationships/hyperlink" Target="http://stats.oecd.org/qwids/microdata.html?q=1:1+2:38+3:153+4:1+5:3+6:2006+7:1+8:85+9:85&amp;ds=CRS1&amp;f=json" TargetMode="External"/><Relationship Id="rId463" Type="http://schemas.openxmlformats.org/officeDocument/2006/relationships/hyperlink" Target="http://stats.oecd.org/qwids/microdata.html?q=1:1+2:38+3:158+4:1+5:3+6:2009+7:1+8:85+9:85&amp;ds=CRS1&amp;f=json" TargetMode="External"/><Relationship Id="rId519" Type="http://schemas.openxmlformats.org/officeDocument/2006/relationships/hyperlink" Target="http://stats.oecd.org/qwids/microdata.html?q=1:1+2:38+3:171+4:1+5:3+6:2008+7:1+8:85+9:85&amp;ds=CRS1&amp;f=json" TargetMode="External"/><Relationship Id="rId116" Type="http://schemas.openxmlformats.org/officeDocument/2006/relationships/hyperlink" Target="http://stats.oecd.org/qwids/microdata.html?q=1:1+2:38+3:109+4:1+5:3+6:2003+7:1+8:85+9:85&amp;ds=CRS1&amp;f=json" TargetMode="External"/><Relationship Id="rId158" Type="http://schemas.openxmlformats.org/officeDocument/2006/relationships/hyperlink" Target="http://stats.oecd.org/qwids/microdata.html?q=1:1+2:38+3:265+4:1+5:3+6:2009+7:1+8:85+9:85&amp;ds=CRS1&amp;f=json" TargetMode="External"/><Relationship Id="rId323" Type="http://schemas.openxmlformats.org/officeDocument/2006/relationships/hyperlink" Target="http://stats.oecd.org/qwids/microdata.html?q=1:1+2:38+3:137+4:1+5:3+6:2006+7:1+8:85+9:85&amp;ds=CRS1&amp;f=json" TargetMode="External"/><Relationship Id="rId530" Type="http://schemas.openxmlformats.org/officeDocument/2006/relationships/hyperlink" Target="http://stats.oecd.org/qwids/microdata.html?q=1:1+2:38+3:174+4:1+5:3+6:2011+7:1+8:85+9:85&amp;ds=CRS1&amp;f=json" TargetMode="External"/><Relationship Id="rId20" Type="http://schemas.openxmlformats.org/officeDocument/2006/relationships/hyperlink" Target="http://stats.oecd.org/qwids/microdata.html?q=1:1+2:38+3:80+4:1+5:3+6:2007+7:1+8:85+9:85&amp;ds=CRS1&amp;f=json" TargetMode="External"/><Relationship Id="rId62" Type="http://schemas.openxmlformats.org/officeDocument/2006/relationships/hyperlink" Target="http://stats.oecd.org/qwids/microdata.html?q=1:1+2:38+3:262+4:1+5:3+6:2009+7:1+8:85+9:85&amp;ds=CRS1&amp;f=json" TargetMode="External"/><Relationship Id="rId365" Type="http://schemas.openxmlformats.org/officeDocument/2006/relationships/hyperlink" Target="http://stats.oecd.org/qwids/microdata.html?q=1:1+2:38+3:270+4:1+5:3+6:2007+7:1+8:85+9:85&amp;ds=CRS1&amp;f=json" TargetMode="External"/><Relationship Id="rId225" Type="http://schemas.openxmlformats.org/officeDocument/2006/relationships/hyperlink" Target="http://stats.oecd.org/qwids/microdata.html?q=1:1+2:38+3:125+4:1+5:3+6:2008+7:1+8:85+9:85&amp;ds=CRS1&amp;f=json" TargetMode="External"/><Relationship Id="rId267" Type="http://schemas.openxmlformats.org/officeDocument/2006/relationships/hyperlink" Target="http://stats.oecd.org/qwids/microdata.html?q=1:1+2:38+3:130+4:1+5:3+6:2005+7:1+8:85+9:85&amp;ds=CRS1&amp;f=json" TargetMode="External"/><Relationship Id="rId432" Type="http://schemas.openxmlformats.org/officeDocument/2006/relationships/hyperlink" Target="http://stats.oecd.org/qwids/microdata.html?q=1:1+2:38+3:155+4:1+5:3+6:2002+7:1+8:85+9:85&amp;ds=CRS1&amp;f=json" TargetMode="External"/><Relationship Id="rId474" Type="http://schemas.openxmlformats.org/officeDocument/2006/relationships/hyperlink" Target="http://stats.oecd.org/qwids/microdata.html?q=1:1+2:38+3:160+4:1+5:3+6:2008+7:1+8:85+9:85&amp;ds=CRS1&amp;f=json" TargetMode="External"/><Relationship Id="rId127" Type="http://schemas.openxmlformats.org/officeDocument/2006/relationships/hyperlink" Target="http://stats.oecd.org/qwids/microdata.html?q=1:1+2:38+3:111+4:1+5:3+6:2010+7:1+8:85+9:85&amp;ds=CRS1&amp;f=json" TargetMode="External"/><Relationship Id="rId31" Type="http://schemas.openxmlformats.org/officeDocument/2006/relationships/hyperlink" Target="http://stats.oecd.org/qwids/microdata.html?q=1:1+2:38+3:81+4:1+5:3+6:2005+7:1+8:85+9:85&amp;ds=CRS1&amp;f=json" TargetMode="External"/><Relationship Id="rId73" Type="http://schemas.openxmlformats.org/officeDocument/2006/relationships/hyperlink" Target="http://stats.oecd.org/qwids/microdata.html?q=1:1+2:38+3:87+4:1+5:3+6:2009+7:1+8:85+9:85&amp;ds=CRS1&amp;f=json" TargetMode="External"/><Relationship Id="rId169" Type="http://schemas.openxmlformats.org/officeDocument/2006/relationships/hyperlink" Target="http://stats.oecd.org/qwids/microdata.html?q=1:1+2:38+3:268+4:1+5:3+6:2008+7:1+8:85+9:85&amp;ds=CRS1&amp;f=json" TargetMode="External"/><Relationship Id="rId334" Type="http://schemas.openxmlformats.org/officeDocument/2006/relationships/hyperlink" Target="http://stats.oecd.org/qwids/microdata.html?q=1:1+2:38+3:269+4:1+5:3+6:2009+7:1+8:85+9:85&amp;ds=CRS1&amp;f=json" TargetMode="External"/><Relationship Id="rId376" Type="http://schemas.openxmlformats.org/officeDocument/2006/relationships/hyperlink" Target="http://stats.oecd.org/qwids/microdata.html?q=1:1+2:38+3:147+4:1+5:3+6:2010+7:1+8:85+9:85&amp;ds=CRS1&amp;f=json" TargetMode="External"/><Relationship Id="rId541" Type="http://schemas.openxmlformats.org/officeDocument/2006/relationships/hyperlink" Target="http://stats.oecd.org/qwids/microdata.html?q=1:1+2:38+3:182+4:1+5:3+6:2011+7:1+8:85+9:85&amp;ds=CRS1&amp;f=json" TargetMode="External"/><Relationship Id="rId4" Type="http://schemas.openxmlformats.org/officeDocument/2006/relationships/hyperlink" Target="http://stats.oecd.org/qwids/microdata.html?q=1:1+2:38+3:78+4:1+5:3+6:2005+7:1+8:85+9:85&amp;ds=CRS1&amp;f=json" TargetMode="External"/><Relationship Id="rId180" Type="http://schemas.openxmlformats.org/officeDocument/2006/relationships/hyperlink" Target="http://stats.oecd.org/qwids/microdata.html?q=1:1+2:38+3:120+4:1+5:3+6:2008+7:1+8:85+9:85&amp;ds=CRS1&amp;f=json" TargetMode="External"/><Relationship Id="rId236" Type="http://schemas.openxmlformats.org/officeDocument/2006/relationships/hyperlink" Target="http://stats.oecd.org/qwids/microdata.html?q=1:1+2:38+3:126+4:1+5:3+6:2011+7:1+8:85+9:85&amp;ds=CRS1&amp;f=json" TargetMode="External"/><Relationship Id="rId278" Type="http://schemas.openxmlformats.org/officeDocument/2006/relationships/hyperlink" Target="http://stats.oecd.org/qwids/microdata.html?q=1:1+2:38+3:131+4:1+5:3+6:2006+7:1+8:85+9:85&amp;ds=CRS1&amp;f=json" TargetMode="External"/><Relationship Id="rId401" Type="http://schemas.openxmlformats.org/officeDocument/2006/relationships/hyperlink" Target="http://stats.oecd.org/qwids/microdata.html?q=1:1+2:38+3:272+4:1+5:3+6:2007+7:1+8:85+9:85&amp;ds=CRS1&amp;f=json" TargetMode="External"/><Relationship Id="rId443" Type="http://schemas.openxmlformats.org/officeDocument/2006/relationships/hyperlink" Target="http://stats.oecd.org/qwids/microdata.html?q=1:1+2:38+3:156+4:1+5:3+6:2002+7:1+8:85+9:85&amp;ds=CRS1&amp;f=json" TargetMode="External"/><Relationship Id="rId303" Type="http://schemas.openxmlformats.org/officeDocument/2006/relationships/hyperlink" Target="http://stats.oecd.org/qwids/microdata.html?q=1:1+2:38+3:133+4:1+5:3+6:2012+7:1+8:85+9:85&amp;ds=CRS1&amp;f=json" TargetMode="External"/><Relationship Id="rId485" Type="http://schemas.openxmlformats.org/officeDocument/2006/relationships/hyperlink" Target="http://stats.oecd.org/qwids/microdata.html?q=1:1+2:38+3:167+4:1+5:3+6:2006+7:1+8:85+9:85&amp;ds=CRS1&amp;f=json" TargetMode="External"/><Relationship Id="rId42" Type="http://schemas.openxmlformats.org/officeDocument/2006/relationships/hyperlink" Target="http://stats.oecd.org/qwids/microdata.html?q=1:1+2:38+3:82+4:1+5:3+6:2012+7:1+8:85+9:85&amp;ds=CRS1&amp;f=json" TargetMode="External"/><Relationship Id="rId84" Type="http://schemas.openxmlformats.org/officeDocument/2006/relationships/hyperlink" Target="http://stats.oecd.org/qwids/microdata.html?q=1:1+2:38+3:86+4:1+5:3+6:2010+7:1+8:85+9:85&amp;ds=CRS1&amp;f=json" TargetMode="External"/><Relationship Id="rId138" Type="http://schemas.openxmlformats.org/officeDocument/2006/relationships/hyperlink" Target="http://stats.oecd.org/qwids/microdata.html?q=1:1+2:38+3:113+4:1+5:3+6:2011+7:1+8:85+9:85&amp;ds=CRS1&amp;f=json" TargetMode="External"/><Relationship Id="rId345" Type="http://schemas.openxmlformats.org/officeDocument/2006/relationships/hyperlink" Target="http://stats.oecd.org/qwids/microdata.html?q=1:1+2:38+3:139+4:1+5:3+6:2009+7:1+8:85+9:85&amp;ds=CRS1&amp;f=json" TargetMode="External"/><Relationship Id="rId387" Type="http://schemas.openxmlformats.org/officeDocument/2006/relationships/hyperlink" Target="http://stats.oecd.org/qwids/microdata.html?q=1:1+2:38+3:271+4:1+5:3+6:2004+7:1+8:85+9:85&amp;ds=CRS1&amp;f=json" TargetMode="External"/><Relationship Id="rId510" Type="http://schemas.openxmlformats.org/officeDocument/2006/relationships/hyperlink" Target="http://stats.oecd.org/qwids/microdata.html?q=1:1+2:38+3:273+4:1+5:3+6:2009+7:1+8:85+9:85&amp;ds=CRS1&amp;f=json" TargetMode="External"/><Relationship Id="rId191" Type="http://schemas.openxmlformats.org/officeDocument/2006/relationships/hyperlink" Target="http://stats.oecd.org/qwids/microdata.html?q=1:1+2:38+3:121+4:1+5:3+6:2008+7:1+8:85+9:85&amp;ds=CRS1&amp;f=json" TargetMode="External"/><Relationship Id="rId205" Type="http://schemas.openxmlformats.org/officeDocument/2006/relationships/hyperlink" Target="http://stats.oecd.org/qwids/microdata.html?q=1:1+2:38+3:122+4:1+5:3+6:2011+7:1+8:85+9:85&amp;ds=CRS1&amp;f=json" TargetMode="External"/><Relationship Id="rId247" Type="http://schemas.openxmlformats.org/officeDocument/2006/relationships/hyperlink" Target="http://stats.oecd.org/qwids/microdata.html?q=1:1+2:38+3:127+4:1+5:3+6:2011+7:1+8:85+9:85&amp;ds=CRS1&amp;f=json" TargetMode="External"/><Relationship Id="rId412" Type="http://schemas.openxmlformats.org/officeDocument/2006/relationships/hyperlink" Target="http://stats.oecd.org/qwids/microdata.html?q=1:1+2:38+3:146+4:1+5:3+6:2007+7:1+8:85+9:85&amp;ds=CRS1&amp;f=json" TargetMode="External"/><Relationship Id="rId107" Type="http://schemas.openxmlformats.org/officeDocument/2006/relationships/hyperlink" Target="http://stats.oecd.org/qwids/microdata.html?q=1:1+2:38+3:264+4:1+5:3+6:2004+7:1+8:85+9:85&amp;ds=CRS1&amp;f=json" TargetMode="External"/><Relationship Id="rId289" Type="http://schemas.openxmlformats.org/officeDocument/2006/relationships/hyperlink" Target="http://stats.oecd.org/qwids/microdata.html?q=1:1+2:38+3:132+4:1+5:3+6:2006+7:1+8:85+9:85&amp;ds=CRS1&amp;f=json" TargetMode="External"/><Relationship Id="rId454" Type="http://schemas.openxmlformats.org/officeDocument/2006/relationships/hyperlink" Target="http://stats.oecd.org/qwids/microdata.html?q=1:1+2:38+3:157+4:1+5:3+6:2008+7:1+8:85+9:85&amp;ds=CRS1&amp;f=json" TargetMode="External"/><Relationship Id="rId496" Type="http://schemas.openxmlformats.org/officeDocument/2006/relationships/hyperlink" Target="http://stats.oecd.org/qwids/microdata.html?q=1:1+2:38+3:169+4:1+5:3+6:2006+7:1+8:85+9:85&amp;ds=CRS1&amp;f=json" TargetMode="External"/><Relationship Id="rId11" Type="http://schemas.openxmlformats.org/officeDocument/2006/relationships/hyperlink" Target="http://stats.oecd.org/qwids/microdata.html?q=1:1+2:38+3:78+4:1+5:3+6:2012+7:1+8:85+9:85&amp;ds=CRS1&amp;f=json" TargetMode="External"/><Relationship Id="rId53" Type="http://schemas.openxmlformats.org/officeDocument/2006/relationships/hyperlink" Target="http://stats.oecd.org/qwids/microdata.html?q=1:1+2:38+3:261+4:1+5:3+6:2011+7:1+8:85+9:85&amp;ds=CRS1&amp;f=json" TargetMode="External"/><Relationship Id="rId149" Type="http://schemas.openxmlformats.org/officeDocument/2006/relationships/hyperlink" Target="http://stats.oecd.org/qwids/microdata.html?q=1:1+2:38+3:115+4:1+5:3+6:2011+7:1+8:85+9:85&amp;ds=CRS1&amp;f=json" TargetMode="External"/><Relationship Id="rId314" Type="http://schemas.openxmlformats.org/officeDocument/2006/relationships/hyperlink" Target="http://stats.oecd.org/qwids/microdata.html?q=1:1+2:38+3:136+4:1+5:3+6:2004+7:1+8:85+9:85&amp;ds=CRS1&amp;f=json" TargetMode="External"/><Relationship Id="rId356" Type="http://schemas.openxmlformats.org/officeDocument/2006/relationships/hyperlink" Target="http://stats.oecd.org/qwids/microdata.html?q=1:1+2:38+3:140+4:1+5:3+6:2009+7:1+8:85+9:85&amp;ds=CRS1&amp;f=json" TargetMode="External"/><Relationship Id="rId398" Type="http://schemas.openxmlformats.org/officeDocument/2006/relationships/hyperlink" Target="http://stats.oecd.org/qwids/microdata.html?q=1:1+2:38+3:272+4:1+5:3+6:2004+7:1+8:85+9:85&amp;ds=CRS1&amp;f=json" TargetMode="External"/><Relationship Id="rId521" Type="http://schemas.openxmlformats.org/officeDocument/2006/relationships/hyperlink" Target="http://stats.oecd.org/qwids/microdata.html?q=1:1+2:38+3:171+4:1+5:3+6:2010+7:1+8:85+9:85&amp;ds=CRS1&amp;f=json" TargetMode="External"/><Relationship Id="rId95" Type="http://schemas.openxmlformats.org/officeDocument/2006/relationships/hyperlink" Target="http://stats.oecd.org/qwids/microdata.html?q=1:1+2:38+3:88+4:1+5:3+6:2011+7:1+8:85+9:85&amp;ds=CRS1&amp;f=json" TargetMode="External"/><Relationship Id="rId160" Type="http://schemas.openxmlformats.org/officeDocument/2006/relationships/hyperlink" Target="http://stats.oecd.org/qwids/microdata.html?q=1:1+2:38+3:265+4:1+5:3+6:2011+7:1+8:85+9:85&amp;ds=CRS1&amp;f=json" TargetMode="External"/><Relationship Id="rId216" Type="http://schemas.openxmlformats.org/officeDocument/2006/relationships/hyperlink" Target="http://stats.oecd.org/qwids/microdata.html?q=1:1+2:38+3:123+4:1+5:3+6:2007+7:1+8:85+9:85&amp;ds=CRS1&amp;f=json" TargetMode="External"/><Relationship Id="rId423" Type="http://schemas.openxmlformats.org/officeDocument/2006/relationships/hyperlink" Target="http://stats.oecd.org/qwids/microdata.html?q=1:1+2:38+3:153+4:1+5:3+6:2004+7:1+8:85+9:85&amp;ds=CRS1&amp;f=json" TargetMode="External"/><Relationship Id="rId258" Type="http://schemas.openxmlformats.org/officeDocument/2006/relationships/hyperlink" Target="http://stats.oecd.org/qwids/microdata.html?q=1:1+2:38+3:129+4:1+5:3+6:2007+7:1+8:85+9:85&amp;ds=CRS1&amp;f=json" TargetMode="External"/><Relationship Id="rId465" Type="http://schemas.openxmlformats.org/officeDocument/2006/relationships/hyperlink" Target="http://stats.oecd.org/qwids/microdata.html?q=1:1+2:38+3:158+4:1+5:3+6:2012+7:1+8:85+9:85&amp;ds=CRS1&amp;f=json" TargetMode="External"/><Relationship Id="rId22" Type="http://schemas.openxmlformats.org/officeDocument/2006/relationships/hyperlink" Target="http://stats.oecd.org/qwids/microdata.html?q=1:1+2:38+3:80+4:1+5:3+6:2009+7:1+8:85+9:85&amp;ds=CRS1&amp;f=json" TargetMode="External"/><Relationship Id="rId64" Type="http://schemas.openxmlformats.org/officeDocument/2006/relationships/hyperlink" Target="http://stats.oecd.org/qwids/microdata.html?q=1:1+2:38+3:262+4:1+5:3+6:2011+7:1+8:85+9:85&amp;ds=CRS1&amp;f=json" TargetMode="External"/><Relationship Id="rId118" Type="http://schemas.openxmlformats.org/officeDocument/2006/relationships/hyperlink" Target="http://stats.oecd.org/qwids/microdata.html?q=1:1+2:38+3:109+4:1+5:3+6:2005+7:1+8:85+9:85&amp;ds=CRS1&amp;f=json" TargetMode="External"/><Relationship Id="rId325" Type="http://schemas.openxmlformats.org/officeDocument/2006/relationships/hyperlink" Target="http://stats.oecd.org/qwids/microdata.html?q=1:1+2:38+3:137+4:1+5:3+6:2008+7:1+8:85+9:85&amp;ds=CRS1&amp;f=json" TargetMode="External"/><Relationship Id="rId367" Type="http://schemas.openxmlformats.org/officeDocument/2006/relationships/hyperlink" Target="http://stats.oecd.org/qwids/microdata.html?q=1:1+2:38+3:270+4:1+5:3+6:2009+7:1+8:85+9:85&amp;ds=CRS1&amp;f=json" TargetMode="External"/><Relationship Id="rId532" Type="http://schemas.openxmlformats.org/officeDocument/2006/relationships/hyperlink" Target="http://stats.oecd.org/qwids/microdata.html?q=1:1+2:38+3:274+4:1+5:3+6:2004+7:1+8:85+9:85&amp;ds=CRS1&amp;f=json" TargetMode="External"/><Relationship Id="rId171" Type="http://schemas.openxmlformats.org/officeDocument/2006/relationships/hyperlink" Target="http://stats.oecd.org/qwids/microdata.html?q=1:1+2:38+3:268+4:1+5:3+6:2010+7:1+8:85+9:85&amp;ds=CRS1&amp;f=json" TargetMode="External"/><Relationship Id="rId227" Type="http://schemas.openxmlformats.org/officeDocument/2006/relationships/hyperlink" Target="http://stats.oecd.org/qwids/microdata.html?q=1:1+2:38+3:125+4:1+5:3+6:2010+7:1+8:85+9:85&amp;ds=CRS1&amp;f=json" TargetMode="External"/><Relationship Id="rId269" Type="http://schemas.openxmlformats.org/officeDocument/2006/relationships/hyperlink" Target="http://stats.oecd.org/qwids/microdata.html?q=1:1+2:38+3:130+4:1+5:3+6:2007+7:1+8:85+9:85&amp;ds=CRS1&amp;f=json" TargetMode="External"/><Relationship Id="rId434" Type="http://schemas.openxmlformats.org/officeDocument/2006/relationships/hyperlink" Target="http://stats.oecd.org/qwids/microdata.html?q=1:1+2:38+3:155+4:1+5:3+6:2004+7:1+8:85+9:85&amp;ds=CRS1&amp;f=json" TargetMode="External"/><Relationship Id="rId476" Type="http://schemas.openxmlformats.org/officeDocument/2006/relationships/hyperlink" Target="http://stats.oecd.org/qwids/microdata.html?q=1:1+2:38+3:160+4:1+5:3+6:2010+7:1+8:85+9:85&amp;ds=CRS1&amp;f=json" TargetMode="External"/><Relationship Id="rId33" Type="http://schemas.openxmlformats.org/officeDocument/2006/relationships/hyperlink" Target="http://stats.oecd.org/qwids/microdata.html?q=1:1+2:38+3:82+4:1+5:3+6:2002+7:1+8:85+9:85&amp;ds=CRS1&amp;f=json" TargetMode="External"/><Relationship Id="rId129" Type="http://schemas.openxmlformats.org/officeDocument/2006/relationships/hyperlink" Target="http://stats.oecd.org/qwids/microdata.html?q=1:2+2:38+3:112+4:1+5:3+6:2006+7:1+8:85+9:85&amp;ds=CRS1&amp;f=json" TargetMode="External"/><Relationship Id="rId280" Type="http://schemas.openxmlformats.org/officeDocument/2006/relationships/hyperlink" Target="http://stats.oecd.org/qwids/microdata.html?q=1:1+2:38+3:131+4:1+5:3+6:2008+7:1+8:85+9:85&amp;ds=CRS1&amp;f=json" TargetMode="External"/><Relationship Id="rId336" Type="http://schemas.openxmlformats.org/officeDocument/2006/relationships/hyperlink" Target="http://stats.oecd.org/qwids/microdata.html?q=1:1+2:38+3:269+4:1+5:3+6:2011+7:1+8:85+9:85&amp;ds=CRS1&amp;f=json" TargetMode="External"/><Relationship Id="rId501" Type="http://schemas.openxmlformats.org/officeDocument/2006/relationships/hyperlink" Target="http://stats.oecd.org/qwids/microdata.html?q=1:1+2:38+3:169+4:1+5:3+6:2011+7:1+8:85+9:85&amp;ds=CRS1&amp;f=json" TargetMode="External"/><Relationship Id="rId543" Type="http://schemas.openxmlformats.org/officeDocument/2006/relationships/drawing" Target="../drawings/drawing7.xml"/><Relationship Id="rId75" Type="http://schemas.openxmlformats.org/officeDocument/2006/relationships/hyperlink" Target="http://stats.oecd.org/qwids/microdata.html?q=1:1+2:38+3:87+4:1+5:3+6:2011+7:1+8:85+9:85&amp;ds=CRS1&amp;f=json" TargetMode="External"/><Relationship Id="rId140" Type="http://schemas.openxmlformats.org/officeDocument/2006/relationships/hyperlink" Target="http://stats.oecd.org/qwids/microdata.html?q=1:1+2:38+3:115+4:1+5:3+6:2002+7:1+8:85+9:85&amp;ds=CRS1&amp;f=json" TargetMode="External"/><Relationship Id="rId182" Type="http://schemas.openxmlformats.org/officeDocument/2006/relationships/hyperlink" Target="http://stats.oecd.org/qwids/microdata.html?q=1:1+2:38+3:120+4:1+5:3+6:2010+7:1+8:85+9:85&amp;ds=CRS1&amp;f=json" TargetMode="External"/><Relationship Id="rId378" Type="http://schemas.openxmlformats.org/officeDocument/2006/relationships/hyperlink" Target="http://stats.oecd.org/qwids/microdata.html?q=1:1+2:38+3:147+4:1+5:3+6:2012+7:1+8:85+9:85&amp;ds=CRS1&amp;f=json" TargetMode="External"/><Relationship Id="rId403" Type="http://schemas.openxmlformats.org/officeDocument/2006/relationships/hyperlink" Target="http://stats.oecd.org/qwids/microdata.html?q=1:1+2:38+3:272+4:1+5:3+6:2009+7:1+8:85+9:85&amp;ds=CRS1&amp;f=json" TargetMode="External"/><Relationship Id="rId6" Type="http://schemas.openxmlformats.org/officeDocument/2006/relationships/hyperlink" Target="http://stats.oecd.org/qwids/microdata.html?q=1:1+2:38+3:78+4:1+5:3+6:2007+7:1+8:85+9:85&amp;ds=CRS1&amp;f=json" TargetMode="External"/><Relationship Id="rId238" Type="http://schemas.openxmlformats.org/officeDocument/2006/relationships/hyperlink" Target="http://stats.oecd.org/qwids/microdata.html?q=1:1+2:38+3:127+4:1+5:3+6:2002+7:1+8:85+9:85&amp;ds=CRS1&amp;f=json" TargetMode="External"/><Relationship Id="rId445" Type="http://schemas.openxmlformats.org/officeDocument/2006/relationships/hyperlink" Target="http://stats.oecd.org/qwids/microdata.html?q=1:1+2:38+3:156+4:1+5:3+6:2006+7:1+8:85+9:85&amp;ds=CRS1&amp;f=json" TargetMode="External"/><Relationship Id="rId487" Type="http://schemas.openxmlformats.org/officeDocument/2006/relationships/hyperlink" Target="http://stats.oecd.org/qwids/microdata.html?q=1:1+2:38+3:167+4:1+5:3+6:2008+7:1+8:85+9:85&amp;ds=CRS1&amp;f=json" TargetMode="External"/><Relationship Id="rId291" Type="http://schemas.openxmlformats.org/officeDocument/2006/relationships/hyperlink" Target="http://stats.oecd.org/qwids/microdata.html?q=1:1+2:38+3:132+4:1+5:3+6:2008+7:1+8:85+9:85&amp;ds=CRS1&amp;f=json" TargetMode="External"/><Relationship Id="rId305" Type="http://schemas.openxmlformats.org/officeDocument/2006/relationships/hyperlink" Target="http://stats.oecd.org/qwids/microdata.html?q=1:1+2:38+3:134+4:1+5:3+6:2005+7:1+8:85+9:85&amp;ds=CRS1&amp;f=json" TargetMode="External"/><Relationship Id="rId347" Type="http://schemas.openxmlformats.org/officeDocument/2006/relationships/hyperlink" Target="http://stats.oecd.org/qwids/microdata.html?q=1:1+2:38+3:139+4:1+5:3+6:2011+7:1+8:85+9:85&amp;ds=CRS1&amp;f=json" TargetMode="External"/><Relationship Id="rId512" Type="http://schemas.openxmlformats.org/officeDocument/2006/relationships/hyperlink" Target="http://stats.oecd.org/qwids/microdata.html?q=1:1+2:38+3:273+4:1+5:3+6:2011+7:1+8:85+9:85&amp;ds=CRS1&amp;f=json" TargetMode="External"/><Relationship Id="rId44" Type="http://schemas.openxmlformats.org/officeDocument/2006/relationships/hyperlink" Target="http://stats.oecd.org/qwids/microdata.html?q=1:1+2:38+3:261+4:1+5:3+6:2002+7:1+8:85+9:85&amp;ds=CRS1&amp;f=json" TargetMode="External"/><Relationship Id="rId86" Type="http://schemas.openxmlformats.org/officeDocument/2006/relationships/hyperlink" Target="http://stats.oecd.org/qwids/microdata.html?q=1:1+2:38+3:86+4:1+5:3+6:2012+7:1+8:85+9:85&amp;ds=CRS1&amp;f=json" TargetMode="External"/><Relationship Id="rId151" Type="http://schemas.openxmlformats.org/officeDocument/2006/relationships/hyperlink" Target="http://stats.oecd.org/qwids/microdata.html?q=1:1+2:38+3:265+4:1+5:3+6:2002+7:1+8:85+9:85&amp;ds=CRS1&amp;f=json" TargetMode="External"/><Relationship Id="rId389" Type="http://schemas.openxmlformats.org/officeDocument/2006/relationships/hyperlink" Target="http://stats.oecd.org/qwids/microdata.html?q=1:1+2:38+3:271+4:1+5:3+6:2006+7:1+8:85+9:85&amp;ds=CRS1&amp;f=json" TargetMode="External"/><Relationship Id="rId193" Type="http://schemas.openxmlformats.org/officeDocument/2006/relationships/hyperlink" Target="http://stats.oecd.org/qwids/microdata.html?q=1:1+2:38+3:121+4:1+5:3+6:2010+7:1+8:85+9:85&amp;ds=CRS1&amp;f=json" TargetMode="External"/><Relationship Id="rId207" Type="http://schemas.openxmlformats.org/officeDocument/2006/relationships/hyperlink" Target="http://stats.oecd.org/qwids/microdata.html?q=1:1+2:38+3:124+4:1+5:3+6:2005+7:1+8:85+9:85&amp;ds=CRS1&amp;f=json" TargetMode="External"/><Relationship Id="rId249" Type="http://schemas.openxmlformats.org/officeDocument/2006/relationships/hyperlink" Target="http://stats.oecd.org/qwids/microdata.html?q=1:1+2:38+3:128+4:1+5:3+6:2002+7:1+8:85+9:85&amp;ds=CRS1&amp;f=json" TargetMode="External"/><Relationship Id="rId414" Type="http://schemas.openxmlformats.org/officeDocument/2006/relationships/hyperlink" Target="http://stats.oecd.org/qwids/microdata.html?q=1:1+2:38+3:146+4:1+5:3+6:2005+7:1+8:85+9:85&amp;ds=CRS1&amp;f=json" TargetMode="External"/><Relationship Id="rId456" Type="http://schemas.openxmlformats.org/officeDocument/2006/relationships/hyperlink" Target="http://stats.oecd.org/qwids/microdata.html?q=1:1+2:38+3:157+4:1+5:3+6:2010+7:1+8:85+9:85&amp;ds=CRS1&amp;f=json" TargetMode="External"/><Relationship Id="rId498" Type="http://schemas.openxmlformats.org/officeDocument/2006/relationships/hyperlink" Target="http://stats.oecd.org/qwids/microdata.html?q=1:1+2:38+3:169+4:1+5:3+6:2008+7:1+8:85+9:85&amp;ds=CRS1&amp;f=json" TargetMode="External"/><Relationship Id="rId13" Type="http://schemas.openxmlformats.org/officeDocument/2006/relationships/hyperlink" Target="http://stats.oecd.org/qwids/microdata.html?q=1:1+2:38+3:79+4:1+5:3+6:2004+7:1+8:85+9:85&amp;ds=CRS1&amp;f=json" TargetMode="External"/><Relationship Id="rId109" Type="http://schemas.openxmlformats.org/officeDocument/2006/relationships/hyperlink" Target="http://stats.oecd.org/qwids/microdata.html?q=1:1+2:38+3:264+4:1+5:3+6:2006+7:1+8:85+9:85&amp;ds=CRS1&amp;f=json" TargetMode="External"/><Relationship Id="rId260" Type="http://schemas.openxmlformats.org/officeDocument/2006/relationships/hyperlink" Target="http://stats.oecd.org/qwids/microdata.html?q=1:1+2:38+3:129+4:1+5:3+6:2009+7:1+8:85+9:85&amp;ds=CRS1&amp;f=json" TargetMode="External"/><Relationship Id="rId316" Type="http://schemas.openxmlformats.org/officeDocument/2006/relationships/hyperlink" Target="http://stats.oecd.org/qwids/microdata.html?q=1:1+2:38+3:136+4:1+5:3+6:2006+7:1+8:85+9:85&amp;ds=CRS1&amp;f=json" TargetMode="External"/><Relationship Id="rId523" Type="http://schemas.openxmlformats.org/officeDocument/2006/relationships/hyperlink" Target="http://stats.oecd.org/qwids/microdata.html?q=1:1+2:38+3:172+4:1+5:3+6:2003+7:1+8:85+9:85&amp;ds=CRS1&amp;f=json" TargetMode="External"/><Relationship Id="rId55" Type="http://schemas.openxmlformats.org/officeDocument/2006/relationships/hyperlink" Target="http://stats.oecd.org/qwids/microdata.html?q=1:1+2:38+3:262+4:1+5:3+6:2002+7:1+8:85+9:85&amp;ds=CRS1&amp;f=json" TargetMode="External"/><Relationship Id="rId97" Type="http://schemas.openxmlformats.org/officeDocument/2006/relationships/hyperlink" Target="http://stats.oecd.org/qwids/microdata.html?q=1:1+2:38+3:89+4:1+5:3+6:2004+7:1+8:85+9:85&amp;ds=CRS1&amp;f=json" TargetMode="External"/><Relationship Id="rId120" Type="http://schemas.openxmlformats.org/officeDocument/2006/relationships/hyperlink" Target="http://stats.oecd.org/qwids/microdata.html?q=1:1+2:38+3:109+4:1+5:3+6:2009+7:1+8:85+9:85&amp;ds=CRS1&amp;f=json" TargetMode="External"/><Relationship Id="rId358" Type="http://schemas.openxmlformats.org/officeDocument/2006/relationships/hyperlink" Target="http://stats.oecd.org/qwids/microdata.html?q=1:1+2:38+3:140+4:1+5:3+6:2011+7:1+8:85+9:85&amp;ds=CRS1&amp;f=json" TargetMode="External"/><Relationship Id="rId162" Type="http://schemas.openxmlformats.org/officeDocument/2006/relationships/hyperlink" Target="http://stats.oecd.org/qwids/microdata.html?q=1:1+2:38+3:116+4:1+5:3+6:2009+7:1+8:85+9:85&amp;ds=CRS1&amp;f=json" TargetMode="External"/><Relationship Id="rId218" Type="http://schemas.openxmlformats.org/officeDocument/2006/relationships/hyperlink" Target="http://stats.oecd.org/qwids/microdata.html?q=1:1+2:38+3:123+4:1+5:3+6:2010+7:1+8:85+9:85&amp;ds=CRS1&amp;f=json" TargetMode="External"/><Relationship Id="rId425" Type="http://schemas.openxmlformats.org/officeDocument/2006/relationships/hyperlink" Target="http://stats.oecd.org/qwids/microdata.html?q=1:1+2:38+3:153+4:1+5:3+6:2002+7:1+8:85+9:85&amp;ds=CRS1&amp;f=json" TargetMode="External"/><Relationship Id="rId467" Type="http://schemas.openxmlformats.org/officeDocument/2006/relationships/hyperlink" Target="http://stats.oecd.org/qwids/microdata.html?q=1:1+2:38+3:159+4:1+5:3+6:2008+7:1+8:85+9:85&amp;ds=CRS1&amp;f=json" TargetMode="External"/><Relationship Id="rId271" Type="http://schemas.openxmlformats.org/officeDocument/2006/relationships/hyperlink" Target="http://stats.oecd.org/qwids/microdata.html?q=1:1+2:38+3:130+4:1+5:3+6:2009+7:1+8:85+9:85&amp;ds=CRS1&amp;f=json" TargetMode="External"/><Relationship Id="rId24" Type="http://schemas.openxmlformats.org/officeDocument/2006/relationships/hyperlink" Target="http://stats.oecd.org/qwids/microdata.html?q=1:1+2:38+3:81+4:1+5:3+6:2012+7:1+8:85+9:85&amp;ds=CRS1&amp;f=json" TargetMode="External"/><Relationship Id="rId66" Type="http://schemas.openxmlformats.org/officeDocument/2006/relationships/hyperlink" Target="http://stats.oecd.org/qwids/microdata.html?q=1:1+2:38+3:87+4:1+5:3+6:2002+7:1+8:85+9:85&amp;ds=CRS1&amp;f=json" TargetMode="External"/><Relationship Id="rId131" Type="http://schemas.openxmlformats.org/officeDocument/2006/relationships/hyperlink" Target="http://stats.oecd.org/qwids/microdata.html?q=1:2+2:38+3:112+4:1+5:3+6:2008+7:1+8:85+9:85&amp;ds=CRS1&amp;f=json" TargetMode="External"/><Relationship Id="rId327" Type="http://schemas.openxmlformats.org/officeDocument/2006/relationships/hyperlink" Target="http://stats.oecd.org/qwids/microdata.html?q=1:1+2:38+3:269+4:1+5:3+6:2002+7:1+8:85+9:85&amp;ds=CRS1&amp;f=json" TargetMode="External"/><Relationship Id="rId369" Type="http://schemas.openxmlformats.org/officeDocument/2006/relationships/hyperlink" Target="http://stats.oecd.org/qwids/microdata.html?q=1:1+2:38+3:270+4:1+5:3+6:2011+7:1+8:85+9:85&amp;ds=CRS1&amp;f=json" TargetMode="External"/><Relationship Id="rId534" Type="http://schemas.openxmlformats.org/officeDocument/2006/relationships/hyperlink" Target="http://stats.oecd.org/qwids/microdata.html?q=1:1+2:38+3:274+4:1+5:3+6:2009+7:1+8:85+9:85&amp;ds=CRS1&amp;f=json" TargetMode="External"/><Relationship Id="rId173" Type="http://schemas.openxmlformats.org/officeDocument/2006/relationships/hyperlink" Target="http://stats.oecd.org/qwids/microdata.html?q=1:1+2:38+3:268+4:1+5:3+6:2012+7:1+8:85+9:85&amp;ds=CRS1&amp;f=json" TargetMode="External"/><Relationship Id="rId229" Type="http://schemas.openxmlformats.org/officeDocument/2006/relationships/hyperlink" Target="http://stats.oecd.org/qwids/microdata.html?q=1:1+2:38+3:125+4:1+5:3+6:2012+7:1+8:85+9:85&amp;ds=CRS1&amp;f=json" TargetMode="External"/><Relationship Id="rId380" Type="http://schemas.openxmlformats.org/officeDocument/2006/relationships/hyperlink" Target="http://stats.oecd.org/qwids/microdata.html?q=1:1+2:38+3:148+4:1+5:3+6:2009+7:1+8:85+9:85&amp;ds=CRS1&amp;f=json" TargetMode="External"/><Relationship Id="rId436" Type="http://schemas.openxmlformats.org/officeDocument/2006/relationships/hyperlink" Target="http://stats.oecd.org/qwids/microdata.html?q=1:1+2:38+3:155+4:1+5:3+6:2006+7:1+8:85+9:85&amp;ds=CRS1&amp;f=json" TargetMode="External"/><Relationship Id="rId240" Type="http://schemas.openxmlformats.org/officeDocument/2006/relationships/hyperlink" Target="http://stats.oecd.org/qwids/microdata.html?q=1:1+2:38+3:127+4:1+5:3+6:2004+7:1+8:85+9:85&amp;ds=CRS1&amp;f=json" TargetMode="External"/><Relationship Id="rId478" Type="http://schemas.openxmlformats.org/officeDocument/2006/relationships/hyperlink" Target="http://stats.oecd.org/qwids/microdata.html?q=1:1+2:38+3:163+4:1+5:3+6:2002+7:1+8:85+9:85&amp;ds=CRS1&amp;f=json" TargetMode="External"/><Relationship Id="rId35" Type="http://schemas.openxmlformats.org/officeDocument/2006/relationships/hyperlink" Target="http://stats.oecd.org/qwids/microdata.html?q=1:1+2:38+3:82+4:1+5:3+6:2004+7:1+8:85+9:85&amp;ds=CRS1&amp;f=json" TargetMode="External"/><Relationship Id="rId77" Type="http://schemas.openxmlformats.org/officeDocument/2006/relationships/hyperlink" Target="http://stats.oecd.org/qwids/microdata.html?q=1:1+2:38+3:86+4:1+5:3+6:2003+7:1+8:85+9:85&amp;ds=CRS1&amp;f=json" TargetMode="External"/><Relationship Id="rId100" Type="http://schemas.openxmlformats.org/officeDocument/2006/relationships/hyperlink" Target="http://stats.oecd.org/qwids/microdata.html?q=1:1+2:38+3:89+4:1+5:3+6:2007+7:1+8:85+9:85&amp;ds=CRS1&amp;f=json" TargetMode="External"/><Relationship Id="rId282" Type="http://schemas.openxmlformats.org/officeDocument/2006/relationships/hyperlink" Target="http://stats.oecd.org/qwids/microdata.html?q=1:1+2:38+3:131+4:1+5:3+6:2010+7:1+8:85+9:85&amp;ds=CRS1&amp;f=json" TargetMode="External"/><Relationship Id="rId338" Type="http://schemas.openxmlformats.org/officeDocument/2006/relationships/hyperlink" Target="http://stats.oecd.org/qwids/microdata.html?q=1:1+2:38+3:139+4:1+5:3+6:2002+7:1+8:85+9:85&amp;ds=CRS1&amp;f=json" TargetMode="External"/><Relationship Id="rId503" Type="http://schemas.openxmlformats.org/officeDocument/2006/relationships/hyperlink" Target="http://stats.oecd.org/qwids/microdata.html?q=1:1+2:38+3:273+4:1+5:3+6:2002+7:1+8:85+9:85&amp;ds=CRS1&amp;f=json" TargetMode="External"/><Relationship Id="rId8" Type="http://schemas.openxmlformats.org/officeDocument/2006/relationships/hyperlink" Target="http://stats.oecd.org/qwids/microdata.html?q=1:1+2:38+3:78+4:1+5:3+6:2009+7:1+8:85+9:85&amp;ds=CRS1&amp;f=json" TargetMode="External"/><Relationship Id="rId142" Type="http://schemas.openxmlformats.org/officeDocument/2006/relationships/hyperlink" Target="http://stats.oecd.org/qwids/microdata.html?q=1:1+2:38+3:115+4:1+5:3+6:2004+7:1+8:85+9:85&amp;ds=CRS1&amp;f=json" TargetMode="External"/><Relationship Id="rId184" Type="http://schemas.openxmlformats.org/officeDocument/2006/relationships/hyperlink" Target="http://stats.oecd.org/qwids/microdata.html?q=1:1+2:38+3:120+4:1+5:3+6:2012+7:1+8:85+9:85&amp;ds=CRS1&amp;f=json" TargetMode="External"/><Relationship Id="rId391" Type="http://schemas.openxmlformats.org/officeDocument/2006/relationships/hyperlink" Target="http://stats.oecd.org/qwids/microdata.html?q=1:1+2:38+3:271+4:1+5:3+6:2008+7:1+8:85+9:85&amp;ds=CRS1&amp;f=json" TargetMode="External"/><Relationship Id="rId405" Type="http://schemas.openxmlformats.org/officeDocument/2006/relationships/hyperlink" Target="http://stats.oecd.org/qwids/microdata.html?q=1:1+2:38+3:272+4:1+5:3+6:2011+7:1+8:85+9:85&amp;ds=CRS1&amp;f=json" TargetMode="External"/><Relationship Id="rId447" Type="http://schemas.openxmlformats.org/officeDocument/2006/relationships/hyperlink" Target="http://stats.oecd.org/qwids/microdata.html?q=1:1+2:38+3:156+4:1+5:3+6:2008+7:1+8:85+9:85&amp;ds=CRS1&amp;f=json" TargetMode="External"/><Relationship Id="rId251" Type="http://schemas.openxmlformats.org/officeDocument/2006/relationships/hyperlink" Target="http://stats.oecd.org/qwids/microdata.html?q=1:1+2:38+3:128+4:1+5:3+6:2004+7:1+8:85+9:85&amp;ds=CRS1&amp;f=json" TargetMode="External"/><Relationship Id="rId489" Type="http://schemas.openxmlformats.org/officeDocument/2006/relationships/hyperlink" Target="http://stats.oecd.org/qwids/microdata.html?q=1:1+2:38+3:167+4:1+5:3+6:2010+7:1+8:85+9:85&amp;ds=CRS1&amp;f=json" TargetMode="External"/><Relationship Id="rId46" Type="http://schemas.openxmlformats.org/officeDocument/2006/relationships/hyperlink" Target="http://stats.oecd.org/qwids/microdata.html?q=1:1+2:38+3:261+4:1+5:3+6:2004+7:1+8:85+9:85&amp;ds=CRS1&amp;f=json" TargetMode="External"/><Relationship Id="rId293" Type="http://schemas.openxmlformats.org/officeDocument/2006/relationships/hyperlink" Target="http://stats.oecd.org/qwids/microdata.html?q=1:1+2:38+3:132+4:1+5:3+6:2010+7:1+8:85+9:85&amp;ds=CRS1&amp;f=json" TargetMode="External"/><Relationship Id="rId307" Type="http://schemas.openxmlformats.org/officeDocument/2006/relationships/hyperlink" Target="http://stats.oecd.org/qwids/microdata.html?q=1:1+2:38+3:135+4:1+5:3+6:2005+7:1+8:85+9:85&amp;ds=CRS1&amp;f=json" TargetMode="External"/><Relationship Id="rId349" Type="http://schemas.openxmlformats.org/officeDocument/2006/relationships/hyperlink" Target="http://stats.oecd.org/qwids/microdata.html?q=1:1+2:38+3:140+4:1+5:3+6:2002+7:1+8:85+9:85&amp;ds=CRS1&amp;f=json" TargetMode="External"/><Relationship Id="rId514" Type="http://schemas.openxmlformats.org/officeDocument/2006/relationships/hyperlink" Target="http://stats.oecd.org/qwids/microdata.html?q=1:1+2:38+3:171+4:1+5:3+6:2003+7:1+8:85+9:85&amp;ds=CRS1&amp;f=json" TargetMode="External"/><Relationship Id="rId88" Type="http://schemas.openxmlformats.org/officeDocument/2006/relationships/hyperlink" Target="http://stats.oecd.org/qwids/microdata.html?q=1:1+2:38+3:88+4:1+5:3+6:2003+7:1+8:85+9:85&amp;ds=CRS1&amp;f=json" TargetMode="External"/><Relationship Id="rId111" Type="http://schemas.openxmlformats.org/officeDocument/2006/relationships/hyperlink" Target="http://stats.oecd.org/qwids/microdata.html?q=1:1+2:38+3:264+4:1+5:3+6:2008+7:1+8:85+9:85&amp;ds=CRS1&amp;f=json" TargetMode="External"/><Relationship Id="rId153" Type="http://schemas.openxmlformats.org/officeDocument/2006/relationships/hyperlink" Target="http://stats.oecd.org/qwids/microdata.html?q=1:1+2:38+3:265+4:1+5:3+6:2004+7:1+8:85+9:85&amp;ds=CRS1&amp;f=json" TargetMode="External"/><Relationship Id="rId195" Type="http://schemas.openxmlformats.org/officeDocument/2006/relationships/hyperlink" Target="http://stats.oecd.org/qwids/microdata.html?q=1:1+2:38+3:121+4:1+5:3+6:2012+7:1+8:85+9:85&amp;ds=CRS1&amp;f=json" TargetMode="External"/><Relationship Id="rId209" Type="http://schemas.openxmlformats.org/officeDocument/2006/relationships/hyperlink" Target="http://stats.oecd.org/qwids/microdata.html?q=1:1+2:38+3:124+4:1+5:3+6:2007+7:1+8:85+9:85&amp;ds=CRS1&amp;f=json" TargetMode="External"/><Relationship Id="rId360" Type="http://schemas.openxmlformats.org/officeDocument/2006/relationships/hyperlink" Target="http://stats.oecd.org/qwids/microdata.html?q=1:1+2:38+3:270+4:1+5:3+6:2002+7:1+8:85+9:85&amp;ds=CRS1&amp;f=json" TargetMode="External"/><Relationship Id="rId416" Type="http://schemas.openxmlformats.org/officeDocument/2006/relationships/hyperlink" Target="http://stats.oecd.org/qwids/microdata.html?q=1:1+2:38+3:153+4:1+5:3+6:2011+7:1+8:85+9:85&amp;ds=CRS1&amp;f=json" TargetMode="External"/><Relationship Id="rId220" Type="http://schemas.openxmlformats.org/officeDocument/2006/relationships/hyperlink" Target="http://stats.oecd.org/qwids/microdata.html?q=1:1+2:38+3:125+4:1+5:3+6:2002+7:1+8:85+9:85&amp;ds=CRS1&amp;f=json" TargetMode="External"/><Relationship Id="rId458" Type="http://schemas.openxmlformats.org/officeDocument/2006/relationships/hyperlink" Target="http://stats.oecd.org/qwids/microdata.html?q=1:1+2:38+3:157+4:1+5:3+6:2012+7:1+8:85+9:85&amp;ds=CRS1&amp;f=json" TargetMode="External"/><Relationship Id="rId15" Type="http://schemas.openxmlformats.org/officeDocument/2006/relationships/hyperlink" Target="http://stats.oecd.org/qwids/microdata.html?q=1:1+2:38+3:79+4:1+5:3+6:2007+7:1+8:85+9:85&amp;ds=CRS1&amp;f=json" TargetMode="External"/><Relationship Id="rId57" Type="http://schemas.openxmlformats.org/officeDocument/2006/relationships/hyperlink" Target="http://stats.oecd.org/qwids/microdata.html?q=1:1+2:38+3:262+4:1+5:3+6:2004+7:1+8:85+9:85&amp;ds=CRS1&amp;f=json" TargetMode="External"/><Relationship Id="rId262" Type="http://schemas.openxmlformats.org/officeDocument/2006/relationships/hyperlink" Target="http://stats.oecd.org/qwids/microdata.html?q=1:1+2:38+3:129+4:1+5:3+6:2011+7:1+8:85+9:85&amp;ds=CRS1&amp;f=json" TargetMode="External"/><Relationship Id="rId318" Type="http://schemas.openxmlformats.org/officeDocument/2006/relationships/hyperlink" Target="http://stats.oecd.org/qwids/microdata.html?q=1:1+2:38+3:136+4:1+5:3+6:2009+7:1+8:85+9:85&amp;ds=CRS1&amp;f=json" TargetMode="External"/><Relationship Id="rId525" Type="http://schemas.openxmlformats.org/officeDocument/2006/relationships/hyperlink" Target="http://stats.oecd.org/qwids/microdata.html?q=1:1+2:38+3:172+4:1+5:3+6:2011+7:1+8:85+9:85&amp;ds=CRS1&amp;f=json" TargetMode="External"/><Relationship Id="rId99" Type="http://schemas.openxmlformats.org/officeDocument/2006/relationships/hyperlink" Target="http://stats.oecd.org/qwids/microdata.html?q=1:1+2:38+3:89+4:1+5:3+6:2006+7:1+8:85+9:85&amp;ds=CRS1&amp;f=json" TargetMode="External"/><Relationship Id="rId122" Type="http://schemas.openxmlformats.org/officeDocument/2006/relationships/hyperlink" Target="http://stats.oecd.org/qwids/microdata.html?q=1:1+2:38+3:109+4:1+5:3+6:2011+7:1+8:85+9:85&amp;ds=CRS1&amp;f=json" TargetMode="External"/><Relationship Id="rId164" Type="http://schemas.openxmlformats.org/officeDocument/2006/relationships/hyperlink" Target="http://stats.oecd.org/qwids/microdata.html?q=1:1+2:38+3:268+4:1+5:3+6:2003+7:1+8:85+9:85&amp;ds=CRS1&amp;f=json" TargetMode="External"/><Relationship Id="rId371" Type="http://schemas.openxmlformats.org/officeDocument/2006/relationships/hyperlink" Target="http://stats.oecd.org/qwids/microdata.html?q=1:1+2:38+3:146+4:1+5:3+6:2012+7:1+8:85+9:85&amp;ds=CRS1&amp;f=json" TargetMode="External"/><Relationship Id="rId427" Type="http://schemas.openxmlformats.org/officeDocument/2006/relationships/hyperlink" Target="http://stats.oecd.org/qwids/microdata.html?q=1:1+2:38+3:154+4:1+5:3+6:2003+7:1+8:85+9:85&amp;ds=CRS1&amp;f=json" TargetMode="External"/><Relationship Id="rId469" Type="http://schemas.openxmlformats.org/officeDocument/2006/relationships/hyperlink" Target="http://stats.oecd.org/qwids/microdata.html?q=1:1+2:38+3:159+4:1+5:3+6:2010+7:1+8:85+9:85&amp;ds=CRS1&amp;f=json" TargetMode="External"/><Relationship Id="rId26" Type="http://schemas.openxmlformats.org/officeDocument/2006/relationships/hyperlink" Target="http://stats.oecd.org/qwids/microdata.html?q=1:1+2:38+3:81+4:1+5:3+6:2010+7:1+8:85+9:85&amp;ds=CRS1&amp;f=json" TargetMode="External"/><Relationship Id="rId231" Type="http://schemas.openxmlformats.org/officeDocument/2006/relationships/hyperlink" Target="http://stats.oecd.org/qwids/microdata.html?q=1:1+2:38+3:126+4:1+5:3+6:2006+7:1+8:85+9:85&amp;ds=CRS1&amp;f=json" TargetMode="External"/><Relationship Id="rId273" Type="http://schemas.openxmlformats.org/officeDocument/2006/relationships/hyperlink" Target="http://stats.oecd.org/qwids/microdata.html?q=1:1+2:38+3:130+4:1+5:3+6:2011+7:1+8:85+9:85&amp;ds=CRS1&amp;f=json" TargetMode="External"/><Relationship Id="rId329" Type="http://schemas.openxmlformats.org/officeDocument/2006/relationships/hyperlink" Target="http://stats.oecd.org/qwids/microdata.html?q=1:1+2:38+3:269+4:1+5:3+6:2004+7:1+8:85+9:85&amp;ds=CRS1&amp;f=json" TargetMode="External"/><Relationship Id="rId480" Type="http://schemas.openxmlformats.org/officeDocument/2006/relationships/hyperlink" Target="http://stats.oecd.org/qwids/microdata.html?q=1:1+2:38+3:164+4:1+5:3+6:2011+7:1+8:85+9:85&amp;ds=CRS1&amp;f=json" TargetMode="External"/><Relationship Id="rId536" Type="http://schemas.openxmlformats.org/officeDocument/2006/relationships/hyperlink" Target="http://stats.oecd.org/qwids/microdata.html?q=1:1+2:38+3:274+4:1+5:3+6:2011+7:1+8:85+9:85&amp;ds=CRS1&amp;f=json" TargetMode="External"/><Relationship Id="rId68" Type="http://schemas.openxmlformats.org/officeDocument/2006/relationships/hyperlink" Target="http://stats.oecd.org/qwids/microdata.html?q=1:1+2:38+3:87+4:1+5:3+6:2004+7:1+8:85+9:85&amp;ds=CRS1&amp;f=json" TargetMode="External"/><Relationship Id="rId133" Type="http://schemas.openxmlformats.org/officeDocument/2006/relationships/hyperlink" Target="http://stats.oecd.org/qwids/microdata.html?q=1:2+2:38+3:112+4:1+5:3+6:2010+7:1+8:85+9:85&amp;ds=CRS1&amp;f=json" TargetMode="External"/><Relationship Id="rId175" Type="http://schemas.openxmlformats.org/officeDocument/2006/relationships/hyperlink" Target="http://stats.oecd.org/qwids/microdata.html?q=1:1+2:38+3:120+4:1+5:3+6:2003+7:1+8:85+9:85&amp;ds=CRS1&amp;f=json" TargetMode="External"/><Relationship Id="rId340" Type="http://schemas.openxmlformats.org/officeDocument/2006/relationships/hyperlink" Target="http://stats.oecd.org/qwids/microdata.html?q=1:1+2:38+3:139+4:1+5:3+6:2004+7:1+8:85+9:85&amp;ds=CRS1&amp;f=json" TargetMode="External"/><Relationship Id="rId200" Type="http://schemas.openxmlformats.org/officeDocument/2006/relationships/hyperlink" Target="http://stats.oecd.org/qwids/microdata.html?q=1:1+2:38+3:122+4:1+5:3+6:2006+7:1+8:85+9:85&amp;ds=CRS1&amp;f=json" TargetMode="External"/><Relationship Id="rId382" Type="http://schemas.openxmlformats.org/officeDocument/2006/relationships/hyperlink" Target="http://stats.oecd.org/qwids/microdata.html?q=1:1+2:38+3:149+4:1+5:3+6:2004+7:1+8:85+9:85&amp;ds=CRS1&amp;f=json" TargetMode="External"/><Relationship Id="rId438" Type="http://schemas.openxmlformats.org/officeDocument/2006/relationships/hyperlink" Target="http://stats.oecd.org/qwids/microdata.html?q=1:1+2:38+3:155+4:1+5:3+6:2008+7:1+8:85+9:85&amp;ds=CRS1&amp;f=json" TargetMode="External"/><Relationship Id="rId242" Type="http://schemas.openxmlformats.org/officeDocument/2006/relationships/hyperlink" Target="http://stats.oecd.org/qwids/microdata.html?q=1:1+2:38+3:127+4:1+5:3+6:2006+7:1+8:85+9:85&amp;ds=CRS1&amp;f=json" TargetMode="External"/><Relationship Id="rId284" Type="http://schemas.openxmlformats.org/officeDocument/2006/relationships/hyperlink" Target="http://stats.oecd.org/qwids/microdata.html?q=1:1+2:38+3:131+4:1+5:3+6:2012+7:1+8:85+9:85&amp;ds=CRS1&amp;f=json" TargetMode="External"/><Relationship Id="rId491" Type="http://schemas.openxmlformats.org/officeDocument/2006/relationships/hyperlink" Target="http://stats.oecd.org/qwids/microdata.html?q=1:1+2:38+3:167+4:1+5:3+6:2012+7:1+8:85+9:85&amp;ds=CRS1&amp;f=json" TargetMode="External"/><Relationship Id="rId505" Type="http://schemas.openxmlformats.org/officeDocument/2006/relationships/hyperlink" Target="http://stats.oecd.org/qwids/microdata.html?q=1:1+2:38+3:273+4:1+5:3+6:2004+7:1+8:85+9:85&amp;ds=CRS1&amp;f=json" TargetMode="External"/><Relationship Id="rId37" Type="http://schemas.openxmlformats.org/officeDocument/2006/relationships/hyperlink" Target="http://stats.oecd.org/qwids/microdata.html?q=1:1+2:38+3:82+4:1+5:3+6:2006+7:1+8:85+9:85&amp;ds=CRS1&amp;f=json" TargetMode="External"/><Relationship Id="rId79" Type="http://schemas.openxmlformats.org/officeDocument/2006/relationships/hyperlink" Target="http://stats.oecd.org/qwids/microdata.html?q=1:1+2:38+3:86+4:1+5:3+6:2005+7:1+8:85+9:85&amp;ds=CRS1&amp;f=json" TargetMode="External"/><Relationship Id="rId102" Type="http://schemas.openxmlformats.org/officeDocument/2006/relationships/hyperlink" Target="http://stats.oecd.org/qwids/microdata.html?q=1:1+2:38+3:89+4:1+5:3+6:2009+7:1+8:85+9:85&amp;ds=CRS1&amp;f=json" TargetMode="External"/><Relationship Id="rId144" Type="http://schemas.openxmlformats.org/officeDocument/2006/relationships/hyperlink" Target="http://stats.oecd.org/qwids/microdata.html?q=1:1+2:38+3:115+4:1+5:3+6:2006+7:1+8:85+9:85&amp;ds=CRS1&amp;f=json" TargetMode="External"/><Relationship Id="rId90" Type="http://schemas.openxmlformats.org/officeDocument/2006/relationships/hyperlink" Target="http://stats.oecd.org/qwids/microdata.html?q=1:1+2:38+3:88+4:1+5:3+6:2005+7:1+8:85+9:85&amp;ds=CRS1&amp;f=json" TargetMode="External"/><Relationship Id="rId186" Type="http://schemas.openxmlformats.org/officeDocument/2006/relationships/hyperlink" Target="http://stats.oecd.org/qwids/microdata.html?q=1:1+2:38+3:121+4:1+5:3+6:2003+7:1+8:85+9:85&amp;ds=CRS1&amp;f=json" TargetMode="External"/><Relationship Id="rId351" Type="http://schemas.openxmlformats.org/officeDocument/2006/relationships/hyperlink" Target="http://stats.oecd.org/qwids/microdata.html?q=1:1+2:38+3:140+4:1+5:3+6:2004+7:1+8:85+9:85&amp;ds=CRS1&amp;f=json" TargetMode="External"/><Relationship Id="rId393" Type="http://schemas.openxmlformats.org/officeDocument/2006/relationships/hyperlink" Target="http://stats.oecd.org/qwids/microdata.html?q=1:1+2:38+3:271+4:1+5:3+6:2010+7:1+8:85+9:85&amp;ds=CRS1&amp;f=json" TargetMode="External"/><Relationship Id="rId407" Type="http://schemas.openxmlformats.org/officeDocument/2006/relationships/hyperlink" Target="http://stats.oecd.org/qwids/microdata.html?q=1:1+2:38+3:153+4:1+5:3+6:2012+7:1+8:85+9:85&amp;ds=CRS1&amp;f=json" TargetMode="External"/><Relationship Id="rId449" Type="http://schemas.openxmlformats.org/officeDocument/2006/relationships/hyperlink" Target="http://stats.oecd.org/qwids/microdata.html?q=1:1+2:38+3:156+4:1+5:3+6:2010+7:1+8:85+9:85&amp;ds=CRS1&amp;f=json" TargetMode="External"/><Relationship Id="rId211" Type="http://schemas.openxmlformats.org/officeDocument/2006/relationships/hyperlink" Target="http://stats.oecd.org/qwids/microdata.html?q=1:1+2:38+3:124+4:1+5:3+6:2011+7:1+8:85+9:85&amp;ds=CRS1&amp;f=json" TargetMode="External"/><Relationship Id="rId253" Type="http://schemas.openxmlformats.org/officeDocument/2006/relationships/hyperlink" Target="http://stats.oecd.org/qwids/microdata.html?q=1:1+2:38+3:129+4:1+5:3+6:2002+7:1+8:85+9:85&amp;ds=CRS1&amp;f=json" TargetMode="External"/><Relationship Id="rId295" Type="http://schemas.openxmlformats.org/officeDocument/2006/relationships/hyperlink" Target="http://stats.oecd.org/qwids/microdata.html?q=1:1+2:38+3:132+4:1+5:3+6:2012+7:1+8:85+9:85&amp;ds=CRS1&amp;f=json" TargetMode="External"/><Relationship Id="rId309" Type="http://schemas.openxmlformats.org/officeDocument/2006/relationships/hyperlink" Target="http://stats.oecd.org/qwids/microdata.html?q=1:1+2:38+3:135+4:1+5:3+6:2007+7:1+8:85+9:85&amp;ds=CRS1&amp;f=json" TargetMode="External"/><Relationship Id="rId460" Type="http://schemas.openxmlformats.org/officeDocument/2006/relationships/hyperlink" Target="http://stats.oecd.org/qwids/microdata.html?q=1:1+2:38+3:158+4:1+5:3+6:2004+7:1+8:85+9:85&amp;ds=CRS1&amp;f=json" TargetMode="External"/><Relationship Id="rId516" Type="http://schemas.openxmlformats.org/officeDocument/2006/relationships/hyperlink" Target="http://stats.oecd.org/qwids/microdata.html?q=1:1+2:38+3:171+4:1+5:3+6:2005+7:1+8:85+9:85&amp;ds=CRS1&amp;f=json" TargetMode="External"/><Relationship Id="rId48" Type="http://schemas.openxmlformats.org/officeDocument/2006/relationships/hyperlink" Target="http://stats.oecd.org/qwids/microdata.html?q=1:1+2:38+3:261+4:1+5:3+6:2006+7:1+8:85+9:85&amp;ds=CRS1&amp;f=json" TargetMode="External"/><Relationship Id="rId113" Type="http://schemas.openxmlformats.org/officeDocument/2006/relationships/hyperlink" Target="http://stats.oecd.org/qwids/microdata.html?q=1:1+2:38+3:264+4:1+5:3+6:2010+7:1+8:85+9:85&amp;ds=CRS1&amp;f=json" TargetMode="External"/><Relationship Id="rId320" Type="http://schemas.openxmlformats.org/officeDocument/2006/relationships/hyperlink" Target="http://stats.oecd.org/qwids/microdata.html?q=1:1+2:38+3:136+4:1+5:3+6:2011+7:1+8:85+9:85&amp;ds=CRS1&amp;f=json" TargetMode="External"/><Relationship Id="rId155" Type="http://schemas.openxmlformats.org/officeDocument/2006/relationships/hyperlink" Target="http://stats.oecd.org/qwids/microdata.html?q=1:1+2:38+3:265+4:1+5:3+6:2006+7:1+8:85+9:85&amp;ds=CRS1&amp;f=json" TargetMode="External"/><Relationship Id="rId197" Type="http://schemas.openxmlformats.org/officeDocument/2006/relationships/hyperlink" Target="http://stats.oecd.org/qwids/microdata.html?q=1:1+2:38+3:122+4:1+5:3+6:2003+7:1+8:85+9:85&amp;ds=CRS1&amp;f=json" TargetMode="External"/><Relationship Id="rId362" Type="http://schemas.openxmlformats.org/officeDocument/2006/relationships/hyperlink" Target="http://stats.oecd.org/qwids/microdata.html?q=1:1+2:38+3:270+4:1+5:3+6:2004+7:1+8:85+9:85&amp;ds=CRS1&amp;f=json" TargetMode="External"/><Relationship Id="rId418" Type="http://schemas.openxmlformats.org/officeDocument/2006/relationships/hyperlink" Target="http://stats.oecd.org/qwids/microdata.html?q=1:1+2:38+3:153+4:1+5:3+6:2009+7:1+8:85+9:85&amp;ds=CRS1&amp;f=json" TargetMode="External"/><Relationship Id="rId222" Type="http://schemas.openxmlformats.org/officeDocument/2006/relationships/hyperlink" Target="http://stats.oecd.org/qwids/microdata.html?q=1:1+2:38+3:125+4:1+5:3+6:2005+7:1+8:85+9:85&amp;ds=CRS1&amp;f=json" TargetMode="External"/><Relationship Id="rId264" Type="http://schemas.openxmlformats.org/officeDocument/2006/relationships/hyperlink" Target="http://stats.oecd.org/qwids/microdata.html?q=1:1+2:38+3:130+4:1+5:3+6:2002+7:1+8:85+9:85&amp;ds=CRS1&amp;f=json" TargetMode="External"/><Relationship Id="rId471" Type="http://schemas.openxmlformats.org/officeDocument/2006/relationships/hyperlink" Target="http://stats.oecd.org/qwids/microdata.html?q=1:1+2:38+3:160+4:1+5:3+6:2004+7:1+8:85+9:85&amp;ds=CRS1&amp;f=json" TargetMode="External"/><Relationship Id="rId17" Type="http://schemas.openxmlformats.org/officeDocument/2006/relationships/hyperlink" Target="http://stats.oecd.org/qwids/microdata.html?q=1:1+2:38+3:79+4:1+5:3+6:2010+7:1+8:85+9:85&amp;ds=CRS1&amp;f=json" TargetMode="External"/><Relationship Id="rId59" Type="http://schemas.openxmlformats.org/officeDocument/2006/relationships/hyperlink" Target="http://stats.oecd.org/qwids/microdata.html?q=1:1+2:38+3:262+4:1+5:3+6:2006+7:1+8:85+9:85&amp;ds=CRS1&amp;f=json" TargetMode="External"/><Relationship Id="rId124" Type="http://schemas.openxmlformats.org/officeDocument/2006/relationships/hyperlink" Target="http://stats.oecd.org/qwids/microdata.html?q=1:1+2:38+3:111+4:1+5:3+6:2003+7:1+8:85+9:85&amp;ds=CRS1&amp;f=json" TargetMode="External"/><Relationship Id="rId527" Type="http://schemas.openxmlformats.org/officeDocument/2006/relationships/hyperlink" Target="http://stats.oecd.org/qwids/microdata.html?q=1:1+2:38+3:173+4:1+5:3+6:2009+7:1+8:85+9:85&amp;ds=CRS1&amp;f=json" TargetMode="External"/><Relationship Id="rId70" Type="http://schemas.openxmlformats.org/officeDocument/2006/relationships/hyperlink" Target="http://stats.oecd.org/qwids/microdata.html?q=1:1+2:38+3:87+4:1+5:3+6:2006+7:1+8:85+9:85&amp;ds=CRS1&amp;f=json" TargetMode="External"/><Relationship Id="rId166" Type="http://schemas.openxmlformats.org/officeDocument/2006/relationships/hyperlink" Target="http://stats.oecd.org/qwids/microdata.html?q=1:1+2:38+3:268+4:1+5:3+6:2005+7:1+8:85+9:85&amp;ds=CRS1&amp;f=json" TargetMode="External"/><Relationship Id="rId331" Type="http://schemas.openxmlformats.org/officeDocument/2006/relationships/hyperlink" Target="http://stats.oecd.org/qwids/microdata.html?q=1:1+2:38+3:269+4:1+5:3+6:2006+7:1+8:85+9:85&amp;ds=CRS1&amp;f=json" TargetMode="External"/><Relationship Id="rId373" Type="http://schemas.openxmlformats.org/officeDocument/2006/relationships/hyperlink" Target="http://stats.oecd.org/qwids/microdata.html?q=1:1+2:38+3:147+4:1+5:3+6:2007+7:1+8:85+9:85&amp;ds=CRS1&amp;f=json" TargetMode="External"/><Relationship Id="rId429" Type="http://schemas.openxmlformats.org/officeDocument/2006/relationships/hyperlink" Target="http://stats.oecd.org/qwids/microdata.html?q=1:1+2:38+3:154+4:1+5:3+6:2010+7:1+8:85+9:85&amp;ds=CRS1&amp;f=json" TargetMode="External"/><Relationship Id="rId1" Type="http://schemas.openxmlformats.org/officeDocument/2006/relationships/printerSettings" Target="../printerSettings/printerSettings3.bin"/><Relationship Id="rId233" Type="http://schemas.openxmlformats.org/officeDocument/2006/relationships/hyperlink" Target="http://stats.oecd.org/qwids/microdata.html?q=1:1+2:38+3:126+4:1+5:3+6:2008+7:1+8:85+9:85&amp;ds=CRS1&amp;f=json" TargetMode="External"/><Relationship Id="rId440" Type="http://schemas.openxmlformats.org/officeDocument/2006/relationships/hyperlink" Target="http://stats.oecd.org/qwids/microdata.html?q=1:1+2:38+3:155+4:1+5:3+6:2010+7:1+8:85+9:85&amp;ds=CRS1&amp;f=json" TargetMode="External"/><Relationship Id="rId28" Type="http://schemas.openxmlformats.org/officeDocument/2006/relationships/hyperlink" Target="http://stats.oecd.org/qwids/microdata.html?q=1:1+2:38+3:81+4:1+5:3+6:2008+7:1+8:85+9:85&amp;ds=CRS1&amp;f=json" TargetMode="External"/><Relationship Id="rId275" Type="http://schemas.openxmlformats.org/officeDocument/2006/relationships/hyperlink" Target="http://stats.oecd.org/qwids/microdata.html?q=1:1+2:38+3:131+4:1+5:3+6:2003+7:1+8:85+9:85&amp;ds=CRS1&amp;f=json" TargetMode="External"/><Relationship Id="rId300" Type="http://schemas.openxmlformats.org/officeDocument/2006/relationships/hyperlink" Target="http://stats.oecd.org/qwids/microdata.html?q=1:1+2:38+3:133+4:1+5:3+6:2006+7:1+8:85+9:85&amp;ds=CRS1&amp;f=json" TargetMode="External"/><Relationship Id="rId482" Type="http://schemas.openxmlformats.org/officeDocument/2006/relationships/hyperlink" Target="http://stats.oecd.org/qwids/microdata.html?q=1:1+2:38+3:167+4:1+5:3+6:2003+7:1+8:85+9:85&amp;ds=CRS1&amp;f=json" TargetMode="External"/><Relationship Id="rId538" Type="http://schemas.openxmlformats.org/officeDocument/2006/relationships/hyperlink" Target="http://stats.oecd.org/qwids/microdata.html?q=1:1+2:38+3:182+4:1+5:3+6:2007+7:1+8:85+9:85&amp;ds=CRS1&amp;f=json" TargetMode="External"/><Relationship Id="rId81" Type="http://schemas.openxmlformats.org/officeDocument/2006/relationships/hyperlink" Target="http://stats.oecd.org/qwids/microdata.html?q=1:1+2:38+3:86+4:1+5:3+6:2007+7:1+8:85+9:85&amp;ds=CRS1&amp;f=json" TargetMode="External"/><Relationship Id="rId135" Type="http://schemas.openxmlformats.org/officeDocument/2006/relationships/hyperlink" Target="http://stats.oecd.org/qwids/microdata.html?q=1:2+2:38+3:112+4:1+5:3+6:2012+7:1+8:85+9:85&amp;ds=CRS1&amp;f=json" TargetMode="External"/><Relationship Id="rId177" Type="http://schemas.openxmlformats.org/officeDocument/2006/relationships/hyperlink" Target="http://stats.oecd.org/qwids/microdata.html?q=1:1+2:38+3:120+4:1+5:3+6:2005+7:1+8:85+9:85&amp;ds=CRS1&amp;f=json" TargetMode="External"/><Relationship Id="rId342" Type="http://schemas.openxmlformats.org/officeDocument/2006/relationships/hyperlink" Target="http://stats.oecd.org/qwids/microdata.html?q=1:1+2:38+3:139+4:1+5:3+6:2006+7:1+8:85+9:85&amp;ds=CRS1&amp;f=json" TargetMode="External"/><Relationship Id="rId384" Type="http://schemas.openxmlformats.org/officeDocument/2006/relationships/hyperlink" Target="http://stats.oecd.org/qwids/microdata.html?q=1:1+2:38+3:150+4:1+5:3+6:2003+7:1+8:85+9:85&amp;ds=CRS1&amp;f=json" TargetMode="External"/><Relationship Id="rId202" Type="http://schemas.openxmlformats.org/officeDocument/2006/relationships/hyperlink" Target="http://stats.oecd.org/qwids/microdata.html?q=1:1+2:38+3:122+4:1+5:3+6:2008+7:1+8:85+9:85&amp;ds=CRS1&amp;f=json" TargetMode="External"/><Relationship Id="rId244" Type="http://schemas.openxmlformats.org/officeDocument/2006/relationships/hyperlink" Target="http://stats.oecd.org/qwids/microdata.html?q=1:1+2:38+3:127+4:1+5:3+6:2008+7:1+8:85+9:85&amp;ds=CRS1&amp;f=json" TargetMode="External"/><Relationship Id="rId39" Type="http://schemas.openxmlformats.org/officeDocument/2006/relationships/hyperlink" Target="http://stats.oecd.org/qwids/microdata.html?q=1:1+2:38+3:82+4:1+5:3+6:2008+7:1+8:85+9:85&amp;ds=CRS1&amp;f=json" TargetMode="External"/><Relationship Id="rId286" Type="http://schemas.openxmlformats.org/officeDocument/2006/relationships/hyperlink" Target="http://stats.oecd.org/qwids/microdata.html?q=1:1+2:38+3:132+4:1+5:3+6:2003+7:1+8:85+9:85&amp;ds=CRS1&amp;f=json" TargetMode="External"/><Relationship Id="rId451" Type="http://schemas.openxmlformats.org/officeDocument/2006/relationships/hyperlink" Target="http://stats.oecd.org/qwids/microdata.html?q=1:1+2:38+3:157+4:1+5:3+6:2003+7:1+8:85+9:85&amp;ds=CRS1&amp;f=json" TargetMode="External"/><Relationship Id="rId493" Type="http://schemas.openxmlformats.org/officeDocument/2006/relationships/hyperlink" Target="http://stats.oecd.org/qwids/microdata.html?q=1:1+2:38+3:169+4:1+5:3+6:2003+7:1+8:85+9:85&amp;ds=CRS1&amp;f=json" TargetMode="External"/><Relationship Id="rId507" Type="http://schemas.openxmlformats.org/officeDocument/2006/relationships/hyperlink" Target="http://stats.oecd.org/qwids/microdata.html?q=1:1+2:38+3:273+4:1+5:3+6:2006+7:1+8:85+9:85&amp;ds=CRS1&amp;f=json" TargetMode="External"/><Relationship Id="rId50" Type="http://schemas.openxmlformats.org/officeDocument/2006/relationships/hyperlink" Target="http://stats.oecd.org/qwids/microdata.html?q=1:1+2:38+3:261+4:1+5:3+6:2008+7:1+8:85+9:85&amp;ds=CRS1&amp;f=json" TargetMode="External"/><Relationship Id="rId104" Type="http://schemas.openxmlformats.org/officeDocument/2006/relationships/hyperlink" Target="http://stats.oecd.org/qwids/microdata.html?q=1:1+2:38+3:89+4:1+5:3+6:2011+7:1+8:85+9:85&amp;ds=CRS1&amp;f=json" TargetMode="External"/><Relationship Id="rId146" Type="http://schemas.openxmlformats.org/officeDocument/2006/relationships/hyperlink" Target="http://stats.oecd.org/qwids/microdata.html?q=1:1+2:38+3:115+4:1+5:3+6:2008+7:1+8:85+9:85&amp;ds=CRS1&amp;f=json" TargetMode="External"/><Relationship Id="rId188" Type="http://schemas.openxmlformats.org/officeDocument/2006/relationships/hyperlink" Target="http://stats.oecd.org/qwids/microdata.html?q=1:1+2:38+3:121+4:1+5:3+6:2005+7:1+8:85+9:85&amp;ds=CRS1&amp;f=json" TargetMode="External"/><Relationship Id="rId311" Type="http://schemas.openxmlformats.org/officeDocument/2006/relationships/hyperlink" Target="http://stats.oecd.org/qwids/microdata.html?q=1:1+2:38+3:135+4:1+5:3+6:2011+7:1+8:85+9:85&amp;ds=CRS1&amp;f=json" TargetMode="External"/><Relationship Id="rId353" Type="http://schemas.openxmlformats.org/officeDocument/2006/relationships/hyperlink" Target="http://stats.oecd.org/qwids/microdata.html?q=1:1+2:38+3:140+4:1+5:3+6:2006+7:1+8:85+9:85&amp;ds=CRS1&amp;f=json" TargetMode="External"/><Relationship Id="rId395" Type="http://schemas.openxmlformats.org/officeDocument/2006/relationships/hyperlink" Target="http://stats.oecd.org/qwids/microdata.html?q=1:1+2:38+3:271+4:1+5:3+6:2012+7:1+8:85+9:85&amp;ds=CRS1&amp;f=json" TargetMode="External"/><Relationship Id="rId409" Type="http://schemas.openxmlformats.org/officeDocument/2006/relationships/hyperlink" Target="http://stats.oecd.org/qwids/microdata.html?q=1:1+2:38+3:146+4:1+5:3+6:2010+7:1+8:85+9:85&amp;ds=CRS1&amp;f=json" TargetMode="External"/><Relationship Id="rId92" Type="http://schemas.openxmlformats.org/officeDocument/2006/relationships/hyperlink" Target="http://stats.oecd.org/qwids/microdata.html?q=1:1+2:38+3:88+4:1+5:3+6:2008+7:1+8:85+9:85&amp;ds=CRS1&amp;f=json" TargetMode="External"/><Relationship Id="rId213" Type="http://schemas.openxmlformats.org/officeDocument/2006/relationships/hyperlink" Target="http://stats.oecd.org/qwids/microdata.html?q=1:1+2:38+3:123+4:1+5:3+6:2003+7:1+8:85+9:85&amp;ds=CRS1&amp;f=json" TargetMode="External"/><Relationship Id="rId420" Type="http://schemas.openxmlformats.org/officeDocument/2006/relationships/hyperlink" Target="http://stats.oecd.org/qwids/microdata.html?q=1:1+2:38+3:153+4:1+5:3+6:2007+7:1+8:85+9:85&amp;ds=CRS1&amp;f=json" TargetMode="External"/><Relationship Id="rId255" Type="http://schemas.openxmlformats.org/officeDocument/2006/relationships/hyperlink" Target="http://stats.oecd.org/qwids/microdata.html?q=1:1+2:38+3:129+4:1+5:3+6:2004+7:1+8:85+9:85&amp;ds=CRS1&amp;f=json" TargetMode="External"/><Relationship Id="rId297" Type="http://schemas.openxmlformats.org/officeDocument/2006/relationships/hyperlink" Target="http://stats.oecd.org/qwids/microdata.html?q=1:1+2:38+3:133+4:1+5:3+6:2003+7:1+8:85+9:85&amp;ds=CRS1&amp;f=json" TargetMode="External"/><Relationship Id="rId462" Type="http://schemas.openxmlformats.org/officeDocument/2006/relationships/hyperlink" Target="http://stats.oecd.org/qwids/microdata.html?q=1:1+2:38+3:158+4:1+5:3+6:2008+7:1+8:85+9:85&amp;ds=CRS1&amp;f=json" TargetMode="External"/><Relationship Id="rId518" Type="http://schemas.openxmlformats.org/officeDocument/2006/relationships/hyperlink" Target="http://stats.oecd.org/qwids/microdata.html?q=1:1+2:38+3:171+4:1+5:3+6:2007+7:1+8:85+9:85&amp;ds=CRS1&amp;f=json" TargetMode="External"/><Relationship Id="rId115" Type="http://schemas.openxmlformats.org/officeDocument/2006/relationships/hyperlink" Target="http://stats.oecd.org/qwids/microdata.html?q=1:1+2:38+3:264+4:1+5:3+6:2012+7:1+8:85+9:85&amp;ds=CRS1&amp;f=json" TargetMode="External"/><Relationship Id="rId157" Type="http://schemas.openxmlformats.org/officeDocument/2006/relationships/hyperlink" Target="http://stats.oecd.org/qwids/microdata.html?q=1:1+2:38+3:265+4:1+5:3+6:2008+7:1+8:85+9:85&amp;ds=CRS1&amp;f=json" TargetMode="External"/><Relationship Id="rId322" Type="http://schemas.openxmlformats.org/officeDocument/2006/relationships/hyperlink" Target="http://stats.oecd.org/qwids/microdata.html?q=1:1+2:38+3:137+4:1+5:3+6:2005+7:1+8:85+9:85&amp;ds=CRS1&amp;f=json" TargetMode="External"/><Relationship Id="rId364" Type="http://schemas.openxmlformats.org/officeDocument/2006/relationships/hyperlink" Target="http://stats.oecd.org/qwids/microdata.html?q=1:1+2:38+3:270+4:1+5:3+6:2006+7:1+8:85+9:85&amp;ds=CRS1&amp;f=json" TargetMode="External"/><Relationship Id="rId61" Type="http://schemas.openxmlformats.org/officeDocument/2006/relationships/hyperlink" Target="http://stats.oecd.org/qwids/microdata.html?q=1:1+2:38+3:262+4:1+5:3+6:2008+7:1+8:85+9:85&amp;ds=CRS1&amp;f=json" TargetMode="External"/><Relationship Id="rId199" Type="http://schemas.openxmlformats.org/officeDocument/2006/relationships/hyperlink" Target="http://stats.oecd.org/qwids/microdata.html?q=1:1+2:38+3:122+4:1+5:3+6:2005+7:1+8:85+9:85&amp;ds=CRS1&amp;f=json" TargetMode="External"/><Relationship Id="rId19" Type="http://schemas.openxmlformats.org/officeDocument/2006/relationships/hyperlink" Target="http://stats.oecd.org/qwids/microdata.html?q=1:1+2:38+3:79+4:1+5:3+6:2012+7:1+8:85+9:85&amp;ds=CRS1&amp;f=json" TargetMode="External"/><Relationship Id="rId224" Type="http://schemas.openxmlformats.org/officeDocument/2006/relationships/hyperlink" Target="http://stats.oecd.org/qwids/microdata.html?q=1:1+2:38+3:125+4:1+5:3+6:2007+7:1+8:85+9:85&amp;ds=CRS1&amp;f=json" TargetMode="External"/><Relationship Id="rId266" Type="http://schemas.openxmlformats.org/officeDocument/2006/relationships/hyperlink" Target="http://stats.oecd.org/qwids/microdata.html?q=1:1+2:38+3:130+4:1+5:3+6:2004+7:1+8:85+9:85&amp;ds=CRS1&amp;f=json" TargetMode="External"/><Relationship Id="rId431" Type="http://schemas.openxmlformats.org/officeDocument/2006/relationships/hyperlink" Target="http://stats.oecd.org/qwids/microdata.html?q=1:1+2:38+3:154+4:1+5:3+6:2012+7:1+8:85+9:85&amp;ds=CRS1&amp;f=json" TargetMode="External"/><Relationship Id="rId473" Type="http://schemas.openxmlformats.org/officeDocument/2006/relationships/hyperlink" Target="http://stats.oecd.org/qwids/microdata.html?q=1:1+2:38+3:160+4:1+5:3+6:2006+7:1+8:85+9:85&amp;ds=CRS1&amp;f=json" TargetMode="External"/><Relationship Id="rId529" Type="http://schemas.openxmlformats.org/officeDocument/2006/relationships/hyperlink" Target="http://stats.oecd.org/qwids/microdata.html?q=1:1+2:38+3:174+4:1+5:3+6:2009+7:1+8:85+9:85&amp;ds=CRS1&amp;f=json" TargetMode="External"/><Relationship Id="rId30" Type="http://schemas.openxmlformats.org/officeDocument/2006/relationships/hyperlink" Target="http://stats.oecd.org/qwids/microdata.html?q=1:1+2:38+3:81+4:1+5:3+6:2006+7:1+8:85+9:85&amp;ds=CRS1&amp;f=json" TargetMode="External"/><Relationship Id="rId126" Type="http://schemas.openxmlformats.org/officeDocument/2006/relationships/hyperlink" Target="http://stats.oecd.org/qwids/microdata.html?q=1:1+2:38+3:111+4:1+5:3+6:2009+7:1+8:85+9:85&amp;ds=CRS1&amp;f=json" TargetMode="External"/><Relationship Id="rId168" Type="http://schemas.openxmlformats.org/officeDocument/2006/relationships/hyperlink" Target="http://stats.oecd.org/qwids/microdata.html?q=1:1+2:38+3:268+4:1+5:3+6:2007+7:1+8:85+9:85&amp;ds=CRS1&amp;f=json" TargetMode="External"/><Relationship Id="rId333" Type="http://schemas.openxmlformats.org/officeDocument/2006/relationships/hyperlink" Target="http://stats.oecd.org/qwids/microdata.html?q=1:1+2:38+3:269+4:1+5:3+6:2008+7:1+8:85+9:85&amp;ds=CRS1&amp;f=json" TargetMode="External"/><Relationship Id="rId540" Type="http://schemas.openxmlformats.org/officeDocument/2006/relationships/hyperlink" Target="http://stats.oecd.org/qwids/microdata.html?q=1:1+2:38+3:182+4:1+5:3+6:2010+7:1+8:85+9:85&amp;ds=CRS1&amp;f=json" TargetMode="External"/><Relationship Id="rId72" Type="http://schemas.openxmlformats.org/officeDocument/2006/relationships/hyperlink" Target="http://stats.oecd.org/qwids/microdata.html?q=1:1+2:38+3:87+4:1+5:3+6:2008+7:1+8:85+9:85&amp;ds=CRS1&amp;f=json" TargetMode="External"/><Relationship Id="rId375" Type="http://schemas.openxmlformats.org/officeDocument/2006/relationships/hyperlink" Target="http://stats.oecd.org/qwids/microdata.html?q=1:1+2:38+3:147+4:1+5:3+6:2009+7:1+8:85+9:85&amp;ds=CRS1&amp;f=json" TargetMode="External"/><Relationship Id="rId3" Type="http://schemas.openxmlformats.org/officeDocument/2006/relationships/hyperlink" Target="http://stats.oecd.org/qwids/microdata.html?q=1:1+2:38+3:78+4:1+5:3+6:2004+7:1+8:85+9:85&amp;ds=CRS1&amp;f=json" TargetMode="External"/><Relationship Id="rId235" Type="http://schemas.openxmlformats.org/officeDocument/2006/relationships/hyperlink" Target="http://stats.oecd.org/qwids/microdata.html?q=1:1+2:38+3:126+4:1+5:3+6:2010+7:1+8:85+9:85&amp;ds=CRS1&amp;f=json" TargetMode="External"/><Relationship Id="rId277" Type="http://schemas.openxmlformats.org/officeDocument/2006/relationships/hyperlink" Target="http://stats.oecd.org/qwids/microdata.html?q=1:1+2:38+3:131+4:1+5:3+6:2005+7:1+8:85+9:85&amp;ds=CRS1&amp;f=json" TargetMode="External"/><Relationship Id="rId400" Type="http://schemas.openxmlformats.org/officeDocument/2006/relationships/hyperlink" Target="http://stats.oecd.org/qwids/microdata.html?q=1:1+2:38+3:272+4:1+5:3+6:2006+7:1+8:85+9:85&amp;ds=CRS1&amp;f=json" TargetMode="External"/><Relationship Id="rId442" Type="http://schemas.openxmlformats.org/officeDocument/2006/relationships/hyperlink" Target="http://stats.oecd.org/qwids/microdata.html?q=1:1+2:38+3:155+4:1+5:3+6:2012+7:1+8:85+9:85&amp;ds=CRS1&amp;f=json" TargetMode="External"/><Relationship Id="rId484" Type="http://schemas.openxmlformats.org/officeDocument/2006/relationships/hyperlink" Target="http://stats.oecd.org/qwids/microdata.html?q=1:1+2:38+3:167+4:1+5:3+6:2005+7:1+8:85+9:85&amp;ds=CRS1&amp;f=json" TargetMode="External"/><Relationship Id="rId137" Type="http://schemas.openxmlformats.org/officeDocument/2006/relationships/hyperlink" Target="http://stats.oecd.org/qwids/microdata.html?q=1:1+2:38+3:113+4:1+5:3+6:2010+7:1+8:85+9:85&amp;ds=CRS1&amp;f=json" TargetMode="External"/><Relationship Id="rId302" Type="http://schemas.openxmlformats.org/officeDocument/2006/relationships/hyperlink" Target="http://stats.oecd.org/qwids/microdata.html?q=1:1+2:38+3:133+4:1+5:3+6:2011+7:1+8:85+9:85&amp;ds=CRS1&amp;f=json" TargetMode="External"/><Relationship Id="rId344" Type="http://schemas.openxmlformats.org/officeDocument/2006/relationships/hyperlink" Target="http://stats.oecd.org/qwids/microdata.html?q=1:1+2:38+3:139+4:1+5:3+6:2008+7:1+8:85+9:85&amp;ds=CRS1&amp;f=json" TargetMode="External"/><Relationship Id="rId41" Type="http://schemas.openxmlformats.org/officeDocument/2006/relationships/hyperlink" Target="http://stats.oecd.org/qwids/microdata.html?q=1:1+2:38+3:82+4:1+5:3+6:2011+7:1+8:85+9:85&amp;ds=CRS1&amp;f=json" TargetMode="External"/><Relationship Id="rId83" Type="http://schemas.openxmlformats.org/officeDocument/2006/relationships/hyperlink" Target="http://stats.oecd.org/qwids/microdata.html?q=1:1+2:38+3:86+4:1+5:3+6:2009+7:1+8:85+9:85&amp;ds=CRS1&amp;f=json" TargetMode="External"/><Relationship Id="rId179" Type="http://schemas.openxmlformats.org/officeDocument/2006/relationships/hyperlink" Target="http://stats.oecd.org/qwids/microdata.html?q=1:1+2:38+3:120+4:1+5:3+6:2007+7:1+8:85+9:85&amp;ds=CRS1&amp;f=json" TargetMode="External"/><Relationship Id="rId386" Type="http://schemas.openxmlformats.org/officeDocument/2006/relationships/hyperlink" Target="http://stats.oecd.org/qwids/microdata.html?q=1:1+2:38+3:271+4:1+5:3+6:2003+7:1+8:85+9:85&amp;ds=CRS1&amp;f=json" TargetMode="External"/><Relationship Id="rId190" Type="http://schemas.openxmlformats.org/officeDocument/2006/relationships/hyperlink" Target="http://stats.oecd.org/qwids/microdata.html?q=1:1+2:38+3:121+4:1+5:3+6:2007+7:1+8:85+9:85&amp;ds=CRS1&amp;f=json" TargetMode="External"/><Relationship Id="rId204" Type="http://schemas.openxmlformats.org/officeDocument/2006/relationships/hyperlink" Target="http://stats.oecd.org/qwids/microdata.html?q=1:1+2:38+3:122+4:1+5:3+6:2010+7:1+8:85+9:85&amp;ds=CRS1&amp;f=json" TargetMode="External"/><Relationship Id="rId246" Type="http://schemas.openxmlformats.org/officeDocument/2006/relationships/hyperlink" Target="http://stats.oecd.org/qwids/microdata.html?q=1:1+2:38+3:127+4:1+5:3+6:2010+7:1+8:85+9:85&amp;ds=CRS1&amp;f=json" TargetMode="External"/><Relationship Id="rId288" Type="http://schemas.openxmlformats.org/officeDocument/2006/relationships/hyperlink" Target="http://stats.oecd.org/qwids/microdata.html?q=1:1+2:38+3:132+4:1+5:3+6:2005+7:1+8:85+9:85&amp;ds=CRS1&amp;f=json" TargetMode="External"/><Relationship Id="rId411" Type="http://schemas.openxmlformats.org/officeDocument/2006/relationships/hyperlink" Target="http://stats.oecd.org/qwids/microdata.html?q=1:1+2:38+3:146+4:1+5:3+6:2008+7:1+8:85+9:85&amp;ds=CRS1&amp;f=json" TargetMode="External"/><Relationship Id="rId453" Type="http://schemas.openxmlformats.org/officeDocument/2006/relationships/hyperlink" Target="http://stats.oecd.org/qwids/microdata.html?q=1:1+2:38+3:157+4:1+5:3+6:2006+7:1+8:85+9:85&amp;ds=CRS1&amp;f=json" TargetMode="External"/><Relationship Id="rId509" Type="http://schemas.openxmlformats.org/officeDocument/2006/relationships/hyperlink" Target="http://stats.oecd.org/qwids/microdata.html?q=1:1+2:38+3:273+4:1+5:3+6:2008+7:1+8:85+9:85&amp;ds=CRS1&amp;f=json" TargetMode="External"/><Relationship Id="rId106" Type="http://schemas.openxmlformats.org/officeDocument/2006/relationships/hyperlink" Target="http://stats.oecd.org/qwids/microdata.html?q=1:1+2:38+3:264+4:1+5:3+6:2003+7:1+8:85+9:85&amp;ds=CRS1&amp;f=json" TargetMode="External"/><Relationship Id="rId313" Type="http://schemas.openxmlformats.org/officeDocument/2006/relationships/hyperlink" Target="http://stats.oecd.org/qwids/microdata.html?q=1:1+2:38+3:136+4:1+5:3+6:2002+7:1+8:85+9:85&amp;ds=CRS1&amp;f=json" TargetMode="External"/><Relationship Id="rId495" Type="http://schemas.openxmlformats.org/officeDocument/2006/relationships/hyperlink" Target="http://stats.oecd.org/qwids/microdata.html?q=1:1+2:38+3:169+4:1+5:3+6:2005+7:1+8:85+9:85&amp;ds=CRS1&amp;f=json" TargetMode="External"/><Relationship Id="rId10" Type="http://schemas.openxmlformats.org/officeDocument/2006/relationships/hyperlink" Target="http://stats.oecd.org/qwids/microdata.html?q=1:1+2:38+3:78+4:1+5:3+6:2011+7:1+8:85+9:85&amp;ds=CRS1&amp;f=json" TargetMode="External"/><Relationship Id="rId52" Type="http://schemas.openxmlformats.org/officeDocument/2006/relationships/hyperlink" Target="http://stats.oecd.org/qwids/microdata.html?q=1:1+2:38+3:261+4:1+5:3+6:2010+7:1+8:85+9:85&amp;ds=CRS1&amp;f=json" TargetMode="External"/><Relationship Id="rId94" Type="http://schemas.openxmlformats.org/officeDocument/2006/relationships/hyperlink" Target="http://stats.oecd.org/qwids/microdata.html?q=1:1+2:38+3:88+4:1+5:3+6:2010+7:1+8:85+9:85&amp;ds=CRS1&amp;f=json" TargetMode="External"/><Relationship Id="rId148" Type="http://schemas.openxmlformats.org/officeDocument/2006/relationships/hyperlink" Target="http://stats.oecd.org/qwids/microdata.html?q=1:1+2:38+3:115+4:1+5:3+6:2010+7:1+8:85+9:85&amp;ds=CRS1&amp;f=json" TargetMode="External"/><Relationship Id="rId355" Type="http://schemas.openxmlformats.org/officeDocument/2006/relationships/hyperlink" Target="http://stats.oecd.org/qwids/microdata.html?q=1:1+2:38+3:140+4:1+5:3+6:2008+7:1+8:85+9:85&amp;ds=CRS1&amp;f=json" TargetMode="External"/><Relationship Id="rId397" Type="http://schemas.openxmlformats.org/officeDocument/2006/relationships/hyperlink" Target="http://stats.oecd.org/qwids/microdata.html?q=1:1+2:38+3:272+4:1+5:3+6:2003+7:1+8:85+9:85&amp;ds=CRS1&amp;f=json" TargetMode="External"/><Relationship Id="rId520" Type="http://schemas.openxmlformats.org/officeDocument/2006/relationships/hyperlink" Target="http://stats.oecd.org/qwids/microdata.html?q=1:1+2:38+3:171+4:1+5:3+6:2009+7:1+8:85+9:85&amp;ds=CRS1&amp;f=json" TargetMode="External"/><Relationship Id="rId215" Type="http://schemas.openxmlformats.org/officeDocument/2006/relationships/hyperlink" Target="http://stats.oecd.org/qwids/microdata.html?q=1:1+2:38+3:123+4:1+5:3+6:2006+7:1+8:85+9:85&amp;ds=CRS1&amp;f=json" TargetMode="External"/><Relationship Id="rId257" Type="http://schemas.openxmlformats.org/officeDocument/2006/relationships/hyperlink" Target="http://stats.oecd.org/qwids/microdata.html?q=1:1+2:38+3:129+4:1+5:3+6:2006+7:1+8:85+9:85&amp;ds=CRS1&amp;f=json" TargetMode="External"/><Relationship Id="rId422" Type="http://schemas.openxmlformats.org/officeDocument/2006/relationships/hyperlink" Target="http://stats.oecd.org/qwids/microdata.html?q=1:1+2:38+3:153+4:1+5:3+6:2005+7:1+8:85+9:85&amp;ds=CRS1&amp;f=json" TargetMode="External"/><Relationship Id="rId464" Type="http://schemas.openxmlformats.org/officeDocument/2006/relationships/hyperlink" Target="http://stats.oecd.org/qwids/microdata.html?q=1:1+2:38+3:158+4:1+5:3+6:2010+7:1+8:85+9:85&amp;ds=CRS1&amp;f=json" TargetMode="External"/><Relationship Id="rId299" Type="http://schemas.openxmlformats.org/officeDocument/2006/relationships/hyperlink" Target="http://stats.oecd.org/qwids/microdata.html?q=1:1+2:38+3:133+4:1+5:3+6:2005+7:1+8:85+9:85&amp;ds=CRS1&amp;f=json" TargetMode="External"/><Relationship Id="rId63" Type="http://schemas.openxmlformats.org/officeDocument/2006/relationships/hyperlink" Target="http://stats.oecd.org/qwids/microdata.html?q=1:1+2:38+3:262+4:1+5:3+6:2010+7:1+8:85+9:85&amp;ds=CRS1&amp;f=json" TargetMode="External"/><Relationship Id="rId159" Type="http://schemas.openxmlformats.org/officeDocument/2006/relationships/hyperlink" Target="http://stats.oecd.org/qwids/microdata.html?q=1:1+2:38+3:265+4:1+5:3+6:2010+7:1+8:85+9:85&amp;ds=CRS1&amp;f=json" TargetMode="External"/><Relationship Id="rId366" Type="http://schemas.openxmlformats.org/officeDocument/2006/relationships/hyperlink" Target="http://stats.oecd.org/qwids/microdata.html?q=1:1+2:38+3:270+4:1+5:3+6:2008+7:1+8:85+9:85&amp;ds=CRS1&amp;f=json" TargetMode="External"/><Relationship Id="rId226" Type="http://schemas.openxmlformats.org/officeDocument/2006/relationships/hyperlink" Target="http://stats.oecd.org/qwids/microdata.html?q=1:1+2:38+3:125+4:1+5:3+6:2009+7:1+8:85+9:85&amp;ds=CRS1&amp;f=json" TargetMode="External"/><Relationship Id="rId433" Type="http://schemas.openxmlformats.org/officeDocument/2006/relationships/hyperlink" Target="http://stats.oecd.org/qwids/microdata.html?q=1:1+2:38+3:155+4:1+5:3+6:2003+7:1+8:85+9:85&amp;ds=CRS1&amp;f=json" TargetMode="External"/><Relationship Id="rId74" Type="http://schemas.openxmlformats.org/officeDocument/2006/relationships/hyperlink" Target="http://stats.oecd.org/qwids/microdata.html?q=1:1+2:38+3:87+4:1+5:3+6:2010+7:1+8:85+9:85&amp;ds=CRS1&amp;f=json" TargetMode="External"/><Relationship Id="rId377" Type="http://schemas.openxmlformats.org/officeDocument/2006/relationships/hyperlink" Target="http://stats.oecd.org/qwids/microdata.html?q=1:1+2:38+3:147+4:1+5:3+6:2011+7:1+8:85+9:85&amp;ds=CRS1&amp;f=json" TargetMode="External"/><Relationship Id="rId500" Type="http://schemas.openxmlformats.org/officeDocument/2006/relationships/hyperlink" Target="http://stats.oecd.org/qwids/microdata.html?q=1:1+2:38+3:169+4:1+5:3+6:2010+7:1+8:85+9:85&amp;ds=CRS1&amp;f=json" TargetMode="External"/><Relationship Id="rId5" Type="http://schemas.openxmlformats.org/officeDocument/2006/relationships/hyperlink" Target="http://stats.oecd.org/qwids/microdata.html?q=1:1+2:38+3:78+4:1+5:3+6:2006+7:1+8:85+9:85&amp;ds=CRS1&amp;f=json" TargetMode="External"/><Relationship Id="rId237" Type="http://schemas.openxmlformats.org/officeDocument/2006/relationships/hyperlink" Target="http://stats.oecd.org/qwids/microdata.html?q=1:1+2:38+3:126+4:1+5:3+6:2012+7:1+8:85+9:85&amp;ds=CRS1&amp;f=json" TargetMode="External"/><Relationship Id="rId444" Type="http://schemas.openxmlformats.org/officeDocument/2006/relationships/hyperlink" Target="http://stats.oecd.org/qwids/microdata.html?q=1:1+2:38+3:156+4:1+5:3+6:2004+7:1+8:85+9:85&amp;ds=CRS1&amp;f=json" TargetMode="External"/><Relationship Id="rId290" Type="http://schemas.openxmlformats.org/officeDocument/2006/relationships/hyperlink" Target="http://stats.oecd.org/qwids/microdata.html?q=1:1+2:38+3:132+4:1+5:3+6:2007+7:1+8:85+9:85&amp;ds=CRS1&amp;f=json" TargetMode="External"/><Relationship Id="rId304" Type="http://schemas.openxmlformats.org/officeDocument/2006/relationships/hyperlink" Target="http://stats.oecd.org/qwids/microdata.html?q=1:1+2:38+3:134+4:1+5:3+6:2002+7:1+8:85+9:85&amp;ds=CRS1&amp;f=json" TargetMode="External"/><Relationship Id="rId388" Type="http://schemas.openxmlformats.org/officeDocument/2006/relationships/hyperlink" Target="http://stats.oecd.org/qwids/microdata.html?q=1:1+2:38+3:271+4:1+5:3+6:2005+7:1+8:85+9:85&amp;ds=CRS1&amp;f=json" TargetMode="External"/><Relationship Id="rId511" Type="http://schemas.openxmlformats.org/officeDocument/2006/relationships/hyperlink" Target="http://stats.oecd.org/qwids/microdata.html?q=1:1+2:38+3:273+4:1+5:3+6:2010+7:1+8:85+9:85&amp;ds=CRS1&amp;f=js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selection activeCell="A27" sqref="A27"/>
    </sheetView>
  </sheetViews>
  <sheetFormatPr baseColWidth="10" defaultRowHeight="15" x14ac:dyDescent="0.25"/>
  <cols>
    <col min="1" max="1" width="37.7109375" bestFit="1" customWidth="1"/>
    <col min="2" max="2" width="13.85546875" customWidth="1"/>
    <col min="3" max="3" width="13.7109375" customWidth="1"/>
  </cols>
  <sheetData>
    <row r="1" spans="1:12" x14ac:dyDescent="0.25">
      <c r="B1" s="197">
        <v>2002</v>
      </c>
      <c r="C1" s="197">
        <v>2003</v>
      </c>
      <c r="D1" s="197">
        <v>2004</v>
      </c>
      <c r="E1" s="197">
        <v>2005</v>
      </c>
      <c r="F1" s="197">
        <v>2006</v>
      </c>
      <c r="G1" s="197">
        <v>2007</v>
      </c>
      <c r="H1" s="197">
        <v>2008</v>
      </c>
      <c r="I1" s="197">
        <v>2009</v>
      </c>
      <c r="J1" s="197">
        <v>2010</v>
      </c>
      <c r="K1" s="197">
        <v>2011</v>
      </c>
      <c r="L1" s="197">
        <v>2012</v>
      </c>
    </row>
    <row r="2" spans="1:12" x14ac:dyDescent="0.25">
      <c r="B2" s="44">
        <v>455.77665200000001</v>
      </c>
      <c r="C2" s="44">
        <v>813.15690400000005</v>
      </c>
      <c r="D2" s="44">
        <v>558.42614700000001</v>
      </c>
      <c r="E2" s="44">
        <v>707.32301700000005</v>
      </c>
      <c r="F2" s="196">
        <v>1012.123214</v>
      </c>
      <c r="G2" s="44">
        <v>737.23299799999995</v>
      </c>
      <c r="H2" s="196">
        <v>1006.790606</v>
      </c>
      <c r="I2" s="44">
        <v>977.61162200000001</v>
      </c>
      <c r="J2" s="44">
        <v>961.53099899999995</v>
      </c>
      <c r="K2" s="196">
        <v>1057.5273440000001</v>
      </c>
      <c r="L2" s="44">
        <v>803.54439100000002</v>
      </c>
    </row>
    <row r="3" spans="1:12" x14ac:dyDescent="0.25">
      <c r="A3" s="195" t="s">
        <v>254</v>
      </c>
      <c r="B3" s="195">
        <v>9091.0438939999985</v>
      </c>
      <c r="F3" s="194"/>
    </row>
    <row r="4" spans="1:12" ht="30" x14ac:dyDescent="0.25">
      <c r="A4" s="193" t="s">
        <v>253</v>
      </c>
      <c r="B4" s="192" t="s">
        <v>252</v>
      </c>
      <c r="C4" s="192" t="s">
        <v>251</v>
      </c>
      <c r="F4" s="191"/>
    </row>
    <row r="5" spans="1:12" x14ac:dyDescent="0.25">
      <c r="A5" s="1" t="s">
        <v>250</v>
      </c>
      <c r="B5" s="1">
        <v>215.21074300000001</v>
      </c>
      <c r="C5" s="190">
        <v>2.3672830701217604E-2</v>
      </c>
    </row>
    <row r="6" spans="1:12" x14ac:dyDescent="0.25">
      <c r="A6" s="1" t="s">
        <v>249</v>
      </c>
      <c r="B6" s="1">
        <v>711.57885599999997</v>
      </c>
      <c r="C6" s="190">
        <v>7.8272513508557046E-2</v>
      </c>
    </row>
    <row r="7" spans="1:12" x14ac:dyDescent="0.25">
      <c r="A7" s="1" t="s">
        <v>248</v>
      </c>
      <c r="B7" s="1">
        <v>24.217991000000001</v>
      </c>
      <c r="C7" s="190">
        <v>2.6639028516547351E-3</v>
      </c>
    </row>
    <row r="8" spans="1:12" x14ac:dyDescent="0.25">
      <c r="A8" s="1" t="s">
        <v>247</v>
      </c>
      <c r="B8" s="1">
        <v>3.05226</v>
      </c>
      <c r="C8" s="189">
        <v>3.3574362155329034E-4</v>
      </c>
    </row>
    <row r="9" spans="1:12" x14ac:dyDescent="0.25">
      <c r="A9" s="186" t="s">
        <v>246</v>
      </c>
      <c r="B9" s="1">
        <v>200.32174800000001</v>
      </c>
      <c r="C9" s="188">
        <v>2.1999999999999999E-2</v>
      </c>
      <c r="E9" s="187"/>
    </row>
    <row r="10" spans="1:12" x14ac:dyDescent="0.25">
      <c r="A10" s="186" t="s">
        <v>245</v>
      </c>
      <c r="B10" s="1">
        <v>10.015349000000001</v>
      </c>
      <c r="C10" s="183">
        <v>1.10167205427458E-3</v>
      </c>
    </row>
    <row r="11" spans="1:12" x14ac:dyDescent="0.25">
      <c r="A11" s="186" t="s">
        <v>244</v>
      </c>
      <c r="B11" s="1">
        <v>52.170791000000001</v>
      </c>
      <c r="C11" s="183">
        <v>5.7387019145768532E-3</v>
      </c>
    </row>
    <row r="12" spans="1:12" x14ac:dyDescent="0.25">
      <c r="A12" s="186" t="s">
        <v>243</v>
      </c>
      <c r="B12" s="1">
        <v>33.349201000000001</v>
      </c>
      <c r="C12" s="183">
        <v>3.6683577151516E-3</v>
      </c>
    </row>
    <row r="13" spans="1:12" x14ac:dyDescent="0.25">
      <c r="A13" s="185" t="s">
        <v>242</v>
      </c>
      <c r="B13" s="1">
        <v>836.871937</v>
      </c>
      <c r="C13" s="183">
        <v>9.2054548074114603E-2</v>
      </c>
    </row>
    <row r="14" spans="1:12" x14ac:dyDescent="0.25">
      <c r="A14" s="186" t="s">
        <v>241</v>
      </c>
      <c r="B14" s="1">
        <v>46.744368999999999</v>
      </c>
      <c r="C14" s="183">
        <v>5.1418043467081299E-3</v>
      </c>
    </row>
    <row r="15" spans="1:12" x14ac:dyDescent="0.25">
      <c r="A15" s="186" t="s">
        <v>240</v>
      </c>
      <c r="B15" s="1">
        <v>2.7448969999999999</v>
      </c>
      <c r="C15" s="183">
        <v>3.0193419288355598E-4</v>
      </c>
    </row>
    <row r="16" spans="1:12" x14ac:dyDescent="0.25">
      <c r="A16" s="186" t="s">
        <v>239</v>
      </c>
      <c r="B16" s="1">
        <v>54.140484999999998</v>
      </c>
      <c r="C16" s="183">
        <v>5.9553650431325E-3</v>
      </c>
    </row>
    <row r="17" spans="1:3" x14ac:dyDescent="0.25">
      <c r="A17" s="185" t="s">
        <v>238</v>
      </c>
      <c r="B17" s="1">
        <v>0.57184500000000005</v>
      </c>
      <c r="C17" s="183">
        <v>6.2902017281339501E-5</v>
      </c>
    </row>
    <row r="18" spans="1:3" x14ac:dyDescent="0.25">
      <c r="A18" s="185" t="s">
        <v>237</v>
      </c>
      <c r="B18" s="1">
        <v>0.57184500000000005</v>
      </c>
      <c r="C18" s="183">
        <v>6.2902017281339501E-5</v>
      </c>
    </row>
    <row r="19" spans="1:3" x14ac:dyDescent="0.25">
      <c r="A19" s="185" t="s">
        <v>236</v>
      </c>
      <c r="B19" s="1">
        <v>532.77017999999998</v>
      </c>
      <c r="C19" s="184">
        <v>5.8603850802175006E-2</v>
      </c>
    </row>
    <row r="20" spans="1:3" x14ac:dyDescent="0.25">
      <c r="A20" s="185" t="s">
        <v>235</v>
      </c>
      <c r="B20" s="1">
        <v>63.715437999999999</v>
      </c>
      <c r="C20" s="184">
        <v>7.0085942541814779E-3</v>
      </c>
    </row>
    <row r="21" spans="1:3" x14ac:dyDescent="0.25">
      <c r="A21" s="1" t="s">
        <v>234</v>
      </c>
      <c r="B21" s="1">
        <v>185.031993</v>
      </c>
      <c r="C21" s="184">
        <v>2.0353217425571921E-2</v>
      </c>
    </row>
    <row r="22" spans="1:3" x14ac:dyDescent="0.25">
      <c r="A22" s="1" t="s">
        <v>233</v>
      </c>
      <c r="B22" s="1">
        <v>1853.0457749999998</v>
      </c>
      <c r="C22" s="184">
        <v>0.20383201275961194</v>
      </c>
    </row>
    <row r="23" spans="1:3" x14ac:dyDescent="0.25">
      <c r="A23" s="1" t="s">
        <v>232</v>
      </c>
      <c r="B23" s="1">
        <v>3512.3535059999995</v>
      </c>
      <c r="C23" s="184">
        <v>0.38635315668403297</v>
      </c>
    </row>
    <row r="24" spans="1:3" x14ac:dyDescent="0.25">
      <c r="A24" s="1"/>
      <c r="B24" s="1">
        <f>SUM(B5:B23)</f>
        <v>8338.4792089999992</v>
      </c>
      <c r="C24" s="183">
        <f>SUM(C5:C23)</f>
        <v>0.91718400998396055</v>
      </c>
    </row>
  </sheetData>
  <customSheetViews>
    <customSheetView guid="{99EC964B-6DFB-4206-BFA0-685307533358}">
      <selection activeCell="A19" sqref="A19"/>
      <pageMargins left="0.7" right="0.7" top="0.75" bottom="0.75" header="0.3" footer="0.3"/>
      <pageSetup paperSize="9" orientation="portrait" horizontalDpi="300" verticalDpi="300" r:id="rId1"/>
    </customSheetView>
  </customSheetViews>
  <pageMargins left="0.7" right="0.7" top="0.75" bottom="0.75" header="0.3" footer="0.3"/>
  <pageSetup paperSize="9" orientation="portrait" horizontalDpi="300" verticalDpi="3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7"/>
  <sheetViews>
    <sheetView zoomScaleNormal="100" workbookViewId="0">
      <selection activeCell="G27" sqref="G27"/>
    </sheetView>
  </sheetViews>
  <sheetFormatPr baseColWidth="10" defaultRowHeight="15" x14ac:dyDescent="0.25"/>
  <cols>
    <col min="2" max="2" width="15" bestFit="1" customWidth="1"/>
    <col min="3" max="3" width="32.140625" customWidth="1"/>
    <col min="4" max="4" width="8.140625" bestFit="1" customWidth="1"/>
    <col min="5" max="5" width="14.140625" customWidth="1"/>
    <col min="17" max="17" width="14" bestFit="1" customWidth="1"/>
    <col min="18" max="18" width="19.28515625" bestFit="1" customWidth="1"/>
  </cols>
  <sheetData>
    <row r="1" spans="2:18" x14ac:dyDescent="0.25">
      <c r="B1" t="s">
        <v>0</v>
      </c>
      <c r="C1" t="s">
        <v>1</v>
      </c>
      <c r="D1" t="s">
        <v>2</v>
      </c>
      <c r="E1" t="s">
        <v>3</v>
      </c>
      <c r="G1" t="s">
        <v>4</v>
      </c>
      <c r="H1" t="s">
        <v>5</v>
      </c>
      <c r="J1" t="s">
        <v>6</v>
      </c>
      <c r="K1" t="s">
        <v>7</v>
      </c>
      <c r="M1" t="s">
        <v>8</v>
      </c>
      <c r="N1" t="s">
        <v>9</v>
      </c>
      <c r="P1" t="s">
        <v>10</v>
      </c>
      <c r="Q1" t="s">
        <v>11</v>
      </c>
      <c r="R1" s="5" t="s">
        <v>47</v>
      </c>
    </row>
    <row r="2" spans="2:18" x14ac:dyDescent="0.25">
      <c r="R2" s="6"/>
    </row>
    <row r="3" spans="2:18" x14ac:dyDescent="0.25">
      <c r="C3" t="s">
        <v>12</v>
      </c>
      <c r="D3">
        <v>2000</v>
      </c>
      <c r="E3">
        <v>2001</v>
      </c>
      <c r="F3">
        <v>2002</v>
      </c>
      <c r="G3">
        <v>2003</v>
      </c>
      <c r="H3">
        <v>2004</v>
      </c>
      <c r="I3">
        <v>2005</v>
      </c>
      <c r="J3">
        <v>2006</v>
      </c>
      <c r="K3">
        <v>2007</v>
      </c>
      <c r="L3">
        <v>2008</v>
      </c>
      <c r="M3">
        <v>2009</v>
      </c>
      <c r="N3">
        <v>2010</v>
      </c>
      <c r="O3">
        <v>2011</v>
      </c>
      <c r="P3">
        <v>2012</v>
      </c>
      <c r="R3" s="6"/>
    </row>
    <row r="4" spans="2:18" x14ac:dyDescent="0.25">
      <c r="B4" t="s">
        <v>13</v>
      </c>
      <c r="C4" t="s">
        <v>14</v>
      </c>
      <c r="R4" s="6"/>
    </row>
    <row r="5" spans="2:18" x14ac:dyDescent="0.25">
      <c r="B5" t="s">
        <v>15</v>
      </c>
      <c r="C5" t="s">
        <v>16</v>
      </c>
      <c r="D5" t="s">
        <v>17</v>
      </c>
      <c r="E5" t="s">
        <v>17</v>
      </c>
      <c r="F5">
        <v>455.77665200000001</v>
      </c>
      <c r="G5">
        <v>813.15690400000005</v>
      </c>
      <c r="H5">
        <v>558.42614700000001</v>
      </c>
      <c r="I5">
        <v>707.32301700000005</v>
      </c>
      <c r="J5">
        <v>1012.123214</v>
      </c>
      <c r="K5">
        <v>737.23299799999995</v>
      </c>
      <c r="L5">
        <v>1006.790606</v>
      </c>
      <c r="M5">
        <v>977.61162100000001</v>
      </c>
      <c r="N5">
        <v>961.53099899999995</v>
      </c>
      <c r="O5">
        <v>1057.527343</v>
      </c>
      <c r="P5">
        <v>803.66949</v>
      </c>
      <c r="R5" s="6">
        <f>SUM(F5:Q5)</f>
        <v>9091.1689910000005</v>
      </c>
    </row>
    <row r="6" spans="2:18" x14ac:dyDescent="0.25">
      <c r="B6" t="s">
        <v>15</v>
      </c>
      <c r="C6" t="s">
        <v>75</v>
      </c>
      <c r="D6" t="s">
        <v>17</v>
      </c>
      <c r="E6" t="s">
        <v>17</v>
      </c>
      <c r="F6">
        <v>3.7699999999999999E-3</v>
      </c>
      <c r="G6">
        <v>8.8007000000000002E-2</v>
      </c>
      <c r="H6">
        <v>0.65509399999999995</v>
      </c>
      <c r="I6">
        <v>0.16236700000000001</v>
      </c>
      <c r="J6">
        <v>0.499442</v>
      </c>
      <c r="K6">
        <v>0.43839400000000001</v>
      </c>
      <c r="L6">
        <v>7.0717249999999998</v>
      </c>
      <c r="M6">
        <v>4.875629</v>
      </c>
      <c r="N6">
        <v>3.2577449999999999</v>
      </c>
      <c r="O6">
        <v>3.1521659999999998</v>
      </c>
      <c r="P6">
        <v>4.0136520000000004</v>
      </c>
      <c r="Q6" s="12"/>
      <c r="R6" s="6">
        <f>SUM(F6:Q6)</f>
        <v>24.217991000000001</v>
      </c>
    </row>
    <row r="7" spans="2:18" x14ac:dyDescent="0.25">
      <c r="B7" s="199" t="s">
        <v>74</v>
      </c>
      <c r="C7" s="199"/>
      <c r="R7" s="6"/>
    </row>
    <row r="8" spans="2:18" ht="15.75" thickBot="1" x14ac:dyDescent="0.3">
      <c r="B8" s="199"/>
      <c r="C8" s="199"/>
      <c r="F8" s="15">
        <f t="shared" ref="F8:P8" si="0">F6/F5</f>
        <v>8.2715952725020224E-6</v>
      </c>
      <c r="G8" s="15">
        <f t="shared" si="0"/>
        <v>1.0822880500317316E-4</v>
      </c>
      <c r="H8" s="15">
        <f t="shared" si="0"/>
        <v>1.1731076768509551E-3</v>
      </c>
      <c r="I8" s="15">
        <f t="shared" si="0"/>
        <v>2.2955141582788334E-4</v>
      </c>
      <c r="J8" s="15">
        <f t="shared" si="0"/>
        <v>4.9345968266665998E-4</v>
      </c>
      <c r="K8" s="15">
        <f t="shared" si="0"/>
        <v>5.9464782665628868E-4</v>
      </c>
      <c r="L8" s="15">
        <f t="shared" si="0"/>
        <v>7.0240275960620152E-3</v>
      </c>
      <c r="M8" s="15">
        <f t="shared" si="0"/>
        <v>4.9872862548551887E-3</v>
      </c>
      <c r="N8" s="15">
        <f t="shared" si="0"/>
        <v>3.3880810950329019E-3</v>
      </c>
      <c r="O8" s="15">
        <f t="shared" si="0"/>
        <v>2.9806945615778748E-3</v>
      </c>
      <c r="P8" s="15">
        <f t="shared" si="0"/>
        <v>4.9941574863069651E-3</v>
      </c>
      <c r="R8" s="14">
        <f>R6/R5</f>
        <v>2.6639028516547351E-3</v>
      </c>
    </row>
    <row r="11" spans="2:18" x14ac:dyDescent="0.25">
      <c r="E11" t="s">
        <v>44</v>
      </c>
    </row>
    <row r="12" spans="2:18" ht="15.75" thickBot="1" x14ac:dyDescent="0.3">
      <c r="G12" s="13"/>
      <c r="H12" s="13"/>
    </row>
    <row r="13" spans="2:18" ht="15.75" thickBot="1" x14ac:dyDescent="0.3">
      <c r="E13" s="71" t="s">
        <v>44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83" t="s">
        <v>45</v>
      </c>
      <c r="R13" s="84" t="s">
        <v>67</v>
      </c>
    </row>
    <row r="14" spans="2:18" x14ac:dyDescent="0.25">
      <c r="E14" s="67" t="s">
        <v>73</v>
      </c>
      <c r="F14" s="67"/>
      <c r="G14" s="82"/>
      <c r="H14" s="82"/>
      <c r="I14" s="67"/>
      <c r="J14" s="67">
        <v>8.7862432534203602E-2</v>
      </c>
      <c r="K14" s="67">
        <v>6.8446269678302502E-2</v>
      </c>
      <c r="L14" s="67">
        <v>0.58880204817539272</v>
      </c>
      <c r="M14" s="67">
        <v>0.1187778860882885</v>
      </c>
      <c r="N14" s="67">
        <v>0.1117679470198675</v>
      </c>
      <c r="O14" s="67"/>
      <c r="P14" s="67"/>
      <c r="Q14" s="67">
        <f t="shared" ref="Q14:Q26" si="1">SUM(F14:P14)</f>
        <v>0.97565658349605489</v>
      </c>
      <c r="R14" s="67">
        <f t="shared" ref="R14:R26" si="2">Q14/$Q$27</f>
        <v>4.0285007084740067E-2</v>
      </c>
    </row>
    <row r="15" spans="2:18" x14ac:dyDescent="0.25">
      <c r="E15" s="1" t="s">
        <v>27</v>
      </c>
      <c r="F15" s="1"/>
      <c r="G15" s="81"/>
      <c r="H15" s="81"/>
      <c r="I15" s="1"/>
      <c r="J15" s="1">
        <v>7.1409675570836603E-3</v>
      </c>
      <c r="K15" s="1">
        <v>4.9119426603369603E-3</v>
      </c>
      <c r="L15" s="1">
        <v>7.0408258160513295E-4</v>
      </c>
      <c r="M15" s="1">
        <v>0.34638036809815897</v>
      </c>
      <c r="N15" s="1">
        <v>0.12257814016695801</v>
      </c>
      <c r="O15" s="1">
        <v>6.8719037508846406E-2</v>
      </c>
      <c r="P15" s="1">
        <v>7.2217774219375502E-2</v>
      </c>
      <c r="Q15" s="1">
        <f t="shared" si="1"/>
        <v>0.62265231279236466</v>
      </c>
      <c r="R15" s="1">
        <f t="shared" si="2"/>
        <v>2.5709407650680426E-2</v>
      </c>
    </row>
    <row r="16" spans="2:18" x14ac:dyDescent="0.25">
      <c r="E16" s="1" t="s">
        <v>72</v>
      </c>
      <c r="F16" s="1"/>
      <c r="G16" s="81"/>
      <c r="H16" s="81"/>
      <c r="I16" s="1"/>
      <c r="J16" s="1"/>
      <c r="K16" s="1"/>
      <c r="L16" s="1"/>
      <c r="M16" s="1">
        <v>0.14565659378916601</v>
      </c>
      <c r="N16" s="1">
        <v>0.3473986754966889</v>
      </c>
      <c r="O16" s="1">
        <v>1.9514568270300316</v>
      </c>
      <c r="P16" s="1">
        <v>1.9425471208226208</v>
      </c>
      <c r="Q16" s="1">
        <f t="shared" si="1"/>
        <v>4.387059217138507</v>
      </c>
      <c r="R16" s="1">
        <f t="shared" si="2"/>
        <v>0.18114233494977855</v>
      </c>
    </row>
    <row r="17" spans="5:18" x14ac:dyDescent="0.25">
      <c r="E17" s="1" t="s">
        <v>62</v>
      </c>
      <c r="F17" s="1"/>
      <c r="G17" s="81"/>
      <c r="H17" s="81"/>
      <c r="I17" s="1"/>
      <c r="J17" s="1"/>
      <c r="K17" s="1"/>
      <c r="L17" s="1">
        <v>4.0662049999999998E-2</v>
      </c>
      <c r="M17" s="1"/>
      <c r="N17" s="1"/>
      <c r="O17" s="1">
        <v>2.5027810000000001E-2</v>
      </c>
      <c r="P17" s="1"/>
      <c r="Q17" s="1">
        <f t="shared" si="1"/>
        <v>6.5689860000000003E-2</v>
      </c>
      <c r="R17" s="1">
        <f t="shared" si="2"/>
        <v>2.7123442000596965E-3</v>
      </c>
    </row>
    <row r="18" spans="5:18" x14ac:dyDescent="0.25">
      <c r="E18" s="1" t="s">
        <v>60</v>
      </c>
      <c r="F18" s="1"/>
      <c r="G18" s="81"/>
      <c r="H18" s="1">
        <v>3.04E-2</v>
      </c>
      <c r="I18" s="1"/>
      <c r="J18" s="1"/>
      <c r="K18" s="1"/>
      <c r="L18" s="1"/>
      <c r="M18" s="1"/>
      <c r="N18" s="1"/>
      <c r="O18" s="1"/>
      <c r="P18" s="1"/>
      <c r="Q18" s="1">
        <f t="shared" si="1"/>
        <v>3.04E-2</v>
      </c>
      <c r="R18" s="1">
        <f t="shared" si="2"/>
        <v>1.2552205725787019E-3</v>
      </c>
    </row>
    <row r="19" spans="5:18" x14ac:dyDescent="0.25">
      <c r="E19" s="1" t="s">
        <v>59</v>
      </c>
      <c r="F19" s="1"/>
      <c r="G19" s="1">
        <v>8.8869715271785998E-2</v>
      </c>
      <c r="H19" s="1">
        <v>3.7650323774283102E-2</v>
      </c>
      <c r="I19" s="1">
        <v>1.00181653042688E-2</v>
      </c>
      <c r="J19" s="1">
        <v>5.4158075601374603E-2</v>
      </c>
      <c r="K19" s="1">
        <v>7.0110356536502494E-2</v>
      </c>
      <c r="L19" s="1">
        <v>2.7642512077294699E-2</v>
      </c>
      <c r="M19" s="1">
        <v>0.1052248394004283</v>
      </c>
      <c r="N19" s="1">
        <v>7.4270230604622095E-2</v>
      </c>
      <c r="O19" s="1">
        <v>6.4950543742817501E-2</v>
      </c>
      <c r="P19" s="1">
        <v>8.4584582076237605E-2</v>
      </c>
      <c r="Q19" s="1">
        <f t="shared" si="1"/>
        <v>0.61747934438961527</v>
      </c>
      <c r="R19" s="1">
        <f t="shared" si="2"/>
        <v>2.5495815007245209E-2</v>
      </c>
    </row>
    <row r="20" spans="5:18" x14ac:dyDescent="0.25">
      <c r="E20" s="1" t="s">
        <v>57</v>
      </c>
      <c r="F20" s="1"/>
      <c r="G20" s="1"/>
      <c r="H20" s="1"/>
      <c r="I20" s="1"/>
      <c r="J20" s="1">
        <v>2.6710000000000001E-2</v>
      </c>
      <c r="K20" s="1"/>
      <c r="L20" s="1">
        <v>0.108279</v>
      </c>
      <c r="M20" s="1"/>
      <c r="N20" s="1"/>
      <c r="O20" s="1"/>
      <c r="P20" s="1">
        <v>0.10833300000000001</v>
      </c>
      <c r="Q20" s="1">
        <f t="shared" si="1"/>
        <v>0.24332200000000001</v>
      </c>
      <c r="R20" s="1">
        <f t="shared" si="2"/>
        <v>1.0046801978980096E-2</v>
      </c>
    </row>
    <row r="21" spans="5:18" x14ac:dyDescent="0.25">
      <c r="E21" s="1" t="s">
        <v>56</v>
      </c>
      <c r="F21" s="1">
        <v>3.7696729808689099E-3</v>
      </c>
      <c r="G21" s="1"/>
      <c r="H21" s="1"/>
      <c r="I21" s="1"/>
      <c r="J21" s="1"/>
      <c r="K21" s="1"/>
      <c r="L21" s="1"/>
      <c r="M21" s="1"/>
      <c r="N21" s="1"/>
      <c r="O21" s="1"/>
      <c r="P21" s="1">
        <v>0.16031131100000001</v>
      </c>
      <c r="Q21" s="1">
        <f t="shared" si="1"/>
        <v>0.16408098398086893</v>
      </c>
      <c r="R21" s="1">
        <f t="shared" si="2"/>
        <v>6.7749285086099705E-3</v>
      </c>
    </row>
    <row r="22" spans="5:18" x14ac:dyDescent="0.25">
      <c r="E22" s="1" t="s">
        <v>71</v>
      </c>
      <c r="F22" s="1"/>
      <c r="G22" s="1"/>
      <c r="H22" s="1">
        <v>6.4214384283234199E-2</v>
      </c>
      <c r="I22" s="1">
        <v>8.1348775111000707E-2</v>
      </c>
      <c r="J22" s="1">
        <v>0.117696576666459</v>
      </c>
      <c r="K22" s="1">
        <v>4.0238802403386599E-2</v>
      </c>
      <c r="L22" s="1"/>
      <c r="M22" s="1"/>
      <c r="N22" s="1"/>
      <c r="O22" s="1"/>
      <c r="P22" s="1"/>
      <c r="Q22" s="1">
        <f t="shared" si="1"/>
        <v>0.30349853846408054</v>
      </c>
      <c r="R22" s="1">
        <f t="shared" si="2"/>
        <v>1.2531500303542182E-2</v>
      </c>
    </row>
    <row r="23" spans="5:18" x14ac:dyDescent="0.25">
      <c r="E23" s="1" t="s">
        <v>54</v>
      </c>
      <c r="F23" s="1"/>
      <c r="G23" s="1"/>
      <c r="H23" s="1">
        <v>9.2829531618834601E-2</v>
      </c>
      <c r="I23" s="1"/>
      <c r="J23" s="1"/>
      <c r="K23" s="1">
        <v>0.248270198494182</v>
      </c>
      <c r="L23" s="1">
        <v>0.25838263378046999</v>
      </c>
      <c r="M23" s="1"/>
      <c r="N23" s="1"/>
      <c r="O23" s="1">
        <v>0.208565072302558</v>
      </c>
      <c r="P23" s="1">
        <v>5.6476005141388201E-3</v>
      </c>
      <c r="Q23" s="1">
        <f t="shared" si="1"/>
        <v>0.81369503671018339</v>
      </c>
      <c r="R23" s="1">
        <f t="shared" si="2"/>
        <v>3.3597590456704088E-2</v>
      </c>
    </row>
    <row r="24" spans="5:18" x14ac:dyDescent="0.25">
      <c r="E24" s="1" t="s">
        <v>53</v>
      </c>
      <c r="F24" s="1"/>
      <c r="G24" s="1"/>
      <c r="H24" s="1"/>
      <c r="I24" s="1"/>
      <c r="J24" s="1">
        <v>0.20587296520906501</v>
      </c>
      <c r="K24" s="1"/>
      <c r="L24" s="1"/>
      <c r="M24" s="1"/>
      <c r="N24" s="1">
        <v>0.50350052747674301</v>
      </c>
      <c r="O24" s="1">
        <v>0.59174932371505895</v>
      </c>
      <c r="P24" s="1">
        <v>1.536</v>
      </c>
      <c r="Q24" s="1">
        <f t="shared" si="1"/>
        <v>2.8371228164008668</v>
      </c>
      <c r="R24" s="1">
        <f t="shared" si="2"/>
        <v>0.11714522783153931</v>
      </c>
    </row>
    <row r="25" spans="5:18" x14ac:dyDescent="0.25">
      <c r="E25" s="1" t="s">
        <v>50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>
        <v>9.2625574393915402E-2</v>
      </c>
      <c r="Q25" s="1">
        <f t="shared" si="1"/>
        <v>9.2625574393915402E-2</v>
      </c>
      <c r="R25" s="1">
        <f t="shared" si="2"/>
        <v>3.8245238988868962E-3</v>
      </c>
    </row>
    <row r="26" spans="5:18" x14ac:dyDescent="0.25">
      <c r="E26" s="1" t="s">
        <v>49</v>
      </c>
      <c r="F26" s="1"/>
      <c r="G26" s="1"/>
      <c r="H26" s="1">
        <v>0.43000000000000005</v>
      </c>
      <c r="I26" s="1">
        <v>7.0999999999999994E-2</v>
      </c>
      <c r="J26" s="1"/>
      <c r="K26" s="1">
        <v>6.417E-3</v>
      </c>
      <c r="L26" s="1">
        <v>6.0472529999999995</v>
      </c>
      <c r="M26" s="1">
        <v>4.1595887167635386</v>
      </c>
      <c r="N26" s="1">
        <v>2.0982289999999999</v>
      </c>
      <c r="O26" s="1">
        <v>0.241697</v>
      </c>
      <c r="P26" s="1">
        <v>1.1384E-2</v>
      </c>
      <c r="Q26" s="1">
        <f t="shared" si="1"/>
        <v>13.065568716763538</v>
      </c>
      <c r="R26" s="1">
        <f t="shared" si="2"/>
        <v>0.53947929755665469</v>
      </c>
    </row>
    <row r="27" spans="5:18" x14ac:dyDescent="0.25">
      <c r="Q27" s="12">
        <f>SUM(Q14:Q26)</f>
        <v>24.218850984529997</v>
      </c>
    </row>
  </sheetData>
  <customSheetViews>
    <customSheetView guid="{99EC964B-6DFB-4206-BFA0-685307533358}">
      <selection activeCell="G27" sqref="G27"/>
      <pageMargins left="0.7" right="0.7" top="0.75" bottom="0.75" header="0.3" footer="0.3"/>
      <pageSetup orientation="portrait" r:id="rId1"/>
    </customSheetView>
  </customSheetViews>
  <mergeCells count="1">
    <mergeCell ref="B7:C8"/>
  </mergeCells>
  <pageMargins left="0.7" right="0.7" top="0.75" bottom="0.75" header="0.3" footer="0.3"/>
  <pageSetup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zoomScale="85" zoomScaleNormal="85" workbookViewId="0">
      <selection activeCell="N31" sqref="N31"/>
    </sheetView>
  </sheetViews>
  <sheetFormatPr baseColWidth="10" defaultRowHeight="15" x14ac:dyDescent="0.25"/>
  <cols>
    <col min="1" max="1" width="15" bestFit="1" customWidth="1"/>
    <col min="2" max="2" width="29.42578125" bestFit="1" customWidth="1"/>
    <col min="6" max="6" width="11" bestFit="1" customWidth="1"/>
    <col min="7" max="7" width="14.85546875" customWidth="1"/>
    <col min="8" max="8" width="11" bestFit="1" customWidth="1"/>
    <col min="16" max="16" width="14.7109375" bestFit="1" customWidth="1"/>
    <col min="17" max="17" width="16.140625" bestFit="1" customWidth="1"/>
  </cols>
  <sheetData>
    <row r="1" spans="1:17" ht="42.75" x14ac:dyDescent="0.25">
      <c r="A1" s="25" t="s">
        <v>0</v>
      </c>
      <c r="B1" s="25" t="s">
        <v>1</v>
      </c>
      <c r="C1" s="25" t="s">
        <v>2</v>
      </c>
      <c r="D1" s="25" t="s">
        <v>3</v>
      </c>
      <c r="E1" s="25"/>
      <c r="F1" s="25" t="s">
        <v>4</v>
      </c>
      <c r="G1" s="25" t="s">
        <v>5</v>
      </c>
      <c r="H1" s="25"/>
      <c r="I1" s="25" t="s">
        <v>6</v>
      </c>
      <c r="J1" s="25" t="s">
        <v>7</v>
      </c>
      <c r="K1" s="25"/>
      <c r="L1" s="25" t="s">
        <v>8</v>
      </c>
      <c r="M1" s="25" t="s">
        <v>9</v>
      </c>
      <c r="N1" s="16"/>
      <c r="O1" s="16" t="s">
        <v>10</v>
      </c>
      <c r="P1" s="16" t="s">
        <v>11</v>
      </c>
      <c r="Q1" s="24" t="s">
        <v>70</v>
      </c>
    </row>
    <row r="2" spans="1:17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23"/>
    </row>
    <row r="3" spans="1:17" x14ac:dyDescent="0.25">
      <c r="A3" s="18"/>
      <c r="B3" s="18" t="s">
        <v>12</v>
      </c>
      <c r="C3" s="18">
        <v>2000</v>
      </c>
      <c r="D3" s="18">
        <v>2001</v>
      </c>
      <c r="E3" s="18">
        <v>2002</v>
      </c>
      <c r="F3" s="18">
        <v>2003</v>
      </c>
      <c r="G3" s="18">
        <v>2004</v>
      </c>
      <c r="H3" s="18">
        <v>2005</v>
      </c>
      <c r="I3" s="18">
        <v>2006</v>
      </c>
      <c r="J3" s="18">
        <v>2007</v>
      </c>
      <c r="K3" s="18">
        <v>2008</v>
      </c>
      <c r="L3" s="18">
        <v>2009</v>
      </c>
      <c r="M3" s="18">
        <v>2010</v>
      </c>
      <c r="N3" s="18">
        <v>2011</v>
      </c>
      <c r="O3" s="18">
        <v>2012</v>
      </c>
      <c r="P3" s="16"/>
      <c r="Q3" s="23"/>
    </row>
    <row r="4" spans="1:17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6"/>
      <c r="Q4" s="23"/>
    </row>
    <row r="5" spans="1:17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6"/>
      <c r="Q5" s="23">
        <f>SUM(E5:P5)</f>
        <v>9091.0438920000015</v>
      </c>
    </row>
    <row r="6" spans="1:17" x14ac:dyDescent="0.25">
      <c r="A6" s="18" t="s">
        <v>15</v>
      </c>
      <c r="B6" s="18" t="s">
        <v>77</v>
      </c>
      <c r="C6" s="18" t="s">
        <v>17</v>
      </c>
      <c r="D6" s="18" t="s">
        <v>17</v>
      </c>
      <c r="E6" s="18" t="s">
        <v>17</v>
      </c>
      <c r="F6" s="18" t="s">
        <v>17</v>
      </c>
      <c r="G6" s="18" t="s">
        <v>17</v>
      </c>
      <c r="H6" s="18" t="s">
        <v>17</v>
      </c>
      <c r="I6" s="18">
        <v>0.77394300000000005</v>
      </c>
      <c r="J6" s="18">
        <v>0.75412699999999999</v>
      </c>
      <c r="K6" s="18">
        <v>0.27588000000000001</v>
      </c>
      <c r="L6" s="18">
        <v>0.62611499999999998</v>
      </c>
      <c r="M6" s="18">
        <v>0.33557900000000002</v>
      </c>
      <c r="N6" s="18">
        <v>0.100929</v>
      </c>
      <c r="O6" s="18">
        <v>0.18568699999999999</v>
      </c>
      <c r="P6" s="16"/>
      <c r="Q6" s="23">
        <f>SUM(I6:P6)</f>
        <v>3.05226</v>
      </c>
    </row>
    <row r="7" spans="1:17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6"/>
      <c r="Q7" s="23"/>
    </row>
    <row r="8" spans="1:17" ht="20.25" customHeight="1" thickBot="1" x14ac:dyDescent="0.3">
      <c r="A8" s="199" t="s">
        <v>76</v>
      </c>
      <c r="B8" s="199"/>
      <c r="C8" s="22"/>
      <c r="D8" s="22"/>
      <c r="E8" s="22"/>
      <c r="F8" s="22"/>
      <c r="G8" s="22"/>
      <c r="H8" s="22"/>
      <c r="I8" s="21">
        <f t="shared" ref="I8:O8" si="0">I6/I5</f>
        <v>7.6467270910752973E-4</v>
      </c>
      <c r="J8" s="21">
        <f t="shared" si="0"/>
        <v>1.022915417576032E-3</v>
      </c>
      <c r="K8" s="21">
        <f t="shared" si="0"/>
        <v>2.7401924328245074E-4</v>
      </c>
      <c r="L8" s="21">
        <f t="shared" si="0"/>
        <v>6.404537199742905E-4</v>
      </c>
      <c r="M8" s="21">
        <f t="shared" si="0"/>
        <v>3.4900486864074574E-4</v>
      </c>
      <c r="N8" s="21">
        <f t="shared" si="0"/>
        <v>9.5438667064327634E-5</v>
      </c>
      <c r="O8" s="21">
        <f t="shared" si="0"/>
        <v>2.3108493110131725E-4</v>
      </c>
      <c r="P8" s="20"/>
      <c r="Q8" s="19">
        <f>Q6/Q5</f>
        <v>3.3574362155329034E-4</v>
      </c>
    </row>
    <row r="9" spans="1:17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</row>
    <row r="10" spans="1:17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</row>
    <row r="11" spans="1:17" ht="30" thickBot="1" x14ac:dyDescent="0.3">
      <c r="A11" s="16"/>
      <c r="B11" s="16"/>
      <c r="C11" s="16"/>
      <c r="D11" s="16"/>
      <c r="E11" s="16"/>
      <c r="F11" s="201" t="s">
        <v>44</v>
      </c>
      <c r="G11" s="202"/>
      <c r="H11" s="41"/>
      <c r="I11" s="41"/>
      <c r="J11" s="41"/>
      <c r="K11" s="41"/>
      <c r="L11" s="41"/>
      <c r="M11" s="41"/>
      <c r="N11" s="41"/>
      <c r="O11" s="41"/>
      <c r="P11" s="86" t="s">
        <v>207</v>
      </c>
      <c r="Q11" s="87" t="s">
        <v>46</v>
      </c>
    </row>
    <row r="12" spans="1:17" x14ac:dyDescent="0.25">
      <c r="A12" s="16"/>
      <c r="B12" s="16"/>
      <c r="C12" s="16"/>
      <c r="D12" s="16"/>
      <c r="E12" s="16"/>
      <c r="F12" s="203" t="s">
        <v>64</v>
      </c>
      <c r="G12" s="203"/>
      <c r="H12" s="40"/>
      <c r="I12" s="40"/>
      <c r="J12" s="40"/>
      <c r="K12" s="40"/>
      <c r="L12" s="40">
        <v>1.39256370978972E-2</v>
      </c>
      <c r="M12" s="40"/>
      <c r="N12" s="40"/>
      <c r="O12" s="40"/>
      <c r="P12" s="40">
        <f>SUM(H12:O12)</f>
        <v>1.39256370978972E-2</v>
      </c>
      <c r="Q12" s="85">
        <f>P12/$P$17</f>
        <v>4.1842124640347634E-3</v>
      </c>
    </row>
    <row r="13" spans="1:17" x14ac:dyDescent="0.25">
      <c r="A13" s="16"/>
      <c r="B13" s="16"/>
      <c r="C13" s="16"/>
      <c r="D13" s="16"/>
      <c r="E13" s="16"/>
      <c r="F13" s="200" t="s">
        <v>59</v>
      </c>
      <c r="G13" s="200"/>
      <c r="H13" s="18"/>
      <c r="I13" s="18"/>
      <c r="J13" s="18"/>
      <c r="K13" s="18"/>
      <c r="L13" s="18">
        <v>2.5524625267665999E-2</v>
      </c>
      <c r="M13" s="18"/>
      <c r="N13" s="18"/>
      <c r="O13" s="18"/>
      <c r="P13" s="18">
        <f>SUM(H13:O13)</f>
        <v>2.5524625267665999E-2</v>
      </c>
      <c r="Q13" s="17">
        <f>P13/$P$17</f>
        <v>7.6693406868194071E-3</v>
      </c>
    </row>
    <row r="14" spans="1:17" x14ac:dyDescent="0.25">
      <c r="A14" s="16"/>
      <c r="B14" s="16"/>
      <c r="C14" s="16"/>
      <c r="D14" s="16"/>
      <c r="E14" s="16"/>
      <c r="F14" s="200" t="s">
        <v>39</v>
      </c>
      <c r="G14" s="200"/>
      <c r="H14" s="18"/>
      <c r="I14" s="18"/>
      <c r="J14" s="18"/>
      <c r="K14" s="18"/>
      <c r="L14" s="18">
        <v>8.4804687499999997E-7</v>
      </c>
      <c r="M14" s="18"/>
      <c r="N14" s="18"/>
      <c r="O14" s="18"/>
      <c r="P14" s="18">
        <f>SUM(H14:O14)</f>
        <v>8.4804687499999997E-7</v>
      </c>
      <c r="Q14" s="17">
        <f>P14/$P$17</f>
        <v>2.5481120034332559E-7</v>
      </c>
    </row>
    <row r="15" spans="1:17" x14ac:dyDescent="0.25">
      <c r="A15" s="16"/>
      <c r="B15" s="16"/>
      <c r="C15" s="16"/>
      <c r="D15" s="16"/>
      <c r="E15" s="16"/>
      <c r="F15" s="200" t="s">
        <v>54</v>
      </c>
      <c r="G15" s="200"/>
      <c r="H15" s="18">
        <v>0.77394300000000005</v>
      </c>
      <c r="I15" s="18">
        <v>0.75412699999999999</v>
      </c>
      <c r="J15" s="18">
        <v>0.27588000000000001</v>
      </c>
      <c r="K15" s="18">
        <v>0.27588000000000001</v>
      </c>
      <c r="L15" s="18">
        <v>0.58666230330037594</v>
      </c>
      <c r="M15" s="18">
        <v>0.33557900000000002</v>
      </c>
      <c r="N15" s="18"/>
      <c r="O15" s="18">
        <v>2.88417287917738E-2</v>
      </c>
      <c r="P15" s="18">
        <f>SUM(H15:O15)</f>
        <v>3.0309130320921498</v>
      </c>
      <c r="Q15" s="17">
        <f>P15/$P$17</f>
        <v>0.91069327723615423</v>
      </c>
    </row>
    <row r="16" spans="1:17" x14ac:dyDescent="0.25">
      <c r="A16" s="16"/>
      <c r="B16" s="16"/>
      <c r="C16" s="16"/>
      <c r="D16" s="16"/>
      <c r="E16" s="16"/>
      <c r="F16" s="200" t="s">
        <v>42</v>
      </c>
      <c r="G16" s="200"/>
      <c r="H16" s="18"/>
      <c r="I16" s="18"/>
      <c r="J16" s="18"/>
      <c r="K16" s="18"/>
      <c r="L16" s="18"/>
      <c r="M16" s="18"/>
      <c r="N16" s="18">
        <v>0.100929</v>
      </c>
      <c r="O16" s="18">
        <v>0.15684500000000001</v>
      </c>
      <c r="P16" s="18">
        <f>SUM(H16:O16)</f>
        <v>0.257774</v>
      </c>
      <c r="Q16" s="17">
        <f>P16/$P$17</f>
        <v>7.7452914801791367E-2</v>
      </c>
    </row>
    <row r="17" spans="1:17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>
        <f>SUM(P12:P16)</f>
        <v>3.3281381425045877</v>
      </c>
      <c r="Q17" s="16"/>
    </row>
  </sheetData>
  <customSheetViews>
    <customSheetView guid="{99EC964B-6DFB-4206-BFA0-685307533358}" scale="85">
      <selection activeCell="N31" sqref="N31"/>
      <pageMargins left="0.7" right="0.7" top="0.75" bottom="0.75" header="0.3" footer="0.3"/>
      <pageSetup orientation="portrait" r:id="rId1"/>
    </customSheetView>
  </customSheetViews>
  <mergeCells count="7">
    <mergeCell ref="F16:G16"/>
    <mergeCell ref="A8:B8"/>
    <mergeCell ref="F11:G11"/>
    <mergeCell ref="F12:G12"/>
    <mergeCell ref="F13:G13"/>
    <mergeCell ref="F14:G14"/>
    <mergeCell ref="F15:G15"/>
  </mergeCells>
  <pageMargins left="0.7" right="0.7" top="0.75" bottom="0.75" header="0.3" footer="0.3"/>
  <pageSetup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3"/>
  <sheetViews>
    <sheetView zoomScale="80" zoomScaleNormal="80" workbookViewId="0">
      <selection activeCell="J32" sqref="J32"/>
    </sheetView>
  </sheetViews>
  <sheetFormatPr baseColWidth="10" defaultRowHeight="15" x14ac:dyDescent="0.25"/>
  <cols>
    <col min="2" max="2" width="17.28515625" customWidth="1"/>
    <col min="3" max="3" width="31.140625" customWidth="1"/>
    <col min="7" max="7" width="11" bestFit="1" customWidth="1"/>
    <col min="8" max="8" width="14.85546875" customWidth="1"/>
    <col min="9" max="9" width="11" bestFit="1" customWidth="1"/>
    <col min="10" max="10" width="11.42578125" customWidth="1"/>
    <col min="13" max="13" width="15.5703125" customWidth="1"/>
    <col min="14" max="14" width="15.140625" customWidth="1"/>
    <col min="15" max="15" width="11.85546875" customWidth="1"/>
    <col min="20" max="21" width="18.5703125" customWidth="1"/>
  </cols>
  <sheetData>
    <row r="1" spans="2:21" ht="48.75" customHeight="1" x14ac:dyDescent="0.25">
      <c r="B1" s="129" t="s">
        <v>0</v>
      </c>
      <c r="C1" s="25" t="s">
        <v>1</v>
      </c>
      <c r="D1" s="129" t="s">
        <v>2</v>
      </c>
      <c r="E1" s="25" t="s">
        <v>3</v>
      </c>
      <c r="F1" s="25"/>
      <c r="G1" s="129" t="s">
        <v>4</v>
      </c>
      <c r="H1" s="25" t="s">
        <v>5</v>
      </c>
      <c r="I1" s="25"/>
      <c r="J1" s="129" t="s">
        <v>6</v>
      </c>
      <c r="K1" s="25" t="s">
        <v>7</v>
      </c>
      <c r="L1" s="25"/>
      <c r="M1" s="129" t="s">
        <v>8</v>
      </c>
      <c r="N1" s="25" t="s">
        <v>9</v>
      </c>
      <c r="O1" s="16"/>
      <c r="P1" s="16" t="s">
        <v>10</v>
      </c>
      <c r="Q1" s="16"/>
      <c r="R1" s="16"/>
      <c r="S1" s="16"/>
      <c r="T1" s="16" t="s">
        <v>11</v>
      </c>
      <c r="U1" s="16"/>
    </row>
    <row r="2" spans="2:21" x14ac:dyDescent="0.25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</row>
    <row r="3" spans="2:21" x14ac:dyDescent="0.25">
      <c r="B3" s="18"/>
      <c r="C3" s="18" t="s">
        <v>12</v>
      </c>
      <c r="D3" s="18">
        <v>2000</v>
      </c>
      <c r="E3" s="18">
        <v>2001</v>
      </c>
      <c r="F3" s="18">
        <v>2002</v>
      </c>
      <c r="G3" s="18">
        <v>2003</v>
      </c>
      <c r="H3" s="18">
        <v>2004</v>
      </c>
      <c r="I3" s="18">
        <v>2005</v>
      </c>
      <c r="J3" s="18">
        <v>2006</v>
      </c>
      <c r="K3" s="18">
        <v>2007</v>
      </c>
      <c r="L3" s="18">
        <v>2008</v>
      </c>
      <c r="M3" s="18">
        <v>2009</v>
      </c>
      <c r="N3" s="18">
        <v>2010</v>
      </c>
      <c r="O3" s="18">
        <v>2011</v>
      </c>
      <c r="P3" s="18">
        <v>2012</v>
      </c>
      <c r="Q3" s="130" t="s">
        <v>208</v>
      </c>
      <c r="R3" s="131"/>
      <c r="S3" s="131"/>
      <c r="T3" s="16"/>
      <c r="U3" s="16"/>
    </row>
    <row r="4" spans="2:21" x14ac:dyDescent="0.25">
      <c r="B4" s="18" t="s">
        <v>13</v>
      </c>
      <c r="C4" s="18" t="s">
        <v>14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2"/>
      <c r="R4" s="131"/>
      <c r="S4" s="131"/>
      <c r="T4" s="16"/>
      <c r="U4" s="16"/>
    </row>
    <row r="5" spans="2:21" x14ac:dyDescent="0.25">
      <c r="B5" s="18" t="s">
        <v>15</v>
      </c>
      <c r="C5" s="18" t="s">
        <v>16</v>
      </c>
      <c r="D5" s="18" t="s">
        <v>17</v>
      </c>
      <c r="E5" s="18" t="s">
        <v>17</v>
      </c>
      <c r="F5" s="18">
        <v>455.77665200000001</v>
      </c>
      <c r="G5" s="18">
        <v>813.15690400000005</v>
      </c>
      <c r="H5" s="18">
        <v>558.42614700000001</v>
      </c>
      <c r="I5" s="18">
        <v>707.32301700000005</v>
      </c>
      <c r="J5" s="18">
        <v>1012.123214</v>
      </c>
      <c r="K5" s="18">
        <v>737.23299799999995</v>
      </c>
      <c r="L5" s="18">
        <v>1006.790606</v>
      </c>
      <c r="M5" s="18">
        <v>977.61162200000001</v>
      </c>
      <c r="N5" s="18">
        <v>961.53099899999995</v>
      </c>
      <c r="O5" s="18">
        <v>1057.527343</v>
      </c>
      <c r="P5" s="18">
        <v>803.54439000000002</v>
      </c>
      <c r="Q5" s="18">
        <f>SUM(F5:P5)</f>
        <v>9091.0438920000015</v>
      </c>
      <c r="R5" s="131"/>
      <c r="S5" s="131"/>
      <c r="T5" s="16"/>
      <c r="U5" s="16"/>
    </row>
    <row r="6" spans="2:21" ht="29.25" x14ac:dyDescent="0.25">
      <c r="B6" s="18" t="s">
        <v>15</v>
      </c>
      <c r="C6" s="133" t="s">
        <v>209</v>
      </c>
      <c r="D6" s="18" t="s">
        <v>17</v>
      </c>
      <c r="E6" s="18" t="s">
        <v>17</v>
      </c>
      <c r="F6" s="18">
        <v>0.46</v>
      </c>
      <c r="G6" s="18">
        <v>0.49501299999999998</v>
      </c>
      <c r="H6" s="18">
        <v>0.287435</v>
      </c>
      <c r="I6" s="18">
        <v>0.33184900000000001</v>
      </c>
      <c r="J6" s="18">
        <v>0.66780200000000001</v>
      </c>
      <c r="K6" s="18">
        <v>0.76834899999999995</v>
      </c>
      <c r="L6" s="18">
        <v>0.55677600000000005</v>
      </c>
      <c r="M6" s="18">
        <v>0.24140600000000001</v>
      </c>
      <c r="N6" s="18">
        <v>1.3434029999999999</v>
      </c>
      <c r="O6" s="18">
        <v>155.92418599999999</v>
      </c>
      <c r="P6" s="18">
        <v>1.6010819999999999</v>
      </c>
      <c r="Q6" s="134">
        <f>SUM(F6:P6)</f>
        <v>162.67730099999997</v>
      </c>
      <c r="R6" s="131"/>
      <c r="S6" s="131"/>
      <c r="T6" s="16"/>
      <c r="U6" s="16"/>
    </row>
    <row r="7" spans="2:21" x14ac:dyDescent="0.25">
      <c r="B7" s="18"/>
      <c r="C7" s="18"/>
      <c r="D7" s="18"/>
      <c r="E7" s="18"/>
      <c r="Q7" s="132"/>
      <c r="R7" s="131"/>
      <c r="S7" s="131"/>
      <c r="T7" s="16"/>
      <c r="U7" s="16"/>
    </row>
    <row r="8" spans="2:21" ht="35.25" customHeight="1" x14ac:dyDescent="0.25">
      <c r="B8" s="199" t="s">
        <v>210</v>
      </c>
      <c r="C8" s="199"/>
      <c r="D8" s="22"/>
      <c r="E8" s="22"/>
      <c r="F8" s="21">
        <f t="shared" ref="F8:I8" si="0">F6/F5</f>
        <v>1.0092662666713345E-3</v>
      </c>
      <c r="G8" s="21">
        <f t="shared" si="0"/>
        <v>6.0875459282824947E-4</v>
      </c>
      <c r="H8" s="21">
        <f t="shared" si="0"/>
        <v>5.1472339098763585E-4</v>
      </c>
      <c r="I8" s="21">
        <f t="shared" si="0"/>
        <v>4.6916188505710676E-4</v>
      </c>
      <c r="J8" s="21">
        <f>J6/J5</f>
        <v>6.5980306623023477E-4</v>
      </c>
      <c r="K8" s="21">
        <f t="shared" ref="K8:Q8" si="1">K6/K5</f>
        <v>1.0422064694396655E-3</v>
      </c>
      <c r="L8" s="21">
        <f t="shared" si="1"/>
        <v>5.5302065462458239E-4</v>
      </c>
      <c r="M8" s="21">
        <f t="shared" si="1"/>
        <v>2.4693446207823416E-4</v>
      </c>
      <c r="N8" s="21">
        <f t="shared" si="1"/>
        <v>1.3971499633367514E-3</v>
      </c>
      <c r="O8" s="21">
        <f t="shared" si="1"/>
        <v>0.147442226465439</v>
      </c>
      <c r="P8" s="21">
        <f t="shared" si="1"/>
        <v>1.9925246444692369E-3</v>
      </c>
      <c r="Q8" s="21">
        <f t="shared" si="1"/>
        <v>1.7894237772094999E-2</v>
      </c>
      <c r="R8" s="135"/>
      <c r="S8" s="135">
        <v>1.7894237772094999E-2</v>
      </c>
      <c r="T8" s="16"/>
      <c r="U8" s="16"/>
    </row>
    <row r="9" spans="2:21" ht="24.75" customHeight="1" thickBot="1" x14ac:dyDescent="0.3">
      <c r="B9" s="136"/>
      <c r="C9" s="136"/>
      <c r="D9" s="137"/>
      <c r="E9" s="137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6"/>
      <c r="U9" s="16"/>
    </row>
    <row r="10" spans="2:21" ht="15.75" thickBot="1" x14ac:dyDescent="0.3">
      <c r="B10" s="16"/>
      <c r="C10" s="16"/>
      <c r="D10" s="16"/>
      <c r="E10" s="16"/>
      <c r="F10" s="138"/>
      <c r="G10" s="139"/>
      <c r="H10" s="140">
        <v>2002</v>
      </c>
      <c r="I10" s="140">
        <v>2003</v>
      </c>
      <c r="J10" s="140">
        <v>2004</v>
      </c>
      <c r="K10" s="140">
        <v>2005</v>
      </c>
      <c r="L10" s="140">
        <v>2006</v>
      </c>
      <c r="M10" s="140">
        <v>2007</v>
      </c>
      <c r="N10" s="140">
        <v>2008</v>
      </c>
      <c r="O10" s="140">
        <v>2009</v>
      </c>
      <c r="P10" s="140">
        <v>2010</v>
      </c>
      <c r="Q10" s="140">
        <v>2011</v>
      </c>
      <c r="R10" s="140">
        <v>2012</v>
      </c>
      <c r="S10" s="41" t="s">
        <v>45</v>
      </c>
      <c r="T10" s="141" t="s">
        <v>46</v>
      </c>
    </row>
    <row r="11" spans="2:21" x14ac:dyDescent="0.25">
      <c r="B11" s="16"/>
      <c r="C11" s="16"/>
      <c r="F11" s="142"/>
      <c r="G11" s="131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32"/>
      <c r="T11" s="144"/>
    </row>
    <row r="12" spans="2:21" x14ac:dyDescent="0.25">
      <c r="B12" s="16"/>
      <c r="C12" s="16"/>
      <c r="F12" s="145" t="s">
        <v>49</v>
      </c>
      <c r="G12" s="59"/>
      <c r="H12" s="40">
        <f>0.105+0.355</f>
        <v>0.45999999999999996</v>
      </c>
      <c r="I12" s="40">
        <v>0.38</v>
      </c>
      <c r="J12" s="40"/>
      <c r="K12" s="40">
        <v>0.20200000000000001</v>
      </c>
      <c r="L12" s="40">
        <v>0.40899999999999997</v>
      </c>
      <c r="M12" s="40">
        <v>0.26054899999999998</v>
      </c>
      <c r="N12" s="40">
        <v>1.95E-2</v>
      </c>
      <c r="O12" s="40">
        <v>0.16954900000000001</v>
      </c>
      <c r="P12" s="40">
        <v>0.69768000000000008</v>
      </c>
      <c r="Q12" s="40">
        <v>0.28414899999999998</v>
      </c>
      <c r="R12" s="40">
        <v>0.44418399999999997</v>
      </c>
      <c r="S12" s="40">
        <f>SUM(H12:R12)</f>
        <v>3.3266109999999998</v>
      </c>
      <c r="T12" s="146">
        <f t="shared" ref="T12:T20" si="2">S12/$T$22</f>
        <v>2.0907385982906597E-2</v>
      </c>
    </row>
    <row r="13" spans="2:21" x14ac:dyDescent="0.25">
      <c r="B13" s="16"/>
      <c r="C13" s="16"/>
      <c r="F13" s="147" t="s">
        <v>211</v>
      </c>
      <c r="G13" s="60"/>
      <c r="H13" s="18"/>
      <c r="I13" s="18">
        <f>0.0842105263157895+0.030802415875755</f>
        <v>0.1150129421915445</v>
      </c>
      <c r="J13" s="18">
        <v>0.15753931544865901</v>
      </c>
      <c r="K13" s="18">
        <v>7.2715712988192599E-2</v>
      </c>
      <c r="L13" s="18">
        <v>6.9269759450171803E-2</v>
      </c>
      <c r="M13" s="18">
        <v>0.1207809847198642</v>
      </c>
      <c r="N13" s="18">
        <v>5.3874396135265699E-2</v>
      </c>
      <c r="O13" s="18">
        <v>4.1220556745182005E-2</v>
      </c>
      <c r="P13" s="18">
        <v>0.38092595082531383</v>
      </c>
      <c r="Q13" s="18">
        <v>0.78588851892184886</v>
      </c>
      <c r="R13" s="18">
        <v>0.18236390790542015</v>
      </c>
      <c r="S13" s="18">
        <f>SUM(H13:Q13)</f>
        <v>1.7972281374260426</v>
      </c>
      <c r="T13" s="148">
        <f t="shared" si="2"/>
        <v>1.1295382107648468E-2</v>
      </c>
    </row>
    <row r="14" spans="2:21" x14ac:dyDescent="0.25">
      <c r="B14" s="16"/>
      <c r="C14" s="16"/>
      <c r="F14" s="147" t="s">
        <v>41</v>
      </c>
      <c r="G14" s="60"/>
      <c r="H14" s="18"/>
      <c r="I14" s="18"/>
      <c r="J14" s="18"/>
      <c r="K14" s="18"/>
      <c r="L14" s="18"/>
      <c r="M14" s="18"/>
      <c r="N14" s="18"/>
      <c r="O14" s="18"/>
      <c r="P14" s="18"/>
      <c r="Q14" s="18">
        <v>1.1832000000000001E-2</v>
      </c>
      <c r="R14" s="18"/>
      <c r="S14" s="40">
        <f>SUM(H14:R14)</f>
        <v>1.1832000000000001E-2</v>
      </c>
      <c r="T14" s="146">
        <f t="shared" si="2"/>
        <v>7.4362824793686695E-5</v>
      </c>
    </row>
    <row r="15" spans="2:21" x14ac:dyDescent="0.25">
      <c r="B15" s="16"/>
      <c r="C15" s="16"/>
      <c r="F15" s="147" t="s">
        <v>62</v>
      </c>
      <c r="G15" s="60"/>
      <c r="H15" s="18"/>
      <c r="I15" s="18"/>
      <c r="J15" s="18">
        <v>9.2123245123617803E-2</v>
      </c>
      <c r="K15" s="18">
        <v>5.7133979617201097E-2</v>
      </c>
      <c r="L15" s="18"/>
      <c r="M15" s="18"/>
      <c r="N15" s="18"/>
      <c r="O15" s="18"/>
      <c r="P15" s="18"/>
      <c r="Q15" s="18"/>
      <c r="R15" s="18"/>
      <c r="S15" s="40">
        <f>SUM(H15:R15)</f>
        <v>0.1492572247408189</v>
      </c>
      <c r="T15" s="148">
        <f t="shared" si="2"/>
        <v>9.3806531884663906E-4</v>
      </c>
    </row>
    <row r="16" spans="2:21" x14ac:dyDescent="0.25">
      <c r="B16" s="16"/>
      <c r="C16" s="16"/>
      <c r="F16" s="147" t="s">
        <v>54</v>
      </c>
      <c r="G16" s="60"/>
      <c r="H16" s="18"/>
      <c r="I16" s="18"/>
      <c r="J16" s="18">
        <v>3.7772120760342899E-2</v>
      </c>
      <c r="K16" s="18"/>
      <c r="L16" s="18"/>
      <c r="M16" s="18"/>
      <c r="N16" s="18">
        <v>9.6114712245781095E-2</v>
      </c>
      <c r="O16" s="18"/>
      <c r="P16" s="18">
        <v>0.26479603973509958</v>
      </c>
      <c r="Q16" s="18"/>
      <c r="R16" s="18">
        <v>4.8851115424164523E-2</v>
      </c>
      <c r="S16" s="18">
        <f>SUM(H16:Q16)</f>
        <v>0.3986828727412236</v>
      </c>
      <c r="T16" s="148">
        <f t="shared" si="2"/>
        <v>2.5056782128042004E-3</v>
      </c>
    </row>
    <row r="17" spans="2:21" x14ac:dyDescent="0.25">
      <c r="B17" s="16"/>
      <c r="C17" s="16"/>
      <c r="F17" s="149" t="s">
        <v>64</v>
      </c>
      <c r="G17" s="150"/>
      <c r="H17" s="151"/>
      <c r="I17" s="151"/>
      <c r="J17" s="151"/>
      <c r="K17" s="151"/>
      <c r="L17" s="151">
        <v>0.189531818752353</v>
      </c>
      <c r="M17" s="151">
        <v>0.414784394250513</v>
      </c>
      <c r="N17" s="151">
        <v>0.34328573489109998</v>
      </c>
      <c r="O17" s="151">
        <v>3.0636401615373898E-2</v>
      </c>
      <c r="P17" s="151"/>
      <c r="Q17" s="151">
        <v>154.84231576751901</v>
      </c>
      <c r="R17" s="151">
        <v>0.76478149100257098</v>
      </c>
      <c r="S17" s="40">
        <f>SUM(H17:R17)</f>
        <v>156.5853356080309</v>
      </c>
      <c r="T17" s="152">
        <f t="shared" si="2"/>
        <v>0.98412169346523259</v>
      </c>
      <c r="U17" s="38"/>
    </row>
    <row r="18" spans="2:21" s="38" customFormat="1" x14ac:dyDescent="0.25">
      <c r="B18" s="153"/>
      <c r="C18" s="153"/>
      <c r="F18" s="154" t="s">
        <v>50</v>
      </c>
      <c r="G18" s="155"/>
      <c r="H18" s="151"/>
      <c r="I18" s="151"/>
      <c r="J18" s="151"/>
      <c r="K18" s="151"/>
      <c r="L18" s="151"/>
      <c r="M18" s="151">
        <v>-2.7763798278967401E-2</v>
      </c>
      <c r="N18" s="151"/>
      <c r="O18" s="151"/>
      <c r="P18" s="151"/>
      <c r="Q18" s="151"/>
      <c r="R18" s="151">
        <v>0.15318887656472799</v>
      </c>
      <c r="S18" s="40">
        <f>SUM(H18:R18)</f>
        <v>0.12542507828576058</v>
      </c>
      <c r="T18" s="146">
        <f t="shared" si="2"/>
        <v>7.8828288719560936E-4</v>
      </c>
    </row>
    <row r="19" spans="2:21" s="38" customFormat="1" x14ac:dyDescent="0.25">
      <c r="B19" s="153"/>
      <c r="C19" s="153"/>
      <c r="F19" s="154" t="s">
        <v>212</v>
      </c>
      <c r="G19" s="155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>
        <v>7.7120822622108003E-3</v>
      </c>
      <c r="S19" s="18">
        <f>SUM(H19:Q19)</f>
        <v>0</v>
      </c>
      <c r="T19" s="148">
        <f t="shared" si="2"/>
        <v>0</v>
      </c>
    </row>
    <row r="20" spans="2:21" s="38" customFormat="1" x14ac:dyDescent="0.25">
      <c r="B20" s="153"/>
      <c r="C20" s="153"/>
      <c r="F20" s="156" t="s">
        <v>56</v>
      </c>
      <c r="G20" s="157"/>
      <c r="H20" s="18"/>
      <c r="I20" s="18"/>
      <c r="J20" s="18"/>
      <c r="K20" s="18"/>
      <c r="L20" s="18"/>
      <c r="M20" s="18"/>
      <c r="N20" s="18">
        <v>4.3999999999999997E-2</v>
      </c>
      <c r="O20" s="18"/>
      <c r="P20" s="18"/>
      <c r="Q20" s="18"/>
      <c r="R20" s="18"/>
      <c r="S20" s="40">
        <f>SUM(H20:R20)</f>
        <v>4.3999999999999997E-2</v>
      </c>
      <c r="T20" s="146">
        <f t="shared" si="2"/>
        <v>2.7653518347888894E-4</v>
      </c>
      <c r="U20"/>
    </row>
    <row r="21" spans="2:21" x14ac:dyDescent="0.25">
      <c r="B21" s="16"/>
      <c r="C21" s="16"/>
      <c r="F21" s="16"/>
      <c r="G21" s="16"/>
      <c r="H21" s="16">
        <f>SUM(H12:H20)</f>
        <v>0.45999999999999996</v>
      </c>
      <c r="I21" s="16">
        <f>SUM(I12:I20)</f>
        <v>0.49501294219154451</v>
      </c>
      <c r="J21" s="16">
        <f>J13+J15+J16</f>
        <v>0.28743468133261973</v>
      </c>
      <c r="K21" s="16">
        <f>SUM(K12:K20)</f>
        <v>0.33184969260539376</v>
      </c>
      <c r="L21" s="16">
        <f>SUM(L12:L20)</f>
        <v>0.66780157820252484</v>
      </c>
      <c r="M21" s="16">
        <f>M12+M13+M17+M18</f>
        <v>0.76835058069140982</v>
      </c>
      <c r="N21" s="16">
        <f>SUM(N12:N20)</f>
        <v>0.55677484327214688</v>
      </c>
      <c r="O21" s="16">
        <f>SUM(O12:O20)</f>
        <v>0.24140595836055589</v>
      </c>
      <c r="P21" s="16">
        <f>P12+P13+P16</f>
        <v>1.3434019905604133</v>
      </c>
      <c r="Q21" s="16">
        <f>Q12+Q13+Q14+Q17</f>
        <v>155.92418528644086</v>
      </c>
      <c r="R21" s="16">
        <f>SUM(R12:R20)</f>
        <v>1.6010814731590945</v>
      </c>
      <c r="S21" s="158">
        <f>SUM(S12:S20)</f>
        <v>162.43837192122476</v>
      </c>
      <c r="T21" s="159"/>
      <c r="U21" s="16"/>
    </row>
    <row r="22" spans="2:21" x14ac:dyDescent="0.25">
      <c r="B22" s="16"/>
      <c r="C22" s="16"/>
      <c r="T22" s="16">
        <f>SUM(S13:S20)</f>
        <v>159.11176092122474</v>
      </c>
      <c r="U22" s="16"/>
    </row>
    <row r="23" spans="2:21" x14ac:dyDescent="0.25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</row>
  </sheetData>
  <customSheetViews>
    <customSheetView guid="{99EC964B-6DFB-4206-BFA0-685307533358}" scale="80">
      <selection activeCell="J32" sqref="J32"/>
      <pageMargins left="0.7" right="0.7" top="0.75" bottom="0.75" header="0.3" footer="0.3"/>
      <pageSetup orientation="portrait" r:id="rId1"/>
    </customSheetView>
  </customSheetViews>
  <mergeCells count="1">
    <mergeCell ref="B8:C8"/>
  </mergeCells>
  <pageMargins left="0.7" right="0.7" top="0.75" bottom="0.75" header="0.3" footer="0.3"/>
  <pageSetup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zoomScale="85" zoomScaleNormal="85" workbookViewId="0">
      <selection activeCell="I34" sqref="I34"/>
    </sheetView>
  </sheetViews>
  <sheetFormatPr baseColWidth="10" defaultRowHeight="15" x14ac:dyDescent="0.25"/>
  <cols>
    <col min="4" max="4" width="11.7109375" customWidth="1"/>
    <col min="5" max="5" width="11" bestFit="1" customWidth="1"/>
    <col min="6" max="6" width="14.85546875" customWidth="1"/>
    <col min="7" max="7" width="11" bestFit="1" customWidth="1"/>
    <col min="8" max="8" width="11.42578125" customWidth="1"/>
    <col min="11" max="11" width="15.5703125" customWidth="1"/>
    <col min="12" max="12" width="14.5703125" customWidth="1"/>
    <col min="18" max="18" width="18.5703125" customWidth="1"/>
    <col min="19" max="19" width="17" customWidth="1"/>
  </cols>
  <sheetData>
    <row r="1" spans="1:21" ht="57" x14ac:dyDescent="0.25">
      <c r="B1" s="129" t="s">
        <v>0</v>
      </c>
      <c r="C1" s="129"/>
      <c r="D1" s="25" t="s">
        <v>1</v>
      </c>
      <c r="E1" s="129" t="s">
        <v>2</v>
      </c>
      <c r="F1" s="25" t="s">
        <v>3</v>
      </c>
      <c r="G1" s="25"/>
      <c r="H1" s="129" t="s">
        <v>4</v>
      </c>
      <c r="I1" s="25" t="s">
        <v>5</v>
      </c>
      <c r="J1" s="25"/>
      <c r="K1" s="129" t="s">
        <v>6</v>
      </c>
      <c r="L1" s="25" t="s">
        <v>7</v>
      </c>
      <c r="M1" s="25"/>
      <c r="N1" s="129" t="s">
        <v>8</v>
      </c>
      <c r="O1" s="25" t="s">
        <v>9</v>
      </c>
      <c r="P1" s="16"/>
      <c r="Q1" s="16" t="s">
        <v>10</v>
      </c>
      <c r="R1" s="16"/>
      <c r="S1" s="16"/>
      <c r="T1" s="16"/>
      <c r="U1" s="16" t="s">
        <v>11</v>
      </c>
    </row>
    <row r="2" spans="1:21" x14ac:dyDescent="0.25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</row>
    <row r="3" spans="1:21" x14ac:dyDescent="0.25">
      <c r="B3" s="18"/>
      <c r="C3" s="18"/>
      <c r="D3" s="18" t="s">
        <v>12</v>
      </c>
      <c r="E3" s="18">
        <v>2000</v>
      </c>
      <c r="F3" s="18">
        <v>2001</v>
      </c>
      <c r="G3" s="18">
        <v>2002</v>
      </c>
      <c r="H3" s="18">
        <v>2003</v>
      </c>
      <c r="I3" s="18">
        <v>2004</v>
      </c>
      <c r="J3" s="18">
        <v>2005</v>
      </c>
      <c r="K3" s="18">
        <v>2006</v>
      </c>
      <c r="L3" s="18">
        <v>2007</v>
      </c>
      <c r="M3" s="18">
        <v>2008</v>
      </c>
      <c r="N3" s="18">
        <v>2009</v>
      </c>
      <c r="O3" s="18">
        <v>2010</v>
      </c>
      <c r="P3" s="18">
        <v>2011</v>
      </c>
      <c r="Q3" s="18">
        <v>2012</v>
      </c>
      <c r="R3" s="131"/>
      <c r="S3" s="131"/>
      <c r="T3" s="131"/>
      <c r="U3" s="16"/>
    </row>
    <row r="4" spans="1:21" x14ac:dyDescent="0.25">
      <c r="B4" s="18" t="s">
        <v>13</v>
      </c>
      <c r="C4" s="18"/>
      <c r="D4" s="18" t="s">
        <v>14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31"/>
      <c r="S4" s="131"/>
      <c r="T4" s="131"/>
      <c r="U4" s="16"/>
    </row>
    <row r="5" spans="1:21" x14ac:dyDescent="0.25">
      <c r="B5" s="18" t="s">
        <v>15</v>
      </c>
      <c r="C5" s="18"/>
      <c r="D5" s="18" t="s">
        <v>16</v>
      </c>
      <c r="E5" s="18" t="s">
        <v>17</v>
      </c>
      <c r="F5" s="18" t="s">
        <v>17</v>
      </c>
      <c r="G5" s="18">
        <v>455.77665200000001</v>
      </c>
      <c r="H5" s="18">
        <v>813.15690400000005</v>
      </c>
      <c r="I5" s="18">
        <v>558.42614700000001</v>
      </c>
      <c r="J5" s="18">
        <v>707.32301700000005</v>
      </c>
      <c r="K5" s="18">
        <v>1012.123214</v>
      </c>
      <c r="L5" s="18">
        <v>737.23299799999995</v>
      </c>
      <c r="M5" s="18">
        <v>1006.790606</v>
      </c>
      <c r="N5" s="18">
        <v>977.61162200000001</v>
      </c>
      <c r="O5" s="18">
        <v>961.53099899999995</v>
      </c>
      <c r="P5" s="18">
        <v>1057.527343</v>
      </c>
      <c r="Q5" s="18">
        <v>803.54439000000002</v>
      </c>
      <c r="R5" s="131">
        <f>SUM(G5:Q5)</f>
        <v>9091.0438920000015</v>
      </c>
      <c r="S5" s="131"/>
      <c r="T5" s="131"/>
      <c r="U5" s="16"/>
    </row>
    <row r="6" spans="1:21" ht="43.5" x14ac:dyDescent="0.25">
      <c r="B6" s="18" t="s">
        <v>15</v>
      </c>
      <c r="C6" s="18"/>
      <c r="D6" s="133" t="s">
        <v>213</v>
      </c>
      <c r="E6" s="18" t="s">
        <v>17</v>
      </c>
      <c r="F6" s="18" t="s">
        <v>17</v>
      </c>
      <c r="G6" s="18">
        <v>0.53292399999999995</v>
      </c>
      <c r="H6" s="18">
        <v>0.63624199999999997</v>
      </c>
      <c r="I6" s="18">
        <v>1.2628079999999999</v>
      </c>
      <c r="J6" s="18">
        <v>0.70442400000000005</v>
      </c>
      <c r="K6" s="18">
        <v>0.58173299999999994</v>
      </c>
      <c r="L6" s="18">
        <v>0.34965400000000002</v>
      </c>
      <c r="M6" s="18">
        <v>1.739085</v>
      </c>
      <c r="N6" s="18">
        <v>0.94047599999999998</v>
      </c>
      <c r="O6" s="18">
        <v>1.081299</v>
      </c>
      <c r="P6" s="18">
        <v>0.835561</v>
      </c>
      <c r="Q6" s="18">
        <v>1.351143</v>
      </c>
      <c r="R6" s="160">
        <f>SUM(G6:Q6)</f>
        <v>10.015349000000001</v>
      </c>
      <c r="S6" s="131"/>
      <c r="T6" s="131"/>
      <c r="U6" s="16"/>
    </row>
    <row r="7" spans="1:21" x14ac:dyDescent="0.25"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31"/>
      <c r="S7" s="131"/>
      <c r="T7" s="131"/>
      <c r="U7" s="16"/>
    </row>
    <row r="8" spans="1:21" ht="43.5" customHeight="1" x14ac:dyDescent="0.25">
      <c r="B8" s="199" t="s">
        <v>214</v>
      </c>
      <c r="C8" s="199"/>
      <c r="D8" s="199"/>
      <c r="E8" s="22"/>
      <c r="F8" s="22"/>
      <c r="G8" s="21">
        <f t="shared" ref="G8:R8" si="0">G6/G5</f>
        <v>1.1692656867381612E-3</v>
      </c>
      <c r="H8" s="21">
        <f t="shared" si="0"/>
        <v>7.8243448081208192E-4</v>
      </c>
      <c r="I8" s="21">
        <f t="shared" si="0"/>
        <v>2.261369756384276E-3</v>
      </c>
      <c r="J8" s="21">
        <f t="shared" si="0"/>
        <v>9.9590142420036645E-4</v>
      </c>
      <c r="K8" s="21">
        <f t="shared" si="0"/>
        <v>5.7476500089444639E-4</v>
      </c>
      <c r="L8" s="21">
        <f t="shared" si="0"/>
        <v>4.742788249421251E-4</v>
      </c>
      <c r="M8" s="21">
        <f t="shared" si="0"/>
        <v>1.7273552113377586E-3</v>
      </c>
      <c r="N8" s="21">
        <f t="shared" si="0"/>
        <v>9.62013931540597E-4</v>
      </c>
      <c r="O8" s="21">
        <f t="shared" si="0"/>
        <v>1.1245596877527192E-3</v>
      </c>
      <c r="P8" s="21">
        <f t="shared" si="0"/>
        <v>7.9010817595474695E-4</v>
      </c>
      <c r="Q8" s="21">
        <f t="shared" si="0"/>
        <v>1.6814789784046654E-3</v>
      </c>
      <c r="R8" s="21">
        <f t="shared" si="0"/>
        <v>1.1016720542745785E-3</v>
      </c>
      <c r="S8" s="135"/>
      <c r="T8" s="135"/>
      <c r="U8" s="16"/>
    </row>
    <row r="9" spans="1:21" ht="14.25" customHeight="1" x14ac:dyDescent="0.25">
      <c r="B9" s="136"/>
      <c r="C9" s="136"/>
      <c r="D9" s="136"/>
      <c r="E9" s="137"/>
      <c r="F9" s="137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6"/>
    </row>
    <row r="10" spans="1:21" ht="14.25" customHeight="1" x14ac:dyDescent="0.25">
      <c r="B10" s="136"/>
      <c r="C10" s="136"/>
      <c r="D10" s="136"/>
      <c r="E10" s="137"/>
      <c r="F10" s="137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6"/>
    </row>
    <row r="11" spans="1:21" x14ac:dyDescent="0.25">
      <c r="A11" s="16"/>
      <c r="B11" s="16"/>
      <c r="C11" s="16"/>
      <c r="D11" s="16"/>
      <c r="E11" s="16"/>
      <c r="F11" s="16"/>
      <c r="G11" s="161"/>
      <c r="H11" s="162"/>
      <c r="I11" s="22">
        <v>2002</v>
      </c>
      <c r="J11" s="22">
        <v>2003</v>
      </c>
      <c r="K11" s="22">
        <v>2004</v>
      </c>
      <c r="L11" s="22">
        <v>2005</v>
      </c>
      <c r="M11" s="22">
        <v>2006</v>
      </c>
      <c r="N11" s="22">
        <v>2007</v>
      </c>
      <c r="O11" s="22">
        <v>2008</v>
      </c>
      <c r="P11" s="22">
        <v>2009</v>
      </c>
      <c r="Q11" s="22">
        <v>2010</v>
      </c>
      <c r="R11" s="22">
        <v>2011</v>
      </c>
      <c r="S11" s="22">
        <v>2012</v>
      </c>
      <c r="T11" s="18" t="s">
        <v>45</v>
      </c>
      <c r="U11" s="18" t="s">
        <v>46</v>
      </c>
    </row>
    <row r="12" spans="1:21" x14ac:dyDescent="0.25">
      <c r="A12" s="16"/>
      <c r="B12" s="16"/>
      <c r="C12" s="16"/>
      <c r="D12" s="16"/>
      <c r="G12" s="161"/>
      <c r="H12" s="16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18"/>
      <c r="U12" s="18"/>
    </row>
    <row r="13" spans="1:21" x14ac:dyDescent="0.25">
      <c r="A13" s="16"/>
      <c r="B13" s="16"/>
      <c r="C13" s="16"/>
      <c r="D13" s="16"/>
      <c r="G13" s="200" t="s">
        <v>54</v>
      </c>
      <c r="H13" s="200"/>
      <c r="I13" s="18">
        <v>2.96489869003864E-2</v>
      </c>
      <c r="J13" s="18">
        <v>0.32622741232769092</v>
      </c>
      <c r="K13" s="18">
        <v>0.22498524040253401</v>
      </c>
      <c r="L13" s="18">
        <v>3.8528461347253302E-2</v>
      </c>
      <c r="M13" s="18">
        <v>9.7903853395255494E-2</v>
      </c>
      <c r="N13" s="18">
        <v>0.107079883238877</v>
      </c>
      <c r="O13" s="18">
        <v>0.200760132698688</v>
      </c>
      <c r="P13" s="18">
        <v>3.3143016292995403E-2</v>
      </c>
      <c r="Q13" s="18">
        <v>0.4245135301496693</v>
      </c>
      <c r="R13" s="18">
        <v>1.0567296996663001E-2</v>
      </c>
      <c r="S13" s="18">
        <v>5.5324935732647788E-3</v>
      </c>
      <c r="T13" s="18">
        <f t="shared" ref="T13:T24" si="1">SUM(I13:S13)</f>
        <v>1.4988903073232778</v>
      </c>
      <c r="U13" s="17">
        <f t="shared" ref="U13:U24" si="2">T13/$T$25</f>
        <v>0.14965928849498641</v>
      </c>
    </row>
    <row r="14" spans="1:21" x14ac:dyDescent="0.25">
      <c r="A14" s="16"/>
      <c r="B14" s="16"/>
      <c r="C14" s="16"/>
      <c r="D14" s="16"/>
      <c r="G14" s="200" t="s">
        <v>215</v>
      </c>
      <c r="H14" s="200"/>
      <c r="I14" s="18">
        <v>0.44440764331210197</v>
      </c>
      <c r="J14" s="18">
        <v>5.8049937860128797E-2</v>
      </c>
      <c r="K14" s="18">
        <v>6.9633387133963706E-2</v>
      </c>
      <c r="L14" s="18">
        <v>9.2432120161756198E-2</v>
      </c>
      <c r="M14" s="18">
        <v>1.7244115313409199E-2</v>
      </c>
      <c r="N14" s="18">
        <v>4.57634701666201E-2</v>
      </c>
      <c r="O14" s="18">
        <v>0.14921465823491101</v>
      </c>
      <c r="P14" s="18">
        <v>0.22809815950920201</v>
      </c>
      <c r="Q14" s="18">
        <v>0.184779654436032</v>
      </c>
      <c r="R14" s="18">
        <v>2.9279142654938799E-2</v>
      </c>
      <c r="S14" s="18">
        <v>0.10647518014411522</v>
      </c>
      <c r="T14" s="18">
        <f t="shared" si="1"/>
        <v>1.425377468927179</v>
      </c>
      <c r="U14" s="17">
        <f t="shared" si="2"/>
        <v>0.14231927232712271</v>
      </c>
    </row>
    <row r="15" spans="1:21" x14ac:dyDescent="0.25">
      <c r="A15" s="16"/>
      <c r="B15" s="16"/>
      <c r="C15" s="16"/>
      <c r="D15" s="16"/>
      <c r="G15" s="200" t="s">
        <v>64</v>
      </c>
      <c r="H15" s="200"/>
      <c r="I15" s="18">
        <v>5.8867213269248903E-2</v>
      </c>
      <c r="J15" s="18">
        <v>7.5582398619499599E-2</v>
      </c>
      <c r="K15" s="18">
        <v>7.0070816250465906E-2</v>
      </c>
      <c r="L15" s="18"/>
      <c r="M15" s="18"/>
      <c r="N15" s="18"/>
      <c r="O15" s="18">
        <v>1.3269868743689601E-3</v>
      </c>
      <c r="P15" s="18"/>
      <c r="Q15" s="18"/>
      <c r="R15" s="18">
        <v>1.6170745272524999E-2</v>
      </c>
      <c r="S15" s="18"/>
      <c r="T15" s="18">
        <f t="shared" si="1"/>
        <v>0.22201816028610835</v>
      </c>
      <c r="U15" s="17">
        <f t="shared" si="2"/>
        <v>2.2167786220942232E-2</v>
      </c>
    </row>
    <row r="16" spans="1:21" x14ac:dyDescent="0.25">
      <c r="A16" s="16"/>
      <c r="B16" s="16"/>
      <c r="C16" s="16"/>
      <c r="D16" s="16"/>
      <c r="G16" s="200" t="s">
        <v>211</v>
      </c>
      <c r="H16" s="200"/>
      <c r="I16" s="18"/>
      <c r="J16" s="18">
        <v>0.17638214890972798</v>
      </c>
      <c r="K16" s="18">
        <v>0.47641073080481</v>
      </c>
      <c r="L16" s="18">
        <v>8.8465031789282403E-2</v>
      </c>
      <c r="M16" s="18">
        <v>4.5824742268041202E-2</v>
      </c>
      <c r="N16" s="18">
        <v>1.6010186757215598E-2</v>
      </c>
      <c r="O16" s="18"/>
      <c r="P16" s="18"/>
      <c r="Q16" s="18">
        <v>1.36051941303956E-2</v>
      </c>
      <c r="R16" s="18">
        <v>5.8163168010759402E-2</v>
      </c>
      <c r="S16" s="18">
        <v>0.118551224352742</v>
      </c>
      <c r="T16" s="18">
        <f t="shared" si="1"/>
        <v>0.99341242702297416</v>
      </c>
      <c r="U16" s="17">
        <f t="shared" si="2"/>
        <v>9.9188977528207031E-2</v>
      </c>
    </row>
    <row r="17" spans="1:21" x14ac:dyDescent="0.25">
      <c r="A17" s="16"/>
      <c r="B17" s="16"/>
      <c r="C17" s="16"/>
      <c r="D17" s="16"/>
      <c r="G17" s="200" t="s">
        <v>49</v>
      </c>
      <c r="H17" s="200"/>
      <c r="I17" s="18"/>
      <c r="J17" s="18"/>
      <c r="K17" s="18">
        <v>3.5000000000000003E-2</v>
      </c>
      <c r="L17" s="18">
        <v>0.48499999999999999</v>
      </c>
      <c r="M17" s="18">
        <v>0.41199999999999998</v>
      </c>
      <c r="N17" s="18">
        <v>7.2690000000000005E-2</v>
      </c>
      <c r="O17" s="18">
        <v>0.111652</v>
      </c>
      <c r="P17" s="18">
        <v>0.120264</v>
      </c>
      <c r="Q17" s="18">
        <v>8.0545000000000005E-2</v>
      </c>
      <c r="R17" s="18">
        <v>1.2455000000000001E-2</v>
      </c>
      <c r="S17" s="18"/>
      <c r="T17" s="18">
        <f t="shared" si="1"/>
        <v>1.3296060000000001</v>
      </c>
      <c r="U17" s="17">
        <f t="shared" si="2"/>
        <v>0.13275680479515409</v>
      </c>
    </row>
    <row r="18" spans="1:21" x14ac:dyDescent="0.25">
      <c r="A18" s="16"/>
      <c r="B18" s="16"/>
      <c r="C18" s="16"/>
      <c r="D18" s="16"/>
      <c r="G18" s="204" t="s">
        <v>60</v>
      </c>
      <c r="H18" s="205"/>
      <c r="I18" s="18"/>
      <c r="J18" s="18"/>
      <c r="K18" s="18">
        <v>0.22416</v>
      </c>
      <c r="L18" s="18"/>
      <c r="M18" s="18"/>
      <c r="N18" s="18"/>
      <c r="O18" s="18">
        <v>0.238390307226309</v>
      </c>
      <c r="P18" s="18">
        <v>0.203127698092187</v>
      </c>
      <c r="Q18" s="18"/>
      <c r="R18" s="18">
        <v>1.8241101223581802E-2</v>
      </c>
      <c r="S18" s="18">
        <v>0.106169665809769</v>
      </c>
      <c r="T18" s="18">
        <f t="shared" si="1"/>
        <v>0.79008877235184682</v>
      </c>
      <c r="U18" s="17">
        <f t="shared" si="2"/>
        <v>7.8887776470591336E-2</v>
      </c>
    </row>
    <row r="19" spans="1:21" x14ac:dyDescent="0.25">
      <c r="A19" s="16"/>
      <c r="B19" s="16"/>
      <c r="C19" s="16"/>
      <c r="D19" s="16"/>
      <c r="G19" s="204" t="s">
        <v>41</v>
      </c>
      <c r="H19" s="205"/>
      <c r="I19" s="18"/>
      <c r="J19" s="18"/>
      <c r="K19" s="18"/>
      <c r="L19" s="18"/>
      <c r="M19" s="18">
        <v>8.7600000000000004E-3</v>
      </c>
      <c r="N19" s="18">
        <v>0.108111</v>
      </c>
      <c r="O19" s="18">
        <v>1.0024679999999999</v>
      </c>
      <c r="P19" s="18">
        <v>0.26874900000000002</v>
      </c>
      <c r="Q19" s="18">
        <v>4.7143999999999998E-2</v>
      </c>
      <c r="R19" s="18">
        <v>6.5558000000000005E-2</v>
      </c>
      <c r="S19" s="18">
        <v>0.6392509999999999</v>
      </c>
      <c r="T19" s="18">
        <f t="shared" si="1"/>
        <v>2.1400409999999996</v>
      </c>
      <c r="U19" s="17">
        <f t="shared" si="2"/>
        <v>0.21367608546488681</v>
      </c>
    </row>
    <row r="20" spans="1:21" x14ac:dyDescent="0.25">
      <c r="A20" s="16"/>
      <c r="B20" s="16"/>
      <c r="C20" s="16"/>
      <c r="D20" s="16"/>
      <c r="G20" s="204" t="s">
        <v>62</v>
      </c>
      <c r="H20" s="205"/>
      <c r="I20" s="18"/>
      <c r="J20" s="18"/>
      <c r="K20" s="18"/>
      <c r="L20" s="18"/>
      <c r="M20" s="18"/>
      <c r="N20" s="18"/>
      <c r="O20" s="18">
        <v>3.5272900000000003E-2</v>
      </c>
      <c r="P20" s="18">
        <v>9.74795E-3</v>
      </c>
      <c r="Q20" s="18"/>
      <c r="R20" s="18">
        <v>6.0912500000000003E-3</v>
      </c>
      <c r="S20" s="18"/>
      <c r="T20" s="18">
        <f t="shared" si="1"/>
        <v>5.1112100000000001E-2</v>
      </c>
      <c r="U20" s="17">
        <f t="shared" si="2"/>
        <v>5.1033757988234079E-3</v>
      </c>
    </row>
    <row r="21" spans="1:21" x14ac:dyDescent="0.25">
      <c r="A21" s="16"/>
      <c r="B21" s="16"/>
      <c r="C21" s="16"/>
      <c r="D21" s="16"/>
      <c r="G21" s="204" t="s">
        <v>61</v>
      </c>
      <c r="H21" s="205"/>
      <c r="I21" s="18"/>
      <c r="J21" s="18"/>
      <c r="K21" s="18"/>
      <c r="L21" s="18"/>
      <c r="M21" s="18"/>
      <c r="N21" s="18"/>
      <c r="O21" s="18"/>
      <c r="P21" s="18"/>
      <c r="Q21" s="18"/>
      <c r="R21" s="18">
        <v>9.4283509454950003E-3</v>
      </c>
      <c r="S21" s="18"/>
      <c r="T21" s="18">
        <f t="shared" si="1"/>
        <v>9.4283509454950003E-3</v>
      </c>
      <c r="U21" s="17">
        <f t="shared" si="2"/>
        <v>9.4138996515605842E-4</v>
      </c>
    </row>
    <row r="22" spans="1:21" x14ac:dyDescent="0.25">
      <c r="A22" s="16"/>
      <c r="B22" s="16"/>
      <c r="C22" s="16"/>
      <c r="D22" s="16"/>
      <c r="G22" s="204" t="s">
        <v>216</v>
      </c>
      <c r="H22" s="205"/>
      <c r="I22" s="18"/>
      <c r="J22" s="18"/>
      <c r="K22" s="18"/>
      <c r="L22" s="18"/>
      <c r="M22" s="18"/>
      <c r="N22" s="18"/>
      <c r="O22" s="18"/>
      <c r="P22" s="18"/>
      <c r="Q22" s="18">
        <v>0.208017218543046</v>
      </c>
      <c r="R22" s="18">
        <v>0.363953003337041</v>
      </c>
      <c r="S22" s="18">
        <v>0.35837323907454999</v>
      </c>
      <c r="T22" s="18">
        <f t="shared" si="1"/>
        <v>0.93034346095463705</v>
      </c>
      <c r="U22" s="17">
        <f t="shared" si="2"/>
        <v>9.2891747809804415E-2</v>
      </c>
    </row>
    <row r="23" spans="1:21" x14ac:dyDescent="0.25">
      <c r="A23" s="16"/>
      <c r="B23" s="16"/>
      <c r="C23" s="16"/>
      <c r="D23" s="16"/>
      <c r="G23" s="204" t="s">
        <v>37</v>
      </c>
      <c r="H23" s="205"/>
      <c r="I23" s="18"/>
      <c r="J23" s="18"/>
      <c r="K23" s="18">
        <v>0.162547</v>
      </c>
      <c r="L23" s="18"/>
      <c r="M23" s="18"/>
      <c r="N23" s="18"/>
      <c r="O23" s="18"/>
      <c r="P23" s="18"/>
      <c r="Q23" s="18"/>
      <c r="R23" s="18"/>
      <c r="S23" s="18">
        <v>8.773098E-4</v>
      </c>
      <c r="T23" s="18">
        <f t="shared" si="1"/>
        <v>0.1634243098</v>
      </c>
      <c r="U23" s="17">
        <f t="shared" si="2"/>
        <v>1.6317382137942659E-2</v>
      </c>
    </row>
    <row r="24" spans="1:21" x14ac:dyDescent="0.25">
      <c r="A24" s="16"/>
      <c r="B24" s="16"/>
      <c r="C24" s="16"/>
      <c r="D24" s="16"/>
      <c r="G24" s="200" t="s">
        <v>42</v>
      </c>
      <c r="H24" s="200"/>
      <c r="I24" s="18"/>
      <c r="J24" s="18"/>
      <c r="K24" s="18"/>
      <c r="L24" s="18"/>
      <c r="M24" s="18"/>
      <c r="N24" s="18"/>
      <c r="O24" s="18"/>
      <c r="P24" s="18">
        <v>7.7345659999999997E-2</v>
      </c>
      <c r="Q24" s="18">
        <v>0.122694</v>
      </c>
      <c r="R24" s="18">
        <v>0.24565500000000001</v>
      </c>
      <c r="S24" s="18">
        <v>1.5914000000000001E-2</v>
      </c>
      <c r="T24" s="18">
        <f t="shared" si="1"/>
        <v>0.46160866</v>
      </c>
      <c r="U24" s="17">
        <f t="shared" si="2"/>
        <v>4.6090112986382922E-2</v>
      </c>
    </row>
    <row r="25" spans="1:21" x14ac:dyDescent="0.25">
      <c r="A25" s="16"/>
      <c r="B25" s="16"/>
      <c r="C25" s="16"/>
      <c r="D25" s="16"/>
      <c r="G25" s="16"/>
      <c r="H25" s="16"/>
      <c r="I25" s="16">
        <f t="shared" ref="I25:T25" si="3">SUM(I13:I24)</f>
        <v>0.53292384348173727</v>
      </c>
      <c r="J25" s="16">
        <f t="shared" si="3"/>
        <v>0.63624189771704731</v>
      </c>
      <c r="K25" s="16">
        <f t="shared" si="3"/>
        <v>1.2628071745917737</v>
      </c>
      <c r="L25" s="16">
        <f t="shared" si="3"/>
        <v>0.7044256132982919</v>
      </c>
      <c r="M25" s="16">
        <f t="shared" si="3"/>
        <v>0.58173271097670587</v>
      </c>
      <c r="N25" s="16">
        <f t="shared" si="3"/>
        <v>0.34965454016271269</v>
      </c>
      <c r="O25" s="16">
        <f t="shared" si="3"/>
        <v>1.7390849850342769</v>
      </c>
      <c r="P25" s="16">
        <f t="shared" si="3"/>
        <v>0.9404754838943844</v>
      </c>
      <c r="Q25" s="16">
        <f t="shared" si="3"/>
        <v>1.0812985972591429</v>
      </c>
      <c r="R25" s="16">
        <f t="shared" si="3"/>
        <v>0.83556205844100395</v>
      </c>
      <c r="S25" s="16">
        <f t="shared" si="3"/>
        <v>1.3511441127544408</v>
      </c>
      <c r="T25" s="158">
        <f t="shared" si="3"/>
        <v>10.015351017611517</v>
      </c>
      <c r="U25" s="16"/>
    </row>
    <row r="26" spans="1:21" x14ac:dyDescent="0.25">
      <c r="A26" s="16"/>
      <c r="B26" s="16"/>
      <c r="C26" s="16"/>
      <c r="D26" s="16"/>
    </row>
  </sheetData>
  <customSheetViews>
    <customSheetView guid="{99EC964B-6DFB-4206-BFA0-685307533358}" scale="85">
      <selection activeCell="I34" sqref="I34"/>
      <pageMargins left="0.7" right="0.7" top="0.75" bottom="0.75" header="0.3" footer="0.3"/>
      <pageSetup orientation="portrait" r:id="rId1"/>
    </customSheetView>
  </customSheetViews>
  <mergeCells count="13">
    <mergeCell ref="G24:H24"/>
    <mergeCell ref="G18:H18"/>
    <mergeCell ref="G19:H19"/>
    <mergeCell ref="G20:H20"/>
    <mergeCell ref="G21:H21"/>
    <mergeCell ref="G22:H22"/>
    <mergeCell ref="G23:H23"/>
    <mergeCell ref="G17:H17"/>
    <mergeCell ref="B8:D8"/>
    <mergeCell ref="G13:H13"/>
    <mergeCell ref="G14:H14"/>
    <mergeCell ref="G15:H15"/>
    <mergeCell ref="G16:H16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zoomScale="85" zoomScaleNormal="85" workbookViewId="0">
      <selection activeCell="F40" sqref="F40"/>
    </sheetView>
  </sheetViews>
  <sheetFormatPr baseColWidth="10" defaultRowHeight="15" x14ac:dyDescent="0.25"/>
  <cols>
    <col min="1" max="1" width="15.85546875" customWidth="1"/>
    <col min="2" max="2" width="31.140625" customWidth="1"/>
    <col min="6" max="6" width="11" bestFit="1" customWidth="1"/>
    <col min="7" max="7" width="14.85546875" customWidth="1"/>
    <col min="8" max="8" width="11" bestFit="1" customWidth="1"/>
    <col min="9" max="9" width="11.42578125" customWidth="1"/>
    <col min="12" max="12" width="15.5703125" customWidth="1"/>
    <col min="13" max="13" width="14.5703125" customWidth="1"/>
    <col min="14" max="14" width="14.28515625" bestFit="1" customWidth="1"/>
    <col min="18" max="18" width="18.5703125" customWidth="1"/>
    <col min="19" max="19" width="16.140625" bestFit="1" customWidth="1"/>
  </cols>
  <sheetData>
    <row r="1" spans="1:19" ht="30" x14ac:dyDescent="0.25">
      <c r="A1" s="129" t="s">
        <v>0</v>
      </c>
      <c r="B1" s="25" t="s">
        <v>1</v>
      </c>
      <c r="C1" s="129" t="s">
        <v>2</v>
      </c>
      <c r="D1" s="25" t="s">
        <v>3</v>
      </c>
      <c r="E1" s="25"/>
      <c r="F1" s="129" t="s">
        <v>4</v>
      </c>
      <c r="G1" s="25" t="s">
        <v>5</v>
      </c>
      <c r="H1" s="25"/>
      <c r="I1" s="129" t="s">
        <v>6</v>
      </c>
      <c r="J1" s="25" t="s">
        <v>7</v>
      </c>
      <c r="K1" s="25"/>
      <c r="L1" s="129" t="s">
        <v>8</v>
      </c>
      <c r="M1" s="25" t="s">
        <v>9</v>
      </c>
      <c r="N1" s="16"/>
      <c r="O1" s="16" t="s">
        <v>10</v>
      </c>
      <c r="P1" s="16"/>
      <c r="Q1" s="16"/>
      <c r="R1" s="16" t="s">
        <v>11</v>
      </c>
      <c r="S1" s="16"/>
    </row>
    <row r="2" spans="1:19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spans="1:19" s="42" customFormat="1" x14ac:dyDescent="0.25">
      <c r="A3" s="22"/>
      <c r="B3" s="22" t="s">
        <v>12</v>
      </c>
      <c r="C3" s="22">
        <v>2000</v>
      </c>
      <c r="D3" s="22">
        <v>2001</v>
      </c>
      <c r="E3" s="22">
        <v>2002</v>
      </c>
      <c r="F3" s="22">
        <v>2003</v>
      </c>
      <c r="G3" s="22">
        <v>2004</v>
      </c>
      <c r="H3" s="22">
        <v>2005</v>
      </c>
      <c r="I3" s="22">
        <v>2006</v>
      </c>
      <c r="J3" s="22">
        <v>2007</v>
      </c>
      <c r="K3" s="22">
        <v>2008</v>
      </c>
      <c r="L3" s="22">
        <v>2009</v>
      </c>
      <c r="M3" s="22">
        <v>2010</v>
      </c>
      <c r="N3" s="22">
        <v>2011</v>
      </c>
      <c r="O3" s="22">
        <v>2012</v>
      </c>
      <c r="P3" s="137"/>
      <c r="Q3" s="137"/>
      <c r="R3" s="163"/>
      <c r="S3" s="163"/>
    </row>
    <row r="4" spans="1:19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31"/>
      <c r="Q4" s="131"/>
      <c r="R4" s="16"/>
      <c r="S4" s="16"/>
    </row>
    <row r="5" spans="1:19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31">
        <f>SUM(E5:O5)</f>
        <v>9091.0438920000015</v>
      </c>
      <c r="Q5" s="131"/>
      <c r="R5" s="16"/>
      <c r="S5" s="16"/>
    </row>
    <row r="6" spans="1:19" ht="29.25" x14ac:dyDescent="0.25">
      <c r="A6" s="18" t="s">
        <v>15</v>
      </c>
      <c r="B6" s="133" t="s">
        <v>217</v>
      </c>
      <c r="C6" s="18" t="s">
        <v>17</v>
      </c>
      <c r="D6" s="18" t="s">
        <v>17</v>
      </c>
      <c r="E6" s="18"/>
      <c r="F6" s="18">
        <v>0.19692000000000001</v>
      </c>
      <c r="G6" s="18">
        <v>6.1702E-2</v>
      </c>
      <c r="H6" s="18">
        <v>4.9827000000000003E-2</v>
      </c>
      <c r="I6" s="18">
        <v>1.462283</v>
      </c>
      <c r="J6" s="18">
        <v>7.5826000000000005E-2</v>
      </c>
      <c r="K6" s="18">
        <v>17.698884</v>
      </c>
      <c r="L6" s="18">
        <v>28.795335000000001</v>
      </c>
      <c r="M6" s="18">
        <v>2.210264</v>
      </c>
      <c r="N6" s="18">
        <v>1.0254589999999999</v>
      </c>
      <c r="O6" s="18">
        <v>0.59429100000000001</v>
      </c>
      <c r="P6" s="160">
        <f>SUM(F6:O6)</f>
        <v>52.170791000000001</v>
      </c>
      <c r="Q6" s="131"/>
      <c r="R6" s="16"/>
      <c r="S6" s="16"/>
    </row>
    <row r="7" spans="1:19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31"/>
      <c r="Q7" s="131"/>
      <c r="R7" s="16"/>
      <c r="S7" s="16"/>
    </row>
    <row r="8" spans="1:19" ht="32.25" customHeight="1" x14ac:dyDescent="0.25">
      <c r="A8" s="206" t="s">
        <v>218</v>
      </c>
      <c r="B8" s="207"/>
      <c r="C8" s="22"/>
      <c r="D8" s="22"/>
      <c r="E8" s="21"/>
      <c r="F8" s="21">
        <f t="shared" ref="F8:O8" si="0">F6/F5</f>
        <v>2.4216728534349382E-4</v>
      </c>
      <c r="G8" s="21">
        <f t="shared" si="0"/>
        <v>1.1049267719908538E-4</v>
      </c>
      <c r="H8" s="21">
        <f t="shared" si="0"/>
        <v>7.0444476996285845E-5</v>
      </c>
      <c r="I8" s="21">
        <f t="shared" si="0"/>
        <v>1.4447677711302846E-3</v>
      </c>
      <c r="J8" s="21">
        <f t="shared" si="0"/>
        <v>1.0285215149851447E-4</v>
      </c>
      <c r="K8" s="21">
        <f t="shared" si="0"/>
        <v>1.7579508484210072E-2</v>
      </c>
      <c r="L8" s="21">
        <f t="shared" si="0"/>
        <v>2.945477974278829E-2</v>
      </c>
      <c r="M8" s="21">
        <f t="shared" si="0"/>
        <v>2.2986924002436661E-3</v>
      </c>
      <c r="N8" s="21">
        <f t="shared" si="0"/>
        <v>9.6967610983085463E-4</v>
      </c>
      <c r="O8" s="21">
        <f t="shared" si="0"/>
        <v>7.3958701895734719E-4</v>
      </c>
      <c r="P8" s="21">
        <f>P6/P5</f>
        <v>5.7387019158393468E-3</v>
      </c>
      <c r="Q8" s="135"/>
      <c r="R8" s="16"/>
      <c r="S8" s="16"/>
    </row>
    <row r="9" spans="1:19" ht="32.25" customHeight="1" x14ac:dyDescent="0.25">
      <c r="A9" s="136"/>
      <c r="B9" s="136"/>
      <c r="C9" s="137"/>
      <c r="D9" s="137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6"/>
      <c r="S9" s="16"/>
    </row>
    <row r="10" spans="1:19" x14ac:dyDescent="0.25">
      <c r="A10" s="16"/>
      <c r="B10" s="16"/>
      <c r="C10" s="16"/>
      <c r="D10" s="16"/>
      <c r="E10" s="16"/>
      <c r="F10" s="16"/>
      <c r="G10" s="163">
        <v>2003</v>
      </c>
      <c r="H10" s="163">
        <v>2004</v>
      </c>
      <c r="I10" s="163">
        <v>2005</v>
      </c>
      <c r="J10" s="163">
        <v>2006</v>
      </c>
      <c r="K10" s="163">
        <v>2007</v>
      </c>
      <c r="L10" s="163">
        <v>2008</v>
      </c>
      <c r="M10" s="163">
        <v>2009</v>
      </c>
      <c r="N10" s="163">
        <v>2010</v>
      </c>
      <c r="O10" s="163">
        <v>2011</v>
      </c>
      <c r="P10" s="163">
        <v>2012</v>
      </c>
      <c r="Q10" s="18" t="s">
        <v>45</v>
      </c>
      <c r="R10" s="18" t="s">
        <v>46</v>
      </c>
      <c r="S10" s="16"/>
    </row>
    <row r="11" spans="1:19" x14ac:dyDescent="0.25">
      <c r="A11" s="16"/>
      <c r="B11" s="16"/>
      <c r="C11" s="16"/>
      <c r="E11" s="164" t="s">
        <v>54</v>
      </c>
      <c r="F11" s="157"/>
      <c r="G11" s="18">
        <v>8.4754332843746505E-2</v>
      </c>
      <c r="H11" s="18"/>
      <c r="I11" s="18"/>
      <c r="J11" s="18"/>
      <c r="K11" s="18"/>
      <c r="L11" s="18">
        <v>14.423770373575699</v>
      </c>
      <c r="M11" s="18">
        <v>13.993830942765603</v>
      </c>
      <c r="N11" s="18">
        <v>0.197068432715232</v>
      </c>
      <c r="O11" s="18">
        <v>5.9788654060066802E-2</v>
      </c>
      <c r="P11" s="18">
        <v>2.8637532133676102E-2</v>
      </c>
      <c r="Q11" s="18">
        <f t="shared" ref="Q11:Q22" si="1">SUM(G11:P11)</f>
        <v>28.787850268094022</v>
      </c>
      <c r="R11" s="17">
        <f t="shared" ref="R11:R22" si="2">Q11/$Q$23</f>
        <v>0.55180015329160392</v>
      </c>
    </row>
    <row r="12" spans="1:19" x14ac:dyDescent="0.25">
      <c r="A12" s="16"/>
      <c r="B12" s="16"/>
      <c r="C12" s="16"/>
      <c r="E12" s="164" t="s">
        <v>215</v>
      </c>
      <c r="F12" s="157"/>
      <c r="G12" s="18"/>
      <c r="H12" s="18"/>
      <c r="I12" s="18"/>
      <c r="J12" s="18"/>
      <c r="K12" s="18"/>
      <c r="L12" s="18"/>
      <c r="M12" s="18">
        <v>8.0911481156879905E-2</v>
      </c>
      <c r="N12" s="18"/>
      <c r="O12" s="18"/>
      <c r="P12" s="18"/>
      <c r="Q12" s="18">
        <f t="shared" si="1"/>
        <v>8.0911481156879905E-2</v>
      </c>
      <c r="R12" s="17">
        <f t="shared" si="2"/>
        <v>1.5508962041149671E-3</v>
      </c>
    </row>
    <row r="13" spans="1:19" x14ac:dyDescent="0.25">
      <c r="A13" s="16"/>
      <c r="B13" s="16"/>
      <c r="C13" s="16"/>
      <c r="E13" s="164" t="s">
        <v>211</v>
      </c>
      <c r="F13" s="157"/>
      <c r="G13" s="18">
        <v>0.11216566005176901</v>
      </c>
      <c r="H13" s="18">
        <v>6.1702127659574502E-2</v>
      </c>
      <c r="I13" s="18">
        <v>4.9827429609446E-2</v>
      </c>
      <c r="J13" s="18">
        <v>1.66408934707904E-2</v>
      </c>
      <c r="K13" s="18"/>
      <c r="L13" s="18"/>
      <c r="M13" s="18"/>
      <c r="N13" s="18">
        <v>1.9177170620984799E-2</v>
      </c>
      <c r="O13" s="18">
        <v>0.148180581832416</v>
      </c>
      <c r="P13" s="18">
        <v>0.16239087072879799</v>
      </c>
      <c r="Q13" s="18">
        <f t="shared" si="1"/>
        <v>0.57008473397377868</v>
      </c>
      <c r="R13" s="17">
        <f t="shared" si="2"/>
        <v>1.0927278024110742E-2</v>
      </c>
    </row>
    <row r="14" spans="1:19" x14ac:dyDescent="0.25">
      <c r="A14" s="16"/>
      <c r="B14" s="16"/>
      <c r="C14" s="16"/>
      <c r="E14" s="164" t="s">
        <v>49</v>
      </c>
      <c r="F14" s="157"/>
      <c r="G14" s="18"/>
      <c r="H14" s="18"/>
      <c r="I14" s="18"/>
      <c r="J14" s="18"/>
      <c r="K14" s="18">
        <v>4.4318000000000003E-2</v>
      </c>
      <c r="L14" s="18">
        <v>8.8636000000000006E-2</v>
      </c>
      <c r="M14" s="18">
        <v>4.4318000000000003E-2</v>
      </c>
      <c r="N14" s="18">
        <v>0.12266000000000001</v>
      </c>
      <c r="O14" s="18"/>
      <c r="P14" s="18"/>
      <c r="Q14" s="18">
        <f t="shared" si="1"/>
        <v>0.29993200000000003</v>
      </c>
      <c r="R14" s="17">
        <f t="shared" si="2"/>
        <v>5.7490407250202396E-3</v>
      </c>
    </row>
    <row r="15" spans="1:19" x14ac:dyDescent="0.25">
      <c r="A15" s="16"/>
      <c r="B15" s="16"/>
      <c r="C15" s="16"/>
      <c r="E15" s="164" t="s">
        <v>61</v>
      </c>
      <c r="F15" s="157"/>
      <c r="G15" s="18"/>
      <c r="H15" s="18"/>
      <c r="I15" s="18"/>
      <c r="J15" s="18"/>
      <c r="K15" s="18"/>
      <c r="L15" s="18"/>
      <c r="M15" s="18"/>
      <c r="N15" s="18"/>
      <c r="O15" s="18">
        <v>1.6685205784204699E-2</v>
      </c>
      <c r="P15" s="18">
        <v>5.3084832904884298E-2</v>
      </c>
      <c r="Q15" s="18">
        <f t="shared" si="1"/>
        <v>6.9770038689089001E-2</v>
      </c>
      <c r="R15" s="17">
        <f t="shared" si="2"/>
        <v>1.3373391095642024E-3</v>
      </c>
    </row>
    <row r="16" spans="1:19" x14ac:dyDescent="0.25">
      <c r="A16" s="16"/>
      <c r="B16" s="16"/>
      <c r="C16" s="16"/>
      <c r="E16" s="164" t="s">
        <v>212</v>
      </c>
      <c r="F16" s="157"/>
      <c r="G16" s="18"/>
      <c r="H16" s="18"/>
      <c r="I16" s="18"/>
      <c r="J16" s="18">
        <f>0.207568720974018+0.125354587674156</f>
        <v>0.33292330864817399</v>
      </c>
      <c r="K16" s="18">
        <v>1.7681040383299099E-2</v>
      </c>
      <c r="L16" s="18">
        <f>1.68452617914323+0.52149574498774</f>
        <v>2.2060219241309698</v>
      </c>
      <c r="M16" s="18">
        <v>0.14742932739172823</v>
      </c>
      <c r="N16" s="18">
        <v>0.38717350993377497</v>
      </c>
      <c r="O16" s="18">
        <v>0.70494716351501729</v>
      </c>
      <c r="P16" s="18"/>
      <c r="Q16" s="18">
        <f t="shared" si="1"/>
        <v>3.7961762740029634</v>
      </c>
      <c r="R16" s="17">
        <f t="shared" si="2"/>
        <v>7.2764399925978648E-2</v>
      </c>
    </row>
    <row r="17" spans="1:18" x14ac:dyDescent="0.25">
      <c r="A17" s="16"/>
      <c r="B17" s="16"/>
      <c r="C17" s="16"/>
      <c r="E17" s="165" t="s">
        <v>219</v>
      </c>
      <c r="F17" s="155"/>
      <c r="G17" s="151"/>
      <c r="H17" s="151"/>
      <c r="I17" s="151"/>
      <c r="J17" s="151">
        <v>-1.2294359377754899E-3</v>
      </c>
      <c r="K17" s="151">
        <v>1.3826563078061399E-2</v>
      </c>
      <c r="L17" s="151">
        <v>1.39370031588245E-2</v>
      </c>
      <c r="M17" s="151">
        <v>3.58710463562276E-2</v>
      </c>
      <c r="N17" s="151">
        <v>3.8956152286801298E-3</v>
      </c>
      <c r="O17" s="18">
        <v>8.6520680515317794E-3</v>
      </c>
      <c r="P17" s="18">
        <v>1.6368833931658E-2</v>
      </c>
      <c r="Q17" s="18">
        <f t="shared" si="1"/>
        <v>9.1321693867207926E-2</v>
      </c>
      <c r="R17" s="17">
        <f t="shared" si="2"/>
        <v>1.7504372228385413E-3</v>
      </c>
    </row>
    <row r="18" spans="1:18" x14ac:dyDescent="0.25">
      <c r="A18" s="16"/>
      <c r="B18" s="16"/>
      <c r="C18" s="16"/>
      <c r="E18" s="165" t="s">
        <v>53</v>
      </c>
      <c r="F18" s="155"/>
      <c r="G18" s="151"/>
      <c r="H18" s="151"/>
      <c r="I18" s="151"/>
      <c r="J18" s="151">
        <v>1.11394829237153</v>
      </c>
      <c r="K18" s="151"/>
      <c r="L18" s="151"/>
      <c r="M18" s="151">
        <v>7.7497924162745599</v>
      </c>
      <c r="N18" s="151">
        <v>0.23472715066653899</v>
      </c>
      <c r="O18" s="18"/>
      <c r="P18" s="18">
        <v>0.21360000000000001</v>
      </c>
      <c r="Q18" s="18">
        <f t="shared" si="1"/>
        <v>9.3120678593126271</v>
      </c>
      <c r="R18" s="17">
        <f t="shared" si="2"/>
        <v>0.17849198270721475</v>
      </c>
    </row>
    <row r="19" spans="1:18" ht="29.25" x14ac:dyDescent="0.25">
      <c r="A19" s="16"/>
      <c r="B19" s="16"/>
      <c r="C19" s="16"/>
      <c r="E19" s="166" t="s">
        <v>50</v>
      </c>
      <c r="F19" s="167"/>
      <c r="G19" s="151"/>
      <c r="H19" s="151"/>
      <c r="I19" s="151"/>
      <c r="J19" s="151"/>
      <c r="K19" s="151"/>
      <c r="L19" s="18">
        <v>0.935464772932875</v>
      </c>
      <c r="M19" s="18">
        <v>6.2674164323648904</v>
      </c>
      <c r="N19" s="18"/>
      <c r="O19" s="18">
        <v>8.7205073741583802E-2</v>
      </c>
      <c r="P19" s="18">
        <v>0.120207962288068</v>
      </c>
      <c r="Q19" s="18">
        <f t="shared" si="1"/>
        <v>7.4102942413274162</v>
      </c>
      <c r="R19" s="17">
        <f t="shared" si="2"/>
        <v>0.1420391401310106</v>
      </c>
    </row>
    <row r="20" spans="1:18" ht="15" customHeight="1" x14ac:dyDescent="0.25">
      <c r="A20" s="16"/>
      <c r="B20" s="16"/>
      <c r="C20" s="16"/>
      <c r="E20" s="166" t="s">
        <v>39</v>
      </c>
      <c r="F20" s="167"/>
      <c r="G20" s="151"/>
      <c r="H20" s="151"/>
      <c r="I20" s="151"/>
      <c r="J20" s="151"/>
      <c r="K20" s="151"/>
      <c r="L20" s="18"/>
      <c r="M20" s="18">
        <v>2.6859375E-7</v>
      </c>
      <c r="N20" s="18"/>
      <c r="O20" s="18"/>
      <c r="P20" s="18"/>
      <c r="Q20" s="18">
        <f t="shared" si="1"/>
        <v>2.6859375E-7</v>
      </c>
      <c r="R20" s="17">
        <f t="shared" si="2"/>
        <v>5.1483549845828554E-9</v>
      </c>
    </row>
    <row r="21" spans="1:18" x14ac:dyDescent="0.25">
      <c r="A21" s="16"/>
      <c r="B21" s="16"/>
      <c r="C21" s="16"/>
      <c r="E21" s="164" t="s">
        <v>216</v>
      </c>
      <c r="F21" s="157"/>
      <c r="G21" s="18"/>
      <c r="H21" s="18"/>
      <c r="I21" s="18"/>
      <c r="J21" s="18"/>
      <c r="K21" s="18"/>
      <c r="L21" s="18">
        <v>3.1054493004471401E-2</v>
      </c>
      <c r="M21" s="18"/>
      <c r="N21" s="18"/>
      <c r="O21" s="18"/>
      <c r="P21" s="18"/>
      <c r="Q21" s="18">
        <f t="shared" si="1"/>
        <v>3.1054493004471401E-2</v>
      </c>
      <c r="R21" s="17">
        <f t="shared" si="2"/>
        <v>5.9524673918608952E-4</v>
      </c>
    </row>
    <row r="22" spans="1:18" x14ac:dyDescent="0.25">
      <c r="A22" s="16"/>
      <c r="B22" s="16"/>
      <c r="C22" s="16"/>
      <c r="E22" s="164" t="s">
        <v>42</v>
      </c>
      <c r="F22" s="157"/>
      <c r="G22" s="18"/>
      <c r="H22" s="18"/>
      <c r="I22" s="18"/>
      <c r="J22" s="18"/>
      <c r="K22" s="18"/>
      <c r="L22" s="18"/>
      <c r="M22" s="18">
        <v>0.47576528000000001</v>
      </c>
      <c r="N22" s="18">
        <v>1.2455620000000001</v>
      </c>
      <c r="O22" s="18"/>
      <c r="P22" s="18"/>
      <c r="Q22" s="18">
        <f t="shared" si="1"/>
        <v>1.7213272800000001</v>
      </c>
      <c r="R22" s="17">
        <f t="shared" si="2"/>
        <v>3.2994080771002486E-2</v>
      </c>
    </row>
    <row r="23" spans="1:18" x14ac:dyDescent="0.25">
      <c r="A23" s="16"/>
      <c r="B23" s="16"/>
      <c r="C23" s="16"/>
      <c r="E23" s="16"/>
      <c r="F23" s="16"/>
      <c r="G23" s="16">
        <f t="shared" ref="G23:Q23" si="3">SUM(G11:G22)</f>
        <v>0.19691999289551551</v>
      </c>
      <c r="H23" s="16">
        <f t="shared" si="3"/>
        <v>6.1702127659574502E-2</v>
      </c>
      <c r="I23" s="16">
        <f t="shared" si="3"/>
        <v>4.9827429609446E-2</v>
      </c>
      <c r="J23" s="16">
        <f t="shared" si="3"/>
        <v>1.4622830585527189</v>
      </c>
      <c r="K23" s="16">
        <f t="shared" si="3"/>
        <v>7.5825603461360511E-2</v>
      </c>
      <c r="L23" s="16">
        <f t="shared" si="3"/>
        <v>17.698884566802839</v>
      </c>
      <c r="M23" s="16">
        <f t="shared" si="3"/>
        <v>28.795335194903643</v>
      </c>
      <c r="N23" s="16">
        <f t="shared" si="3"/>
        <v>2.2102638791652112</v>
      </c>
      <c r="O23" s="16">
        <f t="shared" si="3"/>
        <v>1.0254587469848204</v>
      </c>
      <c r="P23" s="16">
        <f t="shared" si="3"/>
        <v>0.59429003198708441</v>
      </c>
      <c r="Q23" s="158">
        <f t="shared" si="3"/>
        <v>52.170790632022197</v>
      </c>
      <c r="R23" s="16"/>
    </row>
    <row r="24" spans="1:18" x14ac:dyDescent="0.25">
      <c r="A24" s="16"/>
      <c r="B24" s="16"/>
      <c r="C24" s="16"/>
    </row>
  </sheetData>
  <customSheetViews>
    <customSheetView guid="{99EC964B-6DFB-4206-BFA0-685307533358}" scale="85">
      <selection activeCell="F40" sqref="F40"/>
      <pageMargins left="0.7" right="0.7" top="0.75" bottom="0.75" header="0.3" footer="0.3"/>
      <pageSetup orientation="portrait" r:id="rId1"/>
    </customSheetView>
  </customSheetViews>
  <mergeCells count="1">
    <mergeCell ref="A8:B8"/>
  </mergeCells>
  <pageMargins left="0.7" right="0.7" top="0.75" bottom="0.75" header="0.3" footer="0.3"/>
  <pageSetup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zoomScale="85" zoomScaleNormal="85" workbookViewId="0">
      <selection activeCell="H32" sqref="H32"/>
    </sheetView>
  </sheetViews>
  <sheetFormatPr baseColWidth="10" defaultRowHeight="15" x14ac:dyDescent="0.25"/>
  <cols>
    <col min="1" max="1" width="15.85546875" customWidth="1"/>
    <col min="2" max="2" width="31.140625" customWidth="1"/>
    <col min="6" max="6" width="11" bestFit="1" customWidth="1"/>
    <col min="7" max="7" width="14.85546875" customWidth="1"/>
    <col min="8" max="8" width="11" bestFit="1" customWidth="1"/>
    <col min="9" max="9" width="11.42578125" customWidth="1"/>
    <col min="12" max="12" width="15.5703125" customWidth="1"/>
    <col min="13" max="13" width="14.5703125" customWidth="1"/>
    <col min="14" max="14" width="14.28515625" bestFit="1" customWidth="1"/>
    <col min="19" max="19" width="18.5703125" customWidth="1"/>
    <col min="20" max="20" width="16.140625" bestFit="1" customWidth="1"/>
  </cols>
  <sheetData>
    <row r="1" spans="1:20" ht="30" x14ac:dyDescent="0.25">
      <c r="A1" s="129" t="s">
        <v>0</v>
      </c>
      <c r="B1" s="25" t="s">
        <v>1</v>
      </c>
      <c r="C1" s="129" t="s">
        <v>2</v>
      </c>
      <c r="D1" s="25" t="s">
        <v>3</v>
      </c>
      <c r="E1" s="25"/>
      <c r="F1" s="129" t="s">
        <v>4</v>
      </c>
      <c r="G1" s="25" t="s">
        <v>5</v>
      </c>
      <c r="H1" s="25"/>
      <c r="I1" s="129" t="s">
        <v>6</v>
      </c>
      <c r="J1" s="25" t="s">
        <v>7</v>
      </c>
      <c r="K1" s="25"/>
      <c r="L1" s="129" t="s">
        <v>8</v>
      </c>
      <c r="M1" s="25" t="s">
        <v>9</v>
      </c>
      <c r="N1" s="16"/>
      <c r="O1" s="16" t="s">
        <v>10</v>
      </c>
      <c r="P1" s="16"/>
      <c r="Q1" s="16"/>
      <c r="R1" s="16"/>
      <c r="S1" s="16" t="s">
        <v>11</v>
      </c>
      <c r="T1" s="16"/>
    </row>
    <row r="2" spans="1:20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0" s="42" customFormat="1" x14ac:dyDescent="0.25">
      <c r="A3" s="22"/>
      <c r="B3" s="22" t="s">
        <v>12</v>
      </c>
      <c r="C3" s="22">
        <v>2000</v>
      </c>
      <c r="D3" s="22">
        <v>2001</v>
      </c>
      <c r="E3" s="22">
        <v>2002</v>
      </c>
      <c r="F3" s="22">
        <v>2003</v>
      </c>
      <c r="G3" s="22">
        <v>2004</v>
      </c>
      <c r="H3" s="22">
        <v>2005</v>
      </c>
      <c r="I3" s="22">
        <v>2006</v>
      </c>
      <c r="J3" s="22">
        <v>2007</v>
      </c>
      <c r="K3" s="22">
        <v>2008</v>
      </c>
      <c r="L3" s="22">
        <v>2009</v>
      </c>
      <c r="M3" s="22">
        <v>2010</v>
      </c>
      <c r="N3" s="22">
        <v>2011</v>
      </c>
      <c r="O3" s="22">
        <v>2012</v>
      </c>
      <c r="P3" s="137"/>
      <c r="Q3" s="137"/>
      <c r="R3" s="137"/>
      <c r="S3" s="163"/>
      <c r="T3" s="163"/>
    </row>
    <row r="4" spans="1:20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31"/>
      <c r="Q4" s="131"/>
      <c r="R4" s="131"/>
      <c r="S4" s="16"/>
      <c r="T4" s="16"/>
    </row>
    <row r="5" spans="1:20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31">
        <f>SUM(E5:O5)</f>
        <v>9091.0438920000015</v>
      </c>
      <c r="Q5" s="131"/>
      <c r="R5" s="131"/>
      <c r="S5" s="16"/>
      <c r="T5" s="16"/>
    </row>
    <row r="6" spans="1:20" ht="29.25" x14ac:dyDescent="0.25">
      <c r="A6" s="18" t="s">
        <v>15</v>
      </c>
      <c r="B6" s="133" t="s">
        <v>220</v>
      </c>
      <c r="C6" s="18" t="s">
        <v>17</v>
      </c>
      <c r="D6" s="18" t="s">
        <v>17</v>
      </c>
      <c r="E6" s="18">
        <v>0.30240899999999998</v>
      </c>
      <c r="F6" s="18">
        <v>1.318535</v>
      </c>
      <c r="G6" s="18">
        <v>1.014462</v>
      </c>
      <c r="H6" s="18">
        <v>0.87092000000000003</v>
      </c>
      <c r="I6" s="18">
        <v>3.0193910000000002</v>
      </c>
      <c r="J6" s="18">
        <v>2.5258500000000002</v>
      </c>
      <c r="K6" s="18">
        <v>3.1727069999999999</v>
      </c>
      <c r="L6" s="18">
        <v>5.4837059999999997</v>
      </c>
      <c r="M6" s="18">
        <v>3.6821489999999999</v>
      </c>
      <c r="N6" s="18">
        <v>3.3383579999999999</v>
      </c>
      <c r="O6" s="18">
        <v>2.4008259999999999</v>
      </c>
      <c r="P6" s="160">
        <f>SUM(E6:O6)</f>
        <v>27.129312999999996</v>
      </c>
      <c r="Q6" s="131"/>
      <c r="R6" s="131"/>
      <c r="S6" s="16"/>
      <c r="T6" s="16"/>
    </row>
    <row r="7" spans="1:20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31"/>
      <c r="Q7" s="131"/>
      <c r="R7" s="131"/>
      <c r="S7" s="16"/>
      <c r="T7" s="16"/>
    </row>
    <row r="8" spans="1:20" ht="32.25" customHeight="1" x14ac:dyDescent="0.25">
      <c r="A8" s="199" t="s">
        <v>221</v>
      </c>
      <c r="B8" s="199"/>
      <c r="C8" s="21"/>
      <c r="D8" s="21"/>
      <c r="E8" s="21">
        <f t="shared" ref="E8:H8" si="0">E6/E5</f>
        <v>6.6350261399524251E-4</v>
      </c>
      <c r="F8" s="21">
        <f t="shared" si="0"/>
        <v>1.6215013283586411E-3</v>
      </c>
      <c r="G8" s="21">
        <f t="shared" si="0"/>
        <v>1.8166448785572355E-3</v>
      </c>
      <c r="H8" s="21">
        <f t="shared" si="0"/>
        <v>1.2312903426978398E-3</v>
      </c>
      <c r="I8" s="21">
        <f>I6/I5</f>
        <v>2.9832247282098206E-3</v>
      </c>
      <c r="J8" s="21">
        <f t="shared" ref="J8:P8" si="1">J6/J5</f>
        <v>3.4261217374320519E-3</v>
      </c>
      <c r="K8" s="21">
        <f t="shared" si="1"/>
        <v>3.1513077109501754E-3</v>
      </c>
      <c r="L8" s="21">
        <f t="shared" si="1"/>
        <v>5.6092888797510633E-3</v>
      </c>
      <c r="M8" s="21">
        <f t="shared" si="1"/>
        <v>3.8294646806285651E-3</v>
      </c>
      <c r="N8" s="21">
        <f t="shared" si="1"/>
        <v>3.1567580943389377E-3</v>
      </c>
      <c r="O8" s="168">
        <f t="shared" si="1"/>
        <v>2.9877951111076761E-3</v>
      </c>
      <c r="P8" s="169">
        <f t="shared" si="1"/>
        <v>2.9841801802181853E-3</v>
      </c>
      <c r="Q8" s="135"/>
      <c r="R8" s="135"/>
      <c r="S8" s="16"/>
      <c r="T8" s="16"/>
    </row>
    <row r="9" spans="1:20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x14ac:dyDescent="0.25">
      <c r="A10" s="16"/>
      <c r="B10" s="16"/>
      <c r="C10" s="16"/>
      <c r="D10" s="16"/>
      <c r="E10" s="16"/>
      <c r="F10" s="16"/>
      <c r="G10" s="163">
        <v>2002</v>
      </c>
      <c r="H10" s="163">
        <v>2003</v>
      </c>
      <c r="I10" s="163">
        <v>2004</v>
      </c>
      <c r="J10" s="163">
        <v>2005</v>
      </c>
      <c r="K10" s="163">
        <v>2006</v>
      </c>
      <c r="L10" s="163">
        <v>2007</v>
      </c>
      <c r="M10" s="163">
        <v>2008</v>
      </c>
      <c r="N10" s="163">
        <v>2009</v>
      </c>
      <c r="O10" s="163">
        <v>2010</v>
      </c>
      <c r="P10" s="163">
        <v>2011</v>
      </c>
      <c r="Q10" s="163">
        <v>2012</v>
      </c>
      <c r="R10" s="18" t="s">
        <v>45</v>
      </c>
      <c r="S10" s="18" t="s">
        <v>46</v>
      </c>
    </row>
    <row r="11" spans="1:20" x14ac:dyDescent="0.25">
      <c r="A11" s="16"/>
      <c r="B11" s="16"/>
      <c r="E11" s="60" t="s">
        <v>54</v>
      </c>
      <c r="F11" s="60"/>
      <c r="G11" s="18"/>
      <c r="H11" s="18">
        <v>0.15726404925997101</v>
      </c>
      <c r="I11" s="18">
        <v>0.158722785439185</v>
      </c>
      <c r="J11" s="18"/>
      <c r="K11" s="18">
        <v>1.38938370779465</v>
      </c>
      <c r="L11" s="18">
        <v>0.75183572895277251</v>
      </c>
      <c r="M11" s="18">
        <v>2.2392903504976189</v>
      </c>
      <c r="N11" s="18">
        <v>1.4189527920902376</v>
      </c>
      <c r="O11" s="18">
        <v>1.6523178807947021</v>
      </c>
      <c r="P11" s="18">
        <v>1.0979428670745277</v>
      </c>
      <c r="Q11" s="18">
        <v>0.16876097113753219</v>
      </c>
      <c r="R11" s="18">
        <f t="shared" ref="R11" si="2">SUM(G11:Q11)</f>
        <v>9.0344711330411975</v>
      </c>
      <c r="S11" s="17">
        <f t="shared" ref="S11:S21" si="3">R11/$R$22</f>
        <v>0.33301508630234</v>
      </c>
    </row>
    <row r="12" spans="1:20" x14ac:dyDescent="0.25">
      <c r="A12" s="16"/>
      <c r="B12" s="16"/>
      <c r="E12" s="60" t="s">
        <v>215</v>
      </c>
      <c r="F12" s="60"/>
      <c r="G12" s="18"/>
      <c r="H12" s="18"/>
      <c r="I12" s="18"/>
      <c r="J12" s="18"/>
      <c r="K12" s="18"/>
      <c r="L12" s="18"/>
      <c r="M12" s="18"/>
      <c r="N12" s="18">
        <v>0.11221735319894841</v>
      </c>
      <c r="O12" s="18">
        <v>0.131537565521258</v>
      </c>
      <c r="P12" s="18">
        <v>0.191032251541806</v>
      </c>
      <c r="Q12" s="18">
        <v>0.62989391513210613</v>
      </c>
      <c r="R12" s="18">
        <f>SUM(G12:Q12)</f>
        <v>1.0646810853941187</v>
      </c>
      <c r="S12" s="17">
        <f t="shared" si="3"/>
        <v>3.9244672799971701E-2</v>
      </c>
    </row>
    <row r="13" spans="1:20" x14ac:dyDescent="0.25">
      <c r="A13" s="16"/>
      <c r="B13" s="16"/>
      <c r="E13" s="60" t="s">
        <v>64</v>
      </c>
      <c r="F13" s="60"/>
      <c r="G13" s="18">
        <v>7.1581574735651701E-2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>
        <f>SUM(G13:N13)</f>
        <v>7.1581574735651701E-2</v>
      </c>
      <c r="S13" s="17">
        <f t="shared" si="3"/>
        <v>2.638532343201605E-3</v>
      </c>
    </row>
    <row r="14" spans="1:20" x14ac:dyDescent="0.25">
      <c r="A14" s="16"/>
      <c r="B14" s="16"/>
      <c r="E14" s="60" t="s">
        <v>211</v>
      </c>
      <c r="F14" s="60"/>
      <c r="G14" s="18"/>
      <c r="H14" s="18">
        <v>0.24219154443485799</v>
      </c>
      <c r="I14" s="18">
        <v>0.12543940795559699</v>
      </c>
      <c r="J14" s="18">
        <v>1.7747502270663001E-2</v>
      </c>
      <c r="K14" s="18">
        <v>0.13074742268041201</v>
      </c>
      <c r="L14" s="18">
        <v>0.187928692699491</v>
      </c>
      <c r="M14" s="18">
        <v>0.16161352657004799</v>
      </c>
      <c r="N14" s="18">
        <v>0.49338329764454003</v>
      </c>
      <c r="O14" s="18">
        <v>0.95497296053126379</v>
      </c>
      <c r="P14" s="18">
        <v>0.66441006288045734</v>
      </c>
      <c r="Q14" s="18">
        <v>0.66035111810518543</v>
      </c>
      <c r="R14" s="18">
        <f>SUM(G14:Q14)</f>
        <v>3.6387855357725156</v>
      </c>
      <c r="S14" s="17">
        <f t="shared" si="3"/>
        <v>0.13412743938040375</v>
      </c>
    </row>
    <row r="15" spans="1:20" x14ac:dyDescent="0.25">
      <c r="A15" s="16"/>
      <c r="B15" s="16"/>
      <c r="E15" s="60" t="s">
        <v>49</v>
      </c>
      <c r="F15" s="60"/>
      <c r="G15" s="18"/>
      <c r="H15" s="18">
        <v>0.23200000000000001</v>
      </c>
      <c r="I15" s="18">
        <v>0.10100000000000001</v>
      </c>
      <c r="J15" s="18">
        <v>7.0000000000000007E-2</v>
      </c>
      <c r="K15" s="18">
        <v>9.0999999999999998E-2</v>
      </c>
      <c r="L15" s="18">
        <v>0.265816</v>
      </c>
      <c r="M15" s="18"/>
      <c r="N15" s="18"/>
      <c r="O15" s="18">
        <v>4.3018000000000001E-2</v>
      </c>
      <c r="P15" s="18"/>
      <c r="Q15" s="18">
        <v>6.3010000000000002E-3</v>
      </c>
      <c r="R15" s="18">
        <f>SUM(G15:Q15)</f>
        <v>0.80913500000000005</v>
      </c>
      <c r="S15" s="17">
        <f t="shared" si="3"/>
        <v>2.9825117362961766E-2</v>
      </c>
    </row>
    <row r="16" spans="1:20" x14ac:dyDescent="0.25">
      <c r="A16" s="16"/>
      <c r="B16" s="16"/>
      <c r="E16" s="164" t="s">
        <v>62</v>
      </c>
      <c r="F16" s="157"/>
      <c r="G16" s="18"/>
      <c r="H16" s="18"/>
      <c r="I16" s="18"/>
      <c r="J16" s="18">
        <v>9.1722595078299798E-3</v>
      </c>
      <c r="K16" s="18"/>
      <c r="L16" s="18">
        <v>8.5537299999999997E-2</v>
      </c>
      <c r="M16" s="18">
        <v>0.15966392999999998</v>
      </c>
      <c r="N16" s="18">
        <v>9.2863109999999999E-2</v>
      </c>
      <c r="O16" s="18">
        <v>0.19764767999999999</v>
      </c>
      <c r="P16" s="18">
        <v>0.35752185000000003</v>
      </c>
      <c r="Q16" s="18">
        <v>0.37789202999999999</v>
      </c>
      <c r="R16" s="18">
        <f t="shared" ref="R16:R20" si="4">SUM(G16:Q16)</f>
        <v>1.28029815950783</v>
      </c>
      <c r="S16" s="17">
        <f t="shared" si="3"/>
        <v>4.7192425079751799E-2</v>
      </c>
    </row>
    <row r="17" spans="1:19" x14ac:dyDescent="0.25">
      <c r="A17" s="16"/>
      <c r="B17" s="16"/>
      <c r="E17" s="164" t="s">
        <v>212</v>
      </c>
      <c r="F17" s="157"/>
      <c r="G17" s="18"/>
      <c r="H17" s="18">
        <v>0.167099762738674</v>
      </c>
      <c r="I17" s="18"/>
      <c r="J17" s="18"/>
      <c r="K17" s="18"/>
      <c r="L17" s="18"/>
      <c r="M17" s="18"/>
      <c r="N17" s="18"/>
      <c r="O17" s="18"/>
      <c r="P17" s="18"/>
      <c r="Q17" s="18"/>
      <c r="R17" s="18">
        <f t="shared" si="4"/>
        <v>0.167099762738674</v>
      </c>
      <c r="S17" s="17">
        <f t="shared" si="3"/>
        <v>6.1593801219870809E-3</v>
      </c>
    </row>
    <row r="18" spans="1:19" x14ac:dyDescent="0.25">
      <c r="A18" s="16"/>
      <c r="B18" s="16"/>
      <c r="E18" s="165" t="s">
        <v>53</v>
      </c>
      <c r="F18" s="155"/>
      <c r="G18" s="151"/>
      <c r="H18" s="151"/>
      <c r="I18" s="151"/>
      <c r="J18" s="151"/>
      <c r="K18" s="151"/>
      <c r="L18" s="151"/>
      <c r="M18" s="151"/>
      <c r="N18" s="18">
        <v>1.27766306854876</v>
      </c>
      <c r="O18" s="18">
        <v>0.527476743070874</v>
      </c>
      <c r="P18" s="18">
        <v>0.61992786293958502</v>
      </c>
      <c r="Q18" s="18">
        <v>0.28799999999999998</v>
      </c>
      <c r="R18" s="18">
        <f t="shared" si="4"/>
        <v>2.7130676745592188</v>
      </c>
      <c r="S18" s="17">
        <f t="shared" si="3"/>
        <v>0.1000050199378181</v>
      </c>
    </row>
    <row r="19" spans="1:19" x14ac:dyDescent="0.25">
      <c r="A19" s="16"/>
      <c r="B19" s="16"/>
      <c r="E19" s="166" t="s">
        <v>222</v>
      </c>
      <c r="F19" s="167"/>
      <c r="G19" s="151">
        <v>0.21204410517387701</v>
      </c>
      <c r="H19" s="151">
        <v>0.51998</v>
      </c>
      <c r="I19" s="151">
        <v>0.62929999999999997</v>
      </c>
      <c r="J19" s="151">
        <f>0.185+0.589</f>
        <v>0.77400000000000002</v>
      </c>
      <c r="K19" s="151">
        <v>1.4082600000000001</v>
      </c>
      <c r="L19" s="18">
        <v>1.18746</v>
      </c>
      <c r="M19" s="18">
        <v>0.55800000000000005</v>
      </c>
      <c r="N19" s="18">
        <v>1.94309</v>
      </c>
      <c r="O19" s="18"/>
      <c r="P19" s="18">
        <v>0.11260456100000001</v>
      </c>
      <c r="Q19" s="18">
        <v>1.0925399999999999E-4</v>
      </c>
      <c r="R19" s="18">
        <f t="shared" ref="R19:R21" si="5">SUM(G19:Q19)</f>
        <v>7.3448479201738763</v>
      </c>
      <c r="S19" s="17">
        <f t="shared" si="3"/>
        <v>0.27073473676492982</v>
      </c>
    </row>
    <row r="20" spans="1:19" ht="29.25" x14ac:dyDescent="0.25">
      <c r="A20" s="16"/>
      <c r="B20" s="16"/>
      <c r="E20" s="166" t="s">
        <v>50</v>
      </c>
      <c r="F20" s="167"/>
      <c r="G20" s="151"/>
      <c r="H20" s="151"/>
      <c r="I20" s="151"/>
      <c r="J20" s="151"/>
      <c r="K20" s="151"/>
      <c r="L20" s="18"/>
      <c r="M20" s="18"/>
      <c r="N20" s="18"/>
      <c r="O20" s="18"/>
      <c r="P20" s="18">
        <v>0.1122956412311638</v>
      </c>
      <c r="Q20" s="18">
        <v>0.14015921248613522</v>
      </c>
      <c r="R20" s="18">
        <f t="shared" si="4"/>
        <v>0.25245485371729903</v>
      </c>
      <c r="S20" s="17">
        <f t="shared" si="3"/>
        <v>9.3056111044112384E-3</v>
      </c>
    </row>
    <row r="21" spans="1:19" x14ac:dyDescent="0.25">
      <c r="A21" s="16"/>
      <c r="B21" s="16"/>
      <c r="E21" s="166" t="s">
        <v>71</v>
      </c>
      <c r="F21" s="167"/>
      <c r="G21" s="151">
        <v>1.8783810859547199E-2</v>
      </c>
      <c r="H21" s="151"/>
      <c r="I21" s="151"/>
      <c r="J21" s="151"/>
      <c r="K21" s="151"/>
      <c r="L21" s="18">
        <v>4.727280486139563E-2</v>
      </c>
      <c r="M21" s="18">
        <v>5.4139785888248401E-2</v>
      </c>
      <c r="N21" s="18">
        <v>0.14553660168195709</v>
      </c>
      <c r="O21" s="18">
        <v>0.1751774340309368</v>
      </c>
      <c r="P21" s="18">
        <v>0.18262284551975189</v>
      </c>
      <c r="Q21" s="18">
        <v>0.1293588883729731</v>
      </c>
      <c r="R21" s="18">
        <f t="shared" si="5"/>
        <v>0.75289217121481</v>
      </c>
      <c r="S21" s="17">
        <f t="shared" si="3"/>
        <v>2.7751978802223128E-2</v>
      </c>
    </row>
    <row r="22" spans="1:19" x14ac:dyDescent="0.25">
      <c r="A22" s="16"/>
      <c r="B22" s="16"/>
      <c r="E22" s="16"/>
      <c r="F22" s="16"/>
      <c r="G22" s="16">
        <f>SUM(G13:G21)</f>
        <v>0.30240949076907592</v>
      </c>
      <c r="H22" s="16">
        <f>SUM(H11:H21)</f>
        <v>1.3185353564335029</v>
      </c>
      <c r="I22" s="16">
        <f>SUM(I11:I21)</f>
        <v>1.0144621933947819</v>
      </c>
      <c r="J22" s="16">
        <f>SUM(J12:J21)</f>
        <v>0.87091976177849295</v>
      </c>
      <c r="K22" s="16">
        <f t="shared" ref="K22:R22" si="6">SUM(K11:K21)</f>
        <v>3.019391130475062</v>
      </c>
      <c r="L22" s="153">
        <f t="shared" si="6"/>
        <v>2.525850526513659</v>
      </c>
      <c r="M22" s="153">
        <f t="shared" si="6"/>
        <v>3.172707592955915</v>
      </c>
      <c r="N22" s="153">
        <f t="shared" si="6"/>
        <v>5.483706223164444</v>
      </c>
      <c r="O22" s="153">
        <f t="shared" si="6"/>
        <v>3.6821482639490353</v>
      </c>
      <c r="P22" s="153">
        <f t="shared" si="6"/>
        <v>3.3383579421872911</v>
      </c>
      <c r="Q22" s="153">
        <f t="shared" si="6"/>
        <v>2.4008263892339317</v>
      </c>
      <c r="R22" s="158">
        <f t="shared" si="6"/>
        <v>27.129314870855193</v>
      </c>
      <c r="S22" s="16"/>
    </row>
    <row r="23" spans="1:19" x14ac:dyDescent="0.25">
      <c r="A23" s="16"/>
      <c r="B23" s="16"/>
    </row>
  </sheetData>
  <customSheetViews>
    <customSheetView guid="{99EC964B-6DFB-4206-BFA0-685307533358}" scale="85">
      <selection activeCell="H32" sqref="H32"/>
      <pageMargins left="0.7" right="0.7" top="0.75" bottom="0.75" header="0.3" footer="0.3"/>
      <pageSetup orientation="portrait" r:id="rId1"/>
    </customSheetView>
  </customSheetViews>
  <mergeCells count="1">
    <mergeCell ref="A8:B8"/>
  </mergeCells>
  <pageMargins left="0.7" right="0.7" top="0.75" bottom="0.75" header="0.3" footer="0.3"/>
  <pageSetup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zoomScale="80" zoomScaleNormal="80" workbookViewId="0">
      <selection activeCell="I39" sqref="I39"/>
    </sheetView>
  </sheetViews>
  <sheetFormatPr baseColWidth="10" defaultRowHeight="15" x14ac:dyDescent="0.25"/>
  <cols>
    <col min="1" max="1" width="15.85546875" customWidth="1"/>
    <col min="2" max="2" width="31.140625" customWidth="1"/>
    <col min="6" max="6" width="11" bestFit="1" customWidth="1"/>
    <col min="7" max="7" width="14.85546875" customWidth="1"/>
    <col min="8" max="8" width="11" bestFit="1" customWidth="1"/>
    <col min="9" max="9" width="11.42578125" customWidth="1"/>
    <col min="10" max="11" width="12.5703125" customWidth="1"/>
    <col min="12" max="12" width="15.5703125" customWidth="1"/>
    <col min="13" max="13" width="14.5703125" customWidth="1"/>
    <col min="14" max="14" width="14.28515625" bestFit="1" customWidth="1"/>
    <col min="15" max="15" width="16" customWidth="1"/>
    <col min="16" max="16" width="12.5703125" bestFit="1" customWidth="1"/>
    <col min="18" max="18" width="15.28515625" customWidth="1"/>
    <col min="19" max="19" width="18.5703125" customWidth="1"/>
    <col min="20" max="20" width="16.140625" bestFit="1" customWidth="1"/>
  </cols>
  <sheetData>
    <row r="1" spans="1:20" ht="30" x14ac:dyDescent="0.25">
      <c r="A1" s="129" t="s">
        <v>0</v>
      </c>
      <c r="B1" s="25" t="s">
        <v>1</v>
      </c>
      <c r="C1" s="129" t="s">
        <v>2</v>
      </c>
      <c r="D1" s="25" t="s">
        <v>3</v>
      </c>
      <c r="E1" s="25"/>
      <c r="F1" s="129" t="s">
        <v>4</v>
      </c>
      <c r="G1" s="25" t="s">
        <v>5</v>
      </c>
      <c r="H1" s="25"/>
      <c r="I1" s="129" t="s">
        <v>6</v>
      </c>
      <c r="J1" s="25" t="s">
        <v>7</v>
      </c>
      <c r="K1" s="25"/>
      <c r="L1" s="129" t="s">
        <v>8</v>
      </c>
      <c r="M1" s="25" t="s">
        <v>9</v>
      </c>
      <c r="N1" s="16"/>
      <c r="O1" s="16" t="s">
        <v>10</v>
      </c>
      <c r="P1" s="16"/>
      <c r="Q1" s="16"/>
      <c r="R1" s="16"/>
      <c r="S1" s="16" t="s">
        <v>11</v>
      </c>
      <c r="T1" s="16"/>
    </row>
    <row r="2" spans="1:20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0" x14ac:dyDescent="0.25">
      <c r="A3" s="18"/>
      <c r="B3" s="22" t="s">
        <v>12</v>
      </c>
      <c r="C3" s="22">
        <v>2000</v>
      </c>
      <c r="D3" s="22">
        <v>2001</v>
      </c>
      <c r="E3" s="22">
        <v>2002</v>
      </c>
      <c r="F3" s="22">
        <v>2003</v>
      </c>
      <c r="G3" s="22">
        <v>2004</v>
      </c>
      <c r="H3" s="22">
        <v>2005</v>
      </c>
      <c r="I3" s="22">
        <v>2006</v>
      </c>
      <c r="J3" s="22">
        <v>2007</v>
      </c>
      <c r="K3" s="22">
        <v>2008</v>
      </c>
      <c r="L3" s="22">
        <v>2009</v>
      </c>
      <c r="M3" s="22">
        <v>2010</v>
      </c>
      <c r="N3" s="22">
        <v>2011</v>
      </c>
      <c r="O3" s="22">
        <v>2012</v>
      </c>
      <c r="P3" s="131"/>
      <c r="Q3" s="131"/>
      <c r="R3" s="131"/>
      <c r="S3" s="16"/>
      <c r="T3" s="16"/>
    </row>
    <row r="4" spans="1:20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31"/>
      <c r="Q4" s="131"/>
      <c r="R4" s="131"/>
      <c r="S4" s="16"/>
      <c r="T4" s="16"/>
    </row>
    <row r="5" spans="1:20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31">
        <f>SUM(E5:O5)</f>
        <v>9091.0438920000015</v>
      </c>
      <c r="Q5" s="131"/>
      <c r="R5" s="131"/>
      <c r="S5" s="16"/>
      <c r="T5" s="16"/>
    </row>
    <row r="6" spans="1:20" x14ac:dyDescent="0.25">
      <c r="A6" s="18" t="s">
        <v>15</v>
      </c>
      <c r="B6" s="133" t="s">
        <v>223</v>
      </c>
      <c r="C6" s="18" t="s">
        <v>17</v>
      </c>
      <c r="D6" s="18" t="s">
        <v>17</v>
      </c>
      <c r="E6" s="18">
        <v>3.8318439999999998</v>
      </c>
      <c r="F6" s="18">
        <v>12.663698</v>
      </c>
      <c r="G6" s="18">
        <v>138.535426</v>
      </c>
      <c r="H6" s="18">
        <v>29.491064999999999</v>
      </c>
      <c r="I6" s="18">
        <v>71.925461999999996</v>
      </c>
      <c r="J6" s="18">
        <v>103.60070399999999</v>
      </c>
      <c r="K6" s="18">
        <v>116.189988</v>
      </c>
      <c r="L6" s="18">
        <v>123.22631800000001</v>
      </c>
      <c r="M6" s="18">
        <v>79.730092999999997</v>
      </c>
      <c r="N6" s="18">
        <v>61.847188000000003</v>
      </c>
      <c r="O6" s="18">
        <v>95.830151000000001</v>
      </c>
      <c r="P6" s="160">
        <f>SUM(E6:O6)</f>
        <v>836.871937</v>
      </c>
      <c r="Q6" s="131"/>
      <c r="R6" s="131"/>
      <c r="S6" s="16"/>
      <c r="T6" s="16"/>
    </row>
    <row r="7" spans="1:20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31"/>
      <c r="Q7" s="131"/>
      <c r="R7" s="131"/>
      <c r="S7" s="16"/>
      <c r="T7" s="16"/>
    </row>
    <row r="8" spans="1:20" ht="32.25" customHeight="1" x14ac:dyDescent="0.25">
      <c r="A8" s="199" t="s">
        <v>224</v>
      </c>
      <c r="B8" s="199"/>
      <c r="C8" s="22"/>
      <c r="D8" s="22"/>
      <c r="E8" s="21">
        <f t="shared" ref="E8:P8" si="0">E6/E5</f>
        <v>8.4072845398846796E-3</v>
      </c>
      <c r="F8" s="21">
        <f t="shared" si="0"/>
        <v>1.557349871556892E-2</v>
      </c>
      <c r="G8" s="21">
        <f t="shared" si="0"/>
        <v>0.24808191153699685</v>
      </c>
      <c r="H8" s="21">
        <f t="shared" si="0"/>
        <v>4.1693913942008755E-2</v>
      </c>
      <c r="I8" s="21">
        <f t="shared" si="0"/>
        <v>7.1063938663894724E-2</v>
      </c>
      <c r="J8" s="21">
        <f t="shared" si="0"/>
        <v>0.14052640655132476</v>
      </c>
      <c r="K8" s="21">
        <f t="shared" si="0"/>
        <v>0.11540630922414466</v>
      </c>
      <c r="L8" s="21">
        <f t="shared" si="0"/>
        <v>0.12604833578789021</v>
      </c>
      <c r="M8" s="21">
        <f t="shared" si="0"/>
        <v>8.2919940264973194E-2</v>
      </c>
      <c r="N8" s="21">
        <f t="shared" si="0"/>
        <v>5.8482826386835093E-2</v>
      </c>
      <c r="O8" s="21">
        <f t="shared" si="0"/>
        <v>0.11925931185954768</v>
      </c>
      <c r="P8" s="21">
        <f t="shared" si="0"/>
        <v>9.2054548074114589E-2</v>
      </c>
      <c r="Q8" s="135"/>
      <c r="R8" s="135"/>
      <c r="S8" s="16"/>
      <c r="T8" s="16"/>
    </row>
    <row r="9" spans="1:20" ht="32.25" customHeight="1" thickBot="1" x14ac:dyDescent="0.3">
      <c r="A9" s="136"/>
      <c r="B9" s="136"/>
      <c r="C9" s="137"/>
      <c r="D9" s="137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6"/>
      <c r="T9" s="16"/>
    </row>
    <row r="10" spans="1:20" ht="15.75" thickBot="1" x14ac:dyDescent="0.3">
      <c r="A10" s="16"/>
      <c r="B10" s="16"/>
      <c r="C10" s="16"/>
      <c r="D10" s="16"/>
      <c r="E10" s="170"/>
      <c r="F10" s="41"/>
      <c r="G10" s="140">
        <v>2002</v>
      </c>
      <c r="H10" s="140">
        <v>2003</v>
      </c>
      <c r="I10" s="140">
        <v>2004</v>
      </c>
      <c r="J10" s="140">
        <v>2005</v>
      </c>
      <c r="K10" s="140">
        <v>2006</v>
      </c>
      <c r="L10" s="140">
        <v>2007</v>
      </c>
      <c r="M10" s="140">
        <v>2008</v>
      </c>
      <c r="N10" s="140">
        <v>2009</v>
      </c>
      <c r="O10" s="140">
        <v>2010</v>
      </c>
      <c r="P10" s="140">
        <v>2011</v>
      </c>
      <c r="Q10" s="140">
        <v>2012</v>
      </c>
      <c r="R10" s="171" t="s">
        <v>45</v>
      </c>
      <c r="S10" s="172" t="s">
        <v>46</v>
      </c>
      <c r="T10" s="16"/>
    </row>
    <row r="11" spans="1:20" x14ac:dyDescent="0.25">
      <c r="A11" s="16"/>
      <c r="B11" s="16"/>
      <c r="E11" s="173" t="s">
        <v>54</v>
      </c>
      <c r="F11" s="173"/>
      <c r="G11" s="174">
        <v>0.232429488266893</v>
      </c>
      <c r="H11" s="174">
        <v>0.280125409558242</v>
      </c>
      <c r="I11" s="174">
        <v>0.43332806559821102</v>
      </c>
      <c r="J11" s="174">
        <v>1.92724582059454</v>
      </c>
      <c r="K11" s="174">
        <v>1.6488317308899201</v>
      </c>
      <c r="L11" s="174">
        <v>1.7878665708418899</v>
      </c>
      <c r="M11" s="174">
        <v>3.81744687725371</v>
      </c>
      <c r="N11" s="174">
        <v>3.7368917977997498</v>
      </c>
      <c r="O11" s="174">
        <v>2.0671835496688802</v>
      </c>
      <c r="P11" s="174">
        <v>1.6760256395995601</v>
      </c>
      <c r="Q11" s="174">
        <v>0.58335508997429297</v>
      </c>
      <c r="R11" s="174">
        <f t="shared" ref="R11:R31" si="1">SUM(G11:Q11)</f>
        <v>18.190730040045889</v>
      </c>
      <c r="S11" s="175">
        <f t="shared" ref="S11:S31" si="2">R11/$R$32</f>
        <v>2.1736575402062624E-2</v>
      </c>
    </row>
    <row r="12" spans="1:20" s="38" customFormat="1" x14ac:dyDescent="0.25">
      <c r="A12" s="153"/>
      <c r="B12" s="153"/>
      <c r="E12" s="150" t="s">
        <v>215</v>
      </c>
      <c r="F12" s="150"/>
      <c r="G12" s="151">
        <v>6.4777070063694306E-2</v>
      </c>
      <c r="H12" s="151">
        <v>2.5355331762017E-2</v>
      </c>
      <c r="I12" s="151">
        <v>0.39889324417800298</v>
      </c>
      <c r="J12" s="151">
        <v>0.88305686225963498</v>
      </c>
      <c r="K12" s="151">
        <v>1.0358811601869</v>
      </c>
      <c r="L12" s="151">
        <v>1.3636786744857099</v>
      </c>
      <c r="M12" s="151">
        <v>0.21389379707988501</v>
      </c>
      <c r="N12" s="151">
        <v>1.0230411919369</v>
      </c>
      <c r="O12" s="151">
        <v>0.34944670937681999</v>
      </c>
      <c r="P12" s="151">
        <v>1.1577696896168199</v>
      </c>
      <c r="Q12" s="151">
        <v>2.0651120896717399</v>
      </c>
      <c r="R12" s="151">
        <f t="shared" si="1"/>
        <v>8.5809058206181241</v>
      </c>
      <c r="S12" s="176">
        <f t="shared" si="2"/>
        <v>1.0253547052660971E-2</v>
      </c>
    </row>
    <row r="13" spans="1:20" s="38" customFormat="1" x14ac:dyDescent="0.25">
      <c r="A13" s="153"/>
      <c r="B13" s="153"/>
      <c r="E13" s="150" t="s">
        <v>64</v>
      </c>
      <c r="F13" s="150"/>
      <c r="G13" s="151">
        <v>0.36107314019508102</v>
      </c>
      <c r="H13" s="151">
        <v>0.153067450005649</v>
      </c>
      <c r="I13" s="151">
        <v>0.108017020747919</v>
      </c>
      <c r="J13" s="151">
        <v>0.10805734961098699</v>
      </c>
      <c r="K13" s="151">
        <v>4.11090749341032E-2</v>
      </c>
      <c r="L13" s="151">
        <v>7.5468350444900798</v>
      </c>
      <c r="M13" s="151">
        <v>1.09454619933651</v>
      </c>
      <c r="N13" s="151">
        <v>0.54459480573736296</v>
      </c>
      <c r="O13" s="151">
        <v>0.86089100662251605</v>
      </c>
      <c r="P13" s="151">
        <v>1.08453274471635</v>
      </c>
      <c r="Q13" s="151">
        <v>0.81103547557840705</v>
      </c>
      <c r="R13" s="151">
        <f t="shared" si="1"/>
        <v>12.713759311974965</v>
      </c>
      <c r="S13" s="176">
        <f t="shared" si="2"/>
        <v>1.5192000943339957E-2</v>
      </c>
    </row>
    <row r="14" spans="1:20" s="38" customFormat="1" x14ac:dyDescent="0.25">
      <c r="A14" s="153"/>
      <c r="B14" s="153"/>
      <c r="E14" s="150" t="s">
        <v>211</v>
      </c>
      <c r="F14" s="150"/>
      <c r="G14" s="151"/>
      <c r="H14" s="151">
        <v>0.28144952545297702</v>
      </c>
      <c r="I14" s="151">
        <v>0.247826086956521</v>
      </c>
      <c r="J14" s="151">
        <v>0.20973660308810199</v>
      </c>
      <c r="K14" s="151">
        <v>0.42729381443299003</v>
      </c>
      <c r="L14" s="151">
        <v>0.50170628183361599</v>
      </c>
      <c r="M14" s="151">
        <v>0.46138164251207697</v>
      </c>
      <c r="N14" s="151">
        <v>0.42956102783725902</v>
      </c>
      <c r="O14" s="151">
        <v>0.45311905342488601</v>
      </c>
      <c r="P14" s="151">
        <v>0.55233576056246103</v>
      </c>
      <c r="Q14" s="151">
        <v>0.58205619092485505</v>
      </c>
      <c r="R14" s="151">
        <f t="shared" si="1"/>
        <v>4.1464659870257448</v>
      </c>
      <c r="S14" s="176">
        <f t="shared" si="2"/>
        <v>4.9547198150188014E-3</v>
      </c>
    </row>
    <row r="15" spans="1:20" s="38" customFormat="1" x14ac:dyDescent="0.25">
      <c r="A15" s="153"/>
      <c r="B15" s="153"/>
      <c r="E15" s="150" t="s">
        <v>49</v>
      </c>
      <c r="F15" s="150"/>
      <c r="G15" s="151">
        <v>1.353</v>
      </c>
      <c r="H15" s="151">
        <v>9.8469999999999995</v>
      </c>
      <c r="I15" s="151">
        <v>135.114</v>
      </c>
      <c r="J15" s="151">
        <v>19.623999999999999</v>
      </c>
      <c r="K15" s="151">
        <v>61.823999999999998</v>
      </c>
      <c r="L15" s="151">
        <v>86.905691000000004</v>
      </c>
      <c r="M15" s="151">
        <v>103.180266</v>
      </c>
      <c r="N15" s="151">
        <v>110.500471</v>
      </c>
      <c r="O15" s="151">
        <v>67.080344999999994</v>
      </c>
      <c r="P15" s="151">
        <v>46.658234</v>
      </c>
      <c r="Q15" s="151">
        <v>55.336737999999997</v>
      </c>
      <c r="R15" s="151">
        <f t="shared" si="1"/>
        <v>697.42374499999994</v>
      </c>
      <c r="S15" s="176">
        <f t="shared" si="2"/>
        <v>0.83336973211126564</v>
      </c>
    </row>
    <row r="16" spans="1:20" s="38" customFormat="1" x14ac:dyDescent="0.25">
      <c r="A16" s="153"/>
      <c r="B16" s="153"/>
      <c r="E16" s="150" t="s">
        <v>60</v>
      </c>
      <c r="F16" s="150"/>
      <c r="G16" s="151"/>
      <c r="H16" s="151">
        <v>0.188927804767823</v>
      </c>
      <c r="I16" s="151">
        <v>0.10666</v>
      </c>
      <c r="J16" s="151">
        <v>0.50115063385533198</v>
      </c>
      <c r="K16" s="151"/>
      <c r="L16" s="151">
        <v>1.3155373032169699</v>
      </c>
      <c r="M16" s="151">
        <v>1.4542045290639001</v>
      </c>
      <c r="N16" s="151">
        <v>0.29420832753098503</v>
      </c>
      <c r="O16" s="151">
        <v>0.450076821192053</v>
      </c>
      <c r="P16" s="151"/>
      <c r="Q16" s="151">
        <v>0.21669665809768601</v>
      </c>
      <c r="R16" s="151">
        <f t="shared" si="1"/>
        <v>4.5274620777247492</v>
      </c>
      <c r="S16" s="176">
        <f t="shared" si="2"/>
        <v>5.4099819312251676E-3</v>
      </c>
    </row>
    <row r="17" spans="1:19" s="38" customFormat="1" x14ac:dyDescent="0.25">
      <c r="A17" s="153"/>
      <c r="B17" s="153"/>
      <c r="E17" s="150" t="s">
        <v>41</v>
      </c>
      <c r="F17" s="150"/>
      <c r="G17" s="151"/>
      <c r="H17" s="151"/>
      <c r="I17" s="151"/>
      <c r="J17" s="151"/>
      <c r="K17" s="151"/>
      <c r="L17" s="151"/>
      <c r="M17" s="151"/>
      <c r="N17" s="151"/>
      <c r="O17" s="151">
        <v>1.5233E-2</v>
      </c>
      <c r="P17" s="151">
        <v>2.1580999999999999E-2</v>
      </c>
      <c r="Q17" s="151">
        <v>0.76697800000000005</v>
      </c>
      <c r="R17" s="151">
        <f t="shared" si="1"/>
        <v>0.80379200000000006</v>
      </c>
      <c r="S17" s="176">
        <f t="shared" si="2"/>
        <v>9.6047192042934891E-4</v>
      </c>
    </row>
    <row r="18" spans="1:19" s="38" customFormat="1" x14ac:dyDescent="0.25">
      <c r="A18" s="153"/>
      <c r="B18" s="153"/>
      <c r="E18" s="150" t="s">
        <v>62</v>
      </c>
      <c r="F18" s="150"/>
      <c r="G18" s="151">
        <v>0.60314767693902505</v>
      </c>
      <c r="H18" s="151">
        <v>0.58066885097729104</v>
      </c>
      <c r="I18" s="151">
        <v>0.69442166728786148</v>
      </c>
      <c r="J18" s="151">
        <v>0.82806363410390305</v>
      </c>
      <c r="K18" s="151">
        <v>1.06653</v>
      </c>
      <c r="L18" s="151">
        <v>0.85079850000000001</v>
      </c>
      <c r="M18" s="151">
        <v>1.35018354</v>
      </c>
      <c r="N18" s="151">
        <v>1.1861160900000001</v>
      </c>
      <c r="O18" s="151">
        <v>1.78493082</v>
      </c>
      <c r="P18" s="151">
        <v>1.3076521999999999</v>
      </c>
      <c r="Q18" s="151">
        <v>1.3373123499999999</v>
      </c>
      <c r="R18" s="151">
        <f t="shared" si="1"/>
        <v>11.589825329308079</v>
      </c>
      <c r="S18" s="176">
        <f t="shared" si="2"/>
        <v>1.3848983059648816E-2</v>
      </c>
    </row>
    <row r="19" spans="1:19" s="38" customFormat="1" x14ac:dyDescent="0.25">
      <c r="A19" s="153"/>
      <c r="B19" s="153"/>
      <c r="E19" s="150" t="s">
        <v>61</v>
      </c>
      <c r="F19" s="150"/>
      <c r="G19" s="151"/>
      <c r="H19" s="151">
        <v>7.8477008247655605E-3</v>
      </c>
      <c r="I19" s="151">
        <v>0.34179898123990599</v>
      </c>
      <c r="J19" s="151">
        <v>0.249660700969426</v>
      </c>
      <c r="K19" s="151"/>
      <c r="L19" s="151"/>
      <c r="M19" s="151"/>
      <c r="N19" s="151"/>
      <c r="O19" s="151"/>
      <c r="P19" s="151">
        <v>0.22664071190211299</v>
      </c>
      <c r="Q19" s="151"/>
      <c r="R19" s="151">
        <f t="shared" si="1"/>
        <v>0.82594809493621058</v>
      </c>
      <c r="S19" s="176">
        <f t="shared" si="2"/>
        <v>9.8694681325311073E-4</v>
      </c>
    </row>
    <row r="20" spans="1:19" s="38" customFormat="1" x14ac:dyDescent="0.25">
      <c r="A20" s="153"/>
      <c r="B20" s="153"/>
      <c r="E20" s="150" t="s">
        <v>212</v>
      </c>
      <c r="F20" s="150"/>
      <c r="G20" s="151"/>
      <c r="H20" s="151">
        <v>0.28103039204609698</v>
      </c>
      <c r="I20" s="151">
        <v>0.33055037892905897</v>
      </c>
      <c r="J20" s="151">
        <v>3.35570469798658E-2</v>
      </c>
      <c r="K20" s="151">
        <v>4.2437554914020299E-2</v>
      </c>
      <c r="L20" s="151">
        <v>0.181730130047913</v>
      </c>
      <c r="M20" s="151">
        <v>0.44935408913890101</v>
      </c>
      <c r="N20" s="151">
        <v>0.79467220442835296</v>
      </c>
      <c r="O20" s="151">
        <v>1.4562503443708601</v>
      </c>
      <c r="P20" s="151">
        <v>0.44257413793103401</v>
      </c>
      <c r="Q20" s="151">
        <v>0.29574678663239101</v>
      </c>
      <c r="R20" s="151">
        <f t="shared" si="1"/>
        <v>4.3079030654184933</v>
      </c>
      <c r="S20" s="176">
        <f t="shared" si="2"/>
        <v>5.1476251695289068E-3</v>
      </c>
    </row>
    <row r="21" spans="1:19" s="38" customFormat="1" x14ac:dyDescent="0.25">
      <c r="A21" s="153"/>
      <c r="B21" s="153"/>
      <c r="E21" s="150" t="s">
        <v>219</v>
      </c>
      <c r="F21" s="150"/>
      <c r="G21" s="151"/>
      <c r="H21" s="151"/>
      <c r="I21" s="151"/>
      <c r="J21" s="151">
        <v>0.16059097478721701</v>
      </c>
      <c r="K21" s="151">
        <v>0.16274937951799101</v>
      </c>
      <c r="L21" s="151"/>
      <c r="M21" s="151">
        <v>6.2654161115020104E-2</v>
      </c>
      <c r="N21" s="151"/>
      <c r="O21" s="151"/>
      <c r="P21" s="151"/>
      <c r="Q21" s="151"/>
      <c r="R21" s="151">
        <f t="shared" si="1"/>
        <v>0.38599451542022811</v>
      </c>
      <c r="S21" s="176">
        <f t="shared" si="2"/>
        <v>4.6123486362250731E-4</v>
      </c>
    </row>
    <row r="22" spans="1:19" s="38" customFormat="1" x14ac:dyDescent="0.25">
      <c r="A22" s="153"/>
      <c r="B22" s="153"/>
      <c r="E22" s="150" t="s">
        <v>53</v>
      </c>
      <c r="F22" s="150"/>
      <c r="G22" s="151"/>
      <c r="H22" s="151"/>
      <c r="I22" s="151">
        <v>1.6898688339904998E-2</v>
      </c>
      <c r="J22" s="151">
        <v>2.40789790512882E-3</v>
      </c>
      <c r="K22" s="151">
        <v>7.9795722949249897E-4</v>
      </c>
      <c r="L22" s="151"/>
      <c r="M22" s="151"/>
      <c r="N22" s="151">
        <v>4.9314512408893799E-2</v>
      </c>
      <c r="O22" s="151"/>
      <c r="P22" s="151"/>
      <c r="Q22" s="151"/>
      <c r="R22" s="151">
        <f t="shared" si="1"/>
        <v>6.9419055883420122E-2</v>
      </c>
      <c r="S22" s="176">
        <f t="shared" si="2"/>
        <v>8.2950631405563641E-5</v>
      </c>
    </row>
    <row r="23" spans="1:19" s="38" customFormat="1" ht="29.25" x14ac:dyDescent="0.25">
      <c r="A23" s="153"/>
      <c r="B23" s="153"/>
      <c r="E23" s="177" t="s">
        <v>50</v>
      </c>
      <c r="F23" s="177"/>
      <c r="G23" s="151">
        <v>0.40660165041260299</v>
      </c>
      <c r="H23" s="151">
        <v>0.243305029392554</v>
      </c>
      <c r="I23" s="151">
        <v>0.13917903610042101</v>
      </c>
      <c r="J23" s="151">
        <v>3.0903472095982501E-2</v>
      </c>
      <c r="K23" s="151"/>
      <c r="L23" s="151"/>
      <c r="M23" s="151"/>
      <c r="N23" s="151"/>
      <c r="O23" s="151"/>
      <c r="P23" s="151"/>
      <c r="Q23" s="151">
        <v>23.768024084931099</v>
      </c>
      <c r="R23" s="151">
        <f t="shared" si="1"/>
        <v>24.58801327293266</v>
      </c>
      <c r="S23" s="176">
        <f t="shared" si="2"/>
        <v>2.9380855156304057E-2</v>
      </c>
    </row>
    <row r="24" spans="1:19" s="38" customFormat="1" ht="15" customHeight="1" x14ac:dyDescent="0.25">
      <c r="A24" s="153"/>
      <c r="B24" s="153"/>
      <c r="E24" s="177" t="s">
        <v>39</v>
      </c>
      <c r="F24" s="177"/>
      <c r="G24" s="151">
        <v>2.3896160321512001E-2</v>
      </c>
      <c r="H24" s="151">
        <v>1.41096334738891E-2</v>
      </c>
      <c r="I24" s="151">
        <v>1.40523837551501E-3</v>
      </c>
      <c r="J24" s="151"/>
      <c r="K24" s="151"/>
      <c r="L24" s="151"/>
      <c r="M24" s="151"/>
      <c r="N24" s="151">
        <v>3.2704687499999998E-6</v>
      </c>
      <c r="O24" s="151"/>
      <c r="P24" s="151"/>
      <c r="Q24" s="151"/>
      <c r="R24" s="151">
        <f t="shared" si="1"/>
        <v>3.941430263966611E-2</v>
      </c>
      <c r="S24" s="176">
        <f t="shared" si="2"/>
        <v>4.7097173085454525E-5</v>
      </c>
    </row>
    <row r="25" spans="1:19" s="38" customFormat="1" x14ac:dyDescent="0.25">
      <c r="A25" s="153"/>
      <c r="B25" s="153"/>
      <c r="E25" s="177" t="s">
        <v>56</v>
      </c>
      <c r="F25" s="177"/>
      <c r="G25" s="151">
        <v>0.78691923475638503</v>
      </c>
      <c r="H25" s="151">
        <v>0.61955000000000005</v>
      </c>
      <c r="I25" s="151">
        <v>0.59635000000000005</v>
      </c>
      <c r="J25" s="151">
        <v>1.6950000000000001</v>
      </c>
      <c r="K25" s="151">
        <v>2.0172400000000001</v>
      </c>
      <c r="L25" s="151">
        <v>2.0686100000000001</v>
      </c>
      <c r="M25" s="151">
        <v>3.3519999999999999</v>
      </c>
      <c r="N25" s="151">
        <v>3.25021</v>
      </c>
      <c r="O25" s="151">
        <v>2.919987484</v>
      </c>
      <c r="P25" s="151">
        <v>2.7488931600000002</v>
      </c>
      <c r="Q25" s="151">
        <v>1.6986853209999999</v>
      </c>
      <c r="R25" s="151">
        <f t="shared" si="1"/>
        <v>21.753445199756385</v>
      </c>
      <c r="S25" s="176">
        <f t="shared" si="2"/>
        <v>2.5993756204297398E-2</v>
      </c>
    </row>
    <row r="26" spans="1:19" s="38" customFormat="1" x14ac:dyDescent="0.25">
      <c r="A26" s="153"/>
      <c r="B26" s="153"/>
      <c r="E26" s="177" t="s">
        <v>71</v>
      </c>
      <c r="F26" s="177"/>
      <c r="G26" s="151"/>
      <c r="H26" s="151">
        <v>0.14126089474650699</v>
      </c>
      <c r="I26" s="151"/>
      <c r="J26" s="151"/>
      <c r="K26" s="151"/>
      <c r="L26" s="151"/>
      <c r="M26" s="151"/>
      <c r="N26" s="151"/>
      <c r="O26" s="151"/>
      <c r="P26" s="151"/>
      <c r="Q26" s="151"/>
      <c r="R26" s="151">
        <f t="shared" si="1"/>
        <v>0.14126089474650699</v>
      </c>
      <c r="S26" s="176">
        <f t="shared" si="2"/>
        <v>1.6879630906844768E-4</v>
      </c>
    </row>
    <row r="27" spans="1:19" s="38" customFormat="1" ht="29.25" x14ac:dyDescent="0.25">
      <c r="A27" s="153"/>
      <c r="B27" s="153"/>
      <c r="E27" s="177" t="s">
        <v>58</v>
      </c>
      <c r="F27" s="177"/>
      <c r="G27" s="151"/>
      <c r="H27" s="151"/>
      <c r="I27" s="151">
        <v>6.1001366629395001E-3</v>
      </c>
      <c r="J27" s="151"/>
      <c r="K27" s="151">
        <v>0.134632998619305</v>
      </c>
      <c r="L27" s="151">
        <v>0.117753333333333</v>
      </c>
      <c r="M27" s="151">
        <v>0.25098437905668503</v>
      </c>
      <c r="N27" s="151">
        <v>0.21490704637237201</v>
      </c>
      <c r="O27" s="151">
        <v>3.5320794701986798E-2</v>
      </c>
      <c r="P27" s="151">
        <v>0.197625820355951</v>
      </c>
      <c r="Q27" s="151">
        <v>9.8875089974293007E-2</v>
      </c>
      <c r="R27" s="151">
        <f t="shared" si="1"/>
        <v>1.0561995990768653</v>
      </c>
      <c r="S27" s="176">
        <f t="shared" si="2"/>
        <v>1.2620803109287791E-3</v>
      </c>
    </row>
    <row r="28" spans="1:19" s="38" customFormat="1" ht="15" customHeight="1" x14ac:dyDescent="0.25">
      <c r="A28" s="153"/>
      <c r="B28" s="153"/>
      <c r="E28" s="177" t="s">
        <v>19</v>
      </c>
      <c r="F28" s="177"/>
      <c r="G28" s="151"/>
      <c r="H28" s="151"/>
      <c r="I28" s="151"/>
      <c r="J28" s="151"/>
      <c r="K28" s="151"/>
      <c r="L28" s="151"/>
      <c r="M28" s="151"/>
      <c r="N28" s="151"/>
      <c r="O28" s="151">
        <v>5.07758410596027E-2</v>
      </c>
      <c r="P28" s="151"/>
      <c r="Q28" s="151"/>
      <c r="R28" s="151">
        <f t="shared" si="1"/>
        <v>5.07758410596027E-2</v>
      </c>
      <c r="S28" s="176">
        <f t="shared" si="2"/>
        <v>6.067337019270158E-5</v>
      </c>
    </row>
    <row r="29" spans="1:19" s="38" customFormat="1" x14ac:dyDescent="0.25">
      <c r="A29" s="153"/>
      <c r="B29" s="153"/>
      <c r="E29" s="150" t="s">
        <v>216</v>
      </c>
      <c r="F29" s="150"/>
      <c r="G29" s="151"/>
      <c r="H29" s="151"/>
      <c r="I29" s="151"/>
      <c r="J29" s="151">
        <v>3.2376336067611202</v>
      </c>
      <c r="K29" s="151">
        <v>3.5239577005146199</v>
      </c>
      <c r="L29" s="151">
        <v>0.96049938398357304</v>
      </c>
      <c r="M29" s="151">
        <v>0.50307347468628405</v>
      </c>
      <c r="N29" s="151">
        <v>0.68631920345355801</v>
      </c>
      <c r="O29" s="151">
        <v>2.20653062251656</v>
      </c>
      <c r="P29" s="151">
        <v>5.76852880978866</v>
      </c>
      <c r="Q29" s="151">
        <v>8.2360578406169704</v>
      </c>
      <c r="R29" s="151">
        <f t="shared" si="1"/>
        <v>25.122600642321345</v>
      </c>
      <c r="S29" s="176">
        <f t="shared" si="2"/>
        <v>3.0019647477344855E-2</v>
      </c>
    </row>
    <row r="30" spans="1:19" s="38" customFormat="1" x14ac:dyDescent="0.25">
      <c r="A30" s="153"/>
      <c r="B30" s="153"/>
      <c r="E30" s="150" t="s">
        <v>160</v>
      </c>
      <c r="F30" s="150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>
        <v>3.3480000000000003E-2</v>
      </c>
      <c r="R30" s="151">
        <f t="shared" si="1"/>
        <v>3.3480000000000003E-2</v>
      </c>
      <c r="S30" s="176">
        <f t="shared" si="2"/>
        <v>4.0006120857105569E-5</v>
      </c>
    </row>
    <row r="31" spans="1:19" s="38" customFormat="1" x14ac:dyDescent="0.25">
      <c r="A31" s="153"/>
      <c r="B31" s="153"/>
      <c r="E31" s="150" t="s">
        <v>42</v>
      </c>
      <c r="F31" s="150"/>
      <c r="G31" s="151"/>
      <c r="H31" s="151"/>
      <c r="I31" s="151"/>
      <c r="J31" s="151"/>
      <c r="K31" s="151"/>
      <c r="L31" s="151"/>
      <c r="M31" s="151"/>
      <c r="N31" s="151">
        <v>0.51600661000000003</v>
      </c>
      <c r="O31" s="151"/>
      <c r="P31" s="151">
        <v>4.7939999999999997E-3</v>
      </c>
      <c r="Q31" s="151"/>
      <c r="R31" s="151">
        <f t="shared" si="1"/>
        <v>0.52080061</v>
      </c>
      <c r="S31" s="176">
        <f t="shared" si="2"/>
        <v>6.2231816445980598E-4</v>
      </c>
    </row>
    <row r="32" spans="1:19" s="38" customFormat="1" x14ac:dyDescent="0.25">
      <c r="A32" s="153"/>
      <c r="B32" s="153"/>
      <c r="E32" s="16"/>
      <c r="F32" s="16"/>
      <c r="G32" s="16">
        <f t="shared" ref="G32:R32" si="3">SUM(G11:G31)</f>
        <v>3.8318444209551941</v>
      </c>
      <c r="H32" s="16">
        <f t="shared" si="3"/>
        <v>12.663698023007813</v>
      </c>
      <c r="I32" s="16">
        <f t="shared" si="3"/>
        <v>138.53542854441628</v>
      </c>
      <c r="J32" s="16">
        <f t="shared" si="3"/>
        <v>29.491064603011232</v>
      </c>
      <c r="K32" s="16">
        <f t="shared" si="3"/>
        <v>71.925461371239336</v>
      </c>
      <c r="L32" s="16">
        <f t="shared" si="3"/>
        <v>103.6007062222331</v>
      </c>
      <c r="M32" s="16">
        <f t="shared" si="3"/>
        <v>116.18998868924299</v>
      </c>
      <c r="N32" s="16">
        <f t="shared" si="3"/>
        <v>123.22631708797419</v>
      </c>
      <c r="O32" s="16">
        <f t="shared" si="3"/>
        <v>79.730091046934149</v>
      </c>
      <c r="P32" s="16">
        <f t="shared" si="3"/>
        <v>61.847187674472949</v>
      </c>
      <c r="Q32" s="16">
        <f t="shared" si="3"/>
        <v>95.830152977401724</v>
      </c>
      <c r="R32" s="158">
        <f t="shared" si="3"/>
        <v>836.87194066088887</v>
      </c>
      <c r="S32" s="16"/>
    </row>
    <row r="33" spans="1:2" x14ac:dyDescent="0.25">
      <c r="A33" s="16"/>
      <c r="B33" s="16"/>
    </row>
  </sheetData>
  <customSheetViews>
    <customSheetView guid="{99EC964B-6DFB-4206-BFA0-685307533358}" scale="80">
      <selection activeCell="I39" sqref="I39"/>
      <pageMargins left="0.7" right="0.7" top="0.75" bottom="0.75" header="0.3" footer="0.3"/>
      <pageSetup orientation="portrait" r:id="rId1"/>
    </customSheetView>
  </customSheetViews>
  <mergeCells count="1">
    <mergeCell ref="A8:B8"/>
  </mergeCells>
  <pageMargins left="0.7" right="0.7" top="0.75" bottom="0.75" header="0.3" footer="0.3"/>
  <pageSetup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zoomScale="85" zoomScaleNormal="85" workbookViewId="0">
      <selection activeCell="I39" sqref="I39"/>
    </sheetView>
  </sheetViews>
  <sheetFormatPr baseColWidth="10" defaultRowHeight="15" x14ac:dyDescent="0.25"/>
  <cols>
    <col min="1" max="1" width="15.85546875" customWidth="1"/>
    <col min="2" max="2" width="31.140625" customWidth="1"/>
    <col min="6" max="6" width="11" bestFit="1" customWidth="1"/>
    <col min="7" max="7" width="14.85546875" customWidth="1"/>
    <col min="8" max="8" width="11" bestFit="1" customWidth="1"/>
    <col min="9" max="9" width="11.42578125" customWidth="1"/>
    <col min="12" max="12" width="15.5703125" customWidth="1"/>
    <col min="13" max="13" width="14.5703125" customWidth="1"/>
    <col min="14" max="14" width="14.28515625" bestFit="1" customWidth="1"/>
    <col min="15" max="15" width="16" customWidth="1"/>
    <col min="19" max="19" width="18.5703125" customWidth="1"/>
    <col min="20" max="20" width="16.140625" bestFit="1" customWidth="1"/>
  </cols>
  <sheetData>
    <row r="1" spans="1:20" ht="30" x14ac:dyDescent="0.25">
      <c r="A1" s="129" t="s">
        <v>0</v>
      </c>
      <c r="B1" s="25" t="s">
        <v>1</v>
      </c>
      <c r="C1" s="129" t="s">
        <v>2</v>
      </c>
      <c r="D1" s="25" t="s">
        <v>3</v>
      </c>
      <c r="E1" s="25"/>
      <c r="F1" s="129" t="s">
        <v>4</v>
      </c>
      <c r="G1" s="25" t="s">
        <v>5</v>
      </c>
      <c r="H1" s="25"/>
      <c r="I1" s="129" t="s">
        <v>6</v>
      </c>
      <c r="J1" s="25" t="s">
        <v>7</v>
      </c>
      <c r="K1" s="25"/>
      <c r="L1" s="129" t="s">
        <v>8</v>
      </c>
      <c r="M1" s="25" t="s">
        <v>9</v>
      </c>
      <c r="N1" s="16"/>
      <c r="O1" s="16" t="s">
        <v>10</v>
      </c>
      <c r="P1" s="16"/>
      <c r="Q1" s="16"/>
      <c r="R1" s="16"/>
      <c r="S1" s="16" t="s">
        <v>11</v>
      </c>
      <c r="T1" s="16"/>
    </row>
    <row r="2" spans="1:20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0" x14ac:dyDescent="0.25">
      <c r="A3" s="18"/>
      <c r="B3" s="18" t="s">
        <v>12</v>
      </c>
      <c r="C3" s="18">
        <v>2000</v>
      </c>
      <c r="D3" s="18">
        <v>2001</v>
      </c>
      <c r="E3" s="18">
        <v>2002</v>
      </c>
      <c r="F3" s="18">
        <v>2003</v>
      </c>
      <c r="G3" s="18">
        <v>2004</v>
      </c>
      <c r="H3" s="18">
        <v>2005</v>
      </c>
      <c r="I3" s="18">
        <v>2006</v>
      </c>
      <c r="J3" s="18">
        <v>2007</v>
      </c>
      <c r="K3" s="18">
        <v>2008</v>
      </c>
      <c r="L3" s="18">
        <v>2009</v>
      </c>
      <c r="M3" s="18">
        <v>2010</v>
      </c>
      <c r="N3" s="18">
        <v>2011</v>
      </c>
      <c r="O3" s="18">
        <v>2012</v>
      </c>
      <c r="P3" s="131"/>
      <c r="Q3" s="131"/>
      <c r="R3" s="131"/>
      <c r="S3" s="16"/>
      <c r="T3" s="16"/>
    </row>
    <row r="4" spans="1:20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31"/>
      <c r="Q4" s="131"/>
      <c r="R4" s="131"/>
      <c r="S4" s="16"/>
      <c r="T4" s="16"/>
    </row>
    <row r="5" spans="1:20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31">
        <f>SUM(E5:O5)</f>
        <v>9091.0438920000015</v>
      </c>
      <c r="Q5" s="131"/>
      <c r="R5" s="131"/>
      <c r="S5" s="16"/>
      <c r="T5" s="16"/>
    </row>
    <row r="6" spans="1:20" x14ac:dyDescent="0.25">
      <c r="A6" s="18" t="s">
        <v>15</v>
      </c>
      <c r="B6" s="133" t="s">
        <v>225</v>
      </c>
      <c r="C6" s="18" t="s">
        <v>17</v>
      </c>
      <c r="D6" s="18" t="s">
        <v>17</v>
      </c>
      <c r="E6" s="18">
        <v>4.8817269999999997</v>
      </c>
      <c r="F6" s="18">
        <v>2.1978309999999999</v>
      </c>
      <c r="G6" s="18">
        <v>4.4137700000000004</v>
      </c>
      <c r="H6" s="18">
        <v>4.2730090000000001</v>
      </c>
      <c r="I6" s="18">
        <v>5.7433180000000004</v>
      </c>
      <c r="J6" s="18">
        <v>2.0044200000000001</v>
      </c>
      <c r="K6" s="18">
        <v>4.1207789999999997</v>
      </c>
      <c r="L6" s="18">
        <v>4.6017809999999999</v>
      </c>
      <c r="M6" s="18">
        <v>4.231649</v>
      </c>
      <c r="N6" s="18">
        <v>6.0641220000000002</v>
      </c>
      <c r="O6" s="18">
        <v>4.2119629999999999</v>
      </c>
      <c r="P6" s="160">
        <f>SUM(E6:O6)</f>
        <v>46.744368999999992</v>
      </c>
      <c r="Q6" s="131"/>
      <c r="R6" s="131"/>
      <c r="S6" s="16"/>
      <c r="T6" s="16"/>
    </row>
    <row r="7" spans="1:20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31"/>
      <c r="Q7" s="131"/>
      <c r="R7" s="131"/>
      <c r="S7" s="16"/>
      <c r="T7" s="16"/>
    </row>
    <row r="8" spans="1:20" ht="32.25" customHeight="1" x14ac:dyDescent="0.25">
      <c r="A8" s="199" t="s">
        <v>226</v>
      </c>
      <c r="B8" s="199"/>
      <c r="C8" s="22"/>
      <c r="D8" s="22"/>
      <c r="E8" s="21">
        <f t="shared" ref="E8:P8" si="0">E6/E5</f>
        <v>1.0710787791736202E-2</v>
      </c>
      <c r="F8" s="21">
        <f t="shared" si="0"/>
        <v>2.7028375325704665E-3</v>
      </c>
      <c r="G8" s="21">
        <f t="shared" si="0"/>
        <v>7.9039458014490156E-3</v>
      </c>
      <c r="H8" s="21">
        <f t="shared" si="0"/>
        <v>6.0410998897269018E-3</v>
      </c>
      <c r="I8" s="21">
        <f t="shared" si="0"/>
        <v>5.6745245248371514E-3</v>
      </c>
      <c r="J8" s="21">
        <f t="shared" si="0"/>
        <v>2.7188419474408823E-3</v>
      </c>
      <c r="K8" s="21">
        <f t="shared" si="0"/>
        <v>4.092985150479244E-3</v>
      </c>
      <c r="L8" s="21">
        <f t="shared" si="0"/>
        <v>4.7071668303059512E-3</v>
      </c>
      <c r="M8" s="21">
        <f t="shared" si="0"/>
        <v>4.4009491159421269E-3</v>
      </c>
      <c r="N8" s="21">
        <f t="shared" si="0"/>
        <v>5.7342460600567193E-3</v>
      </c>
      <c r="O8" s="21">
        <f t="shared" si="0"/>
        <v>5.2417303292976759E-3</v>
      </c>
      <c r="P8" s="21">
        <f t="shared" si="0"/>
        <v>5.141804346708129E-3</v>
      </c>
      <c r="Q8" s="135"/>
      <c r="R8" s="135"/>
      <c r="S8" s="16"/>
      <c r="T8" s="16"/>
    </row>
    <row r="9" spans="1:20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ht="15.75" thickBot="1" x14ac:dyDescent="0.3">
      <c r="A10" s="16"/>
      <c r="B10" s="16"/>
      <c r="C10" s="16"/>
      <c r="D10" s="16"/>
      <c r="E10" s="16"/>
      <c r="F10" s="208"/>
      <c r="G10" s="209"/>
      <c r="H10" s="140">
        <v>2002</v>
      </c>
      <c r="I10" s="140">
        <v>2003</v>
      </c>
      <c r="J10" s="140">
        <v>2004</v>
      </c>
      <c r="K10" s="140">
        <v>2005</v>
      </c>
      <c r="L10" s="140">
        <v>2006</v>
      </c>
      <c r="M10" s="140">
        <v>2007</v>
      </c>
      <c r="N10" s="140">
        <v>2008</v>
      </c>
      <c r="O10" s="140">
        <v>2009</v>
      </c>
      <c r="P10" s="140">
        <v>2010</v>
      </c>
      <c r="Q10" s="140">
        <v>2011</v>
      </c>
      <c r="R10" s="140">
        <v>2012</v>
      </c>
      <c r="S10" s="41" t="s">
        <v>45</v>
      </c>
      <c r="T10" s="141" t="s">
        <v>46</v>
      </c>
    </row>
    <row r="11" spans="1:20" x14ac:dyDescent="0.25">
      <c r="A11" s="16"/>
      <c r="B11" s="16"/>
      <c r="C11" s="16"/>
      <c r="D11" s="16"/>
      <c r="E11" s="16"/>
      <c r="F11" s="203" t="s">
        <v>54</v>
      </c>
      <c r="G11" s="203"/>
      <c r="H11" s="40"/>
      <c r="I11" s="40">
        <v>6.21398712009942E-2</v>
      </c>
      <c r="J11" s="40">
        <v>6.1794011678469402E-2</v>
      </c>
      <c r="K11" s="40"/>
      <c r="L11" s="40"/>
      <c r="M11" s="40"/>
      <c r="N11" s="40">
        <v>1.42727679215347E-2</v>
      </c>
      <c r="O11" s="40">
        <v>0.426827739869099</v>
      </c>
      <c r="P11" s="40">
        <v>2.02596556291391E-2</v>
      </c>
      <c r="Q11" s="40">
        <v>2.5027808676306999E-2</v>
      </c>
      <c r="R11" s="40"/>
      <c r="S11" s="40">
        <f t="shared" ref="S11:S25" si="1">SUM(H11:R11)</f>
        <v>0.61032185497554348</v>
      </c>
      <c r="T11" s="85">
        <f t="shared" ref="T11:T24" si="2">S11/$S$25</f>
        <v>1.3056586000536208E-2</v>
      </c>
    </row>
    <row r="12" spans="1:20" x14ac:dyDescent="0.25">
      <c r="A12" s="16"/>
      <c r="B12" s="16"/>
      <c r="C12" s="16"/>
      <c r="D12" s="16"/>
      <c r="E12" s="16"/>
      <c r="F12" s="200" t="s">
        <v>215</v>
      </c>
      <c r="G12" s="200"/>
      <c r="H12" s="18"/>
      <c r="I12" s="18"/>
      <c r="J12" s="18"/>
      <c r="K12" s="18"/>
      <c r="L12" s="18"/>
      <c r="M12" s="18"/>
      <c r="N12" s="18"/>
      <c r="O12" s="18">
        <v>4.39964943032428E-3</v>
      </c>
      <c r="P12" s="18"/>
      <c r="Q12" s="18">
        <v>1.0919017288444</v>
      </c>
      <c r="R12" s="18"/>
      <c r="S12" s="18">
        <f t="shared" si="1"/>
        <v>1.0963013782747242</v>
      </c>
      <c r="T12" s="17">
        <f t="shared" si="2"/>
        <v>2.345312249800377E-2</v>
      </c>
    </row>
    <row r="13" spans="1:20" x14ac:dyDescent="0.25">
      <c r="A13" s="16"/>
      <c r="B13" s="16"/>
      <c r="C13" s="16"/>
      <c r="D13" s="16"/>
      <c r="E13" s="16"/>
      <c r="F13" s="200" t="s">
        <v>211</v>
      </c>
      <c r="G13" s="200"/>
      <c r="H13" s="18"/>
      <c r="I13" s="18">
        <v>2.1570319240724798E-3</v>
      </c>
      <c r="J13" s="18">
        <v>0.14301572617946301</v>
      </c>
      <c r="K13" s="18">
        <v>6.0163487738419598E-2</v>
      </c>
      <c r="L13" s="18">
        <v>3.9518900343642603E-2</v>
      </c>
      <c r="M13" s="18">
        <v>0.36955857385398999</v>
      </c>
      <c r="N13" s="18">
        <v>0.49050241545893702</v>
      </c>
      <c r="O13" s="18">
        <v>0.48968950749464601</v>
      </c>
      <c r="P13" s="18">
        <v>0.34853909385304999</v>
      </c>
      <c r="Q13" s="18">
        <v>0.32990911691348801</v>
      </c>
      <c r="R13" s="18">
        <v>2.8503914119899301E-2</v>
      </c>
      <c r="S13" s="18">
        <f t="shared" si="1"/>
        <v>2.3015577678796082</v>
      </c>
      <c r="T13" s="17">
        <f t="shared" si="2"/>
        <v>4.923711429722015E-2</v>
      </c>
    </row>
    <row r="14" spans="1:20" x14ac:dyDescent="0.25">
      <c r="A14" s="16"/>
      <c r="B14" s="16"/>
      <c r="C14" s="16"/>
      <c r="D14" s="16"/>
      <c r="E14" s="16"/>
      <c r="F14" s="200" t="s">
        <v>49</v>
      </c>
      <c r="G14" s="200"/>
      <c r="H14" s="18"/>
      <c r="I14" s="18">
        <v>6.7000000000000004E-2</v>
      </c>
      <c r="J14" s="18"/>
      <c r="K14" s="18"/>
      <c r="L14" s="18"/>
      <c r="M14" s="18"/>
      <c r="N14" s="18"/>
      <c r="O14" s="18"/>
      <c r="P14" s="18"/>
      <c r="Q14" s="18"/>
      <c r="R14" s="18"/>
      <c r="S14" s="18">
        <f t="shared" si="1"/>
        <v>6.7000000000000004E-2</v>
      </c>
      <c r="T14" s="17">
        <f t="shared" si="2"/>
        <v>1.4333277678070045E-3</v>
      </c>
    </row>
    <row r="15" spans="1:20" x14ac:dyDescent="0.25">
      <c r="A15" s="16"/>
      <c r="B15" s="16"/>
      <c r="C15" s="16"/>
      <c r="D15" s="16"/>
      <c r="E15" s="16"/>
      <c r="F15" s="200" t="s">
        <v>60</v>
      </c>
      <c r="G15" s="200"/>
      <c r="H15" s="18"/>
      <c r="I15" s="18"/>
      <c r="J15" s="18">
        <v>1.256E-2</v>
      </c>
      <c r="K15" s="18"/>
      <c r="L15" s="18"/>
      <c r="M15" s="18"/>
      <c r="N15" s="18"/>
      <c r="O15" s="18"/>
      <c r="P15" s="18"/>
      <c r="Q15" s="18"/>
      <c r="R15" s="18"/>
      <c r="S15" s="18">
        <f t="shared" si="1"/>
        <v>1.256E-2</v>
      </c>
      <c r="T15" s="17">
        <f t="shared" si="2"/>
        <v>2.686954740844175E-4</v>
      </c>
    </row>
    <row r="16" spans="1:20" s="38" customFormat="1" x14ac:dyDescent="0.25">
      <c r="A16" s="153"/>
      <c r="B16" s="153"/>
      <c r="C16" s="153"/>
      <c r="D16" s="153"/>
      <c r="E16" s="153"/>
      <c r="F16" s="211" t="s">
        <v>62</v>
      </c>
      <c r="G16" s="211"/>
      <c r="H16" s="151">
        <v>1.4993874281406101</v>
      </c>
      <c r="I16" s="151">
        <v>1.1084736188001401</v>
      </c>
      <c r="J16" s="151">
        <v>1.5900981488383701</v>
      </c>
      <c r="K16" s="151">
        <v>1.67023365647526</v>
      </c>
      <c r="L16" s="151">
        <v>0.23688999999999999</v>
      </c>
      <c r="M16" s="151">
        <v>0.1082608</v>
      </c>
      <c r="N16" s="151">
        <v>1.2137689300000001</v>
      </c>
      <c r="O16" s="151">
        <v>1.9380089700000001</v>
      </c>
      <c r="P16" s="151">
        <v>3.3334199400000002</v>
      </c>
      <c r="Q16" s="151">
        <v>2.7190050600000002</v>
      </c>
      <c r="R16" s="151">
        <v>3.62406286</v>
      </c>
      <c r="S16" s="151">
        <f t="shared" si="1"/>
        <v>19.041609412254381</v>
      </c>
      <c r="T16" s="176">
        <f t="shared" si="2"/>
        <v>0.40735623155700618</v>
      </c>
    </row>
    <row r="17" spans="1:20" x14ac:dyDescent="0.25">
      <c r="A17" s="16"/>
      <c r="B17" s="16"/>
      <c r="C17" s="16"/>
      <c r="D17" s="16"/>
      <c r="E17" s="16"/>
      <c r="F17" s="211" t="s">
        <v>219</v>
      </c>
      <c r="G17" s="211"/>
      <c r="H17" s="151"/>
      <c r="I17" s="151"/>
      <c r="J17" s="151">
        <v>5.5132044650149703E-2</v>
      </c>
      <c r="K17" s="151"/>
      <c r="L17" s="151"/>
      <c r="M17" s="151"/>
      <c r="N17" s="151"/>
      <c r="O17" s="18"/>
      <c r="P17" s="18"/>
      <c r="Q17" s="18"/>
      <c r="R17" s="18"/>
      <c r="S17" s="18">
        <f t="shared" si="1"/>
        <v>5.5132044650149703E-2</v>
      </c>
      <c r="T17" s="17">
        <f t="shared" si="2"/>
        <v>1.1794371715378384E-3</v>
      </c>
    </row>
    <row r="18" spans="1:20" x14ac:dyDescent="0.25">
      <c r="A18" s="16"/>
      <c r="B18" s="16"/>
      <c r="C18" s="16"/>
      <c r="D18" s="16"/>
      <c r="E18" s="16"/>
      <c r="F18" s="210" t="s">
        <v>39</v>
      </c>
      <c r="G18" s="210"/>
      <c r="H18" s="151"/>
      <c r="I18" s="151"/>
      <c r="J18" s="151"/>
      <c r="K18" s="151"/>
      <c r="L18" s="151"/>
      <c r="M18" s="18"/>
      <c r="N18" s="18"/>
      <c r="O18" s="18">
        <v>7.0242187499999998E-7</v>
      </c>
      <c r="P18" s="18"/>
      <c r="Q18" s="18"/>
      <c r="R18" s="18"/>
      <c r="S18" s="18">
        <f t="shared" si="1"/>
        <v>7.0242187499999998E-7</v>
      </c>
      <c r="T18" s="17">
        <f t="shared" si="2"/>
        <v>1.5026877285859114E-8</v>
      </c>
    </row>
    <row r="19" spans="1:20" x14ac:dyDescent="0.25">
      <c r="A19" s="16"/>
      <c r="B19" s="16"/>
      <c r="C19" s="16"/>
      <c r="D19" s="16"/>
      <c r="E19" s="16"/>
      <c r="F19" s="210" t="s">
        <v>56</v>
      </c>
      <c r="G19" s="210"/>
      <c r="H19" s="151">
        <v>3.3823390820846302</v>
      </c>
      <c r="I19" s="151">
        <v>0.95806000000000002</v>
      </c>
      <c r="J19" s="151">
        <v>2.5511699999999999</v>
      </c>
      <c r="K19" s="151">
        <v>2.2879999999999998</v>
      </c>
      <c r="L19" s="151">
        <v>2.92848</v>
      </c>
      <c r="M19" s="18">
        <v>1.5266</v>
      </c>
      <c r="N19" s="18"/>
      <c r="O19" s="18"/>
      <c r="P19" s="18"/>
      <c r="Q19" s="18">
        <v>0.34779442399999999</v>
      </c>
      <c r="R19" s="18">
        <v>0.155784062</v>
      </c>
      <c r="S19" s="18">
        <f t="shared" si="1"/>
        <v>14.138227568084631</v>
      </c>
      <c r="T19" s="17">
        <f t="shared" si="2"/>
        <v>0.30245842031209247</v>
      </c>
    </row>
    <row r="20" spans="1:20" x14ac:dyDescent="0.25">
      <c r="A20" s="16"/>
      <c r="B20" s="16"/>
      <c r="C20" s="16"/>
      <c r="D20" s="16"/>
      <c r="E20" s="16"/>
      <c r="F20" s="210" t="s">
        <v>58</v>
      </c>
      <c r="G20" s="210"/>
      <c r="H20" s="151"/>
      <c r="I20" s="151"/>
      <c r="J20" s="151"/>
      <c r="K20" s="151">
        <v>4.4570879940342999E-2</v>
      </c>
      <c r="L20" s="151"/>
      <c r="M20" s="18"/>
      <c r="N20" s="18"/>
      <c r="O20" s="18"/>
      <c r="P20" s="18"/>
      <c r="Q20" s="18"/>
      <c r="R20" s="18"/>
      <c r="S20" s="18">
        <f t="shared" si="1"/>
        <v>4.4570879940342999E-2</v>
      </c>
      <c r="T20" s="17">
        <f t="shared" si="2"/>
        <v>9.5350268438934051E-4</v>
      </c>
    </row>
    <row r="21" spans="1:20" x14ac:dyDescent="0.25">
      <c r="A21" s="16"/>
      <c r="B21" s="16"/>
      <c r="C21" s="16"/>
      <c r="D21" s="16"/>
      <c r="E21" s="16"/>
      <c r="F21" s="210" t="s">
        <v>65</v>
      </c>
      <c r="G21" s="210"/>
      <c r="H21" s="151"/>
      <c r="I21" s="151"/>
      <c r="J21" s="151"/>
      <c r="K21" s="151"/>
      <c r="L21" s="151"/>
      <c r="M21" s="18"/>
      <c r="N21" s="18"/>
      <c r="O21" s="18"/>
      <c r="P21" s="18">
        <v>0.101200233417219</v>
      </c>
      <c r="Q21" s="18">
        <v>0.12645995550611799</v>
      </c>
      <c r="R21" s="18">
        <v>0.10706940874036</v>
      </c>
      <c r="S21" s="18">
        <f t="shared" si="1"/>
        <v>0.33472959766369703</v>
      </c>
      <c r="T21" s="17">
        <f t="shared" si="2"/>
        <v>7.1608541348991564E-3</v>
      </c>
    </row>
    <row r="22" spans="1:20" x14ac:dyDescent="0.25">
      <c r="A22" s="16"/>
      <c r="B22" s="16"/>
      <c r="C22" s="16"/>
      <c r="D22" s="16"/>
      <c r="E22" s="16"/>
      <c r="F22" s="210" t="s">
        <v>227</v>
      </c>
      <c r="G22" s="210"/>
      <c r="H22" s="151"/>
      <c r="I22" s="151"/>
      <c r="J22" s="151"/>
      <c r="K22" s="151"/>
      <c r="L22" s="151"/>
      <c r="M22" s="18"/>
      <c r="N22" s="18"/>
      <c r="O22" s="18"/>
      <c r="P22" s="18"/>
      <c r="Q22" s="18"/>
      <c r="R22" s="18">
        <v>1.44946080262868E-2</v>
      </c>
      <c r="S22" s="18">
        <f t="shared" si="1"/>
        <v>1.44946080262868E-2</v>
      </c>
      <c r="T22" s="17">
        <f t="shared" si="2"/>
        <v>3.1008245026201711E-4</v>
      </c>
    </row>
    <row r="23" spans="1:20" x14ac:dyDescent="0.25">
      <c r="A23" s="16"/>
      <c r="B23" s="16"/>
      <c r="C23" s="16"/>
      <c r="D23" s="16"/>
      <c r="E23" s="16"/>
      <c r="F23" s="200" t="s">
        <v>216</v>
      </c>
      <c r="G23" s="200"/>
      <c r="H23" s="18"/>
      <c r="I23" s="18"/>
      <c r="J23" s="18"/>
      <c r="K23" s="18">
        <v>0.21004225702212301</v>
      </c>
      <c r="L23" s="18">
        <v>2.5384285176352499</v>
      </c>
      <c r="M23" s="18"/>
      <c r="N23" s="18">
        <v>2.40223366508005</v>
      </c>
      <c r="O23" s="18">
        <v>1.71286311098733</v>
      </c>
      <c r="P23" s="18">
        <v>0.42823231788079402</v>
      </c>
      <c r="Q23" s="18">
        <v>1.4240235678531701</v>
      </c>
      <c r="R23" s="18">
        <v>0.28204730077120799</v>
      </c>
      <c r="S23" s="18">
        <f t="shared" si="1"/>
        <v>8.997870737229924</v>
      </c>
      <c r="T23" s="17">
        <f t="shared" si="2"/>
        <v>0.19249101460910045</v>
      </c>
    </row>
    <row r="24" spans="1:20" x14ac:dyDescent="0.25">
      <c r="A24" s="16"/>
      <c r="B24" s="16"/>
      <c r="C24" s="16"/>
      <c r="D24" s="16"/>
      <c r="E24" s="16"/>
      <c r="F24" s="200" t="s">
        <v>42</v>
      </c>
      <c r="G24" s="200"/>
      <c r="H24" s="18"/>
      <c r="I24" s="18"/>
      <c r="J24" s="18"/>
      <c r="K24" s="18"/>
      <c r="L24" s="18"/>
      <c r="M24" s="18"/>
      <c r="N24" s="18"/>
      <c r="O24" s="18">
        <v>2.9991E-2</v>
      </c>
      <c r="P24" s="18"/>
      <c r="Q24" s="18"/>
      <c r="R24" s="18"/>
      <c r="S24" s="18">
        <f t="shared" si="1"/>
        <v>2.9991E-2</v>
      </c>
      <c r="T24" s="17">
        <f t="shared" si="2"/>
        <v>6.4159601618358011E-4</v>
      </c>
    </row>
    <row r="25" spans="1:20" x14ac:dyDescent="0.25">
      <c r="A25" s="16"/>
      <c r="B25" s="16"/>
      <c r="C25" s="16"/>
      <c r="D25" s="16"/>
      <c r="E25" s="16"/>
      <c r="F25" s="16"/>
      <c r="G25" s="16"/>
      <c r="H25" s="16">
        <f t="shared" ref="H25:R25" si="3">SUM(H11:H24)</f>
        <v>4.8817265102252403</v>
      </c>
      <c r="I25" s="16">
        <f t="shared" si="3"/>
        <v>2.1978305219252068</v>
      </c>
      <c r="J25" s="16">
        <f t="shared" si="3"/>
        <v>4.4137699313464527</v>
      </c>
      <c r="K25" s="16">
        <f t="shared" si="3"/>
        <v>4.2730102811761457</v>
      </c>
      <c r="L25" s="16">
        <f t="shared" si="3"/>
        <v>5.7433174179788926</v>
      </c>
      <c r="M25" s="16">
        <f t="shared" si="3"/>
        <v>2.0044193738539899</v>
      </c>
      <c r="N25" s="16">
        <f t="shared" si="3"/>
        <v>4.1207777784605213</v>
      </c>
      <c r="O25" s="16">
        <f t="shared" si="3"/>
        <v>4.6017806802032739</v>
      </c>
      <c r="P25" s="16">
        <f t="shared" si="3"/>
        <v>4.2316512407802023</v>
      </c>
      <c r="Q25" s="16">
        <f t="shared" si="3"/>
        <v>6.0641216617934832</v>
      </c>
      <c r="R25" s="16">
        <f t="shared" si="3"/>
        <v>4.2119621536577538</v>
      </c>
      <c r="S25" s="158">
        <f t="shared" si="1"/>
        <v>46.744367551401169</v>
      </c>
      <c r="T25" s="16"/>
    </row>
  </sheetData>
  <customSheetViews>
    <customSheetView guid="{99EC964B-6DFB-4206-BFA0-685307533358}" scale="85">
      <selection activeCell="I39" sqref="I39"/>
      <pageMargins left="0.7" right="0.7" top="0.75" bottom="0.75" header="0.3" footer="0.3"/>
      <pageSetup orientation="portrait" r:id="rId1"/>
    </customSheetView>
  </customSheetViews>
  <mergeCells count="16">
    <mergeCell ref="F21:G21"/>
    <mergeCell ref="F22:G22"/>
    <mergeCell ref="F23:G23"/>
    <mergeCell ref="F24:G24"/>
    <mergeCell ref="F15:G15"/>
    <mergeCell ref="F16:G16"/>
    <mergeCell ref="F17:G17"/>
    <mergeCell ref="F18:G18"/>
    <mergeCell ref="F19:G19"/>
    <mergeCell ref="F20:G20"/>
    <mergeCell ref="F14:G14"/>
    <mergeCell ref="A8:B8"/>
    <mergeCell ref="F10:G10"/>
    <mergeCell ref="F11:G11"/>
    <mergeCell ref="F12:G12"/>
    <mergeCell ref="F13:G13"/>
  </mergeCells>
  <pageMargins left="0.7" right="0.7" top="0.75" bottom="0.75" header="0.3" footer="0.3"/>
  <pageSetup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zoomScale="85" zoomScaleNormal="85" workbookViewId="0">
      <selection activeCell="I39" sqref="I39"/>
    </sheetView>
  </sheetViews>
  <sheetFormatPr baseColWidth="10" defaultRowHeight="15" x14ac:dyDescent="0.25"/>
  <cols>
    <col min="1" max="1" width="15.85546875" customWidth="1"/>
    <col min="2" max="2" width="31.140625" customWidth="1"/>
    <col min="6" max="6" width="11" bestFit="1" customWidth="1"/>
    <col min="7" max="7" width="14.85546875" customWidth="1"/>
    <col min="8" max="8" width="11" bestFit="1" customWidth="1"/>
    <col min="9" max="9" width="11.42578125" customWidth="1"/>
    <col min="12" max="12" width="15.5703125" customWidth="1"/>
    <col min="13" max="13" width="14.5703125" customWidth="1"/>
    <col min="14" max="14" width="14.28515625" bestFit="1" customWidth="1"/>
    <col min="15" max="15" width="16" customWidth="1"/>
    <col min="19" max="19" width="18.5703125" customWidth="1"/>
    <col min="20" max="20" width="16.140625" bestFit="1" customWidth="1"/>
  </cols>
  <sheetData>
    <row r="1" spans="1:20" ht="30" x14ac:dyDescent="0.25">
      <c r="A1" s="129" t="s">
        <v>0</v>
      </c>
      <c r="B1" s="25" t="s">
        <v>1</v>
      </c>
      <c r="C1" s="129" t="s">
        <v>2</v>
      </c>
      <c r="D1" s="25" t="s">
        <v>3</v>
      </c>
      <c r="E1" s="25"/>
      <c r="F1" s="129" t="s">
        <v>4</v>
      </c>
      <c r="G1" s="25" t="s">
        <v>5</v>
      </c>
      <c r="H1" s="25"/>
      <c r="I1" s="129" t="s">
        <v>6</v>
      </c>
      <c r="J1" s="25" t="s">
        <v>7</v>
      </c>
      <c r="K1" s="25"/>
      <c r="L1" s="129" t="s">
        <v>8</v>
      </c>
      <c r="M1" s="25" t="s">
        <v>9</v>
      </c>
      <c r="N1" s="16"/>
      <c r="O1" s="16" t="s">
        <v>10</v>
      </c>
      <c r="P1" s="16"/>
      <c r="Q1" s="16"/>
      <c r="R1" s="16"/>
      <c r="S1" s="16" t="s">
        <v>11</v>
      </c>
      <c r="T1" s="16"/>
    </row>
    <row r="2" spans="1:20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0" x14ac:dyDescent="0.25">
      <c r="A3" s="18"/>
      <c r="B3" s="18" t="s">
        <v>12</v>
      </c>
      <c r="C3" s="18">
        <v>2000</v>
      </c>
      <c r="D3" s="18">
        <v>2001</v>
      </c>
      <c r="E3" s="18">
        <v>2002</v>
      </c>
      <c r="F3" s="18">
        <v>2003</v>
      </c>
      <c r="G3" s="18">
        <v>2004</v>
      </c>
      <c r="H3" s="18">
        <v>2005</v>
      </c>
      <c r="I3" s="18">
        <v>2006</v>
      </c>
      <c r="J3" s="18">
        <v>2007</v>
      </c>
      <c r="K3" s="18">
        <v>2008</v>
      </c>
      <c r="L3" s="18">
        <v>2009</v>
      </c>
      <c r="M3" s="18">
        <v>2010</v>
      </c>
      <c r="N3" s="18">
        <v>2011</v>
      </c>
      <c r="O3" s="18">
        <v>2012</v>
      </c>
      <c r="P3" s="131"/>
      <c r="Q3" s="131"/>
      <c r="R3" s="131"/>
      <c r="S3" s="16"/>
      <c r="T3" s="16"/>
    </row>
    <row r="4" spans="1:20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31"/>
      <c r="Q4" s="131"/>
      <c r="R4" s="131"/>
      <c r="S4" s="16"/>
      <c r="T4" s="16"/>
    </row>
    <row r="5" spans="1:20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31">
        <f>SUM(E5:O5)</f>
        <v>9091.0438920000015</v>
      </c>
      <c r="Q5" s="131"/>
      <c r="R5" s="131"/>
      <c r="S5" s="16"/>
      <c r="T5" s="16"/>
    </row>
    <row r="6" spans="1:20" x14ac:dyDescent="0.25">
      <c r="A6" s="18" t="s">
        <v>15</v>
      </c>
      <c r="B6" s="133" t="s">
        <v>228</v>
      </c>
      <c r="C6" s="18" t="s">
        <v>17</v>
      </c>
      <c r="D6" s="18" t="s">
        <v>17</v>
      </c>
      <c r="E6" s="18">
        <v>1.9501000000000001E-2</v>
      </c>
      <c r="F6" s="18">
        <v>3.4858E-2</v>
      </c>
      <c r="G6" s="18">
        <v>3.9553999999999999E-2</v>
      </c>
      <c r="H6" s="18">
        <v>9.6112000000000003E-2</v>
      </c>
      <c r="I6" s="18">
        <v>0.121629</v>
      </c>
      <c r="J6" s="18">
        <v>0.60852700000000004</v>
      </c>
      <c r="K6" s="18">
        <v>3.8951E-2</v>
      </c>
      <c r="L6" s="18">
        <v>0.69603099999999996</v>
      </c>
      <c r="M6" s="18">
        <v>0.649949</v>
      </c>
      <c r="N6" s="18">
        <v>0.108318</v>
      </c>
      <c r="O6" s="18">
        <v>0.33146700000000001</v>
      </c>
      <c r="P6" s="131">
        <f>SUM(E6:O6)</f>
        <v>2.7448969999999999</v>
      </c>
      <c r="Q6" s="131"/>
      <c r="R6" s="131"/>
      <c r="S6" s="16"/>
      <c r="T6" s="16"/>
    </row>
    <row r="7" spans="1:20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31"/>
      <c r="Q7" s="131"/>
      <c r="R7" s="131"/>
      <c r="S7" s="16"/>
      <c r="T7" s="16"/>
    </row>
    <row r="8" spans="1:20" ht="32.25" customHeight="1" x14ac:dyDescent="0.25">
      <c r="A8" s="199" t="s">
        <v>229</v>
      </c>
      <c r="B8" s="199"/>
      <c r="C8" s="22"/>
      <c r="D8" s="22"/>
      <c r="E8" s="21">
        <f t="shared" ref="E8:P8" si="0">E6/E5</f>
        <v>4.2786307535560203E-5</v>
      </c>
      <c r="F8" s="21">
        <f t="shared" si="0"/>
        <v>4.2867495594675536E-5</v>
      </c>
      <c r="G8" s="21">
        <f t="shared" si="0"/>
        <v>7.0831210559343669E-5</v>
      </c>
      <c r="H8" s="21">
        <f t="shared" si="0"/>
        <v>1.3588134090085745E-4</v>
      </c>
      <c r="I8" s="21">
        <f t="shared" si="0"/>
        <v>1.2017212758050623E-4</v>
      </c>
      <c r="J8" s="21">
        <f t="shared" si="0"/>
        <v>8.2542018825912627E-4</v>
      </c>
      <c r="K8" s="21">
        <f t="shared" si="0"/>
        <v>3.8688283112566105E-5</v>
      </c>
      <c r="L8" s="21">
        <f t="shared" si="0"/>
        <v>7.1197087303039443E-4</v>
      </c>
      <c r="M8" s="21">
        <f t="shared" si="0"/>
        <v>6.7595220609210959E-4</v>
      </c>
      <c r="N8" s="21">
        <f t="shared" si="0"/>
        <v>1.0242572044777853E-4</v>
      </c>
      <c r="O8" s="21">
        <f t="shared" si="0"/>
        <v>4.1250614667348996E-4</v>
      </c>
      <c r="P8" s="21">
        <f t="shared" si="0"/>
        <v>3.0193419288355577E-4</v>
      </c>
      <c r="Q8" s="135"/>
      <c r="R8" s="135"/>
      <c r="S8" s="16"/>
      <c r="T8" s="16"/>
    </row>
    <row r="9" spans="1:20" ht="23.25" customHeight="1" x14ac:dyDescent="0.25">
      <c r="A9" s="136"/>
      <c r="B9" s="136"/>
      <c r="C9" s="137"/>
      <c r="D9" s="137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6"/>
      <c r="T9" s="16"/>
    </row>
    <row r="10" spans="1:20" x14ac:dyDescent="0.25">
      <c r="A10" s="16"/>
      <c r="B10" s="16"/>
      <c r="C10" s="16"/>
      <c r="D10" s="16"/>
      <c r="E10" s="16"/>
      <c r="F10" s="16"/>
      <c r="G10" s="163">
        <v>2002</v>
      </c>
      <c r="H10" s="163">
        <v>2003</v>
      </c>
      <c r="I10" s="163">
        <v>2004</v>
      </c>
      <c r="J10" s="163">
        <v>2005</v>
      </c>
      <c r="K10" s="163">
        <v>2006</v>
      </c>
      <c r="L10" s="163">
        <v>2007</v>
      </c>
      <c r="M10" s="163">
        <v>2008</v>
      </c>
      <c r="N10" s="163">
        <v>2009</v>
      </c>
      <c r="O10" s="163">
        <v>2010</v>
      </c>
      <c r="P10" s="163">
        <v>2011</v>
      </c>
      <c r="Q10" s="163">
        <v>2012</v>
      </c>
      <c r="R10" s="18" t="s">
        <v>45</v>
      </c>
      <c r="S10" s="18" t="s">
        <v>46</v>
      </c>
      <c r="T10" s="16"/>
    </row>
    <row r="11" spans="1:20" x14ac:dyDescent="0.25">
      <c r="A11" s="16"/>
      <c r="B11" s="16"/>
      <c r="E11" s="164" t="s">
        <v>54</v>
      </c>
      <c r="F11" s="157"/>
      <c r="G11" s="18">
        <v>1.9500838752238299E-2</v>
      </c>
      <c r="H11" s="18"/>
      <c r="I11" s="18">
        <v>1.4947484159522901E-2</v>
      </c>
      <c r="J11" s="18"/>
      <c r="K11" s="18"/>
      <c r="L11" s="18">
        <v>0.58295003422313496</v>
      </c>
      <c r="M11" s="18">
        <v>7.1614019904803103E-5</v>
      </c>
      <c r="N11" s="18">
        <v>0.48108359125470002</v>
      </c>
      <c r="O11" s="18">
        <v>0.32951625165562898</v>
      </c>
      <c r="P11" s="18">
        <v>5.1446051167964399E-2</v>
      </c>
      <c r="Q11" s="18">
        <v>0.231362467866324</v>
      </c>
      <c r="R11" s="18">
        <f>SUM(G11:Q11)</f>
        <v>1.7108783330994184</v>
      </c>
      <c r="S11" s="17">
        <f t="shared" ref="S11:S17" si="1">R11/$R$18</f>
        <v>0.62329408268565889</v>
      </c>
    </row>
    <row r="12" spans="1:20" x14ac:dyDescent="0.25">
      <c r="A12" s="16"/>
      <c r="B12" s="16"/>
      <c r="E12" s="164" t="s">
        <v>215</v>
      </c>
      <c r="F12" s="157"/>
      <c r="G12" s="18"/>
      <c r="H12" s="18"/>
      <c r="I12" s="18"/>
      <c r="J12" s="18"/>
      <c r="K12" s="18"/>
      <c r="L12" s="18"/>
      <c r="M12" s="18"/>
      <c r="N12" s="18"/>
      <c r="O12" s="18">
        <v>1.7210250436808398E-2</v>
      </c>
      <c r="P12" s="18"/>
      <c r="Q12" s="18"/>
      <c r="R12" s="18">
        <f>SUM(G12:Q12)</f>
        <v>1.7210250436808398E-2</v>
      </c>
      <c r="S12" s="17">
        <f t="shared" si="1"/>
        <v>6.2699065452350945E-3</v>
      </c>
    </row>
    <row r="13" spans="1:20" x14ac:dyDescent="0.25">
      <c r="A13" s="16"/>
      <c r="B13" s="16"/>
      <c r="E13" s="164" t="s">
        <v>211</v>
      </c>
      <c r="F13" s="157"/>
      <c r="G13" s="18"/>
      <c r="H13" s="18">
        <v>3.4857635893011198E-2</v>
      </c>
      <c r="I13" s="18">
        <v>2.4606845513413501E-2</v>
      </c>
      <c r="J13" s="18">
        <v>5.7111716621253403E-2</v>
      </c>
      <c r="K13" s="18">
        <v>9.6958762886597896E-2</v>
      </c>
      <c r="L13" s="18">
        <v>2.55772495755518E-2</v>
      </c>
      <c r="M13" s="18">
        <v>3.8879227053140099E-2</v>
      </c>
      <c r="N13" s="18">
        <v>8.6595289079229101E-2</v>
      </c>
      <c r="O13" s="18">
        <v>0.25459032868963999</v>
      </c>
      <c r="P13" s="18">
        <v>3.4526539768250597E-2</v>
      </c>
      <c r="Q13" s="18">
        <v>3.0696522898353201E-2</v>
      </c>
      <c r="R13" s="18">
        <f>SUM(G13:Q13)</f>
        <v>0.6844001179784408</v>
      </c>
      <c r="S13" s="17">
        <f t="shared" si="1"/>
        <v>0.24933540595638631</v>
      </c>
    </row>
    <row r="14" spans="1:20" x14ac:dyDescent="0.25">
      <c r="A14" s="16"/>
      <c r="B14" s="16"/>
      <c r="E14" s="164" t="s">
        <v>49</v>
      </c>
      <c r="F14" s="157"/>
      <c r="G14" s="18"/>
      <c r="H14" s="18"/>
      <c r="I14" s="18"/>
      <c r="J14" s="18">
        <v>3.9E-2</v>
      </c>
      <c r="K14" s="18"/>
      <c r="L14" s="18"/>
      <c r="M14" s="18"/>
      <c r="N14" s="18"/>
      <c r="O14" s="18">
        <v>4.8633000000000003E-2</v>
      </c>
      <c r="P14" s="18"/>
      <c r="Q14" s="18"/>
      <c r="R14" s="18">
        <f>SUM(G14:Q14)</f>
        <v>8.7633000000000003E-2</v>
      </c>
      <c r="S14" s="17">
        <f t="shared" si="1"/>
        <v>3.1925782968471518E-2</v>
      </c>
    </row>
    <row r="15" spans="1:20" x14ac:dyDescent="0.25">
      <c r="A15" s="16"/>
      <c r="B15" s="16"/>
      <c r="E15" s="164" t="s">
        <v>41</v>
      </c>
      <c r="F15" s="157"/>
      <c r="G15" s="18"/>
      <c r="H15" s="18"/>
      <c r="I15" s="18"/>
      <c r="J15" s="18"/>
      <c r="K15" s="18">
        <v>2.4670000000000001E-2</v>
      </c>
      <c r="L15" s="18"/>
      <c r="M15" s="18"/>
      <c r="N15" s="18"/>
      <c r="O15" s="18"/>
      <c r="P15" s="18">
        <v>2.2345E-2</v>
      </c>
      <c r="Q15" s="18"/>
      <c r="R15" s="18">
        <f>SUM(G15:P15)</f>
        <v>4.7015000000000001E-2</v>
      </c>
      <c r="S15" s="17">
        <f t="shared" si="1"/>
        <v>1.7128144491945822E-2</v>
      </c>
    </row>
    <row r="16" spans="1:20" x14ac:dyDescent="0.25">
      <c r="A16" s="16"/>
      <c r="B16" s="16"/>
      <c r="E16" s="166" t="s">
        <v>65</v>
      </c>
      <c r="F16" s="167"/>
      <c r="G16" s="151"/>
      <c r="H16" s="151"/>
      <c r="I16" s="151"/>
      <c r="J16" s="151"/>
      <c r="K16" s="151"/>
      <c r="L16" s="18"/>
      <c r="M16" s="18"/>
      <c r="N16" s="18"/>
      <c r="O16" s="18"/>
      <c r="P16" s="18"/>
      <c r="Q16" s="18">
        <v>6.9408740359897206E-2</v>
      </c>
      <c r="R16" s="18">
        <f>SUM(G16:Q16)</f>
        <v>6.9408740359897206E-2</v>
      </c>
      <c r="S16" s="17">
        <f t="shared" si="1"/>
        <v>2.5286460361337255E-2</v>
      </c>
    </row>
    <row r="17" spans="1:19" x14ac:dyDescent="0.25">
      <c r="A17" s="16"/>
      <c r="B17" s="16"/>
      <c r="E17" s="164" t="s">
        <v>42</v>
      </c>
      <c r="F17" s="157"/>
      <c r="G17" s="18"/>
      <c r="H17" s="18"/>
      <c r="I17" s="18"/>
      <c r="J17" s="18"/>
      <c r="K17" s="18"/>
      <c r="L17" s="18"/>
      <c r="M17" s="18"/>
      <c r="N17" s="18">
        <v>0.12835199999999999</v>
      </c>
      <c r="O17" s="18"/>
      <c r="P17" s="18"/>
      <c r="Q17" s="18"/>
      <c r="R17" s="18">
        <f>SUM(G17:P17)</f>
        <v>0.12835199999999999</v>
      </c>
      <c r="S17" s="17">
        <f t="shared" si="1"/>
        <v>4.6760216990965227E-2</v>
      </c>
    </row>
    <row r="18" spans="1:19" x14ac:dyDescent="0.25">
      <c r="A18" s="16"/>
      <c r="B18" s="16"/>
      <c r="E18" s="16"/>
      <c r="F18" s="16"/>
      <c r="G18" s="16">
        <f t="shared" ref="G18:R18" si="2">SUM(G11:G17)</f>
        <v>1.9500838752238299E-2</v>
      </c>
      <c r="H18" s="16">
        <f t="shared" si="2"/>
        <v>3.4857635893011198E-2</v>
      </c>
      <c r="I18" s="16">
        <f t="shared" si="2"/>
        <v>3.95543296729364E-2</v>
      </c>
      <c r="J18" s="16">
        <f t="shared" si="2"/>
        <v>9.6111716621253396E-2</v>
      </c>
      <c r="K18" s="16">
        <f t="shared" si="2"/>
        <v>0.12162876288659789</v>
      </c>
      <c r="L18" s="16">
        <f t="shared" si="2"/>
        <v>0.60852728379868681</v>
      </c>
      <c r="M18" s="16">
        <f t="shared" si="2"/>
        <v>3.8950841073044903E-2</v>
      </c>
      <c r="N18" s="16">
        <f t="shared" si="2"/>
        <v>0.69603088033392913</v>
      </c>
      <c r="O18" s="16">
        <f t="shared" si="2"/>
        <v>0.64994983078207735</v>
      </c>
      <c r="P18" s="16">
        <f t="shared" si="2"/>
        <v>0.108317590936215</v>
      </c>
      <c r="Q18" s="16">
        <f t="shared" si="2"/>
        <v>0.33146773112457439</v>
      </c>
      <c r="R18" s="16">
        <f t="shared" si="2"/>
        <v>2.7448974418745644</v>
      </c>
      <c r="S18" s="16"/>
    </row>
    <row r="19" spans="1:19" x14ac:dyDescent="0.25">
      <c r="A19" s="16"/>
      <c r="B19" s="16"/>
    </row>
  </sheetData>
  <customSheetViews>
    <customSheetView guid="{99EC964B-6DFB-4206-BFA0-685307533358}" scale="85">
      <selection activeCell="I39" sqref="I39"/>
      <pageMargins left="0.7" right="0.7" top="0.75" bottom="0.75" header="0.3" footer="0.3"/>
      <pageSetup orientation="portrait" r:id="rId1"/>
    </customSheetView>
  </customSheetViews>
  <mergeCells count="1">
    <mergeCell ref="A8:B8"/>
  </mergeCells>
  <pageMargins left="0.7" right="0.7" top="0.75" bottom="0.75" header="0.3" footer="0.3"/>
  <pageSetup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zoomScale="85" zoomScaleNormal="85" workbookViewId="0">
      <selection activeCell="I39" sqref="I39"/>
    </sheetView>
  </sheetViews>
  <sheetFormatPr baseColWidth="10" defaultRowHeight="15" x14ac:dyDescent="0.25"/>
  <cols>
    <col min="1" max="1" width="15.85546875" customWidth="1"/>
    <col min="2" max="2" width="31.140625" customWidth="1"/>
    <col min="6" max="6" width="11" bestFit="1" customWidth="1"/>
    <col min="7" max="7" width="14.85546875" customWidth="1"/>
    <col min="8" max="8" width="11" bestFit="1" customWidth="1"/>
    <col min="9" max="9" width="11.42578125" customWidth="1"/>
    <col min="12" max="12" width="15.5703125" customWidth="1"/>
    <col min="13" max="13" width="14.5703125" customWidth="1"/>
    <col min="14" max="14" width="14.28515625" bestFit="1" customWidth="1"/>
    <col min="15" max="15" width="16" customWidth="1"/>
    <col min="19" max="19" width="18.5703125" customWidth="1"/>
    <col min="20" max="20" width="16.140625" bestFit="1" customWidth="1"/>
  </cols>
  <sheetData>
    <row r="1" spans="1:20" ht="30" x14ac:dyDescent="0.25">
      <c r="A1" s="129" t="s">
        <v>0</v>
      </c>
      <c r="B1" s="25" t="s">
        <v>1</v>
      </c>
      <c r="C1" s="129" t="s">
        <v>2</v>
      </c>
      <c r="D1" s="25" t="s">
        <v>3</v>
      </c>
      <c r="E1" s="25"/>
      <c r="F1" s="129" t="s">
        <v>4</v>
      </c>
      <c r="G1" s="25" t="s">
        <v>5</v>
      </c>
      <c r="H1" s="25"/>
      <c r="I1" s="129" t="s">
        <v>6</v>
      </c>
      <c r="J1" s="25" t="s">
        <v>7</v>
      </c>
      <c r="K1" s="25"/>
      <c r="L1" s="129" t="s">
        <v>8</v>
      </c>
      <c r="M1" s="25" t="s">
        <v>9</v>
      </c>
      <c r="N1" s="16"/>
      <c r="O1" s="16" t="s">
        <v>10</v>
      </c>
      <c r="P1" s="16"/>
      <c r="Q1" s="16"/>
      <c r="R1" s="16"/>
      <c r="S1" s="16" t="s">
        <v>11</v>
      </c>
      <c r="T1" s="16"/>
    </row>
    <row r="2" spans="1:20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0" x14ac:dyDescent="0.25">
      <c r="A3" s="18"/>
      <c r="B3" s="18" t="s">
        <v>12</v>
      </c>
      <c r="C3" s="18">
        <v>2000</v>
      </c>
      <c r="D3" s="18">
        <v>2001</v>
      </c>
      <c r="E3" s="18">
        <v>2002</v>
      </c>
      <c r="F3" s="18">
        <v>2003</v>
      </c>
      <c r="G3" s="18">
        <v>2004</v>
      </c>
      <c r="H3" s="18">
        <v>2005</v>
      </c>
      <c r="I3" s="18">
        <v>2006</v>
      </c>
      <c r="J3" s="18">
        <v>2007</v>
      </c>
      <c r="K3" s="18">
        <v>2008</v>
      </c>
      <c r="L3" s="18">
        <v>2009</v>
      </c>
      <c r="M3" s="18">
        <v>2010</v>
      </c>
      <c r="N3" s="18">
        <v>2011</v>
      </c>
      <c r="O3" s="18">
        <v>2012</v>
      </c>
      <c r="P3" s="131"/>
      <c r="Q3" s="131"/>
      <c r="R3" s="131"/>
      <c r="S3" s="16"/>
      <c r="T3" s="16"/>
    </row>
    <row r="4" spans="1:20" x14ac:dyDescent="0.25">
      <c r="A4" s="18" t="s">
        <v>13</v>
      </c>
      <c r="B4" s="18" t="s">
        <v>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31"/>
      <c r="Q4" s="131"/>
      <c r="R4" s="131"/>
      <c r="S4" s="16"/>
      <c r="T4" s="16"/>
    </row>
    <row r="5" spans="1:20" x14ac:dyDescent="0.25">
      <c r="A5" s="18" t="s">
        <v>15</v>
      </c>
      <c r="B5" s="18" t="s">
        <v>16</v>
      </c>
      <c r="C5" s="18" t="s">
        <v>17</v>
      </c>
      <c r="D5" s="18" t="s">
        <v>17</v>
      </c>
      <c r="E5" s="18">
        <v>455.77665200000001</v>
      </c>
      <c r="F5" s="18">
        <v>813.15690400000005</v>
      </c>
      <c r="G5" s="18">
        <v>558.42614700000001</v>
      </c>
      <c r="H5" s="18">
        <v>707.32301700000005</v>
      </c>
      <c r="I5" s="18">
        <v>1012.123214</v>
      </c>
      <c r="J5" s="18">
        <v>737.23299799999995</v>
      </c>
      <c r="K5" s="18">
        <v>1006.790606</v>
      </c>
      <c r="L5" s="18">
        <v>977.61162200000001</v>
      </c>
      <c r="M5" s="18">
        <v>961.53099899999995</v>
      </c>
      <c r="N5" s="18">
        <v>1057.527343</v>
      </c>
      <c r="O5" s="18">
        <v>803.54439000000002</v>
      </c>
      <c r="P5" s="131">
        <f>SUM(E5:O5)</f>
        <v>9091.0438920000015</v>
      </c>
      <c r="Q5" s="131"/>
      <c r="R5" s="131"/>
      <c r="S5" s="16"/>
      <c r="T5" s="16"/>
    </row>
    <row r="6" spans="1:20" x14ac:dyDescent="0.25">
      <c r="A6" s="18" t="s">
        <v>15</v>
      </c>
      <c r="B6" s="133" t="s">
        <v>230</v>
      </c>
      <c r="C6" s="18" t="s">
        <v>17</v>
      </c>
      <c r="D6" s="18" t="s">
        <v>17</v>
      </c>
      <c r="E6" s="18">
        <v>0.51349299999999998</v>
      </c>
      <c r="F6" s="18">
        <v>0.820739</v>
      </c>
      <c r="G6" s="18">
        <v>1.2265079999999999</v>
      </c>
      <c r="H6" s="18">
        <v>1.3688549999999999</v>
      </c>
      <c r="I6" s="18">
        <v>2.4883579999999998</v>
      </c>
      <c r="J6" s="18">
        <v>1.9066970000000001</v>
      </c>
      <c r="K6" s="18">
        <v>4.3684120000000002</v>
      </c>
      <c r="L6" s="18">
        <v>5.8426999999999998</v>
      </c>
      <c r="M6" s="18">
        <v>10.712463</v>
      </c>
      <c r="N6" s="18">
        <v>17.294854000000001</v>
      </c>
      <c r="O6" s="18">
        <v>7.5974060000000003</v>
      </c>
      <c r="P6" s="160">
        <f>SUM(E6:O6)</f>
        <v>54.140485000000005</v>
      </c>
      <c r="Q6" s="131"/>
      <c r="R6" s="131"/>
      <c r="S6" s="16"/>
      <c r="T6" s="16"/>
    </row>
    <row r="7" spans="1:20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31"/>
      <c r="Q7" s="131"/>
      <c r="R7" s="131"/>
      <c r="S7" s="16"/>
      <c r="T7" s="16"/>
    </row>
    <row r="8" spans="1:20" ht="32.25" customHeight="1" x14ac:dyDescent="0.25">
      <c r="A8" s="199" t="s">
        <v>231</v>
      </c>
      <c r="B8" s="199"/>
      <c r="C8" s="22"/>
      <c r="D8" s="22"/>
      <c r="E8" s="21">
        <f t="shared" ref="E8:P8" si="0">E6/E5</f>
        <v>1.1266329631997032E-3</v>
      </c>
      <c r="F8" s="21">
        <f t="shared" si="0"/>
        <v>1.0093242718135981E-3</v>
      </c>
      <c r="G8" s="21">
        <f t="shared" si="0"/>
        <v>2.196365636869077E-3</v>
      </c>
      <c r="H8" s="21">
        <f t="shared" si="0"/>
        <v>1.9352614959510074E-3</v>
      </c>
      <c r="I8" s="21">
        <f t="shared" si="0"/>
        <v>2.4585524426080398E-3</v>
      </c>
      <c r="J8" s="21">
        <f t="shared" si="0"/>
        <v>2.5862881954179704E-3</v>
      </c>
      <c r="K8" s="21">
        <f t="shared" si="0"/>
        <v>4.3389479142597401E-3</v>
      </c>
      <c r="L8" s="21">
        <f t="shared" si="0"/>
        <v>5.9765042359531196E-3</v>
      </c>
      <c r="M8" s="21">
        <f t="shared" si="0"/>
        <v>1.1141047986119063E-2</v>
      </c>
      <c r="N8" s="21">
        <f t="shared" si="0"/>
        <v>1.6354049012990864E-2</v>
      </c>
      <c r="O8" s="21">
        <f t="shared" si="0"/>
        <v>9.4548678262815072E-3</v>
      </c>
      <c r="P8" s="21">
        <f t="shared" si="0"/>
        <v>5.9553650431324965E-3</v>
      </c>
      <c r="Q8" s="135"/>
      <c r="R8" s="135"/>
      <c r="S8" s="16"/>
      <c r="T8" s="16"/>
    </row>
    <row r="9" spans="1:20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x14ac:dyDescent="0.25">
      <c r="A10" s="16"/>
      <c r="B10" s="16"/>
      <c r="C10" s="16"/>
      <c r="D10" s="16"/>
      <c r="E10" s="16"/>
      <c r="F10" s="213"/>
      <c r="G10" s="214"/>
      <c r="H10" s="178">
        <v>2002</v>
      </c>
      <c r="I10" s="178">
        <v>2003</v>
      </c>
      <c r="J10" s="178">
        <v>2004</v>
      </c>
      <c r="K10" s="178">
        <v>2005</v>
      </c>
      <c r="L10" s="178">
        <v>2006</v>
      </c>
      <c r="M10" s="178">
        <v>2007</v>
      </c>
      <c r="N10" s="178">
        <v>2008</v>
      </c>
      <c r="O10" s="178">
        <v>2009</v>
      </c>
      <c r="P10" s="178">
        <v>2010</v>
      </c>
      <c r="Q10" s="178">
        <v>2011</v>
      </c>
      <c r="R10" s="178">
        <v>2012</v>
      </c>
      <c r="S10" s="179" t="s">
        <v>45</v>
      </c>
      <c r="T10" s="180" t="s">
        <v>46</v>
      </c>
    </row>
    <row r="11" spans="1:20" x14ac:dyDescent="0.25">
      <c r="A11" s="16"/>
      <c r="B11" s="16"/>
      <c r="C11" s="16"/>
      <c r="D11" s="16"/>
      <c r="E11" s="16"/>
      <c r="F11" s="212" t="s">
        <v>54</v>
      </c>
      <c r="G11" s="200"/>
      <c r="H11" s="18">
        <v>0.31902489869003903</v>
      </c>
      <c r="I11" s="18">
        <v>0.22965780137837499</v>
      </c>
      <c r="J11" s="18">
        <v>0.41140757858118998</v>
      </c>
      <c r="K11" s="18">
        <v>0.28635346756152102</v>
      </c>
      <c r="L11" s="18">
        <v>1.11202373540856</v>
      </c>
      <c r="M11" s="18">
        <v>1.03581998631075</v>
      </c>
      <c r="N11" s="18">
        <v>2.1106346603202102</v>
      </c>
      <c r="O11" s="18">
        <v>2.1032064707798401</v>
      </c>
      <c r="P11" s="18">
        <v>1.58629572847682</v>
      </c>
      <c r="Q11" s="18">
        <v>8.4261945958426097</v>
      </c>
      <c r="R11" s="18">
        <v>0.91472903178663201</v>
      </c>
      <c r="S11" s="18">
        <f t="shared" ref="S11:S27" si="1">SUM(H11:R11)</f>
        <v>18.535347955136547</v>
      </c>
      <c r="T11" s="148">
        <f t="shared" ref="T11:T27" si="2">S11/$S$28</f>
        <v>0.34235651813866663</v>
      </c>
    </row>
    <row r="12" spans="1:20" x14ac:dyDescent="0.25">
      <c r="A12" s="16"/>
      <c r="B12" s="16"/>
      <c r="C12" s="16"/>
      <c r="D12" s="16"/>
      <c r="E12" s="16"/>
      <c r="F12" s="212" t="s">
        <v>215</v>
      </c>
      <c r="G12" s="200"/>
      <c r="H12" s="18"/>
      <c r="I12" s="18"/>
      <c r="J12" s="18"/>
      <c r="K12" s="18"/>
      <c r="L12" s="18"/>
      <c r="M12" s="18">
        <v>1.2566322256352999E-2</v>
      </c>
      <c r="N12" s="18">
        <v>9.3880777457453796E-2</v>
      </c>
      <c r="O12" s="18">
        <v>0.14312007011393499</v>
      </c>
      <c r="P12" s="18">
        <v>8.9555426130848395E-2</v>
      </c>
      <c r="Q12" s="18">
        <v>2.55484784147204E-2</v>
      </c>
      <c r="R12" s="18">
        <v>0.170346277021617</v>
      </c>
      <c r="S12" s="18">
        <f t="shared" si="1"/>
        <v>0.53501735139492756</v>
      </c>
      <c r="T12" s="148">
        <f t="shared" si="2"/>
        <v>9.8820199119369345E-3</v>
      </c>
    </row>
    <row r="13" spans="1:20" x14ac:dyDescent="0.25">
      <c r="A13" s="16"/>
      <c r="B13" s="16"/>
      <c r="C13" s="16"/>
      <c r="D13" s="16"/>
      <c r="E13" s="16"/>
      <c r="F13" s="212" t="s">
        <v>64</v>
      </c>
      <c r="G13" s="200"/>
      <c r="H13" s="18">
        <v>4.2364625204975997E-2</v>
      </c>
      <c r="I13" s="18">
        <v>7.4737317817195795E-2</v>
      </c>
      <c r="J13" s="18">
        <v>3.72616474096161E-2</v>
      </c>
      <c r="K13" s="18">
        <v>2.48469682985334E-2</v>
      </c>
      <c r="L13" s="18">
        <v>9.4527425630726806E-3</v>
      </c>
      <c r="M13" s="18"/>
      <c r="N13" s="18"/>
      <c r="O13" s="18"/>
      <c r="P13" s="18"/>
      <c r="Q13" s="18">
        <v>9.7330367074527305E-3</v>
      </c>
      <c r="R13" s="18"/>
      <c r="S13" s="18">
        <f t="shared" si="1"/>
        <v>0.19839633800084669</v>
      </c>
      <c r="T13" s="148">
        <f t="shared" si="2"/>
        <v>3.6644728576896864E-3</v>
      </c>
    </row>
    <row r="14" spans="1:20" x14ac:dyDescent="0.25">
      <c r="A14" s="16"/>
      <c r="B14" s="16"/>
      <c r="C14" s="16"/>
      <c r="D14" s="16"/>
      <c r="E14" s="16"/>
      <c r="F14" s="212" t="s">
        <v>211</v>
      </c>
      <c r="G14" s="200"/>
      <c r="H14" s="18"/>
      <c r="I14" s="18">
        <v>0.30509059534081101</v>
      </c>
      <c r="J14" s="18">
        <v>0.17419056429232199</v>
      </c>
      <c r="K14" s="18">
        <v>0.26059945504087201</v>
      </c>
      <c r="L14" s="18">
        <v>0.23338487972508601</v>
      </c>
      <c r="M14" s="18">
        <v>0.41429541595925301</v>
      </c>
      <c r="N14" s="18">
        <v>0.51423188405797104</v>
      </c>
      <c r="O14" s="18">
        <v>0.56858672376873698</v>
      </c>
      <c r="P14" s="18">
        <v>1.0672101147895501</v>
      </c>
      <c r="Q14" s="18">
        <v>0.97954001415186698</v>
      </c>
      <c r="R14" s="18">
        <v>0.60725239808754405</v>
      </c>
      <c r="S14" s="18">
        <f t="shared" si="1"/>
        <v>5.1243820452140127</v>
      </c>
      <c r="T14" s="148">
        <f t="shared" si="2"/>
        <v>9.4649725425067943E-2</v>
      </c>
    </row>
    <row r="15" spans="1:20" x14ac:dyDescent="0.25">
      <c r="A15" s="16"/>
      <c r="B15" s="16"/>
      <c r="C15" s="16"/>
      <c r="D15" s="16"/>
      <c r="E15" s="16"/>
      <c r="F15" s="212" t="s">
        <v>49</v>
      </c>
      <c r="G15" s="200"/>
      <c r="H15" s="18">
        <v>7.5999999999999998E-2</v>
      </c>
      <c r="I15" s="18"/>
      <c r="J15" s="18">
        <v>2.5000000000000001E-2</v>
      </c>
      <c r="K15" s="18">
        <v>0.28399999999999997</v>
      </c>
      <c r="L15" s="18">
        <v>0.70499999999999996</v>
      </c>
      <c r="M15" s="18">
        <v>0.113521</v>
      </c>
      <c r="N15" s="18">
        <v>0.684527</v>
      </c>
      <c r="O15" s="18">
        <v>5.9748000000000002E-2</v>
      </c>
      <c r="P15" s="18"/>
      <c r="Q15" s="18"/>
      <c r="R15" s="18">
        <v>7.2728000000000001E-2</v>
      </c>
      <c r="S15" s="18">
        <f t="shared" si="1"/>
        <v>2.020524</v>
      </c>
      <c r="T15" s="148">
        <f t="shared" si="2"/>
        <v>3.73200202731514E-2</v>
      </c>
    </row>
    <row r="16" spans="1:20" x14ac:dyDescent="0.25">
      <c r="A16" s="16"/>
      <c r="B16" s="16"/>
      <c r="C16" s="16"/>
      <c r="D16" s="16"/>
      <c r="E16" s="16"/>
      <c r="F16" s="212" t="s">
        <v>60</v>
      </c>
      <c r="G16" s="200"/>
      <c r="H16" s="18"/>
      <c r="I16" s="18">
        <v>1.31171619026099E-2</v>
      </c>
      <c r="J16" s="18">
        <v>3.8519999999999999E-2</v>
      </c>
      <c r="K16" s="18"/>
      <c r="L16" s="18">
        <v>8.7446999999999993E-3</v>
      </c>
      <c r="M16" s="18"/>
      <c r="N16" s="18">
        <v>2.1635655560363499E-2</v>
      </c>
      <c r="O16" s="18"/>
      <c r="P16" s="18">
        <v>5.9602649006622503E-3</v>
      </c>
      <c r="Q16" s="18">
        <v>0.12305339265850999</v>
      </c>
      <c r="R16" s="18">
        <v>7.3650385604113106E-2</v>
      </c>
      <c r="S16" s="18">
        <f t="shared" si="1"/>
        <v>0.28468156062625871</v>
      </c>
      <c r="T16" s="148">
        <f t="shared" si="2"/>
        <v>5.2582011468135766E-3</v>
      </c>
    </row>
    <row r="17" spans="1:20" x14ac:dyDescent="0.25">
      <c r="A17" s="16"/>
      <c r="B17" s="16"/>
      <c r="C17" s="16"/>
      <c r="D17" s="16"/>
      <c r="E17" s="16"/>
      <c r="F17" s="212" t="s">
        <v>41</v>
      </c>
      <c r="G17" s="200"/>
      <c r="H17" s="18"/>
      <c r="I17" s="18"/>
      <c r="J17" s="18"/>
      <c r="K17" s="18"/>
      <c r="L17" s="18">
        <v>2.878E-2</v>
      </c>
      <c r="M17" s="18">
        <v>1.1622E-2</v>
      </c>
      <c r="N17" s="18">
        <v>0.11599</v>
      </c>
      <c r="O17" s="18"/>
      <c r="P17" s="18"/>
      <c r="Q17" s="18">
        <v>4.3076999999999997E-2</v>
      </c>
      <c r="R17" s="18">
        <v>0.492836</v>
      </c>
      <c r="S17" s="18">
        <f t="shared" si="1"/>
        <v>0.69230499999999995</v>
      </c>
      <c r="T17" s="148">
        <f t="shared" si="2"/>
        <v>1.278719611110983E-2</v>
      </c>
    </row>
    <row r="18" spans="1:20" x14ac:dyDescent="0.25">
      <c r="A18" s="16"/>
      <c r="B18" s="16"/>
      <c r="C18" s="16"/>
      <c r="D18" s="16"/>
      <c r="E18" s="16"/>
      <c r="F18" s="212" t="s">
        <v>62</v>
      </c>
      <c r="G18" s="200"/>
      <c r="H18" s="18">
        <v>3.76967298086891E-2</v>
      </c>
      <c r="I18" s="18">
        <v>0.19813580386397001</v>
      </c>
      <c r="J18" s="18">
        <v>0.210200024847807</v>
      </c>
      <c r="K18" s="18">
        <v>9.2468307233407807E-2</v>
      </c>
      <c r="L18" s="18">
        <v>1.3799999999999999E-3</v>
      </c>
      <c r="M18" s="18">
        <v>1.45024E-2</v>
      </c>
      <c r="N18" s="18"/>
      <c r="O18" s="18">
        <v>3.3307339999999998E-2</v>
      </c>
      <c r="P18" s="18">
        <v>0.26994966999999997</v>
      </c>
      <c r="Q18" s="18">
        <v>0.32811152999999998</v>
      </c>
      <c r="R18" s="18"/>
      <c r="S18" s="18">
        <f t="shared" si="1"/>
        <v>1.1857518057538738</v>
      </c>
      <c r="T18" s="148">
        <f t="shared" si="2"/>
        <v>2.1901388664356598E-2</v>
      </c>
    </row>
    <row r="19" spans="1:20" x14ac:dyDescent="0.25">
      <c r="A19" s="16"/>
      <c r="B19" s="16"/>
      <c r="C19" s="16"/>
      <c r="D19" s="16"/>
      <c r="E19" s="16"/>
      <c r="F19" s="212" t="s">
        <v>61</v>
      </c>
      <c r="G19" s="200"/>
      <c r="H19" s="18"/>
      <c r="I19" s="18"/>
      <c r="J19" s="18"/>
      <c r="K19" s="18"/>
      <c r="L19" s="18">
        <v>1.9869196779312499E-2</v>
      </c>
      <c r="M19" s="18">
        <v>7.7572867542779006E-2</v>
      </c>
      <c r="N19" s="18">
        <v>3.6518101831818799E-2</v>
      </c>
      <c r="O19" s="18">
        <v>1.6292995404539799E-2</v>
      </c>
      <c r="P19" s="18">
        <v>1.7477072847682101E-2</v>
      </c>
      <c r="Q19" s="18"/>
      <c r="R19" s="18">
        <v>2.4032133676092499E-2</v>
      </c>
      <c r="S19" s="18">
        <f t="shared" si="1"/>
        <v>0.19176236808222469</v>
      </c>
      <c r="T19" s="148">
        <f t="shared" si="2"/>
        <v>3.5419403404543309E-3</v>
      </c>
    </row>
    <row r="20" spans="1:20" x14ac:dyDescent="0.25">
      <c r="A20" s="16"/>
      <c r="B20" s="16"/>
      <c r="C20" s="16"/>
      <c r="D20" s="16"/>
      <c r="E20" s="16"/>
      <c r="F20" s="212" t="s">
        <v>212</v>
      </c>
      <c r="G20" s="200"/>
      <c r="H20" s="18">
        <v>2.6387710866082398E-2</v>
      </c>
      <c r="I20" s="18"/>
      <c r="J20" s="18"/>
      <c r="K20" s="18"/>
      <c r="L20" s="18">
        <v>0.14398142337140701</v>
      </c>
      <c r="M20" s="18">
        <v>0.12594700889801499</v>
      </c>
      <c r="N20" s="18">
        <v>0.48935518534544997</v>
      </c>
      <c r="O20" s="18">
        <v>9.4694332265701203E-2</v>
      </c>
      <c r="P20" s="18">
        <v>8.0671523178808005E-2</v>
      </c>
      <c r="Q20" s="18">
        <v>8.1062291434927693E-3</v>
      </c>
      <c r="R20" s="18"/>
      <c r="S20" s="18">
        <f t="shared" si="1"/>
        <v>0.96914341306895646</v>
      </c>
      <c r="T20" s="148">
        <f t="shared" si="2"/>
        <v>1.7900530665968133E-2</v>
      </c>
    </row>
    <row r="21" spans="1:20" x14ac:dyDescent="0.25">
      <c r="A21" s="16"/>
      <c r="B21" s="16"/>
      <c r="C21" s="16"/>
      <c r="D21" s="16"/>
      <c r="E21" s="16"/>
      <c r="F21" s="217" t="s">
        <v>53</v>
      </c>
      <c r="G21" s="211"/>
      <c r="H21" s="151"/>
      <c r="I21" s="151"/>
      <c r="J21" s="151">
        <v>0.32992677235052698</v>
      </c>
      <c r="K21" s="151">
        <v>0.26647403483425602</v>
      </c>
      <c r="L21" s="151"/>
      <c r="M21" s="18">
        <v>0.100850141690282</v>
      </c>
      <c r="N21" s="18"/>
      <c r="O21" s="18"/>
      <c r="P21" s="18">
        <v>0.47952431188261302</v>
      </c>
      <c r="Q21" s="18">
        <v>0.39449954914337199</v>
      </c>
      <c r="R21" s="18"/>
      <c r="S21" s="18">
        <f t="shared" si="1"/>
        <v>1.5712748099010503</v>
      </c>
      <c r="T21" s="148">
        <f t="shared" si="2"/>
        <v>2.9022178286523353E-2</v>
      </c>
    </row>
    <row r="22" spans="1:20" x14ac:dyDescent="0.25">
      <c r="A22" s="16"/>
      <c r="B22" s="16"/>
      <c r="C22" s="16"/>
      <c r="D22" s="16"/>
      <c r="E22" s="16"/>
      <c r="F22" s="218" t="s">
        <v>50</v>
      </c>
      <c r="G22" s="210"/>
      <c r="H22" s="151"/>
      <c r="I22" s="151"/>
      <c r="J22" s="151"/>
      <c r="K22" s="151"/>
      <c r="L22" s="151"/>
      <c r="M22" s="18"/>
      <c r="N22" s="18"/>
      <c r="O22" s="18"/>
      <c r="P22" s="18">
        <v>0.36955291119691103</v>
      </c>
      <c r="Q22" s="18">
        <v>0.82019847707598603</v>
      </c>
      <c r="R22" s="18">
        <v>0.57298119157027405</v>
      </c>
      <c r="S22" s="18">
        <f t="shared" si="1"/>
        <v>1.7627325798431712</v>
      </c>
      <c r="T22" s="148">
        <f t="shared" si="2"/>
        <v>3.2558492557322564E-2</v>
      </c>
    </row>
    <row r="23" spans="1:20" x14ac:dyDescent="0.25">
      <c r="A23" s="16"/>
      <c r="B23" s="16"/>
      <c r="C23" s="16"/>
      <c r="D23" s="16"/>
      <c r="E23" s="16"/>
      <c r="F23" s="218" t="s">
        <v>39</v>
      </c>
      <c r="G23" s="210"/>
      <c r="H23" s="151"/>
      <c r="I23" s="151"/>
      <c r="J23" s="151"/>
      <c r="K23" s="151"/>
      <c r="L23" s="151"/>
      <c r="M23" s="18"/>
      <c r="N23" s="18"/>
      <c r="O23" s="18">
        <v>1.3881249999999999E-6</v>
      </c>
      <c r="P23" s="18"/>
      <c r="Q23" s="18"/>
      <c r="R23" s="18"/>
      <c r="S23" s="18">
        <f t="shared" si="1"/>
        <v>1.3881249999999999E-6</v>
      </c>
      <c r="T23" s="148">
        <f t="shared" si="2"/>
        <v>2.5639315910955913E-8</v>
      </c>
    </row>
    <row r="24" spans="1:20" x14ac:dyDescent="0.25">
      <c r="A24" s="16"/>
      <c r="B24" s="16"/>
      <c r="C24" s="16"/>
      <c r="D24" s="16"/>
      <c r="E24" s="16"/>
      <c r="F24" s="218" t="s">
        <v>56</v>
      </c>
      <c r="G24" s="210"/>
      <c r="H24" s="151"/>
      <c r="I24" s="151"/>
      <c r="J24" s="151"/>
      <c r="K24" s="151"/>
      <c r="L24" s="151"/>
      <c r="M24" s="18"/>
      <c r="N24" s="18">
        <v>0.24099999999999999</v>
      </c>
      <c r="O24" s="18"/>
      <c r="P24" s="18"/>
      <c r="Q24" s="18"/>
      <c r="R24" s="18"/>
      <c r="S24" s="18">
        <f t="shared" si="1"/>
        <v>0.24099999999999999</v>
      </c>
      <c r="T24" s="148">
        <f t="shared" si="2"/>
        <v>4.451382357165511E-3</v>
      </c>
    </row>
    <row r="25" spans="1:20" x14ac:dyDescent="0.25">
      <c r="A25" s="16"/>
      <c r="B25" s="16"/>
      <c r="C25" s="16"/>
      <c r="D25" s="16"/>
      <c r="E25" s="16"/>
      <c r="F25" s="218" t="s">
        <v>55</v>
      </c>
      <c r="G25" s="210"/>
      <c r="H25" s="151">
        <v>1.20186751721906E-2</v>
      </c>
      <c r="I25" s="151"/>
      <c r="J25" s="151"/>
      <c r="K25" s="151"/>
      <c r="L25" s="151"/>
      <c r="M25" s="18"/>
      <c r="N25" s="18"/>
      <c r="O25" s="18"/>
      <c r="P25" s="18"/>
      <c r="Q25" s="18"/>
      <c r="R25" s="18"/>
      <c r="S25" s="18">
        <f t="shared" si="1"/>
        <v>1.20186751721906E-2</v>
      </c>
      <c r="T25" s="148">
        <f t="shared" si="2"/>
        <v>2.2199053368461577E-4</v>
      </c>
    </row>
    <row r="26" spans="1:20" x14ac:dyDescent="0.25">
      <c r="A26" s="16"/>
      <c r="B26" s="16"/>
      <c r="C26" s="16"/>
      <c r="D26" s="16"/>
      <c r="E26" s="16"/>
      <c r="F26" s="212" t="s">
        <v>216</v>
      </c>
      <c r="G26" s="200"/>
      <c r="H26" s="18"/>
      <c r="I26" s="18"/>
      <c r="J26" s="18"/>
      <c r="K26" s="18">
        <v>0.15411384538901299</v>
      </c>
      <c r="L26" s="18">
        <v>0.225740429270742</v>
      </c>
      <c r="M26" s="18"/>
      <c r="N26" s="18">
        <v>6.0638107601326999E-2</v>
      </c>
      <c r="O26" s="18">
        <v>2.59717705055006</v>
      </c>
      <c r="P26" s="18">
        <v>2.4231040397351</v>
      </c>
      <c r="Q26" s="18">
        <v>2.1678296440489402</v>
      </c>
      <c r="R26" s="18">
        <v>0.62287271208226302</v>
      </c>
      <c r="S26" s="18">
        <f t="shared" si="1"/>
        <v>8.2514758286774441</v>
      </c>
      <c r="T26" s="148">
        <f t="shared" si="2"/>
        <v>0.15240860549523835</v>
      </c>
    </row>
    <row r="27" spans="1:20" ht="15.75" thickBot="1" x14ac:dyDescent="0.3">
      <c r="A27" s="16"/>
      <c r="B27" s="16"/>
      <c r="C27" s="16"/>
      <c r="D27" s="16"/>
      <c r="E27" s="16"/>
      <c r="F27" s="215" t="s">
        <v>42</v>
      </c>
      <c r="G27" s="216"/>
      <c r="H27" s="181"/>
      <c r="I27" s="181"/>
      <c r="J27" s="181"/>
      <c r="K27" s="181"/>
      <c r="L27" s="181"/>
      <c r="M27" s="181"/>
      <c r="N27" s="181"/>
      <c r="O27" s="181">
        <v>0.22656794</v>
      </c>
      <c r="P27" s="181">
        <v>4.3231609999999998</v>
      </c>
      <c r="Q27" s="181">
        <v>3.968963</v>
      </c>
      <c r="R27" s="181">
        <v>4.0459779999999999</v>
      </c>
      <c r="S27" s="181">
        <f t="shared" si="1"/>
        <v>12.56466994</v>
      </c>
      <c r="T27" s="182">
        <f t="shared" si="2"/>
        <v>0.23207531159553463</v>
      </c>
    </row>
    <row r="28" spans="1:20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58">
        <f>SUM(S11:S27)</f>
        <v>54.140485058996504</v>
      </c>
      <c r="T28" s="16"/>
    </row>
  </sheetData>
  <customSheetViews>
    <customSheetView guid="{99EC964B-6DFB-4206-BFA0-685307533358}" scale="85">
      <selection activeCell="I39" sqref="I39"/>
      <pageMargins left="0.7" right="0.7" top="0.75" bottom="0.75" header="0.3" footer="0.3"/>
      <pageSetup orientation="portrait" r:id="rId1"/>
    </customSheetView>
  </customSheetViews>
  <mergeCells count="19">
    <mergeCell ref="F27:G27"/>
    <mergeCell ref="F21:G21"/>
    <mergeCell ref="F22:G22"/>
    <mergeCell ref="F23:G23"/>
    <mergeCell ref="F24:G24"/>
    <mergeCell ref="F25:G25"/>
    <mergeCell ref="F26:G26"/>
    <mergeCell ref="F20:G20"/>
    <mergeCell ref="A8:B8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</mergeCell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X42"/>
  <sheetViews>
    <sheetView topLeftCell="C1" zoomScaleNormal="100" workbookViewId="0">
      <selection activeCell="G9" sqref="G9"/>
    </sheetView>
  </sheetViews>
  <sheetFormatPr baseColWidth="10" defaultRowHeight="15" x14ac:dyDescent="0.25"/>
  <cols>
    <col min="4" max="4" width="8.7109375" customWidth="1"/>
    <col min="5" max="5" width="9.28515625" customWidth="1"/>
    <col min="6" max="6" width="18.5703125" customWidth="1"/>
    <col min="7" max="7" width="21.28515625" customWidth="1"/>
    <col min="8" max="8" width="19.7109375" customWidth="1"/>
  </cols>
  <sheetData>
    <row r="1" spans="3:24" x14ac:dyDescent="0.25"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5"/>
      <c r="T1" s="45"/>
    </row>
    <row r="2" spans="3:24" s="42" customFormat="1" ht="25.15" customHeight="1" x14ac:dyDescent="0.25">
      <c r="C2" s="89"/>
      <c r="D2" s="89" t="s">
        <v>12</v>
      </c>
      <c r="E2" s="89"/>
      <c r="F2" s="89">
        <v>2000</v>
      </c>
      <c r="G2" s="89">
        <v>2001</v>
      </c>
      <c r="H2" s="89">
        <v>2002</v>
      </c>
      <c r="I2" s="89">
        <v>2003</v>
      </c>
      <c r="J2" s="89">
        <v>2004</v>
      </c>
      <c r="K2" s="89">
        <v>2005</v>
      </c>
      <c r="L2" s="89">
        <v>2006</v>
      </c>
      <c r="M2" s="89">
        <v>2007</v>
      </c>
      <c r="N2" s="89">
        <v>2008</v>
      </c>
      <c r="O2" s="89">
        <v>2009</v>
      </c>
      <c r="P2" s="89">
        <v>2010</v>
      </c>
      <c r="Q2" s="89">
        <v>2011</v>
      </c>
      <c r="R2" s="89">
        <v>2012</v>
      </c>
      <c r="S2" s="52"/>
      <c r="T2" s="52"/>
    </row>
    <row r="3" spans="3:24" x14ac:dyDescent="0.25">
      <c r="C3" s="44" t="s">
        <v>13</v>
      </c>
      <c r="D3" s="44" t="s">
        <v>14</v>
      </c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5"/>
      <c r="T3" s="45"/>
    </row>
    <row r="4" spans="3:24" x14ac:dyDescent="0.25">
      <c r="C4" s="44" t="s">
        <v>15</v>
      </c>
      <c r="D4" s="44" t="s">
        <v>192</v>
      </c>
      <c r="E4" s="44"/>
      <c r="F4" s="44" t="s">
        <v>17</v>
      </c>
      <c r="G4" s="44" t="s">
        <v>17</v>
      </c>
      <c r="H4" s="44">
        <v>455.77665200000001</v>
      </c>
      <c r="I4" s="44">
        <v>813.15690400000005</v>
      </c>
      <c r="J4" s="44">
        <v>558.42614700000001</v>
      </c>
      <c r="K4" s="44">
        <v>707.32301700000005</v>
      </c>
      <c r="L4" s="44">
        <v>1012.123214</v>
      </c>
      <c r="M4" s="44">
        <v>737.23299799999995</v>
      </c>
      <c r="N4" s="44">
        <v>1006.790606</v>
      </c>
      <c r="O4" s="44">
        <v>977.61162200000001</v>
      </c>
      <c r="P4" s="44">
        <v>961.53099899999995</v>
      </c>
      <c r="Q4" s="44">
        <v>1057.5273440000001</v>
      </c>
      <c r="R4" s="44">
        <v>803.54439100000002</v>
      </c>
      <c r="S4" s="45">
        <f>SUM(H4:R4)</f>
        <v>9091.0438939999985</v>
      </c>
      <c r="T4" s="45"/>
    </row>
    <row r="5" spans="3:24" x14ac:dyDescent="0.25">
      <c r="C5" s="44"/>
      <c r="D5" s="44" t="s">
        <v>190</v>
      </c>
      <c r="E5" s="44"/>
      <c r="F5" s="44" t="s">
        <v>17</v>
      </c>
      <c r="G5" s="44" t="s">
        <v>17</v>
      </c>
      <c r="H5" s="44">
        <v>15.068804</v>
      </c>
      <c r="I5" s="44">
        <v>29.222546999999999</v>
      </c>
      <c r="J5" s="44">
        <v>31.249306000000001</v>
      </c>
      <c r="K5" s="44">
        <v>35.648364000000001</v>
      </c>
      <c r="L5" s="44">
        <v>45.083585999999997</v>
      </c>
      <c r="M5" s="44">
        <v>50.917282999999998</v>
      </c>
      <c r="N5" s="44">
        <v>57.68083</v>
      </c>
      <c r="O5" s="44">
        <v>69.816430999999994</v>
      </c>
      <c r="P5" s="44">
        <v>65.424249000000003</v>
      </c>
      <c r="Q5" s="44">
        <v>68.209440999999998</v>
      </c>
      <c r="R5" s="44">
        <v>64.449338999999995</v>
      </c>
      <c r="S5" s="45">
        <f>SUM(H5:R5)</f>
        <v>532.77017999999998</v>
      </c>
      <c r="T5" s="45"/>
    </row>
    <row r="6" spans="3:24" x14ac:dyDescent="0.25"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51">
        <f>+S5/S4</f>
        <v>5.8603850802175006E-2</v>
      </c>
      <c r="T6" s="45"/>
    </row>
    <row r="7" spans="3:24" x14ac:dyDescent="0.25">
      <c r="C7" s="50" t="s">
        <v>191</v>
      </c>
      <c r="D7" s="49"/>
      <c r="E7" s="48"/>
      <c r="F7" s="48"/>
      <c r="G7" s="48"/>
      <c r="H7" s="47">
        <f t="shared" ref="H7:R7" si="0">(H5/H4)/100</f>
        <v>3.3061816426700156E-4</v>
      </c>
      <c r="I7" s="47">
        <f t="shared" si="0"/>
        <v>3.5937156600714289E-4</v>
      </c>
      <c r="J7" s="47">
        <f t="shared" si="0"/>
        <v>5.5959603911598355E-4</v>
      </c>
      <c r="K7" s="47">
        <f t="shared" si="0"/>
        <v>5.0398987652341585E-4</v>
      </c>
      <c r="L7" s="47">
        <f t="shared" si="0"/>
        <v>4.4543574711448128E-4</v>
      </c>
      <c r="M7" s="47">
        <f t="shared" si="0"/>
        <v>6.9065387927738956E-4</v>
      </c>
      <c r="N7" s="47">
        <f t="shared" si="0"/>
        <v>5.7291784067361464E-4</v>
      </c>
      <c r="O7" s="47">
        <f t="shared" si="0"/>
        <v>7.1415303816836162E-4</v>
      </c>
      <c r="P7" s="47">
        <f t="shared" si="0"/>
        <v>6.8041747034720411E-4</v>
      </c>
      <c r="Q7" s="47">
        <f t="shared" si="0"/>
        <v>6.4498985664052945E-4</v>
      </c>
      <c r="R7" s="47">
        <f t="shared" si="0"/>
        <v>8.0206320549128186E-4</v>
      </c>
      <c r="S7" s="45"/>
      <c r="T7" s="45"/>
    </row>
    <row r="8" spans="3:24" x14ac:dyDescent="0.25">
      <c r="C8" s="92"/>
      <c r="D8" s="92"/>
      <c r="E8" s="93"/>
      <c r="F8" s="93"/>
      <c r="G8" s="93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45"/>
      <c r="T8" s="45"/>
    </row>
    <row r="9" spans="3:24" x14ac:dyDescent="0.25">
      <c r="C9" s="92"/>
      <c r="D9" s="92"/>
      <c r="E9" s="93"/>
      <c r="F9" s="93"/>
      <c r="G9" s="93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45"/>
      <c r="T9" s="45"/>
    </row>
    <row r="10" spans="3:24" ht="15.75" thickBot="1" x14ac:dyDescent="0.3"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6">
        <f>+O5/O4</f>
        <v>7.1415303816836168E-2</v>
      </c>
      <c r="P10" s="43"/>
      <c r="Q10" s="43"/>
      <c r="R10" s="43"/>
      <c r="S10" s="45"/>
      <c r="T10" s="45"/>
    </row>
    <row r="11" spans="3:24" ht="24" x14ac:dyDescent="0.25">
      <c r="C11" s="43"/>
      <c r="D11" s="43"/>
      <c r="E11" s="43"/>
      <c r="F11" s="43"/>
      <c r="G11" s="43"/>
      <c r="H11" s="96"/>
      <c r="I11" s="97">
        <v>2000</v>
      </c>
      <c r="J11" s="97">
        <v>2001</v>
      </c>
      <c r="K11" s="97">
        <v>2002</v>
      </c>
      <c r="L11" s="97">
        <v>2003</v>
      </c>
      <c r="M11" s="97">
        <v>2004</v>
      </c>
      <c r="N11" s="97">
        <v>2005</v>
      </c>
      <c r="O11" s="97">
        <v>2006</v>
      </c>
      <c r="P11" s="97">
        <v>2007</v>
      </c>
      <c r="Q11" s="97">
        <v>2008</v>
      </c>
      <c r="R11" s="97">
        <v>2009</v>
      </c>
      <c r="S11" s="97">
        <v>2010</v>
      </c>
      <c r="T11" s="97">
        <v>2011</v>
      </c>
      <c r="U11" s="97">
        <v>2012</v>
      </c>
      <c r="V11" s="97" t="s">
        <v>189</v>
      </c>
      <c r="W11" s="98" t="s">
        <v>188</v>
      </c>
      <c r="X11" s="90"/>
    </row>
    <row r="12" spans="3:24" ht="15.75" thickBot="1" x14ac:dyDescent="0.3">
      <c r="H12" s="107" t="s">
        <v>187</v>
      </c>
      <c r="I12" s="108"/>
      <c r="J12" s="108" t="s">
        <v>17</v>
      </c>
      <c r="K12" s="109">
        <v>15.068804</v>
      </c>
      <c r="L12" s="109">
        <v>29.222546999999999</v>
      </c>
      <c r="M12" s="109">
        <v>31.249306000000001</v>
      </c>
      <c r="N12" s="109">
        <v>35.648364000000001</v>
      </c>
      <c r="O12" s="109">
        <v>45.083585999999997</v>
      </c>
      <c r="P12" s="109">
        <v>50.917282999999998</v>
      </c>
      <c r="Q12" s="109">
        <v>57.68083</v>
      </c>
      <c r="R12" s="109">
        <v>69.816430999999994</v>
      </c>
      <c r="S12" s="109">
        <v>65.424249000000003</v>
      </c>
      <c r="T12" s="109">
        <v>68.209440999999998</v>
      </c>
      <c r="U12" s="109">
        <v>64.449338999999995</v>
      </c>
      <c r="V12" s="109">
        <f>SUM(K12:U12)</f>
        <v>532.77017999999998</v>
      </c>
      <c r="W12" s="110"/>
      <c r="X12" s="90"/>
    </row>
    <row r="13" spans="3:24" x14ac:dyDescent="0.25">
      <c r="H13" s="104" t="s">
        <v>186</v>
      </c>
      <c r="I13" s="105"/>
      <c r="J13" s="105"/>
      <c r="K13" s="105" t="s">
        <v>161</v>
      </c>
      <c r="L13" s="105" t="s">
        <v>161</v>
      </c>
      <c r="M13" s="105" t="s">
        <v>161</v>
      </c>
      <c r="N13" s="105" t="s">
        <v>161</v>
      </c>
      <c r="O13" s="105" t="s">
        <v>161</v>
      </c>
      <c r="P13" s="105" t="s">
        <v>161</v>
      </c>
      <c r="Q13" s="105">
        <v>1.16175364828098E-2</v>
      </c>
      <c r="R13" s="105">
        <v>9.7054687499999996E-7</v>
      </c>
      <c r="S13" s="105" t="s">
        <v>161</v>
      </c>
      <c r="T13" s="105" t="s">
        <v>161</v>
      </c>
      <c r="U13" s="105" t="s">
        <v>161</v>
      </c>
      <c r="V13" s="105">
        <f>SUM(Q13:U13)</f>
        <v>1.16185070296848E-2</v>
      </c>
      <c r="W13" s="106">
        <f t="shared" ref="W13:W40" si="1">+V13/$V$12</f>
        <v>2.1807727732968839E-5</v>
      </c>
    </row>
    <row r="14" spans="3:24" x14ac:dyDescent="0.25">
      <c r="H14" s="99" t="s">
        <v>185</v>
      </c>
      <c r="I14" s="44"/>
      <c r="J14" s="44"/>
      <c r="K14" s="44">
        <v>1.9790783149561779E-2</v>
      </c>
      <c r="L14" s="44">
        <v>0.4012427974240198</v>
      </c>
      <c r="M14" s="44">
        <v>0.46734998136414407</v>
      </c>
      <c r="N14" s="44">
        <v>0.53216505095699684</v>
      </c>
      <c r="O14" s="44">
        <v>0.52205347056608487</v>
      </c>
      <c r="P14" s="44">
        <v>0.57766357850787087</v>
      </c>
      <c r="Q14" s="44">
        <v>0.67468101456800844</v>
      </c>
      <c r="R14" s="44">
        <v>0.84753895571647431</v>
      </c>
      <c r="S14" s="44">
        <v>0.72062781456953617</v>
      </c>
      <c r="T14" s="44">
        <v>0.78414624958286971</v>
      </c>
      <c r="U14" s="44">
        <v>0.90961670951156814</v>
      </c>
      <c r="V14" s="44">
        <f t="shared" ref="V14:V40" si="2">SUM(K14:U14)</f>
        <v>6.4568764059171349</v>
      </c>
      <c r="W14" s="100">
        <f t="shared" si="1"/>
        <v>1.211944032963169E-2</v>
      </c>
    </row>
    <row r="15" spans="3:24" x14ac:dyDescent="0.25">
      <c r="H15" s="99" t="s">
        <v>184</v>
      </c>
      <c r="I15" s="44"/>
      <c r="J15" s="44"/>
      <c r="K15" s="44">
        <v>0.74262557723117584</v>
      </c>
      <c r="L15" s="44">
        <v>0.83040334425488682</v>
      </c>
      <c r="M15" s="44">
        <v>1.2183128338924094</v>
      </c>
      <c r="N15" s="44">
        <v>0.65995525727069249</v>
      </c>
      <c r="O15" s="44">
        <v>1.0719216769172846</v>
      </c>
      <c r="P15" s="44">
        <v>1.0486659822039694</v>
      </c>
      <c r="Q15" s="44">
        <v>1.3648375739218226</v>
      </c>
      <c r="R15" s="44">
        <v>1.7382444784848901</v>
      </c>
      <c r="S15" s="44">
        <v>1.4697629668874161</v>
      </c>
      <c r="T15" s="44">
        <v>1.5185745272525029</v>
      </c>
      <c r="U15" s="44">
        <v>1.2592223650385606</v>
      </c>
      <c r="V15" s="44">
        <f t="shared" si="2"/>
        <v>12.922526583355609</v>
      </c>
      <c r="W15" s="100">
        <f t="shared" si="1"/>
        <v>2.4255348869855309E-2</v>
      </c>
    </row>
    <row r="16" spans="3:24" x14ac:dyDescent="0.25">
      <c r="H16" s="99" t="s">
        <v>183</v>
      </c>
      <c r="I16" s="44"/>
      <c r="J16" s="44"/>
      <c r="K16" s="44">
        <v>0.13572420382165601</v>
      </c>
      <c r="L16" s="44">
        <v>0.56666023855438941</v>
      </c>
      <c r="M16" s="44">
        <v>1.5048804857428331</v>
      </c>
      <c r="N16" s="44">
        <v>1.003548733184781</v>
      </c>
      <c r="O16" s="44">
        <v>0.38486802433218747</v>
      </c>
      <c r="P16" s="44">
        <v>0.69161314344224101</v>
      </c>
      <c r="Q16" s="44">
        <v>1.6432623453919799</v>
      </c>
      <c r="R16" s="44">
        <v>5.6007099035933381</v>
      </c>
      <c r="S16" s="44">
        <v>4.6628907008347884</v>
      </c>
      <c r="T16" s="44">
        <v>6.1071378020422609</v>
      </c>
      <c r="U16" s="44">
        <v>3.6800740592473944</v>
      </c>
      <c r="V16" s="44">
        <f t="shared" si="2"/>
        <v>25.98136964018785</v>
      </c>
      <c r="W16" s="100">
        <f t="shared" si="1"/>
        <v>4.8766561297007745E-2</v>
      </c>
    </row>
    <row r="17" spans="8:23" x14ac:dyDescent="0.25">
      <c r="H17" s="99" t="s">
        <v>182</v>
      </c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>
        <v>8.9829393058023302E-2</v>
      </c>
      <c r="U17" s="44">
        <v>5.9257151338652801E-2</v>
      </c>
      <c r="V17" s="44">
        <f t="shared" si="2"/>
        <v>0.1490865443966761</v>
      </c>
      <c r="W17" s="100">
        <f t="shared" si="1"/>
        <v>2.7983274964202406E-4</v>
      </c>
    </row>
    <row r="18" spans="8:23" x14ac:dyDescent="0.25">
      <c r="H18" s="99" t="s">
        <v>181</v>
      </c>
      <c r="I18" s="44"/>
      <c r="J18" s="44"/>
      <c r="K18" s="44" t="s">
        <v>161</v>
      </c>
      <c r="L18" s="44" t="s">
        <v>161</v>
      </c>
      <c r="M18" s="44" t="s">
        <v>161</v>
      </c>
      <c r="N18" s="44">
        <v>0.365398956002983</v>
      </c>
      <c r="O18" s="44" t="s">
        <v>161</v>
      </c>
      <c r="P18" s="44">
        <v>0.38282299794661223</v>
      </c>
      <c r="Q18" s="44" t="s">
        <v>161</v>
      </c>
      <c r="R18" s="44" t="s">
        <v>161</v>
      </c>
      <c r="S18" s="44" t="s">
        <v>161</v>
      </c>
      <c r="T18" s="44">
        <v>0.36840378197997797</v>
      </c>
      <c r="U18" s="44">
        <v>0.20374678663239101</v>
      </c>
      <c r="V18" s="44">
        <f t="shared" si="2"/>
        <v>1.3203725225619642</v>
      </c>
      <c r="W18" s="100">
        <f t="shared" si="1"/>
        <v>2.4783153639754466E-3</v>
      </c>
    </row>
    <row r="19" spans="8:23" x14ac:dyDescent="0.25">
      <c r="H19" s="99" t="s">
        <v>180</v>
      </c>
      <c r="I19" s="44"/>
      <c r="J19" s="44"/>
      <c r="K19" s="44">
        <v>1.8848364904344599E-2</v>
      </c>
      <c r="L19" s="44">
        <v>5.5360976160885797E-2</v>
      </c>
      <c r="M19" s="44" t="s">
        <v>161</v>
      </c>
      <c r="N19" s="44" t="s">
        <v>161</v>
      </c>
      <c r="O19" s="44" t="s">
        <v>161</v>
      </c>
      <c r="P19" s="44">
        <v>0.136892539356605</v>
      </c>
      <c r="Q19" s="44">
        <v>0.17294100677917251</v>
      </c>
      <c r="R19" s="44">
        <v>2.7712017824815499E-2</v>
      </c>
      <c r="S19" s="44">
        <v>2.6357615894039701E-2</v>
      </c>
      <c r="T19" s="44">
        <v>5.10984427141268E-2</v>
      </c>
      <c r="U19" s="44" t="s">
        <v>161</v>
      </c>
      <c r="V19" s="44">
        <f t="shared" si="2"/>
        <v>0.4892109636339898</v>
      </c>
      <c r="W19" s="100">
        <f t="shared" si="1"/>
        <v>9.1824013805350338E-4</v>
      </c>
    </row>
    <row r="20" spans="8:23" x14ac:dyDescent="0.25">
      <c r="H20" s="99" t="s">
        <v>179</v>
      </c>
      <c r="I20" s="44"/>
      <c r="J20" s="44"/>
      <c r="K20" s="44">
        <v>6.7844836113467215</v>
      </c>
      <c r="L20" s="44">
        <v>9.5571370466613956</v>
      </c>
      <c r="M20" s="44">
        <v>11.480166020623642</v>
      </c>
      <c r="N20" s="44">
        <v>11.866287349739014</v>
      </c>
      <c r="O20" s="44">
        <v>19.969430902472723</v>
      </c>
      <c r="P20" s="44">
        <v>22.771677514031499</v>
      </c>
      <c r="Q20" s="44">
        <v>18.231525117553701</v>
      </c>
      <c r="R20" s="44">
        <v>19.144466352875607</v>
      </c>
      <c r="S20" s="44">
        <v>18.553040136423821</v>
      </c>
      <c r="T20" s="44">
        <v>19.381736540600706</v>
      </c>
      <c r="U20" s="44">
        <v>20.964866323907483</v>
      </c>
      <c r="V20" s="44">
        <f t="shared" si="2"/>
        <v>178.70481691623633</v>
      </c>
      <c r="W20" s="100">
        <f t="shared" si="1"/>
        <v>0.33542571191998083</v>
      </c>
    </row>
    <row r="21" spans="8:23" x14ac:dyDescent="0.25">
      <c r="H21" s="99" t="s">
        <v>178</v>
      </c>
      <c r="I21" s="44"/>
      <c r="J21" s="44"/>
      <c r="K21" s="44">
        <v>1.354255018377156</v>
      </c>
      <c r="L21" s="44">
        <v>8.4150491469890358</v>
      </c>
      <c r="M21" s="44">
        <v>6.9977512734501186</v>
      </c>
      <c r="N21" s="44">
        <v>8.9424185930897355</v>
      </c>
      <c r="O21" s="44">
        <v>8.9601299999999977</v>
      </c>
      <c r="P21" s="44">
        <v>10.019172600000001</v>
      </c>
      <c r="Q21" s="44">
        <v>20.246045300000002</v>
      </c>
      <c r="R21" s="44">
        <v>22.664131489999988</v>
      </c>
      <c r="S21" s="44">
        <v>21.636531450000003</v>
      </c>
      <c r="T21" s="44">
        <v>25.121739770000012</v>
      </c>
      <c r="U21" s="44">
        <v>23.366939780000003</v>
      </c>
      <c r="V21" s="44">
        <f t="shared" si="2"/>
        <v>157.72416442190607</v>
      </c>
      <c r="W21" s="100">
        <f t="shared" si="1"/>
        <v>0.29604540633619186</v>
      </c>
    </row>
    <row r="22" spans="8:23" x14ac:dyDescent="0.25">
      <c r="H22" s="99" t="s">
        <v>177</v>
      </c>
      <c r="I22" s="44"/>
      <c r="J22" s="44"/>
      <c r="K22" s="44" t="s">
        <v>161</v>
      </c>
      <c r="L22" s="44" t="s">
        <v>161</v>
      </c>
      <c r="M22" s="44" t="s">
        <v>161</v>
      </c>
      <c r="N22" s="44" t="s">
        <v>161</v>
      </c>
      <c r="O22" s="44">
        <v>1.20497050332622E-3</v>
      </c>
      <c r="P22" s="44">
        <v>3.8288843258042403E-2</v>
      </c>
      <c r="Q22" s="44">
        <v>5.3050627434011198E-2</v>
      </c>
      <c r="R22" s="44">
        <v>7.6827739869098993E-2</v>
      </c>
      <c r="S22" s="44">
        <v>7.3072847682119205E-2</v>
      </c>
      <c r="T22" s="44">
        <v>8.0923248053392696E-2</v>
      </c>
      <c r="U22" s="44">
        <v>7.4807197943444703E-2</v>
      </c>
      <c r="V22" s="44">
        <f t="shared" si="2"/>
        <v>0.3981754747434354</v>
      </c>
      <c r="W22" s="100">
        <f t="shared" si="1"/>
        <v>7.4736817053731386E-4</v>
      </c>
    </row>
    <row r="23" spans="8:23" x14ac:dyDescent="0.25">
      <c r="H23" s="99" t="s">
        <v>176</v>
      </c>
      <c r="I23" s="44"/>
      <c r="J23" s="44"/>
      <c r="K23" s="44" t="s">
        <v>161</v>
      </c>
      <c r="L23" s="44" t="s">
        <v>161</v>
      </c>
      <c r="M23" s="44" t="s">
        <v>161</v>
      </c>
      <c r="N23" s="44" t="s">
        <v>161</v>
      </c>
      <c r="O23" s="44" t="s">
        <v>161</v>
      </c>
      <c r="P23" s="44" t="s">
        <v>161</v>
      </c>
      <c r="Q23" s="44" t="s">
        <v>161</v>
      </c>
      <c r="R23" s="44">
        <v>0.40091399999999999</v>
      </c>
      <c r="S23" s="44">
        <v>0.34106500000000001</v>
      </c>
      <c r="T23" s="44">
        <v>0.67521500000000001</v>
      </c>
      <c r="U23" s="44">
        <v>0.111475</v>
      </c>
      <c r="V23" s="44">
        <f t="shared" si="2"/>
        <v>1.5286689999999998</v>
      </c>
      <c r="W23" s="100">
        <f t="shared" si="1"/>
        <v>2.869284087934501E-3</v>
      </c>
    </row>
    <row r="24" spans="8:23" x14ac:dyDescent="0.25">
      <c r="H24" s="99" t="s">
        <v>175</v>
      </c>
      <c r="I24" s="44"/>
      <c r="J24" s="44"/>
      <c r="K24" s="44">
        <v>4.7086042785788297E-2</v>
      </c>
      <c r="L24" s="44">
        <v>4.9036267088464598E-2</v>
      </c>
      <c r="M24" s="44">
        <v>6.1760467138774998E-2</v>
      </c>
      <c r="N24" s="44">
        <v>3.6788466318667702E-2</v>
      </c>
      <c r="O24" s="44">
        <v>5.0176754080266402E-2</v>
      </c>
      <c r="P24" s="44">
        <v>8.6937454811772702E-2</v>
      </c>
      <c r="Q24" s="44">
        <v>3.8100389441800102E-2</v>
      </c>
      <c r="R24" s="44">
        <v>3.8905444924105297E-2</v>
      </c>
      <c r="S24" s="44" t="s">
        <v>161</v>
      </c>
      <c r="T24" s="44">
        <v>0.1531776001112348</v>
      </c>
      <c r="U24" s="44">
        <v>4.9619537275064303E-2</v>
      </c>
      <c r="V24" s="44">
        <f t="shared" si="2"/>
        <v>0.61158842397593915</v>
      </c>
      <c r="W24" s="100">
        <f t="shared" si="1"/>
        <v>1.1479404195931897E-3</v>
      </c>
    </row>
    <row r="25" spans="8:23" x14ac:dyDescent="0.25">
      <c r="H25" s="99" t="s">
        <v>174</v>
      </c>
      <c r="I25" s="44"/>
      <c r="J25" s="44"/>
      <c r="K25" s="44">
        <v>0.106942766939968</v>
      </c>
      <c r="L25" s="44">
        <v>0.35306745000564932</v>
      </c>
      <c r="M25" s="44">
        <v>1.8149599999999997</v>
      </c>
      <c r="N25" s="44" t="s">
        <v>161</v>
      </c>
      <c r="O25" s="44">
        <v>0.35576663999999997</v>
      </c>
      <c r="P25" s="44">
        <v>9.0864626967830306E-2</v>
      </c>
      <c r="Q25" s="44">
        <v>0.93453755949805295</v>
      </c>
      <c r="R25" s="44">
        <v>0.87336643921459411</v>
      </c>
      <c r="S25" s="44">
        <v>1.6578265695364247</v>
      </c>
      <c r="T25" s="44">
        <v>1.6158361234705225</v>
      </c>
      <c r="U25" s="44">
        <v>0.40564267352185052</v>
      </c>
      <c r="V25" s="44">
        <f t="shared" si="2"/>
        <v>8.2088108491548919</v>
      </c>
      <c r="W25" s="100">
        <f t="shared" si="1"/>
        <v>1.5407789619822363E-2</v>
      </c>
    </row>
    <row r="26" spans="8:23" x14ac:dyDescent="0.25">
      <c r="H26" s="99" t="s">
        <v>173</v>
      </c>
      <c r="I26" s="44"/>
      <c r="J26" s="44"/>
      <c r="K26" s="44" t="s">
        <v>161</v>
      </c>
      <c r="L26" s="44">
        <v>1.4880069025021576</v>
      </c>
      <c r="M26" s="44">
        <v>1.4673450508788157</v>
      </c>
      <c r="N26" s="44">
        <v>1.734405086285195</v>
      </c>
      <c r="O26" s="44">
        <v>1.1921649484536077</v>
      </c>
      <c r="P26" s="44">
        <v>1.0757538200339551</v>
      </c>
      <c r="Q26" s="44">
        <v>0.90541062801932459</v>
      </c>
      <c r="R26" s="44">
        <v>0.80329764453961494</v>
      </c>
      <c r="S26" s="44">
        <v>3.3042301442788684</v>
      </c>
      <c r="T26" s="44">
        <v>2.9379936216232503</v>
      </c>
      <c r="U26" s="44">
        <v>3.3006937414175028</v>
      </c>
      <c r="V26" s="44">
        <f t="shared" si="2"/>
        <v>18.209301588032293</v>
      </c>
      <c r="W26" s="100">
        <f t="shared" si="1"/>
        <v>3.4178530014634625E-2</v>
      </c>
    </row>
    <row r="27" spans="8:23" x14ac:dyDescent="0.25">
      <c r="H27" s="99" t="s">
        <v>172</v>
      </c>
      <c r="I27" s="44"/>
      <c r="J27" s="44"/>
      <c r="K27" s="44" t="s">
        <v>161</v>
      </c>
      <c r="L27" s="44" t="s">
        <v>161</v>
      </c>
      <c r="M27" s="44" t="s">
        <v>161</v>
      </c>
      <c r="N27" s="44" t="s">
        <v>161</v>
      </c>
      <c r="O27" s="44">
        <v>1.9630000000000002E-2</v>
      </c>
      <c r="P27" s="44">
        <v>4.2788E-2</v>
      </c>
      <c r="Q27" s="44">
        <v>0.11227100000000001</v>
      </c>
      <c r="R27" s="44">
        <v>0.13383600000000001</v>
      </c>
      <c r="S27" s="44">
        <v>0.48128299999999996</v>
      </c>
      <c r="T27" s="44">
        <v>0.49268999999999996</v>
      </c>
      <c r="U27" s="44">
        <v>1.189006</v>
      </c>
      <c r="V27" s="44">
        <f t="shared" si="2"/>
        <v>2.4715039999999999</v>
      </c>
      <c r="W27" s="100">
        <f t="shared" si="1"/>
        <v>4.638968344662233E-3</v>
      </c>
    </row>
    <row r="28" spans="8:23" x14ac:dyDescent="0.25">
      <c r="H28" s="99" t="s">
        <v>171</v>
      </c>
      <c r="I28" s="44"/>
      <c r="J28" s="44"/>
      <c r="K28" s="44" t="s">
        <v>161</v>
      </c>
      <c r="L28" s="44" t="s">
        <v>161</v>
      </c>
      <c r="M28" s="44">
        <v>5.9038389862094698E-2</v>
      </c>
      <c r="N28" s="44">
        <v>4.3174285359184703E-2</v>
      </c>
      <c r="O28" s="44">
        <v>0.21020310028869083</v>
      </c>
      <c r="P28" s="44">
        <v>0.14650421629021201</v>
      </c>
      <c r="Q28" s="44" t="s">
        <v>161</v>
      </c>
      <c r="R28" s="44">
        <v>0.103637376409971</v>
      </c>
      <c r="S28" s="44">
        <v>0.2032714701986752</v>
      </c>
      <c r="T28" s="44">
        <v>0.13828816740823141</v>
      </c>
      <c r="U28" s="44">
        <v>0.20474802056555269</v>
      </c>
      <c r="V28" s="44">
        <f t="shared" si="2"/>
        <v>1.1088650263826125</v>
      </c>
      <c r="W28" s="100">
        <f t="shared" si="1"/>
        <v>2.0813196158662871E-3</v>
      </c>
    </row>
    <row r="29" spans="8:23" x14ac:dyDescent="0.25">
      <c r="H29" s="99" t="s">
        <v>170</v>
      </c>
      <c r="I29" s="44"/>
      <c r="J29" s="44"/>
      <c r="K29" s="44" t="s">
        <v>161</v>
      </c>
      <c r="L29" s="44" t="s">
        <v>161</v>
      </c>
      <c r="M29" s="44">
        <v>1.6496599999999999</v>
      </c>
      <c r="N29" s="44">
        <v>1.9470000000000001</v>
      </c>
      <c r="O29" s="44">
        <v>2.5884800000000001</v>
      </c>
      <c r="P29" s="44" t="s">
        <v>161</v>
      </c>
      <c r="Q29" s="44" t="s">
        <v>161</v>
      </c>
      <c r="R29" s="44">
        <v>2.8611500000000003</v>
      </c>
      <c r="S29" s="44" t="s">
        <v>161</v>
      </c>
      <c r="T29" s="44" t="s">
        <v>161</v>
      </c>
      <c r="U29" s="44" t="s">
        <v>161</v>
      </c>
      <c r="V29" s="44">
        <f t="shared" si="2"/>
        <v>9.0462900000000008</v>
      </c>
      <c r="W29" s="100">
        <f t="shared" si="1"/>
        <v>1.6979722851605549E-2</v>
      </c>
    </row>
    <row r="30" spans="8:23" x14ac:dyDescent="0.25">
      <c r="H30" s="99" t="s">
        <v>169</v>
      </c>
      <c r="I30" s="44"/>
      <c r="J30" s="44"/>
      <c r="K30" s="44">
        <v>6.28669162853049E-2</v>
      </c>
      <c r="L30" s="44">
        <v>0.1225986078886311</v>
      </c>
      <c r="M30" s="44">
        <v>0.14834990059642181</v>
      </c>
      <c r="N30" s="44">
        <v>8.3051801801801772E-2</v>
      </c>
      <c r="O30" s="44">
        <v>5.1666268811624297E-2</v>
      </c>
      <c r="P30" s="44">
        <v>3.73981188919098E-3</v>
      </c>
      <c r="Q30" s="44">
        <v>8.6475268073331004E-5</v>
      </c>
      <c r="R30" s="44" t="s">
        <v>161</v>
      </c>
      <c r="S30" s="44" t="s">
        <v>161</v>
      </c>
      <c r="T30" s="44" t="s">
        <v>161</v>
      </c>
      <c r="U30" s="44" t="s">
        <v>161</v>
      </c>
      <c r="V30" s="44">
        <f t="shared" si="2"/>
        <v>0.47235978254104816</v>
      </c>
      <c r="W30" s="100">
        <f t="shared" si="1"/>
        <v>8.8661077566512482E-4</v>
      </c>
    </row>
    <row r="31" spans="8:23" x14ac:dyDescent="0.25">
      <c r="H31" s="99" t="s">
        <v>168</v>
      </c>
      <c r="I31" s="44"/>
      <c r="J31" s="44"/>
      <c r="K31" s="44">
        <v>0.13086054898817875</v>
      </c>
      <c r="L31" s="44">
        <v>4.61160316989448E-2</v>
      </c>
      <c r="M31" s="44">
        <v>5.70845636787203E-2</v>
      </c>
      <c r="N31" s="44">
        <v>7.4983699195827008E-2</v>
      </c>
      <c r="O31" s="44">
        <v>1.2687846854149776</v>
      </c>
      <c r="P31" s="44">
        <v>2.4938298852929082</v>
      </c>
      <c r="Q31" s="44">
        <v>1.8170099696879429</v>
      </c>
      <c r="R31" s="44">
        <v>1.8980883664627948</v>
      </c>
      <c r="S31" s="44">
        <v>1.577510133178925</v>
      </c>
      <c r="T31" s="44">
        <v>1.2846590300824301</v>
      </c>
      <c r="U31" s="44">
        <v>1.0865612478288527</v>
      </c>
      <c r="V31" s="44">
        <f t="shared" si="2"/>
        <v>11.735488161510501</v>
      </c>
      <c r="W31" s="100">
        <f t="shared" si="1"/>
        <v>2.2027299203402302E-2</v>
      </c>
    </row>
    <row r="32" spans="8:23" x14ac:dyDescent="0.25">
      <c r="H32" s="99" t="s">
        <v>160</v>
      </c>
      <c r="I32" s="44"/>
      <c r="J32" s="44"/>
      <c r="K32" s="44" t="s">
        <v>161</v>
      </c>
      <c r="L32" s="44" t="s">
        <v>161</v>
      </c>
      <c r="M32" s="44" t="s">
        <v>161</v>
      </c>
      <c r="N32" s="44" t="s">
        <v>161</v>
      </c>
      <c r="O32" s="44" t="s">
        <v>161</v>
      </c>
      <c r="P32" s="44" t="s">
        <v>161</v>
      </c>
      <c r="Q32" s="44" t="s">
        <v>161</v>
      </c>
      <c r="R32" s="44">
        <v>1.1923280000000001</v>
      </c>
      <c r="S32" s="44">
        <v>0.1499268</v>
      </c>
      <c r="T32" s="44" t="s">
        <v>161</v>
      </c>
      <c r="U32" s="44" t="s">
        <v>161</v>
      </c>
      <c r="V32" s="44">
        <f t="shared" si="2"/>
        <v>1.3422548000000001</v>
      </c>
      <c r="W32" s="100">
        <f t="shared" si="1"/>
        <v>2.519388003285019E-3</v>
      </c>
    </row>
    <row r="33" spans="3:23" x14ac:dyDescent="0.25">
      <c r="H33" s="99" t="s">
        <v>167</v>
      </c>
      <c r="I33" s="44"/>
      <c r="J33" s="44"/>
      <c r="K33" s="44" t="s">
        <v>161</v>
      </c>
      <c r="L33" s="44" t="s">
        <v>161</v>
      </c>
      <c r="M33" s="44" t="s">
        <v>161</v>
      </c>
      <c r="N33" s="44" t="s">
        <v>161</v>
      </c>
      <c r="O33" s="44">
        <v>1.5062131291577799E-3</v>
      </c>
      <c r="P33" s="44" t="s">
        <v>161</v>
      </c>
      <c r="Q33" s="44" t="s">
        <v>161</v>
      </c>
      <c r="R33" s="44" t="s">
        <v>161</v>
      </c>
      <c r="S33" s="44" t="s">
        <v>161</v>
      </c>
      <c r="T33" s="44">
        <v>4.1713014460511698E-2</v>
      </c>
      <c r="U33" s="44">
        <v>3.8560411311053998E-2</v>
      </c>
      <c r="V33" s="44">
        <f t="shared" si="2"/>
        <v>8.1779638900723484E-2</v>
      </c>
      <c r="W33" s="100">
        <f t="shared" si="1"/>
        <v>1.5349890435069675E-4</v>
      </c>
    </row>
    <row r="34" spans="3:23" x14ac:dyDescent="0.25">
      <c r="H34" s="99" t="s">
        <v>166</v>
      </c>
      <c r="I34" s="44"/>
      <c r="J34" s="44"/>
      <c r="K34" s="44">
        <v>5.665318942606727</v>
      </c>
      <c r="L34" s="44">
        <v>7.1861946333747637</v>
      </c>
      <c r="M34" s="44">
        <v>4.1456120387625797</v>
      </c>
      <c r="N34" s="44">
        <v>8.0654241955039101</v>
      </c>
      <c r="O34" s="44">
        <v>8.1818729611660643</v>
      </c>
      <c r="P34" s="44">
        <v>11.011272496783022</v>
      </c>
      <c r="Q34" s="44">
        <v>10.396850952113088</v>
      </c>
      <c r="R34" s="44">
        <v>9.9722219389179827</v>
      </c>
      <c r="S34" s="44">
        <v>9.416507934878144</v>
      </c>
      <c r="T34" s="44">
        <v>5.4905576753615168</v>
      </c>
      <c r="U34" s="44">
        <v>2.3312576899228832</v>
      </c>
      <c r="V34" s="44">
        <f t="shared" si="2"/>
        <v>81.863091459390674</v>
      </c>
      <c r="W34" s="100">
        <f t="shared" si="1"/>
        <v>0.15365554329521722</v>
      </c>
    </row>
    <row r="35" spans="3:23" x14ac:dyDescent="0.25">
      <c r="H35" s="99" t="s">
        <v>165</v>
      </c>
      <c r="I35" s="44"/>
      <c r="J35" s="44"/>
      <c r="K35" s="44" t="s">
        <v>161</v>
      </c>
      <c r="L35" s="44" t="s">
        <v>161</v>
      </c>
      <c r="M35" s="44" t="s">
        <v>161</v>
      </c>
      <c r="N35" s="44" t="s">
        <v>161</v>
      </c>
      <c r="O35" s="44" t="s">
        <v>161</v>
      </c>
      <c r="P35" s="44" t="s">
        <v>161</v>
      </c>
      <c r="Q35" s="44" t="s">
        <v>161</v>
      </c>
      <c r="R35" s="44" t="s">
        <v>161</v>
      </c>
      <c r="S35" s="44" t="s">
        <v>161</v>
      </c>
      <c r="T35" s="44">
        <v>1.27904826480922E-2</v>
      </c>
      <c r="U35" s="44">
        <v>3.8706436791797798E-2</v>
      </c>
      <c r="V35" s="44">
        <f t="shared" si="2"/>
        <v>5.1496919439890002E-2</v>
      </c>
      <c r="W35" s="100">
        <f t="shared" si="1"/>
        <v>9.6658787171402885E-5</v>
      </c>
    </row>
    <row r="36" spans="3:23" x14ac:dyDescent="0.25">
      <c r="H36" s="99" t="s">
        <v>164</v>
      </c>
      <c r="I36" s="44"/>
      <c r="J36" s="44"/>
      <c r="K36" s="44" t="s">
        <v>161</v>
      </c>
      <c r="L36" s="44">
        <v>0.15167286245353212</v>
      </c>
      <c r="M36" s="44">
        <v>0.17703387784662444</v>
      </c>
      <c r="N36" s="44">
        <v>0.29376354442571651</v>
      </c>
      <c r="O36" s="44">
        <v>0.24816469837216701</v>
      </c>
      <c r="P36" s="44">
        <v>0.2533755625937657</v>
      </c>
      <c r="Q36" s="44">
        <v>0.34652562465803399</v>
      </c>
      <c r="R36" s="44">
        <v>0.42773687609558081</v>
      </c>
      <c r="S36" s="44">
        <v>0.28135897189987558</v>
      </c>
      <c r="T36" s="44">
        <v>0.21954688908927</v>
      </c>
      <c r="U36" s="44">
        <v>0.22749866666666699</v>
      </c>
      <c r="V36" s="44">
        <f t="shared" si="2"/>
        <v>2.6266775741012331</v>
      </c>
      <c r="W36" s="100">
        <f t="shared" si="1"/>
        <v>4.9302263390590536E-3</v>
      </c>
    </row>
    <row r="37" spans="3:23" x14ac:dyDescent="0.25">
      <c r="H37" s="99" t="s">
        <v>37</v>
      </c>
      <c r="I37" s="44"/>
      <c r="J37" s="44"/>
      <c r="K37" s="44" t="s">
        <v>161</v>
      </c>
      <c r="L37" s="44" t="s">
        <v>161</v>
      </c>
      <c r="M37" s="44" t="s">
        <v>161</v>
      </c>
      <c r="N37" s="44" t="s">
        <v>161</v>
      </c>
      <c r="O37" s="44">
        <v>5.5600000000000007E-3</v>
      </c>
      <c r="P37" s="44">
        <v>4.5420000000000002E-2</v>
      </c>
      <c r="Q37" s="44">
        <v>0.25280999999999998</v>
      </c>
      <c r="R37" s="44">
        <v>3.5810000000000002E-2</v>
      </c>
      <c r="S37" s="44" t="s">
        <v>161</v>
      </c>
      <c r="T37" s="44" t="s">
        <v>161</v>
      </c>
      <c r="U37" s="44" t="s">
        <v>161</v>
      </c>
      <c r="V37" s="44">
        <f t="shared" si="2"/>
        <v>0.33960000000000001</v>
      </c>
      <c r="W37" s="100">
        <f t="shared" si="1"/>
        <v>6.3742306297998887E-4</v>
      </c>
    </row>
    <row r="38" spans="3:23" x14ac:dyDescent="0.25">
      <c r="H38" s="99" t="s">
        <v>163</v>
      </c>
      <c r="I38" s="44"/>
      <c r="J38" s="44"/>
      <c r="K38" s="44" t="s">
        <v>161</v>
      </c>
      <c r="L38" s="44" t="s">
        <v>161</v>
      </c>
      <c r="M38" s="44" t="s">
        <v>161</v>
      </c>
      <c r="N38" s="44" t="s">
        <v>161</v>
      </c>
      <c r="O38" s="44" t="s">
        <v>161</v>
      </c>
      <c r="P38" s="44" t="s">
        <v>161</v>
      </c>
      <c r="Q38" s="44">
        <v>0.37316808395151102</v>
      </c>
      <c r="R38" s="44">
        <v>0.64200249921899399</v>
      </c>
      <c r="S38" s="44">
        <v>0.86262197683397701</v>
      </c>
      <c r="T38" s="44">
        <v>1.2089646056428345</v>
      </c>
      <c r="U38" s="44">
        <v>3.2992554603073967</v>
      </c>
      <c r="V38" s="44">
        <f t="shared" si="2"/>
        <v>6.386012625954713</v>
      </c>
      <c r="W38" s="100">
        <f t="shared" si="1"/>
        <v>1.1986430295244214E-2</v>
      </c>
    </row>
    <row r="39" spans="3:23" x14ac:dyDescent="0.25">
      <c r="H39" s="99" t="s">
        <v>162</v>
      </c>
      <c r="I39" s="44"/>
      <c r="J39" s="44"/>
      <c r="K39" s="44" t="s">
        <v>161</v>
      </c>
      <c r="L39" s="44" t="s">
        <v>161</v>
      </c>
      <c r="M39" s="44" t="s">
        <v>161</v>
      </c>
      <c r="N39" s="44" t="s">
        <v>161</v>
      </c>
      <c r="O39" s="44" t="s">
        <v>161</v>
      </c>
      <c r="P39" s="44" t="s">
        <v>161</v>
      </c>
      <c r="Q39" s="44">
        <v>0.1061</v>
      </c>
      <c r="R39" s="44">
        <v>7.5300000000000006E-2</v>
      </c>
      <c r="S39" s="44" t="s">
        <v>161</v>
      </c>
      <c r="T39" s="44" t="s">
        <v>161</v>
      </c>
      <c r="U39" s="44">
        <v>1.269263</v>
      </c>
      <c r="V39" s="44">
        <f t="shared" si="2"/>
        <v>1.450663</v>
      </c>
      <c r="W39" s="100">
        <f t="shared" si="1"/>
        <v>2.7228682356058294E-3</v>
      </c>
    </row>
    <row r="40" spans="3:23" ht="15.75" thickBot="1" x14ac:dyDescent="0.3">
      <c r="H40" s="101" t="s">
        <v>40</v>
      </c>
      <c r="I40" s="102"/>
      <c r="J40" s="102"/>
      <c r="K40" s="102" t="s">
        <v>161</v>
      </c>
      <c r="L40" s="102" t="s">
        <v>161</v>
      </c>
      <c r="M40" s="102" t="s">
        <v>161</v>
      </c>
      <c r="N40" s="102" t="s">
        <v>161</v>
      </c>
      <c r="O40" s="102" t="s">
        <v>161</v>
      </c>
      <c r="P40" s="102" t="s">
        <v>161</v>
      </c>
      <c r="Q40" s="102" t="s">
        <v>161</v>
      </c>
      <c r="R40" s="102">
        <v>0.25820740000000003</v>
      </c>
      <c r="S40" s="102">
        <v>6.3575000000000003E-3</v>
      </c>
      <c r="T40" s="102">
        <v>0.43442069999999999</v>
      </c>
      <c r="U40" s="102">
        <v>3.2202544999999998E-3</v>
      </c>
      <c r="V40" s="102">
        <f t="shared" si="2"/>
        <v>0.70220585450000006</v>
      </c>
      <c r="W40" s="103">
        <f t="shared" si="1"/>
        <v>1.3180276991103369E-3</v>
      </c>
    </row>
    <row r="42" spans="3:23" x14ac:dyDescent="0.25"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</row>
  </sheetData>
  <customSheetViews>
    <customSheetView guid="{99EC964B-6DFB-4206-BFA0-685307533358}" topLeftCell="C1">
      <selection activeCell="G9" sqref="G9"/>
      <pageMargins left="0.7" right="0.7" top="0.75" bottom="0.75" header="0.3" footer="0.3"/>
    </customSheetView>
  </customSheetViews>
  <hyperlinks>
    <hyperlink ref="H5" r:id="rId1" display="http://stats.oecd.org/qwids/microdata.html?q=1:1+2:38+3:246+4:1+5:3+6:2002+7:1+8:85+9:85&amp;ds=CRS1&amp;f=json"/>
    <hyperlink ref="I5" r:id="rId2" display="http://stats.oecd.org/qwids/microdata.html?q=1:1+2:38+3:246+4:1+5:3+6:2003+7:1+8:85+9:85&amp;ds=CRS1&amp;f=json"/>
    <hyperlink ref="J5" r:id="rId3" display="http://stats.oecd.org/qwids/microdata.html?q=1:1+2:38+3:246+4:1+5:3+6:2004+7:1+8:85+9:85&amp;ds=CRS1&amp;f=json"/>
    <hyperlink ref="K5" r:id="rId4" display="http://stats.oecd.org/qwids/microdata.html?q=1:1+2:38+3:246+4:1+5:3+6:2005+7:1+8:85+9:85&amp;ds=CRS1&amp;f=json"/>
    <hyperlink ref="L5" r:id="rId5" display="http://stats.oecd.org/qwids/microdata.html?q=1:1+2:38+3:246+4:1+5:3+6:2006+7:1+8:85+9:85&amp;ds=CRS1&amp;f=json"/>
    <hyperlink ref="M5" r:id="rId6" display="http://stats.oecd.org/qwids/microdata.html?q=1:1+2:38+3:246+4:1+5:3+6:2007+7:1+8:85+9:85&amp;ds=CRS1&amp;f=json"/>
    <hyperlink ref="N5" r:id="rId7" display="http://stats.oecd.org/qwids/microdata.html?q=1:1+2:38+3:246+4:1+5:3+6:2008+7:1+8:85+9:85&amp;ds=CRS1&amp;f=json"/>
    <hyperlink ref="O5" r:id="rId8" display="http://stats.oecd.org/qwids/microdata.html?q=1:1+2:38+3:246+4:1+5:3+6:2009+7:1+8:85+9:85&amp;ds=CRS1&amp;f=json"/>
    <hyperlink ref="P5" r:id="rId9" display="http://stats.oecd.org/qwids/microdata.html?q=1:1+2:38+3:246+4:1+5:3+6:2010+7:1+8:85+9:85&amp;ds=CRS1&amp;f=json"/>
    <hyperlink ref="Q5" r:id="rId10" display="http://stats.oecd.org/qwids/microdata.html?q=1:1+2:38+3:246+4:1+5:3+6:2011+7:1+8:85+9:85&amp;ds=CRS1&amp;f=json"/>
    <hyperlink ref="R5" r:id="rId11" display="http://stats.oecd.org/qwids/microdata.html?q=1:1+2:38+3:246+4:1+5:3+6:2012+7:1+8:85+9:85&amp;ds=CRS1&amp;f=json"/>
    <hyperlink ref="K12" r:id="rId12" display="http://stats.oecd.org/qwids/microdata.html?q=1:1+2:38+3:246+4:1+5:3+6:2002+7:1+8:85+9:85&amp;ds=CRS1&amp;f=json"/>
    <hyperlink ref="L12" r:id="rId13" display="http://stats.oecd.org/qwids/microdata.html?q=1:1+2:38+3:246+4:1+5:3+6:2003+7:1+8:85+9:85&amp;ds=CRS1&amp;f=json"/>
    <hyperlink ref="M12" r:id="rId14" display="http://stats.oecd.org/qwids/microdata.html?q=1:1+2:38+3:246+4:1+5:3+6:2004+7:1+8:85+9:85&amp;ds=CRS1&amp;f=json"/>
    <hyperlink ref="N12" r:id="rId15" display="http://stats.oecd.org/qwids/microdata.html?q=1:1+2:38+3:246+4:1+5:3+6:2005+7:1+8:85+9:85&amp;ds=CRS1&amp;f=json"/>
    <hyperlink ref="O12" r:id="rId16" display="http://stats.oecd.org/qwids/microdata.html?q=1:1+2:38+3:246+4:1+5:3+6:2006+7:1+8:85+9:85&amp;ds=CRS1&amp;f=json"/>
    <hyperlink ref="P12" r:id="rId17" display="http://stats.oecd.org/qwids/microdata.html?q=1:1+2:38+3:246+4:1+5:3+6:2007+7:1+8:85+9:85&amp;ds=CRS1&amp;f=json"/>
    <hyperlink ref="Q12" r:id="rId18" display="http://stats.oecd.org/qwids/microdata.html?q=1:1+2:38+3:246+4:1+5:3+6:2008+7:1+8:85+9:85&amp;ds=CRS1&amp;f=json"/>
    <hyperlink ref="R12" r:id="rId19" display="http://stats.oecd.org/qwids/microdata.html?q=1:1+2:38+3:246+4:1+5:3+6:2009+7:1+8:85+9:85&amp;ds=CRS1&amp;f=json"/>
    <hyperlink ref="S12" r:id="rId20" display="http://stats.oecd.org/qwids/microdata.html?q=1:1+2:38+3:246+4:1+5:3+6:2010+7:1+8:85+9:85&amp;ds=CRS1&amp;f=json"/>
    <hyperlink ref="T12" r:id="rId21" display="http://stats.oecd.org/qwids/microdata.html?q=1:1+2:38+3:246+4:1+5:3+6:2011+7:1+8:85+9:85&amp;ds=CRS1&amp;f=json"/>
    <hyperlink ref="U12" r:id="rId22" display="http://stats.oecd.org/qwids/microdata.html?q=1:1+2:38+3:246+4:1+5:3+6:2012+7:1+8:85+9:85&amp;ds=CRS1&amp;f=json"/>
  </hyperlinks>
  <pageMargins left="0.7" right="0.7" top="0.75" bottom="0.75" header="0.3" footer="0.3"/>
  <drawing r:id="rId2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W31"/>
  <sheetViews>
    <sheetView topLeftCell="A3" zoomScaleNormal="100" workbookViewId="0">
      <selection activeCell="N39" sqref="N39"/>
    </sheetView>
  </sheetViews>
  <sheetFormatPr baseColWidth="10" defaultRowHeight="15" x14ac:dyDescent="0.25"/>
  <cols>
    <col min="4" max="4" width="10.7109375" customWidth="1"/>
    <col min="5" max="5" width="10" customWidth="1"/>
  </cols>
  <sheetData>
    <row r="2" spans="3:23" s="42" customFormat="1" ht="25.15" customHeight="1" x14ac:dyDescent="0.25">
      <c r="C2" s="89"/>
      <c r="D2" s="89" t="s">
        <v>12</v>
      </c>
      <c r="E2" s="89"/>
      <c r="F2" s="89">
        <v>2000</v>
      </c>
      <c r="G2" s="89">
        <v>2001</v>
      </c>
      <c r="H2" s="89">
        <v>2002</v>
      </c>
      <c r="I2" s="89">
        <v>2003</v>
      </c>
      <c r="J2" s="89">
        <v>2004</v>
      </c>
      <c r="K2" s="89">
        <v>2005</v>
      </c>
      <c r="L2" s="89">
        <v>2006</v>
      </c>
      <c r="M2" s="89">
        <v>2007</v>
      </c>
      <c r="N2" s="89">
        <v>2008</v>
      </c>
      <c r="O2" s="89">
        <v>2009</v>
      </c>
      <c r="P2" s="89">
        <v>2010</v>
      </c>
      <c r="Q2" s="89">
        <v>2011</v>
      </c>
      <c r="R2" s="89">
        <v>2012</v>
      </c>
      <c r="S2" s="111"/>
      <c r="T2" s="52"/>
    </row>
    <row r="3" spans="3:23" x14ac:dyDescent="0.25">
      <c r="C3" s="112" t="s">
        <v>13</v>
      </c>
      <c r="D3" s="112" t="s">
        <v>14</v>
      </c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3"/>
      <c r="T3" s="45"/>
    </row>
    <row r="4" spans="3:23" x14ac:dyDescent="0.25">
      <c r="C4" s="44" t="s">
        <v>15</v>
      </c>
      <c r="D4" s="44" t="s">
        <v>197</v>
      </c>
      <c r="E4" s="44"/>
      <c r="F4" s="44" t="s">
        <v>17</v>
      </c>
      <c r="G4" s="44" t="s">
        <v>17</v>
      </c>
      <c r="H4" s="44">
        <v>455.77665200000001</v>
      </c>
      <c r="I4" s="44">
        <v>813.15690400000005</v>
      </c>
      <c r="J4" s="44">
        <v>558.42614700000001</v>
      </c>
      <c r="K4" s="44">
        <v>707.32301700000005</v>
      </c>
      <c r="L4" s="44">
        <v>1012.123214</v>
      </c>
      <c r="M4" s="44">
        <v>737.23299799999995</v>
      </c>
      <c r="N4" s="44">
        <v>1006.790606</v>
      </c>
      <c r="O4" s="44">
        <v>977.61162200000001</v>
      </c>
      <c r="P4" s="44">
        <v>961.53099899999995</v>
      </c>
      <c r="Q4" s="44">
        <v>1057.5273440000001</v>
      </c>
      <c r="R4" s="44">
        <v>803.54439100000002</v>
      </c>
      <c r="S4" s="45">
        <f>SUM(H4:R4)</f>
        <v>9091.0438939999985</v>
      </c>
      <c r="T4" s="45"/>
    </row>
    <row r="5" spans="3:23" x14ac:dyDescent="0.25">
      <c r="C5" s="44"/>
      <c r="D5" s="44" t="s">
        <v>195</v>
      </c>
      <c r="E5" s="44"/>
      <c r="F5" s="44" t="s">
        <v>17</v>
      </c>
      <c r="G5" s="44" t="s">
        <v>17</v>
      </c>
      <c r="H5" s="44">
        <v>1.12541</v>
      </c>
      <c r="I5" s="44">
        <v>0.95482400000000001</v>
      </c>
      <c r="J5" s="44">
        <v>2.2350150000000002</v>
      </c>
      <c r="K5" s="44">
        <v>1.837602</v>
      </c>
      <c r="L5" s="44">
        <v>2.1410360000000002</v>
      </c>
      <c r="M5" s="44">
        <v>4.5397309999999997</v>
      </c>
      <c r="N5" s="44">
        <v>6.1737060000000001</v>
      </c>
      <c r="O5" s="44">
        <v>4.4780819999999997</v>
      </c>
      <c r="P5" s="44">
        <v>18.135548</v>
      </c>
      <c r="Q5" s="44">
        <v>15.565875999999999</v>
      </c>
      <c r="R5" s="44">
        <v>6.5286080000000002</v>
      </c>
      <c r="S5" s="45">
        <f>SUM(H5:R5)</f>
        <v>63.715437999999999</v>
      </c>
      <c r="T5" s="45"/>
    </row>
    <row r="6" spans="3:23" x14ac:dyDescent="0.25"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54">
        <f>+S5/S4</f>
        <v>7.0085942541814779E-3</v>
      </c>
      <c r="T6" s="45"/>
    </row>
    <row r="7" spans="3:23" x14ac:dyDescent="0.25">
      <c r="C7" s="50" t="s">
        <v>196</v>
      </c>
      <c r="D7" s="49"/>
      <c r="E7" s="48"/>
      <c r="F7" s="48"/>
      <c r="G7" s="48"/>
      <c r="H7" s="47">
        <f t="shared" ref="H7:R7" si="0">(H5/H4)/100</f>
        <v>2.469213802553449E-5</v>
      </c>
      <c r="I7" s="47">
        <f t="shared" si="0"/>
        <v>1.1742186474751985E-5</v>
      </c>
      <c r="J7" s="47">
        <f t="shared" si="0"/>
        <v>4.0023466164810515E-5</v>
      </c>
      <c r="K7" s="47">
        <f t="shared" si="0"/>
        <v>2.5979672028685019E-5</v>
      </c>
      <c r="L7" s="47">
        <f t="shared" si="0"/>
        <v>2.115390666259336E-5</v>
      </c>
      <c r="M7" s="47">
        <f t="shared" si="0"/>
        <v>6.1577968055086976E-5</v>
      </c>
      <c r="N7" s="47">
        <f t="shared" si="0"/>
        <v>6.1320655588238579E-5</v>
      </c>
      <c r="O7" s="47">
        <f t="shared" si="0"/>
        <v>4.580634987582011E-5</v>
      </c>
      <c r="P7" s="47">
        <f t="shared" si="0"/>
        <v>1.8861116301878064E-4</v>
      </c>
      <c r="Q7" s="47">
        <f t="shared" si="0"/>
        <v>1.4719123896242249E-4</v>
      </c>
      <c r="R7" s="47">
        <f t="shared" si="0"/>
        <v>8.1247633274811825E-5</v>
      </c>
      <c r="S7" s="45"/>
      <c r="T7" s="45"/>
    </row>
    <row r="8" spans="3:23" x14ac:dyDescent="0.25">
      <c r="C8" s="92"/>
      <c r="D8" s="92"/>
      <c r="E8" s="93"/>
      <c r="F8" s="93"/>
      <c r="G8" s="93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45"/>
      <c r="T8" s="45"/>
    </row>
    <row r="9" spans="3:23" x14ac:dyDescent="0.25">
      <c r="C9" s="92"/>
      <c r="D9" s="92"/>
      <c r="E9" s="93"/>
      <c r="F9" s="93"/>
      <c r="G9" s="93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45"/>
      <c r="T9" s="45"/>
    </row>
    <row r="10" spans="3:23" ht="24" x14ac:dyDescent="0.25">
      <c r="C10" s="92"/>
      <c r="D10" s="92"/>
      <c r="E10" s="93"/>
      <c r="F10" s="93"/>
      <c r="G10" s="93"/>
      <c r="H10" s="88" t="s">
        <v>195</v>
      </c>
      <c r="I10" s="89">
        <v>2000</v>
      </c>
      <c r="J10" s="89">
        <v>2001</v>
      </c>
      <c r="K10" s="89">
        <v>2002</v>
      </c>
      <c r="L10" s="89">
        <v>2003</v>
      </c>
      <c r="M10" s="89">
        <v>2004</v>
      </c>
      <c r="N10" s="89">
        <v>2005</v>
      </c>
      <c r="O10" s="89">
        <v>2006</v>
      </c>
      <c r="P10" s="89">
        <v>2007</v>
      </c>
      <c r="Q10" s="89">
        <v>2008</v>
      </c>
      <c r="R10" s="89">
        <v>2009</v>
      </c>
      <c r="S10" s="89">
        <v>2010</v>
      </c>
      <c r="T10" s="89">
        <v>2011</v>
      </c>
      <c r="U10" s="89">
        <v>2012</v>
      </c>
      <c r="V10" s="89" t="s">
        <v>189</v>
      </c>
      <c r="W10" s="89" t="s">
        <v>188</v>
      </c>
    </row>
    <row r="11" spans="3:23" x14ac:dyDescent="0.25">
      <c r="H11" s="88" t="s">
        <v>187</v>
      </c>
      <c r="I11" s="88" t="s">
        <v>17</v>
      </c>
      <c r="J11" s="88" t="s">
        <v>17</v>
      </c>
      <c r="K11" s="91">
        <v>1.12541</v>
      </c>
      <c r="L11" s="91">
        <v>0.95482400000000001</v>
      </c>
      <c r="M11" s="91">
        <v>2.2350150000000002</v>
      </c>
      <c r="N11" s="91">
        <v>1.837602</v>
      </c>
      <c r="O11" s="91">
        <v>2.1410360000000002</v>
      </c>
      <c r="P11" s="91">
        <v>4.5397309999999997</v>
      </c>
      <c r="Q11" s="91">
        <v>6.1737060000000001</v>
      </c>
      <c r="R11" s="91">
        <v>4.4780819999999997</v>
      </c>
      <c r="S11" s="91">
        <v>18.135548</v>
      </c>
      <c r="T11" s="91">
        <v>15.565875999999999</v>
      </c>
      <c r="U11" s="91">
        <v>6.5286080000000002</v>
      </c>
      <c r="V11" s="91">
        <f>SUM(K11:U11)</f>
        <v>63.715437999999999</v>
      </c>
      <c r="W11" s="91"/>
    </row>
    <row r="12" spans="3:23" x14ac:dyDescent="0.25">
      <c r="H12" s="44" t="s">
        <v>186</v>
      </c>
      <c r="I12" s="44"/>
      <c r="J12" s="44"/>
      <c r="K12" s="44"/>
      <c r="L12" s="44"/>
      <c r="M12" s="44"/>
      <c r="N12" s="44"/>
      <c r="O12" s="44"/>
      <c r="P12" s="44"/>
      <c r="Q12" s="44"/>
      <c r="R12" s="44">
        <v>1.4478125000000002E-6</v>
      </c>
      <c r="S12" s="44"/>
      <c r="T12" s="44"/>
      <c r="U12" s="44"/>
      <c r="V12" s="44">
        <f>SUM(R12:U12)</f>
        <v>1.4478125000000002E-6</v>
      </c>
      <c r="W12" s="114">
        <f t="shared" ref="W12:W31" si="1">+V12/$V$11</f>
        <v>2.2723103622076651E-8</v>
      </c>
    </row>
    <row r="13" spans="3:23" x14ac:dyDescent="0.25">
      <c r="H13" s="44" t="s">
        <v>184</v>
      </c>
      <c r="I13" s="44"/>
      <c r="J13" s="44"/>
      <c r="K13" s="44">
        <v>7.5393459617378198E-3</v>
      </c>
      <c r="L13" s="44">
        <v>2.4528301886792447E-2</v>
      </c>
      <c r="M13" s="44">
        <v>1.94309852155547E-2</v>
      </c>
      <c r="N13" s="44">
        <v>2.4857071836937601E-2</v>
      </c>
      <c r="O13" s="44">
        <v>2.5655830299987401E-2</v>
      </c>
      <c r="P13" s="44"/>
      <c r="Q13" s="44">
        <v>0.14839388432136161</v>
      </c>
      <c r="R13" s="44"/>
      <c r="S13" s="44">
        <v>0.19867549668874199</v>
      </c>
      <c r="T13" s="44">
        <v>0.18075639599555099</v>
      </c>
      <c r="U13" s="44"/>
      <c r="V13" s="44">
        <f t="shared" ref="V13:V31" si="2">SUM(I13:U13)</f>
        <v>0.6298373122066645</v>
      </c>
      <c r="W13" s="95">
        <f t="shared" si="1"/>
        <v>9.8851602057050056E-3</v>
      </c>
    </row>
    <row r="14" spans="3:23" x14ac:dyDescent="0.25">
      <c r="H14" s="44" t="s">
        <v>183</v>
      </c>
      <c r="I14" s="44"/>
      <c r="J14" s="44"/>
      <c r="K14" s="44">
        <v>2.6210191082802502E-2</v>
      </c>
      <c r="L14" s="44">
        <v>3.8234168987929397E-2</v>
      </c>
      <c r="M14" s="44">
        <v>0.45352394128045459</v>
      </c>
      <c r="N14" s="44">
        <v>0.41264339357926899</v>
      </c>
      <c r="O14" s="44">
        <v>0.17486207352552252</v>
      </c>
      <c r="P14" s="44">
        <v>2.791132711719257</v>
      </c>
      <c r="Q14" s="44">
        <v>0.13334686654887001</v>
      </c>
      <c r="R14" s="44">
        <v>0.32930762489044701</v>
      </c>
      <c r="S14" s="44">
        <v>5.387303436225975E-2</v>
      </c>
      <c r="T14" s="44">
        <v>2.3122030128399598E-2</v>
      </c>
      <c r="U14" s="44">
        <v>0.1475680544435552</v>
      </c>
      <c r="V14" s="44">
        <f t="shared" si="2"/>
        <v>4.5838240905487666</v>
      </c>
      <c r="W14" s="95">
        <f t="shared" si="1"/>
        <v>7.1942126342265225E-2</v>
      </c>
    </row>
    <row r="15" spans="3:23" x14ac:dyDescent="0.25">
      <c r="H15" s="44" t="s">
        <v>179</v>
      </c>
      <c r="I15" s="44"/>
      <c r="J15" s="44"/>
      <c r="K15" s="44">
        <v>0.354742800020733</v>
      </c>
      <c r="L15" s="44">
        <v>0.40787481640492601</v>
      </c>
      <c r="M15" s="44">
        <v>0.28783128338924102</v>
      </c>
      <c r="N15" s="44">
        <v>0.28793861510067098</v>
      </c>
      <c r="O15" s="44">
        <v>0.109542613279779</v>
      </c>
      <c r="P15" s="44"/>
      <c r="Q15" s="44"/>
      <c r="R15" s="44">
        <v>4.1776911293691703E-2</v>
      </c>
      <c r="S15" s="44">
        <v>3.3112582781457001E-3</v>
      </c>
      <c r="T15" s="44"/>
      <c r="U15" s="44"/>
      <c r="V15" s="44">
        <f t="shared" si="2"/>
        <v>1.4930182977671873</v>
      </c>
      <c r="W15" s="95">
        <f t="shared" si="1"/>
        <v>2.3432598827417422E-2</v>
      </c>
    </row>
    <row r="16" spans="3:23" x14ac:dyDescent="0.25">
      <c r="H16" s="44" t="s">
        <v>178</v>
      </c>
      <c r="I16" s="44"/>
      <c r="J16" s="44"/>
      <c r="K16" s="44">
        <v>8.4817642069550496E-3</v>
      </c>
      <c r="L16" s="44">
        <v>7.0048582081120803E-2</v>
      </c>
      <c r="M16" s="44">
        <v>0.119095539818611</v>
      </c>
      <c r="N16" s="44">
        <v>3.91498881431767E-2</v>
      </c>
      <c r="O16" s="44">
        <v>0.11151000000000001</v>
      </c>
      <c r="P16" s="44">
        <v>0.17333870000000001</v>
      </c>
      <c r="Q16" s="44">
        <v>0.59887639000000004</v>
      </c>
      <c r="R16" s="44">
        <v>0.26333379000000001</v>
      </c>
      <c r="S16" s="44">
        <v>0.17589405</v>
      </c>
      <c r="T16" s="44">
        <v>8.8665469999999996E-2</v>
      </c>
      <c r="U16" s="44">
        <v>0.10642674000000001</v>
      </c>
      <c r="V16" s="44">
        <f t="shared" si="2"/>
        <v>1.7548209142498634</v>
      </c>
      <c r="W16" s="95">
        <f t="shared" si="1"/>
        <v>2.754153419222926E-2</v>
      </c>
    </row>
    <row r="17" spans="8:23" x14ac:dyDescent="0.25">
      <c r="H17" s="44" t="s">
        <v>194</v>
      </c>
      <c r="I17" s="44"/>
      <c r="J17" s="44"/>
      <c r="K17" s="44" t="s">
        <v>161</v>
      </c>
      <c r="L17" s="44" t="s">
        <v>161</v>
      </c>
      <c r="M17" s="44" t="s">
        <v>161</v>
      </c>
      <c r="N17" s="44" t="s">
        <v>161</v>
      </c>
      <c r="O17" s="44" t="s">
        <v>161</v>
      </c>
      <c r="P17" s="44" t="s">
        <v>161</v>
      </c>
      <c r="Q17" s="44" t="s">
        <v>161</v>
      </c>
      <c r="R17" s="44" t="s">
        <v>161</v>
      </c>
      <c r="S17" s="44">
        <v>10.787549630000001</v>
      </c>
      <c r="T17" s="44">
        <v>6.1348136899999997</v>
      </c>
      <c r="U17" s="44">
        <v>3.6889999999999996</v>
      </c>
      <c r="V17" s="44">
        <f t="shared" si="2"/>
        <v>20.611363320000002</v>
      </c>
      <c r="W17" s="95">
        <f t="shared" si="1"/>
        <v>0.32349088332406978</v>
      </c>
    </row>
    <row r="18" spans="8:23" x14ac:dyDescent="0.25">
      <c r="H18" s="44" t="s">
        <v>175</v>
      </c>
      <c r="I18" s="44"/>
      <c r="J18" s="44"/>
      <c r="K18" s="44">
        <v>1.7657148242390001E-2</v>
      </c>
      <c r="L18" s="44">
        <v>1.0507287312168099E-2</v>
      </c>
      <c r="M18" s="44"/>
      <c r="N18" s="44"/>
      <c r="O18" s="44"/>
      <c r="P18" s="44"/>
      <c r="Q18" s="44"/>
      <c r="R18" s="44"/>
      <c r="S18" s="44"/>
      <c r="T18" s="44"/>
      <c r="U18" s="44"/>
      <c r="V18" s="44">
        <f t="shared" si="2"/>
        <v>2.8164435554558102E-2</v>
      </c>
      <c r="W18" s="95">
        <f t="shared" si="1"/>
        <v>4.4203471621050622E-4</v>
      </c>
    </row>
    <row r="19" spans="8:23" x14ac:dyDescent="0.25">
      <c r="H19" s="44" t="s">
        <v>174</v>
      </c>
      <c r="I19" s="44"/>
      <c r="J19" s="44"/>
      <c r="K19" s="44"/>
      <c r="L19" s="44"/>
      <c r="M19" s="44"/>
      <c r="N19" s="44"/>
      <c r="O19" s="44"/>
      <c r="P19" s="44"/>
      <c r="Q19" s="44">
        <v>9.485002163565559E-2</v>
      </c>
      <c r="R19" s="44">
        <v>0.13741540175463021</v>
      </c>
      <c r="S19" s="44">
        <v>5.91576158940397E-2</v>
      </c>
      <c r="T19" s="44"/>
      <c r="U19" s="44">
        <v>0.77120822622107998</v>
      </c>
      <c r="V19" s="44">
        <f t="shared" si="2"/>
        <v>1.0626312655054055</v>
      </c>
      <c r="W19" s="95">
        <f t="shared" si="1"/>
        <v>1.6677767568754776E-2</v>
      </c>
    </row>
    <row r="20" spans="8:23" x14ac:dyDescent="0.25">
      <c r="H20" s="44" t="s">
        <v>173</v>
      </c>
      <c r="I20" s="44"/>
      <c r="J20" s="44"/>
      <c r="K20" s="44"/>
      <c r="L20" s="44">
        <v>0.21604831751509901</v>
      </c>
      <c r="M20" s="44">
        <v>0.16567992599444958</v>
      </c>
      <c r="N20" s="44">
        <v>0.44717529518619414</v>
      </c>
      <c r="O20" s="44">
        <v>0.37263745704467349</v>
      </c>
      <c r="P20" s="44">
        <v>0.26042444821731803</v>
      </c>
      <c r="Q20" s="44">
        <v>0.24535265700483089</v>
      </c>
      <c r="R20" s="44">
        <v>0.28156316916488244</v>
      </c>
      <c r="S20" s="44">
        <v>0.66167242475552845</v>
      </c>
      <c r="T20" s="44">
        <v>0.57789691720154368</v>
      </c>
      <c r="U20" s="44">
        <v>0.57108982679643594</v>
      </c>
      <c r="V20" s="44">
        <f t="shared" si="2"/>
        <v>3.7995404388809555</v>
      </c>
      <c r="W20" s="95">
        <f t="shared" si="1"/>
        <v>5.9632964288512863E-2</v>
      </c>
    </row>
    <row r="21" spans="8:23" x14ac:dyDescent="0.25">
      <c r="H21" s="44" t="s">
        <v>172</v>
      </c>
      <c r="I21" s="44"/>
      <c r="J21" s="44"/>
      <c r="K21" s="44"/>
      <c r="L21" s="44"/>
      <c r="M21" s="44"/>
      <c r="N21" s="44"/>
      <c r="O21" s="44">
        <v>1.4599999999999998E-2</v>
      </c>
      <c r="P21" s="44">
        <v>1.7309999999999999E-2</v>
      </c>
      <c r="Q21" s="44">
        <v>8.2685000000000008E-2</v>
      </c>
      <c r="R21" s="44">
        <v>0.37606600000000001</v>
      </c>
      <c r="S21" s="44">
        <v>4.3242329999999995</v>
      </c>
      <c r="T21" s="44">
        <v>6.4196860000000004</v>
      </c>
      <c r="U21" s="44">
        <v>0.36493000000000003</v>
      </c>
      <c r="V21" s="44">
        <f t="shared" si="2"/>
        <v>11.59951</v>
      </c>
      <c r="W21" s="95">
        <f t="shared" si="1"/>
        <v>0.18205179724260862</v>
      </c>
    </row>
    <row r="22" spans="8:23" x14ac:dyDescent="0.25">
      <c r="H22" s="44" t="s">
        <v>171</v>
      </c>
      <c r="I22" s="44"/>
      <c r="J22" s="44"/>
      <c r="K22" s="44"/>
      <c r="L22" s="44"/>
      <c r="M22" s="44"/>
      <c r="N22" s="44"/>
      <c r="O22" s="44"/>
      <c r="P22" s="44">
        <v>3.5423230663928801E-2</v>
      </c>
      <c r="Q22" s="44"/>
      <c r="R22" s="44">
        <v>3.71350786798496E-3</v>
      </c>
      <c r="S22" s="44"/>
      <c r="T22" s="44"/>
      <c r="U22" s="44"/>
      <c r="V22" s="44">
        <f t="shared" si="2"/>
        <v>3.913673853191376E-2</v>
      </c>
      <c r="W22" s="95">
        <f t="shared" si="1"/>
        <v>6.1424263507242562E-4</v>
      </c>
    </row>
    <row r="23" spans="8:23" x14ac:dyDescent="0.25">
      <c r="H23" s="44" t="s">
        <v>168</v>
      </c>
      <c r="I23" s="44"/>
      <c r="J23" s="44"/>
      <c r="K23" s="44">
        <v>0.46884391905429801</v>
      </c>
      <c r="L23" s="44"/>
      <c r="M23" s="44">
        <v>0.59937975754158401</v>
      </c>
      <c r="N23" s="44">
        <v>0.245288291365231</v>
      </c>
      <c r="O23" s="44">
        <v>0.68638149279790495</v>
      </c>
      <c r="P23" s="44"/>
      <c r="Q23" s="44"/>
      <c r="R23" s="44"/>
      <c r="S23" s="44"/>
      <c r="T23" s="44"/>
      <c r="U23" s="44"/>
      <c r="V23" s="44">
        <f t="shared" si="2"/>
        <v>1.9998934607590182</v>
      </c>
      <c r="W23" s="95">
        <f t="shared" si="1"/>
        <v>3.1387894732184347E-2</v>
      </c>
    </row>
    <row r="24" spans="8:23" x14ac:dyDescent="0.25">
      <c r="H24" s="44" t="s">
        <v>193</v>
      </c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>
        <v>0.105960264900662</v>
      </c>
      <c r="T24" s="44">
        <v>4.1087319243603999E-3</v>
      </c>
      <c r="U24" s="44"/>
      <c r="V24" s="44">
        <f t="shared" si="2"/>
        <v>0.1100689968250224</v>
      </c>
      <c r="W24" s="95">
        <f t="shared" si="1"/>
        <v>1.7275090665628385E-3</v>
      </c>
    </row>
    <row r="25" spans="8:23" x14ac:dyDescent="0.25">
      <c r="H25" s="44" t="s">
        <v>166</v>
      </c>
      <c r="I25" s="44"/>
      <c r="J25" s="44"/>
      <c r="K25" s="44">
        <v>5.7943699934030771E-2</v>
      </c>
      <c r="L25" s="44">
        <v>0.1189952095808383</v>
      </c>
      <c r="M25" s="44">
        <v>0.58707299043359429</v>
      </c>
      <c r="N25" s="44">
        <v>0.31048198159160828</v>
      </c>
      <c r="O25" s="44">
        <v>0.59948102171457218</v>
      </c>
      <c r="P25" s="44">
        <v>1.084731567419575</v>
      </c>
      <c r="Q25" s="44">
        <v>4.6964908336939288</v>
      </c>
      <c r="R25" s="44">
        <v>2.2910724875825093</v>
      </c>
      <c r="S25" s="44">
        <v>1.5041773245033112</v>
      </c>
      <c r="T25" s="44">
        <v>0.91512176028921111</v>
      </c>
      <c r="U25" s="44">
        <v>0.70304107282133632</v>
      </c>
      <c r="V25" s="44">
        <f t="shared" si="2"/>
        <v>12.868609949564515</v>
      </c>
      <c r="W25" s="95">
        <f t="shared" si="1"/>
        <v>0.20197004609094135</v>
      </c>
    </row>
    <row r="26" spans="8:23" x14ac:dyDescent="0.25">
      <c r="H26" s="44" t="s">
        <v>165</v>
      </c>
      <c r="I26" s="44"/>
      <c r="J26" s="44"/>
      <c r="K26" s="44"/>
      <c r="L26" s="44"/>
      <c r="M26" s="44"/>
      <c r="N26" s="44"/>
      <c r="O26" s="44">
        <v>-5.7243025510965257E-3</v>
      </c>
      <c r="P26" s="44">
        <v>3.12213096559378E-2</v>
      </c>
      <c r="Q26" s="44">
        <v>6.7103313023040003E-3</v>
      </c>
      <c r="R26" s="44">
        <v>1.8492701973218701E-3</v>
      </c>
      <c r="S26" s="44">
        <v>1.8758157229735342E-3</v>
      </c>
      <c r="T26" s="44">
        <v>7.2048942858904085E-3</v>
      </c>
      <c r="U26" s="44">
        <v>3.1192217346984037E-2</v>
      </c>
      <c r="V26" s="44">
        <f t="shared" si="2"/>
        <v>7.4329535960315107E-2</v>
      </c>
      <c r="W26" s="95">
        <f t="shared" si="1"/>
        <v>1.1665859686990634E-3</v>
      </c>
    </row>
    <row r="27" spans="8:23" x14ac:dyDescent="0.25">
      <c r="H27" s="44" t="s">
        <v>164</v>
      </c>
      <c r="I27" s="44"/>
      <c r="J27" s="44"/>
      <c r="K27" s="44"/>
      <c r="L27" s="44">
        <v>1.8587360594795502E-2</v>
      </c>
      <c r="M27" s="44"/>
      <c r="N27" s="44">
        <v>2.0065815876073499E-2</v>
      </c>
      <c r="O27" s="44"/>
      <c r="P27" s="44"/>
      <c r="Q27" s="44"/>
      <c r="R27" s="44">
        <v>3.4021588707445302E-2</v>
      </c>
      <c r="S27" s="44"/>
      <c r="T27" s="44">
        <v>1.214498422001804</v>
      </c>
      <c r="U27" s="44">
        <v>0.14415359999999999</v>
      </c>
      <c r="V27" s="44">
        <f t="shared" si="2"/>
        <v>1.4313267871801183</v>
      </c>
      <c r="W27" s="95">
        <f t="shared" si="1"/>
        <v>2.2464363929823702E-2</v>
      </c>
    </row>
    <row r="28" spans="8:23" x14ac:dyDescent="0.25">
      <c r="H28" s="44" t="s">
        <v>37</v>
      </c>
      <c r="I28" s="44"/>
      <c r="J28" s="44"/>
      <c r="K28" s="44">
        <v>0.18399099999999999</v>
      </c>
      <c r="L28" s="44"/>
      <c r="M28" s="44"/>
      <c r="N28" s="44"/>
      <c r="O28" s="44">
        <v>2.0899999999999998E-3</v>
      </c>
      <c r="P28" s="44"/>
      <c r="Q28" s="44">
        <v>0.01</v>
      </c>
      <c r="R28" s="44">
        <v>5.0560000000000001E-2</v>
      </c>
      <c r="S28" s="44">
        <v>8.3559999999999995E-2</v>
      </c>
      <c r="T28" s="44"/>
      <c r="U28" s="44"/>
      <c r="V28" s="44">
        <f t="shared" si="2"/>
        <v>0.33020099999999997</v>
      </c>
      <c r="W28" s="95">
        <f t="shared" si="1"/>
        <v>5.1824331804797442E-3</v>
      </c>
    </row>
    <row r="29" spans="8:23" x14ac:dyDescent="0.25">
      <c r="H29" s="44" t="s">
        <v>34</v>
      </c>
      <c r="I29" s="44"/>
      <c r="J29" s="44"/>
      <c r="K29" s="44"/>
      <c r="L29" s="44"/>
      <c r="M29" s="44"/>
      <c r="N29" s="44">
        <v>1.9599999999999999E-6</v>
      </c>
      <c r="O29" s="44"/>
      <c r="P29" s="44"/>
      <c r="Q29" s="44"/>
      <c r="R29" s="44"/>
      <c r="S29" s="44"/>
      <c r="T29" s="44"/>
      <c r="U29" s="44"/>
      <c r="V29" s="44">
        <f t="shared" si="2"/>
        <v>1.9599999999999999E-6</v>
      </c>
      <c r="W29" s="95">
        <f t="shared" si="1"/>
        <v>3.0761775505647467E-8</v>
      </c>
    </row>
    <row r="30" spans="8:23" x14ac:dyDescent="0.25">
      <c r="H30" s="44" t="s">
        <v>162</v>
      </c>
      <c r="I30" s="44"/>
      <c r="J30" s="44"/>
      <c r="K30" s="44"/>
      <c r="L30" s="44">
        <v>0.05</v>
      </c>
      <c r="M30" s="44">
        <v>3.0000000000000001E-3</v>
      </c>
      <c r="N30" s="44">
        <v>0.05</v>
      </c>
      <c r="O30" s="44">
        <v>0.05</v>
      </c>
      <c r="P30" s="44">
        <v>0.14615</v>
      </c>
      <c r="Q30" s="44">
        <v>0.157</v>
      </c>
      <c r="R30" s="44">
        <v>0.17249999999999999</v>
      </c>
      <c r="S30" s="44">
        <v>0.17560699999999999</v>
      </c>
      <c r="T30" s="44"/>
      <c r="U30" s="44"/>
      <c r="V30" s="44">
        <f t="shared" si="2"/>
        <v>0.804257</v>
      </c>
      <c r="W30" s="115">
        <f t="shared" si="1"/>
        <v>1.2622639430023223E-2</v>
      </c>
    </row>
    <row r="31" spans="8:23" x14ac:dyDescent="0.25">
      <c r="H31" s="44" t="s">
        <v>40</v>
      </c>
      <c r="I31" s="44"/>
      <c r="J31" s="44"/>
      <c r="K31" s="44"/>
      <c r="L31" s="44"/>
      <c r="M31" s="44"/>
      <c r="N31" s="44"/>
      <c r="O31" s="44"/>
      <c r="P31" s="44"/>
      <c r="Q31" s="44"/>
      <c r="R31" s="44">
        <v>0.49489749999999999</v>
      </c>
      <c r="S31" s="44"/>
      <c r="T31" s="44"/>
      <c r="U31" s="44"/>
      <c r="V31" s="44">
        <f t="shared" si="2"/>
        <v>0.49489749999999999</v>
      </c>
      <c r="W31" s="95">
        <f t="shared" si="1"/>
        <v>7.7673090782174325E-3</v>
      </c>
    </row>
  </sheetData>
  <customSheetViews>
    <customSheetView guid="{99EC964B-6DFB-4206-BFA0-685307533358}" topLeftCell="A3">
      <selection activeCell="N39" sqref="N39"/>
      <pageMargins left="0.7" right="0.7" top="0.75" bottom="0.75" header="0.3" footer="0.3"/>
    </customSheetView>
  </customSheetViews>
  <hyperlinks>
    <hyperlink ref="H5" r:id="rId1" display="http://stats.oecd.org/qwids/microdata.html?q=1:1+2:38+3:251+4:1+5:3+6:2002+7:1+8:85+9:85&amp;ds=CRS1&amp;f=json"/>
    <hyperlink ref="I5" r:id="rId2" display="http://stats.oecd.org/qwids/microdata.html?q=1:1+2:38+3:251+4:1+5:3+6:2003+7:1+8:85+9:85&amp;ds=CRS1&amp;f=json"/>
    <hyperlink ref="J5" r:id="rId3" display="http://stats.oecd.org/qwids/microdata.html?q=1:1+2:38+3:251+4:1+5:3+6:2004+7:1+8:85+9:85&amp;ds=CRS1&amp;f=json"/>
    <hyperlink ref="K5" r:id="rId4" display="http://stats.oecd.org/qwids/microdata.html?q=1:1+2:38+3:251+4:1+5:3+6:2005+7:1+8:85+9:85&amp;ds=CRS1&amp;f=json"/>
    <hyperlink ref="L5" r:id="rId5" display="http://stats.oecd.org/qwids/microdata.html?q=1:1+2:38+3:251+4:1+5:3+6:2006+7:1+8:85+9:85&amp;ds=CRS1&amp;f=json"/>
    <hyperlink ref="M5" r:id="rId6" display="http://stats.oecd.org/qwids/microdata.html?q=1:1+2:38+3:251+4:1+5:3+6:2007+7:1+8:85+9:85&amp;ds=CRS1&amp;f=json"/>
    <hyperlink ref="N5" r:id="rId7" display="http://stats.oecd.org/qwids/microdata.html?q=1:1+2:38+3:251+4:1+5:3+6:2008+7:1+8:85+9:85&amp;ds=CRS1&amp;f=json"/>
    <hyperlink ref="O5" r:id="rId8" display="http://stats.oecd.org/qwids/microdata.html?q=1:1+2:38+3:251+4:1+5:3+6:2009+7:1+8:85+9:85&amp;ds=CRS1&amp;f=json"/>
    <hyperlink ref="P5" r:id="rId9" display="http://stats.oecd.org/qwids/microdata.html?q=1:1+2:38+3:251+4:1+5:3+6:2010+7:1+8:85+9:85&amp;ds=CRS1&amp;f=json"/>
    <hyperlink ref="Q5" r:id="rId10" display="http://stats.oecd.org/qwids/microdata.html?q=1:1+2:38+3:251+4:1+5:3+6:2011+7:1+8:85+9:85&amp;ds=CRS1&amp;f=json"/>
    <hyperlink ref="R5" r:id="rId11" display="http://stats.oecd.org/qwids/microdata.html?q=1:1+2:38+3:251+4:1+5:3+6:2012+7:1+8:85+9:85&amp;ds=CRS1&amp;f=json"/>
    <hyperlink ref="K11" r:id="rId12" display="http://stats.oecd.org/qwids/microdata.html?q=1:1+2:38+3:251+4:1+5:3+6:2002+7:1+8:85+9:85&amp;ds=CRS1&amp;f=json"/>
    <hyperlink ref="L11" r:id="rId13" display="http://stats.oecd.org/qwids/microdata.html?q=1:1+2:38+3:251+4:1+5:3+6:2003+7:1+8:85+9:85&amp;ds=CRS1&amp;f=json"/>
    <hyperlink ref="M11" r:id="rId14" display="http://stats.oecd.org/qwids/microdata.html?q=1:1+2:38+3:251+4:1+5:3+6:2004+7:1+8:85+9:85&amp;ds=CRS1&amp;f=json"/>
    <hyperlink ref="N11" r:id="rId15" display="http://stats.oecd.org/qwids/microdata.html?q=1:1+2:38+3:251+4:1+5:3+6:2005+7:1+8:85+9:85&amp;ds=CRS1&amp;f=json"/>
    <hyperlink ref="O11" r:id="rId16" display="http://stats.oecd.org/qwids/microdata.html?q=1:1+2:38+3:251+4:1+5:3+6:2006+7:1+8:85+9:85&amp;ds=CRS1&amp;f=json"/>
    <hyperlink ref="P11" r:id="rId17" display="http://stats.oecd.org/qwids/microdata.html?q=1:1+2:38+3:251+4:1+5:3+6:2007+7:1+8:85+9:85&amp;ds=CRS1&amp;f=json"/>
    <hyperlink ref="Q11" r:id="rId18" display="http://stats.oecd.org/qwids/microdata.html?q=1:1+2:38+3:251+4:1+5:3+6:2008+7:1+8:85+9:85&amp;ds=CRS1&amp;f=json"/>
    <hyperlink ref="R11" r:id="rId19" display="http://stats.oecd.org/qwids/microdata.html?q=1:1+2:38+3:251+4:1+5:3+6:2009+7:1+8:85+9:85&amp;ds=CRS1&amp;f=json"/>
    <hyperlink ref="S11" r:id="rId20" display="http://stats.oecd.org/qwids/microdata.html?q=1:1+2:38+3:251+4:1+5:3+6:2010+7:1+8:85+9:85&amp;ds=CRS1&amp;f=json"/>
    <hyperlink ref="T11" r:id="rId21" display="http://stats.oecd.org/qwids/microdata.html?q=1:1+2:38+3:251+4:1+5:3+6:2011+7:1+8:85+9:85&amp;ds=CRS1&amp;f=json"/>
    <hyperlink ref="U11" r:id="rId22" display="http://stats.oecd.org/qwids/microdata.html?q=1:1+2:38+3:251+4:1+5:3+6:2012+7:1+8:85+9:85&amp;ds=CRS1&amp;f=json"/>
  </hyperlinks>
  <pageMargins left="0.7" right="0.7" top="0.75" bottom="0.75" header="0.3" footer="0.3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W29"/>
  <sheetViews>
    <sheetView zoomScaleNormal="100" workbookViewId="0">
      <selection activeCell="J36" sqref="J36"/>
    </sheetView>
  </sheetViews>
  <sheetFormatPr baseColWidth="10" defaultRowHeight="15" x14ac:dyDescent="0.25"/>
  <cols>
    <col min="3" max="3" width="11.42578125" style="43"/>
    <col min="4" max="4" width="10.28515625" style="43" customWidth="1"/>
    <col min="5" max="5" width="9.5703125" style="43" customWidth="1"/>
    <col min="6" max="6" width="11.42578125" style="43"/>
    <col min="7" max="7" width="10.5703125" style="43" customWidth="1"/>
    <col min="8" max="8" width="11.28515625" style="43" customWidth="1"/>
    <col min="9" max="19" width="11.42578125" style="43"/>
  </cols>
  <sheetData>
    <row r="2" spans="3:23" s="42" customFormat="1" ht="25.15" customHeight="1" x14ac:dyDescent="0.25">
      <c r="C2" s="89"/>
      <c r="D2" s="89" t="s">
        <v>12</v>
      </c>
      <c r="E2" s="89"/>
      <c r="F2" s="89">
        <v>2000</v>
      </c>
      <c r="G2" s="89">
        <v>2001</v>
      </c>
      <c r="H2" s="89">
        <v>2002</v>
      </c>
      <c r="I2" s="89">
        <v>2003</v>
      </c>
      <c r="J2" s="89">
        <v>2004</v>
      </c>
      <c r="K2" s="89">
        <v>2005</v>
      </c>
      <c r="L2" s="89">
        <v>2006</v>
      </c>
      <c r="M2" s="89">
        <v>2007</v>
      </c>
      <c r="N2" s="89">
        <v>2008</v>
      </c>
      <c r="O2" s="89">
        <v>2009</v>
      </c>
      <c r="P2" s="89">
        <v>2010</v>
      </c>
      <c r="Q2" s="89">
        <v>2011</v>
      </c>
      <c r="R2" s="89">
        <v>2012</v>
      </c>
      <c r="S2" s="55"/>
      <c r="T2" s="52"/>
    </row>
    <row r="3" spans="3:23" x14ac:dyDescent="0.25">
      <c r="C3" s="116" t="s">
        <v>13</v>
      </c>
      <c r="D3" s="116" t="s">
        <v>14</v>
      </c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T3" s="45"/>
    </row>
    <row r="4" spans="3:23" x14ac:dyDescent="0.25">
      <c r="C4" s="116" t="s">
        <v>15</v>
      </c>
      <c r="D4" s="116" t="s">
        <v>192</v>
      </c>
      <c r="E4" s="116"/>
      <c r="F4" s="116" t="s">
        <v>17</v>
      </c>
      <c r="G4" s="116" t="s">
        <v>17</v>
      </c>
      <c r="H4" s="116">
        <v>455.77665200000001</v>
      </c>
      <c r="I4" s="116">
        <v>813.15690400000005</v>
      </c>
      <c r="J4" s="116">
        <v>558.42614700000001</v>
      </c>
      <c r="K4" s="116">
        <v>707.32301700000005</v>
      </c>
      <c r="L4" s="116">
        <v>1012.123214</v>
      </c>
      <c r="M4" s="116">
        <v>737.23299799999995</v>
      </c>
      <c r="N4" s="116">
        <v>1006.790606</v>
      </c>
      <c r="O4" s="116">
        <v>977.61162200000001</v>
      </c>
      <c r="P4" s="116">
        <v>961.53099899999995</v>
      </c>
      <c r="Q4" s="116">
        <v>1057.5273440000001</v>
      </c>
      <c r="R4" s="116">
        <v>803.54439100000002</v>
      </c>
      <c r="S4" s="43">
        <f>SUM(H4:R4)</f>
        <v>9091.0438939999985</v>
      </c>
      <c r="T4" s="45"/>
    </row>
    <row r="5" spans="3:23" x14ac:dyDescent="0.25">
      <c r="C5" s="116"/>
      <c r="D5" s="116" t="s">
        <v>198</v>
      </c>
      <c r="E5" s="116"/>
      <c r="F5" s="116" t="s">
        <v>17</v>
      </c>
      <c r="G5" s="116" t="s">
        <v>17</v>
      </c>
      <c r="H5" s="116">
        <v>1.09259</v>
      </c>
      <c r="I5" s="116">
        <v>1.6933290000000001</v>
      </c>
      <c r="J5" s="116">
        <v>0.86351500000000003</v>
      </c>
      <c r="K5" s="116">
        <v>0.71018300000000001</v>
      </c>
      <c r="L5" s="116">
        <v>2.06894</v>
      </c>
      <c r="M5" s="116">
        <v>2.7755510000000001</v>
      </c>
      <c r="N5" s="116">
        <v>3.0502410000000002</v>
      </c>
      <c r="O5" s="116">
        <v>65.000629000000004</v>
      </c>
      <c r="P5" s="116">
        <v>2.1017410000000001</v>
      </c>
      <c r="Q5" s="116">
        <v>3.2275100000000001</v>
      </c>
      <c r="R5" s="116">
        <v>102.44776400000001</v>
      </c>
      <c r="S5" s="43">
        <f>SUM(H5:R5)</f>
        <v>185.031993</v>
      </c>
      <c r="T5" s="45"/>
    </row>
    <row r="6" spans="3:23" x14ac:dyDescent="0.25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46">
        <f>+S5/S4</f>
        <v>2.0353217425571921E-2</v>
      </c>
      <c r="T6" s="45"/>
    </row>
    <row r="7" spans="3:23" x14ac:dyDescent="0.25">
      <c r="C7" s="121" t="s">
        <v>199</v>
      </c>
      <c r="D7" s="122"/>
      <c r="E7" s="117"/>
      <c r="F7" s="117"/>
      <c r="G7" s="117"/>
      <c r="H7" s="118">
        <f t="shared" ref="H7:R7" si="0">(H5/H4)/100</f>
        <v>2.3972048484835504E-5</v>
      </c>
      <c r="I7" s="118">
        <f t="shared" si="0"/>
        <v>2.0824136051361619E-5</v>
      </c>
      <c r="J7" s="118">
        <f t="shared" si="0"/>
        <v>1.5463369769467474E-5</v>
      </c>
      <c r="K7" s="118">
        <f t="shared" si="0"/>
        <v>1.0040433902633765E-5</v>
      </c>
      <c r="L7" s="118">
        <f t="shared" si="0"/>
        <v>2.0441582322999662E-5</v>
      </c>
      <c r="M7" s="118">
        <f t="shared" si="0"/>
        <v>3.7648219864407106E-5</v>
      </c>
      <c r="N7" s="118">
        <f t="shared" si="0"/>
        <v>3.0296677202011958E-5</v>
      </c>
      <c r="O7" s="118">
        <f t="shared" si="0"/>
        <v>6.6489214670976992E-4</v>
      </c>
      <c r="P7" s="118">
        <f t="shared" si="0"/>
        <v>2.1858276042954706E-5</v>
      </c>
      <c r="Q7" s="118">
        <f t="shared" si="0"/>
        <v>3.0519399978748917E-5</v>
      </c>
      <c r="R7" s="118">
        <f t="shared" si="0"/>
        <v>1.2749484054328992E-3</v>
      </c>
      <c r="T7" s="45"/>
    </row>
    <row r="8" spans="3:23" x14ac:dyDescent="0.25">
      <c r="C8" s="123"/>
      <c r="D8" s="123"/>
      <c r="E8" s="124"/>
      <c r="F8" s="124"/>
      <c r="G8" s="124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T8" s="45"/>
    </row>
    <row r="9" spans="3:23" x14ac:dyDescent="0.25"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20">
        <f>+O5/O4</f>
        <v>6.6489214670976987E-2</v>
      </c>
      <c r="P9" s="120">
        <f>+P5/P4</f>
        <v>2.1858276042954704E-3</v>
      </c>
      <c r="Q9" s="120">
        <f>+Q5/Q4</f>
        <v>3.0519399978748917E-3</v>
      </c>
      <c r="R9" s="120">
        <f>+R5/R4</f>
        <v>0.12749484054328991</v>
      </c>
    </row>
    <row r="10" spans="3:23" ht="36" x14ac:dyDescent="0.25">
      <c r="C10" s="119"/>
      <c r="D10" s="119"/>
      <c r="E10" s="119"/>
      <c r="F10" s="119"/>
      <c r="G10" s="119"/>
      <c r="H10" s="88" t="s">
        <v>198</v>
      </c>
      <c r="I10" s="89">
        <v>2000</v>
      </c>
      <c r="J10" s="89">
        <v>2001</v>
      </c>
      <c r="K10" s="89">
        <v>2002</v>
      </c>
      <c r="L10" s="89">
        <v>2003</v>
      </c>
      <c r="M10" s="89">
        <v>2004</v>
      </c>
      <c r="N10" s="89">
        <v>2005</v>
      </c>
      <c r="O10" s="89">
        <v>2006</v>
      </c>
      <c r="P10" s="89">
        <v>2007</v>
      </c>
      <c r="Q10" s="89">
        <v>2008</v>
      </c>
      <c r="R10" s="89">
        <v>2009</v>
      </c>
      <c r="S10" s="89">
        <v>2010</v>
      </c>
      <c r="T10" s="89">
        <v>2011</v>
      </c>
      <c r="U10" s="89">
        <v>2012</v>
      </c>
      <c r="V10" s="89" t="s">
        <v>189</v>
      </c>
      <c r="W10" s="89" t="s">
        <v>188</v>
      </c>
    </row>
    <row r="11" spans="3:23" x14ac:dyDescent="0.25">
      <c r="H11" s="88" t="s">
        <v>187</v>
      </c>
      <c r="I11" s="88" t="s">
        <v>17</v>
      </c>
      <c r="J11" s="88" t="s">
        <v>17</v>
      </c>
      <c r="K11" s="91">
        <v>1.09259</v>
      </c>
      <c r="L11" s="91">
        <v>1.6933290000000001</v>
      </c>
      <c r="M11" s="91">
        <v>0.86351500000000003</v>
      </c>
      <c r="N11" s="91">
        <v>0.71018300000000001</v>
      </c>
      <c r="O11" s="91">
        <v>2.06894</v>
      </c>
      <c r="P11" s="91">
        <v>2.7755510000000001</v>
      </c>
      <c r="Q11" s="91">
        <v>3.0502410000000002</v>
      </c>
      <c r="R11" s="91">
        <v>65.000629000000004</v>
      </c>
      <c r="S11" s="91">
        <v>2.1017410000000001</v>
      </c>
      <c r="T11" s="91">
        <v>3.2275100000000001</v>
      </c>
      <c r="U11" s="91">
        <v>102.44776400000001</v>
      </c>
      <c r="V11" s="91">
        <f>SUM(K11:U11)</f>
        <v>185.031993</v>
      </c>
      <c r="W11" s="91"/>
    </row>
    <row r="12" spans="3:23" x14ac:dyDescent="0.25">
      <c r="H12" s="116" t="s">
        <v>186</v>
      </c>
      <c r="I12" s="116"/>
      <c r="J12" s="116"/>
      <c r="K12" s="116"/>
      <c r="L12" s="116"/>
      <c r="M12" s="44"/>
      <c r="N12" s="44"/>
      <c r="O12" s="44"/>
      <c r="P12" s="44"/>
      <c r="Q12" s="44"/>
      <c r="R12" s="44">
        <v>2.4470312500000001E-6</v>
      </c>
      <c r="S12" s="44"/>
      <c r="T12" s="44"/>
      <c r="U12" s="44"/>
      <c r="V12" s="44">
        <f t="shared" ref="V12:V29" si="1">SUM(I12:U12)</f>
        <v>2.4470312500000001E-6</v>
      </c>
      <c r="W12" s="114">
        <f t="shared" ref="W12:W29" si="2">+V12/$V$11</f>
        <v>1.3224908894539119E-8</v>
      </c>
    </row>
    <row r="13" spans="3:23" x14ac:dyDescent="0.25">
      <c r="H13" s="116" t="s">
        <v>185</v>
      </c>
      <c r="I13" s="116"/>
      <c r="J13" s="116"/>
      <c r="K13" s="116"/>
      <c r="L13" s="116"/>
      <c r="M13" s="44"/>
      <c r="N13" s="44"/>
      <c r="O13" s="44">
        <v>5.3495669637253697E-2</v>
      </c>
      <c r="P13" s="44"/>
      <c r="Q13" s="44"/>
      <c r="R13" s="44">
        <v>1.39256370978972E-2</v>
      </c>
      <c r="S13" s="44"/>
      <c r="T13" s="44"/>
      <c r="U13" s="44"/>
      <c r="V13" s="44">
        <f t="shared" si="1"/>
        <v>6.7421306735150899E-2</v>
      </c>
      <c r="W13" s="114">
        <f t="shared" si="2"/>
        <v>3.6437648236946189E-4</v>
      </c>
    </row>
    <row r="14" spans="3:23" x14ac:dyDescent="0.25">
      <c r="H14" s="116" t="s">
        <v>183</v>
      </c>
      <c r="I14" s="116"/>
      <c r="J14" s="116"/>
      <c r="K14" s="116"/>
      <c r="L14" s="116"/>
      <c r="M14" s="44"/>
      <c r="N14" s="44"/>
      <c r="O14" s="44"/>
      <c r="P14" s="44"/>
      <c r="Q14" s="44"/>
      <c r="R14" s="44">
        <v>1.6792287467134091E-2</v>
      </c>
      <c r="S14" s="44">
        <v>0.10306736556008543</v>
      </c>
      <c r="T14" s="44">
        <v>0.13622485087453245</v>
      </c>
      <c r="U14" s="44">
        <v>0.68083466773418688</v>
      </c>
      <c r="V14" s="44">
        <f t="shared" si="1"/>
        <v>0.93691917163593885</v>
      </c>
      <c r="W14" s="114">
        <f t="shared" si="2"/>
        <v>5.0635522886895504E-3</v>
      </c>
    </row>
    <row r="15" spans="3:23" x14ac:dyDescent="0.25">
      <c r="H15" s="116" t="s">
        <v>179</v>
      </c>
      <c r="I15" s="116"/>
      <c r="J15" s="116"/>
      <c r="K15" s="116"/>
      <c r="L15" s="116"/>
      <c r="M15" s="44"/>
      <c r="N15" s="44"/>
      <c r="O15" s="44">
        <v>0.34015313166813099</v>
      </c>
      <c r="P15" s="44"/>
      <c r="Q15" s="44"/>
      <c r="R15" s="44"/>
      <c r="S15" s="44">
        <v>0.18807947019867499</v>
      </c>
      <c r="T15" s="44">
        <v>0.6173526140155734</v>
      </c>
      <c r="U15" s="44">
        <v>98.041165398457565</v>
      </c>
      <c r="V15" s="44">
        <f t="shared" si="1"/>
        <v>99.186750614339942</v>
      </c>
      <c r="W15" s="114">
        <f t="shared" si="2"/>
        <v>0.53605189570832723</v>
      </c>
    </row>
    <row r="16" spans="3:23" x14ac:dyDescent="0.25">
      <c r="H16" s="116" t="s">
        <v>178</v>
      </c>
      <c r="I16" s="116"/>
      <c r="J16" s="116"/>
      <c r="K16" s="116">
        <v>1.4136274000000001E-2</v>
      </c>
      <c r="L16" s="116"/>
      <c r="M16" s="44">
        <v>7.9115418064355805E-2</v>
      </c>
      <c r="N16" s="44">
        <v>0.1132115336813324</v>
      </c>
      <c r="O16" s="44">
        <v>3.0400000000000002E-3</v>
      </c>
      <c r="P16" s="44">
        <v>3.32813E-2</v>
      </c>
      <c r="Q16" s="44"/>
      <c r="R16" s="44"/>
      <c r="S16" s="44"/>
      <c r="T16" s="44">
        <v>6.9132369999999999E-2</v>
      </c>
      <c r="U16" s="44">
        <v>6.6233929999999996E-2</v>
      </c>
      <c r="V16" s="44">
        <f t="shared" si="1"/>
        <v>0.3781508257456882</v>
      </c>
      <c r="W16" s="114">
        <f t="shared" si="2"/>
        <v>2.0437050891284956E-3</v>
      </c>
    </row>
    <row r="17" spans="8:23" x14ac:dyDescent="0.25">
      <c r="H17" s="116" t="s">
        <v>176</v>
      </c>
      <c r="I17" s="116"/>
      <c r="J17" s="116"/>
      <c r="K17" s="116"/>
      <c r="L17" s="116"/>
      <c r="M17" s="44"/>
      <c r="N17" s="44"/>
      <c r="O17" s="44"/>
      <c r="P17" s="44"/>
      <c r="Q17" s="44"/>
      <c r="R17" s="44">
        <v>0.71678067000000001</v>
      </c>
      <c r="S17" s="44">
        <v>0.20821900000000002</v>
      </c>
      <c r="T17" s="44">
        <v>0.11804400000000001</v>
      </c>
      <c r="U17" s="44">
        <v>0.67871999999999999</v>
      </c>
      <c r="V17" s="44">
        <f t="shared" si="1"/>
        <v>1.7217636700000001</v>
      </c>
      <c r="W17" s="114">
        <f t="shared" si="2"/>
        <v>9.3052214489199175E-3</v>
      </c>
    </row>
    <row r="18" spans="8:23" x14ac:dyDescent="0.25">
      <c r="H18" s="116" t="s">
        <v>175</v>
      </c>
      <c r="I18" s="116"/>
      <c r="J18" s="116"/>
      <c r="K18" s="116"/>
      <c r="L18" s="116">
        <v>2.0607840921929698E-3</v>
      </c>
      <c r="M18" s="44"/>
      <c r="N18" s="44"/>
      <c r="O18" s="44"/>
      <c r="P18" s="44"/>
      <c r="Q18" s="44"/>
      <c r="R18" s="44"/>
      <c r="S18" s="44"/>
      <c r="T18" s="44"/>
      <c r="U18" s="44"/>
      <c r="V18" s="44">
        <f t="shared" si="1"/>
        <v>2.0607840921929698E-3</v>
      </c>
      <c r="W18" s="114">
        <f t="shared" si="2"/>
        <v>1.1137447415339519E-5</v>
      </c>
    </row>
    <row r="19" spans="8:23" x14ac:dyDescent="0.25">
      <c r="H19" s="116" t="s">
        <v>174</v>
      </c>
      <c r="I19" s="116"/>
      <c r="J19" s="116"/>
      <c r="K19" s="116"/>
      <c r="L19" s="116"/>
      <c r="M19" s="44"/>
      <c r="N19" s="44"/>
      <c r="O19" s="44">
        <v>5.0207099999999998E-2</v>
      </c>
      <c r="P19" s="44"/>
      <c r="Q19" s="44"/>
      <c r="R19" s="44"/>
      <c r="S19" s="44">
        <v>0.21854304635761601</v>
      </c>
      <c r="T19" s="44"/>
      <c r="U19" s="44">
        <v>7.1979434447300801E-3</v>
      </c>
      <c r="V19" s="44">
        <f t="shared" si="1"/>
        <v>0.27594808980234609</v>
      </c>
      <c r="W19" s="114">
        <f t="shared" si="2"/>
        <v>1.4913533888290663E-3</v>
      </c>
    </row>
    <row r="20" spans="8:23" x14ac:dyDescent="0.25">
      <c r="H20" s="116" t="s">
        <v>173</v>
      </c>
      <c r="I20" s="116"/>
      <c r="J20" s="116"/>
      <c r="K20" s="116"/>
      <c r="L20" s="116">
        <v>0.79982743744607421</v>
      </c>
      <c r="M20" s="44">
        <v>0.2094357076780754</v>
      </c>
      <c r="N20" s="44">
        <v>0.28147138964577662</v>
      </c>
      <c r="O20" s="44">
        <v>0.70092783505154677</v>
      </c>
      <c r="P20" s="44">
        <v>2.2130220713072988</v>
      </c>
      <c r="Q20" s="44">
        <v>1.3176038647342971</v>
      </c>
      <c r="R20" s="44">
        <v>0.70270877944325483</v>
      </c>
      <c r="S20" s="44">
        <v>0.35206003605262465</v>
      </c>
      <c r="T20" s="44">
        <v>0.30727709555520927</v>
      </c>
      <c r="U20" s="44">
        <v>0.76465664999448713</v>
      </c>
      <c r="V20" s="44">
        <f t="shared" si="1"/>
        <v>7.6489908669086439</v>
      </c>
      <c r="W20" s="114">
        <f t="shared" si="2"/>
        <v>4.1338747655972362E-2</v>
      </c>
    </row>
    <row r="21" spans="8:23" x14ac:dyDescent="0.25">
      <c r="H21" s="116" t="s">
        <v>172</v>
      </c>
      <c r="I21" s="116"/>
      <c r="J21" s="116"/>
      <c r="K21" s="116"/>
      <c r="L21" s="116"/>
      <c r="M21" s="44"/>
      <c r="N21" s="44"/>
      <c r="O21" s="44"/>
      <c r="P21" s="44"/>
      <c r="Q21" s="44"/>
      <c r="R21" s="44"/>
      <c r="S21" s="44"/>
      <c r="T21" s="44">
        <v>1.3547999999999999E-2</v>
      </c>
      <c r="U21" s="44">
        <v>3.1898000000000003E-2</v>
      </c>
      <c r="V21" s="44">
        <f t="shared" si="1"/>
        <v>4.5446E-2</v>
      </c>
      <c r="W21" s="114">
        <f t="shared" si="2"/>
        <v>2.4561157918241738E-4</v>
      </c>
    </row>
    <row r="22" spans="8:23" x14ac:dyDescent="0.25">
      <c r="H22" s="116" t="s">
        <v>170</v>
      </c>
      <c r="I22" s="116"/>
      <c r="J22" s="116"/>
      <c r="K22" s="116">
        <v>0.51079068900000002</v>
      </c>
      <c r="L22" s="116">
        <v>0.11955</v>
      </c>
      <c r="M22" s="44">
        <v>0.49115000000000003</v>
      </c>
      <c r="N22" s="44">
        <v>0.22800000000000001</v>
      </c>
      <c r="O22" s="44">
        <v>0.48182999999999998</v>
      </c>
      <c r="P22" s="44">
        <v>0.21757000000000001</v>
      </c>
      <c r="Q22" s="44"/>
      <c r="R22" s="44"/>
      <c r="S22" s="44"/>
      <c r="T22" s="44"/>
      <c r="U22" s="44"/>
      <c r="V22" s="44">
        <f t="shared" si="1"/>
        <v>2.0488906889999998</v>
      </c>
      <c r="W22" s="114">
        <f t="shared" si="2"/>
        <v>1.1073169865278377E-2</v>
      </c>
    </row>
    <row r="23" spans="8:23" x14ac:dyDescent="0.25">
      <c r="H23" s="116" t="s">
        <v>168</v>
      </c>
      <c r="I23" s="116"/>
      <c r="J23" s="116"/>
      <c r="K23" s="116"/>
      <c r="L23" s="116"/>
      <c r="M23" s="44"/>
      <c r="N23" s="44"/>
      <c r="O23" s="44">
        <v>1.5433061046330399E-2</v>
      </c>
      <c r="P23" s="44"/>
      <c r="Q23" s="44"/>
      <c r="R23" s="44"/>
      <c r="S23" s="44"/>
      <c r="T23" s="44"/>
      <c r="U23" s="44"/>
      <c r="V23" s="44">
        <f t="shared" si="1"/>
        <v>1.5433061046330399E-2</v>
      </c>
      <c r="W23" s="114">
        <f t="shared" si="2"/>
        <v>8.3407527509744757E-5</v>
      </c>
    </row>
    <row r="24" spans="8:23" x14ac:dyDescent="0.25">
      <c r="H24" s="116" t="s">
        <v>166</v>
      </c>
      <c r="I24" s="116"/>
      <c r="J24" s="116"/>
      <c r="K24" s="116">
        <v>0.56616362399999998</v>
      </c>
      <c r="L24" s="116">
        <v>0.28989062252852799</v>
      </c>
      <c r="M24" s="44">
        <v>8.3813976891539299E-2</v>
      </c>
      <c r="N24" s="44">
        <v>8.7481405920825914E-2</v>
      </c>
      <c r="O24" s="44">
        <v>0.22778461152253074</v>
      </c>
      <c r="P24" s="44">
        <v>0.15957526351813825</v>
      </c>
      <c r="Q24" s="44">
        <v>1.6151968844655999</v>
      </c>
      <c r="R24" s="44">
        <v>63.218321403704245</v>
      </c>
      <c r="S24" s="44">
        <v>0.90115576158940436</v>
      </c>
      <c r="T24" s="44">
        <v>0.25538841768631765</v>
      </c>
      <c r="U24" s="44">
        <v>0.19591656812339331</v>
      </c>
      <c r="V24" s="44">
        <f t="shared" si="1"/>
        <v>67.600688539950525</v>
      </c>
      <c r="W24" s="114">
        <f t="shared" si="2"/>
        <v>0.36534594609241727</v>
      </c>
    </row>
    <row r="25" spans="8:23" x14ac:dyDescent="0.25">
      <c r="H25" s="116" t="s">
        <v>164</v>
      </c>
      <c r="I25" s="116"/>
      <c r="J25" s="116"/>
      <c r="K25" s="116"/>
      <c r="L25" s="116"/>
      <c r="M25" s="44"/>
      <c r="N25" s="44"/>
      <c r="O25" s="44">
        <v>5.1069262687520003E-2</v>
      </c>
      <c r="P25" s="44">
        <v>7.5012502083680599E-3</v>
      </c>
      <c r="Q25" s="44">
        <v>1.00310049243115E-2</v>
      </c>
      <c r="R25" s="44">
        <v>0.33209705692407049</v>
      </c>
      <c r="S25" s="44">
        <v>0.11943703845784981</v>
      </c>
      <c r="T25" s="44">
        <v>1.7105444093778182</v>
      </c>
      <c r="U25" s="44">
        <v>1.9811434666666659</v>
      </c>
      <c r="V25" s="44">
        <f t="shared" si="1"/>
        <v>4.211823489246604</v>
      </c>
      <c r="W25" s="114">
        <f t="shared" si="2"/>
        <v>2.2762676988765961E-2</v>
      </c>
    </row>
    <row r="26" spans="8:23" x14ac:dyDescent="0.25">
      <c r="H26" s="116" t="s">
        <v>37</v>
      </c>
      <c r="I26" s="116"/>
      <c r="J26" s="116"/>
      <c r="K26" s="116"/>
      <c r="L26" s="116"/>
      <c r="M26" s="44"/>
      <c r="N26" s="44"/>
      <c r="O26" s="44"/>
      <c r="P26" s="44"/>
      <c r="Q26" s="44">
        <v>1.1009999999999999E-2</v>
      </c>
      <c r="R26" s="44"/>
      <c r="S26" s="44">
        <v>1.1180000000000001E-2</v>
      </c>
      <c r="T26" s="44"/>
      <c r="U26" s="44"/>
      <c r="V26" s="44">
        <f t="shared" si="1"/>
        <v>2.2190000000000001E-2</v>
      </c>
      <c r="W26" s="114">
        <f t="shared" si="2"/>
        <v>1.1992520666412539E-4</v>
      </c>
    </row>
    <row r="27" spans="8:23" x14ac:dyDescent="0.25">
      <c r="H27" s="116" t="s">
        <v>34</v>
      </c>
      <c r="I27" s="116"/>
      <c r="J27" s="116"/>
      <c r="K27" s="116"/>
      <c r="L27" s="116"/>
      <c r="M27" s="44"/>
      <c r="N27" s="44">
        <v>1.895E-5</v>
      </c>
      <c r="O27" s="44"/>
      <c r="P27" s="44"/>
      <c r="Q27" s="44"/>
      <c r="R27" s="44"/>
      <c r="S27" s="44"/>
      <c r="T27" s="44"/>
      <c r="U27" s="44"/>
      <c r="V27" s="44">
        <f t="shared" si="1"/>
        <v>1.895E-5</v>
      </c>
      <c r="W27" s="114">
        <f t="shared" si="2"/>
        <v>1.0241472132875961E-7</v>
      </c>
    </row>
    <row r="28" spans="8:23" x14ac:dyDescent="0.25">
      <c r="H28" s="116" t="s">
        <v>163</v>
      </c>
      <c r="I28" s="116"/>
      <c r="J28" s="116"/>
      <c r="K28" s="116">
        <v>1.500375E-3</v>
      </c>
      <c r="L28" s="116"/>
      <c r="M28" s="44"/>
      <c r="N28" s="44"/>
      <c r="O28" s="44"/>
      <c r="P28" s="44"/>
      <c r="Q28" s="44"/>
      <c r="R28" s="44"/>
      <c r="S28" s="44"/>
      <c r="T28" s="44"/>
      <c r="U28" s="44"/>
      <c r="V28" s="44">
        <f t="shared" si="1"/>
        <v>1.500375E-3</v>
      </c>
      <c r="W28" s="114">
        <f t="shared" si="2"/>
        <v>8.1087328503238888E-6</v>
      </c>
    </row>
    <row r="29" spans="8:23" x14ac:dyDescent="0.25">
      <c r="H29" s="116" t="s">
        <v>162</v>
      </c>
      <c r="I29" s="116"/>
      <c r="J29" s="116"/>
      <c r="K29" s="116"/>
      <c r="L29" s="116">
        <v>0.48199999999999998</v>
      </c>
      <c r="M29" s="44"/>
      <c r="N29" s="44"/>
      <c r="O29" s="44">
        <v>0.14499999999999999</v>
      </c>
      <c r="P29" s="44">
        <v>0.14460000000000001</v>
      </c>
      <c r="Q29" s="44">
        <v>9.64E-2</v>
      </c>
      <c r="R29" s="44"/>
      <c r="S29" s="44"/>
      <c r="T29" s="44"/>
      <c r="U29" s="44"/>
      <c r="V29" s="44">
        <f t="shared" si="1"/>
        <v>0.8680000000000001</v>
      </c>
      <c r="W29" s="114">
        <f t="shared" si="2"/>
        <v>4.6910806392276181E-3</v>
      </c>
    </row>
  </sheetData>
  <customSheetViews>
    <customSheetView guid="{99EC964B-6DFB-4206-BFA0-685307533358}">
      <selection activeCell="J36" sqref="J36"/>
      <pageMargins left="0.7" right="0.7" top="0.75" bottom="0.75" header="0.3" footer="0.3"/>
    </customSheetView>
  </customSheetViews>
  <hyperlinks>
    <hyperlink ref="K11" r:id="rId1" display="http://stats.oecd.org/qwids/microdata.html?q=1:1+2:38+3:255+4:1+5:3+6:2002+7:1+8:85+9:85&amp;ds=CRS1&amp;f=json"/>
    <hyperlink ref="L11" r:id="rId2" display="http://stats.oecd.org/qwids/microdata.html?q=1:1+2:38+3:255+4:1+5:3+6:2003+7:1+8:85+9:85&amp;ds=CRS1&amp;f=json"/>
    <hyperlink ref="M11" r:id="rId3" display="http://stats.oecd.org/qwids/microdata.html?q=1:1+2:38+3:255+4:1+5:3+6:2004+7:1+8:85+9:85&amp;ds=CRS1&amp;f=json"/>
    <hyperlink ref="N11" r:id="rId4" display="http://stats.oecd.org/qwids/microdata.html?q=1:1+2:38+3:255+4:1+5:3+6:2005+7:1+8:85+9:85&amp;ds=CRS1&amp;f=json"/>
    <hyperlink ref="O11" r:id="rId5" display="http://stats.oecd.org/qwids/microdata.html?q=1:1+2:38+3:255+4:1+5:3+6:2006+7:1+8:85+9:85&amp;ds=CRS1&amp;f=json"/>
    <hyperlink ref="P11" r:id="rId6" display="http://stats.oecd.org/qwids/microdata.html?q=1:1+2:38+3:255+4:1+5:3+6:2007+7:1+8:85+9:85&amp;ds=CRS1&amp;f=json"/>
    <hyperlink ref="Q11" r:id="rId7" display="http://stats.oecd.org/qwids/microdata.html?q=1:1+2:38+3:255+4:1+5:3+6:2008+7:1+8:85+9:85&amp;ds=CRS1&amp;f=json"/>
    <hyperlink ref="R11" r:id="rId8" display="http://stats.oecd.org/qwids/microdata.html?q=1:1+2:38+3:255+4:1+5:3+6:2009+7:1+8:85+9:85&amp;ds=CRS1&amp;f=json"/>
    <hyperlink ref="S11" r:id="rId9" display="http://stats.oecd.org/qwids/microdata.html?q=1:1+2:38+3:255+4:1+5:3+6:2010+7:1+8:85+9:85&amp;ds=CRS1&amp;f=json"/>
    <hyperlink ref="T11" r:id="rId10" display="http://stats.oecd.org/qwids/microdata.html?q=1:1+2:38+3:255+4:1+5:3+6:2011+7:1+8:85+9:85&amp;ds=CRS1&amp;f=json"/>
    <hyperlink ref="U11" r:id="rId11" display="http://stats.oecd.org/qwids/microdata.html?q=1:1+2:38+3:255+4:1+5:3+6:2012+7:1+8:85+9:85&amp;ds=CRS1&amp;f=json"/>
    <hyperlink ref="H5" r:id="rId12" display="http://stats.oecd.org/qwids/microdata.html?q=1:1+2:38+3:255+4:1+5:3+6:2002+7:1+8:85+9:85&amp;ds=CRS1&amp;f=json"/>
    <hyperlink ref="I5" r:id="rId13" display="http://stats.oecd.org/qwids/microdata.html?q=1:1+2:38+3:255+4:1+5:3+6:2003+7:1+8:85+9:85&amp;ds=CRS1&amp;f=json"/>
    <hyperlink ref="J5" r:id="rId14" display="http://stats.oecd.org/qwids/microdata.html?q=1:1+2:38+3:255+4:1+5:3+6:2004+7:1+8:85+9:85&amp;ds=CRS1&amp;f=json"/>
    <hyperlink ref="K5" r:id="rId15" display="http://stats.oecd.org/qwids/microdata.html?q=1:1+2:38+3:255+4:1+5:3+6:2005+7:1+8:85+9:85&amp;ds=CRS1&amp;f=json"/>
    <hyperlink ref="L5" r:id="rId16" display="http://stats.oecd.org/qwids/microdata.html?q=1:1+2:38+3:255+4:1+5:3+6:2006+7:1+8:85+9:85&amp;ds=CRS1&amp;f=json"/>
    <hyperlink ref="M5" r:id="rId17" display="http://stats.oecd.org/qwids/microdata.html?q=1:1+2:38+3:255+4:1+5:3+6:2007+7:1+8:85+9:85&amp;ds=CRS1&amp;f=json"/>
    <hyperlink ref="N5" r:id="rId18" display="http://stats.oecd.org/qwids/microdata.html?q=1:1+2:38+3:255+4:1+5:3+6:2008+7:1+8:85+9:85&amp;ds=CRS1&amp;f=json"/>
    <hyperlink ref="O5" r:id="rId19" display="http://stats.oecd.org/qwids/microdata.html?q=1:1+2:38+3:255+4:1+5:3+6:2009+7:1+8:85+9:85&amp;ds=CRS1&amp;f=json"/>
    <hyperlink ref="P5" r:id="rId20" display="http://stats.oecd.org/qwids/microdata.html?q=1:1+2:38+3:255+4:1+5:3+6:2010+7:1+8:85+9:85&amp;ds=CRS1&amp;f=json"/>
    <hyperlink ref="Q5" r:id="rId21" display="http://stats.oecd.org/qwids/microdata.html?q=1:1+2:38+3:255+4:1+5:3+6:2011+7:1+8:85+9:85&amp;ds=CRS1&amp;f=json"/>
    <hyperlink ref="R5" r:id="rId22" display="http://stats.oecd.org/qwids/microdata.html?q=1:1+2:38+3:255+4:1+5:3+6:2012+7:1+8:85+9:85&amp;ds=CRS1&amp;f=json"/>
  </hyperlinks>
  <pageMargins left="0.7" right="0.7" top="0.75" bottom="0.75" header="0.3" footer="0.3"/>
  <drawing r:id="rId2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W82"/>
  <sheetViews>
    <sheetView topLeftCell="A4" zoomScaleNormal="100" workbookViewId="0">
      <selection activeCell="I39" sqref="I39"/>
    </sheetView>
  </sheetViews>
  <sheetFormatPr baseColWidth="10" defaultRowHeight="15" x14ac:dyDescent="0.25"/>
  <cols>
    <col min="4" max="4" width="9.42578125" customWidth="1"/>
    <col min="5" max="5" width="9.28515625" customWidth="1"/>
    <col min="17" max="17" width="11.140625" customWidth="1"/>
    <col min="18" max="18" width="11.28515625" customWidth="1"/>
  </cols>
  <sheetData>
    <row r="2" spans="3:23" s="42" customFormat="1" ht="25.15" customHeight="1" x14ac:dyDescent="0.25">
      <c r="C2" s="89"/>
      <c r="D2" s="89" t="s">
        <v>12</v>
      </c>
      <c r="E2" s="89"/>
      <c r="F2" s="89">
        <v>2000</v>
      </c>
      <c r="G2" s="89">
        <v>2001</v>
      </c>
      <c r="H2" s="89">
        <v>2002</v>
      </c>
      <c r="I2" s="89">
        <v>2003</v>
      </c>
      <c r="J2" s="89">
        <v>2004</v>
      </c>
      <c r="K2" s="89">
        <v>2005</v>
      </c>
      <c r="L2" s="89">
        <v>2006</v>
      </c>
      <c r="M2" s="89">
        <v>2007</v>
      </c>
      <c r="N2" s="89">
        <v>2008</v>
      </c>
      <c r="O2" s="89">
        <v>2009</v>
      </c>
      <c r="P2" s="89">
        <v>2010</v>
      </c>
      <c r="Q2" s="89">
        <v>2011</v>
      </c>
      <c r="R2" s="89">
        <v>2012</v>
      </c>
      <c r="S2" s="55"/>
      <c r="T2" s="52"/>
    </row>
    <row r="3" spans="3:23" x14ac:dyDescent="0.25">
      <c r="C3" s="116" t="s">
        <v>13</v>
      </c>
      <c r="D3" s="116" t="s">
        <v>14</v>
      </c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43"/>
      <c r="T3" s="45"/>
    </row>
    <row r="4" spans="3:23" x14ac:dyDescent="0.25">
      <c r="C4" s="116" t="s">
        <v>15</v>
      </c>
      <c r="D4" s="116" t="s">
        <v>192</v>
      </c>
      <c r="E4" s="116"/>
      <c r="F4" s="116" t="s">
        <v>17</v>
      </c>
      <c r="G4" s="116" t="s">
        <v>17</v>
      </c>
      <c r="H4" s="116">
        <v>455.77665200000001</v>
      </c>
      <c r="I4" s="116">
        <v>813.15690400000005</v>
      </c>
      <c r="J4" s="116">
        <v>558.42614700000001</v>
      </c>
      <c r="K4" s="116">
        <v>707.32301700000005</v>
      </c>
      <c r="L4" s="116">
        <v>1012.123214</v>
      </c>
      <c r="M4" s="116">
        <v>737.23299799999995</v>
      </c>
      <c r="N4" s="116">
        <v>1006.790606</v>
      </c>
      <c r="O4" s="116">
        <v>977.61162200000001</v>
      </c>
      <c r="P4" s="116">
        <v>961.53099899999995</v>
      </c>
      <c r="Q4" s="116">
        <v>1057.5273440000001</v>
      </c>
      <c r="R4" s="116">
        <v>803.54439100000002</v>
      </c>
      <c r="S4" s="43">
        <f>SUM(H4:R4)</f>
        <v>9091.0438939999985</v>
      </c>
      <c r="T4" s="45"/>
    </row>
    <row r="5" spans="3:23" x14ac:dyDescent="0.25">
      <c r="C5" s="116"/>
      <c r="D5" s="116" t="s">
        <v>201</v>
      </c>
      <c r="E5" s="116"/>
      <c r="F5" s="116" t="s">
        <v>17</v>
      </c>
      <c r="G5" s="116" t="s">
        <v>17</v>
      </c>
      <c r="H5" s="116">
        <v>45.635643000000002</v>
      </c>
      <c r="I5" s="116">
        <v>40.938842999999999</v>
      </c>
      <c r="J5" s="116">
        <v>45.276845999999999</v>
      </c>
      <c r="K5" s="116">
        <v>86.523827999999995</v>
      </c>
      <c r="L5" s="116">
        <v>99.880810999999994</v>
      </c>
      <c r="M5" s="116">
        <v>117.08787599999999</v>
      </c>
      <c r="N5" s="116">
        <v>174.58570800000001</v>
      </c>
      <c r="O5" s="116">
        <v>176.32095100000001</v>
      </c>
      <c r="P5" s="116">
        <v>206.687712</v>
      </c>
      <c r="Q5" s="116">
        <v>522.97213799999997</v>
      </c>
      <c r="R5" s="116">
        <v>337.13541900000001</v>
      </c>
      <c r="S5" s="43">
        <f>SUM(H5:R5)</f>
        <v>1853.0457749999998</v>
      </c>
      <c r="T5" s="45"/>
    </row>
    <row r="6" spans="3:23" x14ac:dyDescent="0.25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56">
        <f>+S5/S4</f>
        <v>0.20383201275961194</v>
      </c>
      <c r="T6" s="45"/>
    </row>
    <row r="7" spans="3:23" x14ac:dyDescent="0.25">
      <c r="C7" s="121" t="s">
        <v>203</v>
      </c>
      <c r="D7" s="122"/>
      <c r="E7" s="117"/>
      <c r="F7" s="117"/>
      <c r="G7" s="117"/>
      <c r="H7" s="118">
        <f t="shared" ref="H7:R7" si="0">(H5/H4)/100</f>
        <v>1.0012720660381698E-3</v>
      </c>
      <c r="I7" s="118">
        <f t="shared" si="0"/>
        <v>5.0345564058569439E-4</v>
      </c>
      <c r="J7" s="118">
        <f t="shared" si="0"/>
        <v>8.1079380403725971E-4</v>
      </c>
      <c r="K7" s="118">
        <f t="shared" si="0"/>
        <v>1.2232576336477397E-3</v>
      </c>
      <c r="L7" s="118">
        <f t="shared" si="0"/>
        <v>9.8684438434390063E-4</v>
      </c>
      <c r="M7" s="118">
        <f t="shared" si="0"/>
        <v>1.5882072061022968E-3</v>
      </c>
      <c r="N7" s="118">
        <f t="shared" si="0"/>
        <v>1.7340816149808216E-3</v>
      </c>
      <c r="O7" s="118">
        <f t="shared" si="0"/>
        <v>1.8035889409669886E-3</v>
      </c>
      <c r="P7" s="118">
        <f t="shared" si="0"/>
        <v>2.1495688876901203E-3</v>
      </c>
      <c r="Q7" s="118">
        <f t="shared" si="0"/>
        <v>4.9452351371067713E-3</v>
      </c>
      <c r="R7" s="118">
        <f t="shared" si="0"/>
        <v>4.1956041604675953E-3</v>
      </c>
      <c r="S7" s="43"/>
      <c r="T7" s="45"/>
    </row>
    <row r="8" spans="3:23" x14ac:dyDescent="0.25"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126">
        <f>+Q5/Q4</f>
        <v>0.4945235137106771</v>
      </c>
      <c r="R8" s="126">
        <f>+R5/R4</f>
        <v>0.41956041604675953</v>
      </c>
    </row>
    <row r="9" spans="3:23" x14ac:dyDescent="0.25"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126"/>
      <c r="R9" s="126"/>
    </row>
    <row r="10" spans="3:23" ht="24" x14ac:dyDescent="0.25">
      <c r="C10" s="90"/>
      <c r="D10" s="90"/>
      <c r="E10" s="90"/>
      <c r="F10" s="90"/>
      <c r="G10" s="90"/>
      <c r="H10" s="88" t="s">
        <v>202</v>
      </c>
      <c r="I10" s="88">
        <v>2000</v>
      </c>
      <c r="J10" s="88">
        <v>2001</v>
      </c>
      <c r="K10" s="88">
        <v>2002</v>
      </c>
      <c r="L10" s="88">
        <v>2003</v>
      </c>
      <c r="M10" s="88">
        <v>2004</v>
      </c>
      <c r="N10" s="88">
        <v>2005</v>
      </c>
      <c r="O10" s="88">
        <v>2006</v>
      </c>
      <c r="P10" s="88">
        <v>2007</v>
      </c>
      <c r="Q10" s="88">
        <v>2008</v>
      </c>
      <c r="R10" s="88">
        <v>2009</v>
      </c>
      <c r="S10" s="88">
        <v>2010</v>
      </c>
      <c r="T10" s="88">
        <v>2011</v>
      </c>
      <c r="U10" s="88">
        <v>2012</v>
      </c>
      <c r="V10" s="89" t="s">
        <v>189</v>
      </c>
      <c r="W10" s="89" t="s">
        <v>188</v>
      </c>
    </row>
    <row r="11" spans="3:23" s="45" customFormat="1" ht="36" x14ac:dyDescent="0.2">
      <c r="H11" s="88" t="s">
        <v>201</v>
      </c>
      <c r="I11" s="88" t="s">
        <v>17</v>
      </c>
      <c r="J11" s="88" t="s">
        <v>17</v>
      </c>
      <c r="K11" s="91">
        <v>45.635643000000002</v>
      </c>
      <c r="L11" s="91">
        <v>40.938842999999999</v>
      </c>
      <c r="M11" s="91">
        <v>45.276845999999999</v>
      </c>
      <c r="N11" s="91">
        <v>86.523827999999995</v>
      </c>
      <c r="O11" s="91">
        <v>99.880810999999994</v>
      </c>
      <c r="P11" s="91">
        <v>117.08787599999999</v>
      </c>
      <c r="Q11" s="91">
        <v>174.58570800000001</v>
      </c>
      <c r="R11" s="91">
        <v>176.32095100000001</v>
      </c>
      <c r="S11" s="91">
        <v>206.687712</v>
      </c>
      <c r="T11" s="91">
        <v>522.97213799999997</v>
      </c>
      <c r="U11" s="91">
        <v>337.13541900000001</v>
      </c>
      <c r="V11" s="91">
        <f>SUM(K11:U11)</f>
        <v>1853.0457749999998</v>
      </c>
      <c r="W11" s="91"/>
    </row>
    <row r="12" spans="3:23" s="45" customFormat="1" ht="36" customHeight="1" x14ac:dyDescent="0.2">
      <c r="H12" s="116" t="s">
        <v>186</v>
      </c>
      <c r="I12" s="116"/>
      <c r="J12" s="116"/>
      <c r="K12" s="116"/>
      <c r="L12" s="116">
        <v>0.66744080441128761</v>
      </c>
      <c r="M12" s="116"/>
      <c r="N12" s="116">
        <v>0.95444850700792205</v>
      </c>
      <c r="O12" s="116">
        <v>0.26638195647262602</v>
      </c>
      <c r="P12" s="116">
        <v>0.34723393574297229</v>
      </c>
      <c r="Q12" s="116">
        <v>0.3795404699480579</v>
      </c>
      <c r="R12" s="116">
        <v>5.6775969374999999E-2</v>
      </c>
      <c r="S12" s="116">
        <v>5.5917552467437098E-2</v>
      </c>
      <c r="T12" s="116">
        <v>0.232150226991333</v>
      </c>
      <c r="U12" s="116">
        <v>0.20050967598343719</v>
      </c>
      <c r="V12" s="119">
        <f t="shared" ref="V12:V36" si="1">SUM(I12:U12)</f>
        <v>3.1603990984000729</v>
      </c>
      <c r="W12" s="127">
        <f t="shared" ref="W12:W36" si="2">+V12/$V$11</f>
        <v>1.7055159354604035E-3</v>
      </c>
    </row>
    <row r="13" spans="3:23" s="45" customFormat="1" ht="12.75" x14ac:dyDescent="0.2">
      <c r="H13" s="116" t="s">
        <v>185</v>
      </c>
      <c r="I13" s="116"/>
      <c r="J13" s="116"/>
      <c r="K13" s="116">
        <v>3.6754311563471899E-2</v>
      </c>
      <c r="L13" s="116">
        <v>3.0810077957292979E-2</v>
      </c>
      <c r="M13" s="44">
        <v>1.12933283637719E-2</v>
      </c>
      <c r="N13" s="44">
        <v>2.85856326124782E-2</v>
      </c>
      <c r="O13" s="44">
        <v>1.2551776076314801E-2</v>
      </c>
      <c r="P13" s="44">
        <v>2.2415468856947299E-2</v>
      </c>
      <c r="Q13" s="44">
        <v>1.2404442521275099E-2</v>
      </c>
      <c r="R13" s="44">
        <v>4.149839855173372E-2</v>
      </c>
      <c r="S13" s="44">
        <v>2.8847682119205298E-2</v>
      </c>
      <c r="T13" s="44">
        <v>7.1190211345939891E-2</v>
      </c>
      <c r="U13" s="44">
        <v>3.1940874035989698E-2</v>
      </c>
      <c r="V13" s="43">
        <f t="shared" si="1"/>
        <v>0.32829220400442077</v>
      </c>
      <c r="W13" s="53">
        <f t="shared" si="2"/>
        <v>1.7716356953158418E-4</v>
      </c>
    </row>
    <row r="14" spans="3:23" s="45" customFormat="1" ht="12.75" x14ac:dyDescent="0.2">
      <c r="H14" s="116" t="s">
        <v>184</v>
      </c>
      <c r="I14" s="116"/>
      <c r="J14" s="116"/>
      <c r="K14" s="116">
        <v>0.65969277165206031</v>
      </c>
      <c r="L14" s="116">
        <v>0.32687831883403018</v>
      </c>
      <c r="M14" s="44">
        <v>0.63414088706671723</v>
      </c>
      <c r="N14" s="44">
        <v>0.20507084265473521</v>
      </c>
      <c r="O14" s="44">
        <v>1.3435672147608879</v>
      </c>
      <c r="P14" s="44">
        <v>0.34994588637919233</v>
      </c>
      <c r="Q14" s="44">
        <v>1.7664268570604367</v>
      </c>
      <c r="R14" s="44">
        <v>1.0328201503968804</v>
      </c>
      <c r="S14" s="44">
        <v>0.99519862251655611</v>
      </c>
      <c r="T14" s="44">
        <v>1.3917413793103459</v>
      </c>
      <c r="U14" s="44">
        <v>1.0949395886889464</v>
      </c>
      <c r="V14" s="43">
        <f t="shared" si="1"/>
        <v>9.8004225193207883</v>
      </c>
      <c r="W14" s="53">
        <f t="shared" si="2"/>
        <v>5.2888183613924965E-3</v>
      </c>
    </row>
    <row r="15" spans="3:23" s="45" customFormat="1" ht="12.75" x14ac:dyDescent="0.2">
      <c r="H15" s="116" t="s">
        <v>183</v>
      </c>
      <c r="I15" s="116"/>
      <c r="J15" s="116"/>
      <c r="K15" s="116">
        <v>0.9358343949044583</v>
      </c>
      <c r="L15" s="116">
        <v>1.3309763588315116</v>
      </c>
      <c r="M15" s="44">
        <v>2.7359080777803402</v>
      </c>
      <c r="N15" s="44">
        <v>2.4585293389452834</v>
      </c>
      <c r="O15" s="44">
        <v>3.0038481868994089</v>
      </c>
      <c r="P15" s="44">
        <v>3.5153846783952338</v>
      </c>
      <c r="Q15" s="44">
        <v>8.5627626002045893</v>
      </c>
      <c r="R15" s="44">
        <v>11.809272567922868</v>
      </c>
      <c r="S15" s="44">
        <v>13.446854979615615</v>
      </c>
      <c r="T15" s="44">
        <v>17.555151147507829</v>
      </c>
      <c r="U15" s="44">
        <v>17.525117749449546</v>
      </c>
      <c r="V15" s="43">
        <f t="shared" si="1"/>
        <v>82.879640080456682</v>
      </c>
      <c r="W15" s="53">
        <f t="shared" si="2"/>
        <v>4.4726169854307399E-2</v>
      </c>
    </row>
    <row r="16" spans="3:23" s="45" customFormat="1" ht="12.75" x14ac:dyDescent="0.2">
      <c r="H16" s="116" t="s">
        <v>200</v>
      </c>
      <c r="I16" s="116"/>
      <c r="J16" s="116"/>
      <c r="K16" s="116"/>
      <c r="L16" s="116"/>
      <c r="M16" s="44">
        <v>8.3505912218585096E-2</v>
      </c>
      <c r="N16" s="44">
        <v>5.3868347759376899E-2</v>
      </c>
      <c r="O16" s="44">
        <v>0.17449099781255301</v>
      </c>
      <c r="P16" s="44">
        <v>0.18410318597729</v>
      </c>
      <c r="Q16" s="44">
        <v>0.19119496855345899</v>
      </c>
      <c r="R16" s="44">
        <v>0.26316281679603498</v>
      </c>
      <c r="S16" s="44">
        <v>0.27898928101319814</v>
      </c>
      <c r="T16" s="44">
        <v>8.2269979852249833E-2</v>
      </c>
      <c r="U16" s="44"/>
      <c r="V16" s="43">
        <f t="shared" si="1"/>
        <v>1.311585489982747</v>
      </c>
      <c r="W16" s="53">
        <f t="shared" si="2"/>
        <v>7.0779983294408746E-4</v>
      </c>
    </row>
    <row r="17" spans="8:23" s="45" customFormat="1" ht="12.75" x14ac:dyDescent="0.2">
      <c r="H17" s="116" t="s">
        <v>181</v>
      </c>
      <c r="I17" s="116"/>
      <c r="J17" s="116"/>
      <c r="K17" s="116"/>
      <c r="L17" s="116"/>
      <c r="M17" s="44"/>
      <c r="N17" s="44">
        <v>8.2413621675366606</v>
      </c>
      <c r="O17" s="44">
        <v>22.231376804317776</v>
      </c>
      <c r="P17" s="44">
        <v>15.406926762491439</v>
      </c>
      <c r="Q17" s="44">
        <v>22.378976849848556</v>
      </c>
      <c r="R17" s="44">
        <v>14.721901949589203</v>
      </c>
      <c r="S17" s="44">
        <v>21.480611337748329</v>
      </c>
      <c r="T17" s="44">
        <v>17.861557814238036</v>
      </c>
      <c r="U17" s="44">
        <v>21.922415295629833</v>
      </c>
      <c r="V17" s="43">
        <f t="shared" si="1"/>
        <v>144.24512898139983</v>
      </c>
      <c r="W17" s="53">
        <f t="shared" si="2"/>
        <v>7.7842183354267028E-2</v>
      </c>
    </row>
    <row r="18" spans="8:23" s="45" customFormat="1" ht="12.75" x14ac:dyDescent="0.2">
      <c r="H18" s="116" t="s">
        <v>180</v>
      </c>
      <c r="I18" s="116"/>
      <c r="J18" s="116"/>
      <c r="K18" s="116"/>
      <c r="L18" s="116"/>
      <c r="M18" s="44"/>
      <c r="N18" s="44"/>
      <c r="O18" s="44">
        <v>0.40731768545249158</v>
      </c>
      <c r="P18" s="44">
        <v>0.1994592744695414</v>
      </c>
      <c r="Q18" s="44">
        <v>0.33689773877109497</v>
      </c>
      <c r="R18" s="44">
        <v>0.82232407905584259</v>
      </c>
      <c r="S18" s="44">
        <v>0.87657050406622428</v>
      </c>
      <c r="T18" s="44">
        <v>0.26654616240266948</v>
      </c>
      <c r="U18" s="44">
        <v>0.62650899742930621</v>
      </c>
      <c r="V18" s="43">
        <f t="shared" si="1"/>
        <v>3.5356244416471703</v>
      </c>
      <c r="W18" s="53">
        <f t="shared" si="2"/>
        <v>1.9080070710326465E-3</v>
      </c>
    </row>
    <row r="19" spans="8:23" s="45" customFormat="1" ht="12.75" x14ac:dyDescent="0.2">
      <c r="H19" s="116" t="s">
        <v>179</v>
      </c>
      <c r="I19" s="116"/>
      <c r="J19" s="116"/>
      <c r="K19" s="116">
        <v>0.22160682310809551</v>
      </c>
      <c r="L19" s="116">
        <v>0.26243362331939879</v>
      </c>
      <c r="M19" s="44">
        <v>0.30703192943222801</v>
      </c>
      <c r="N19" s="44">
        <v>0.25510812826249052</v>
      </c>
      <c r="O19" s="44">
        <v>0.24805384711936701</v>
      </c>
      <c r="P19" s="44">
        <v>0.44007759123887713</v>
      </c>
      <c r="Q19" s="44">
        <v>0.43978941295254564</v>
      </c>
      <c r="R19" s="44">
        <v>1.0081506753933989</v>
      </c>
      <c r="S19" s="44">
        <v>0.66288252622516575</v>
      </c>
      <c r="T19" s="44">
        <v>0.5303583921023356</v>
      </c>
      <c r="U19" s="44">
        <v>0.74097557840616979</v>
      </c>
      <c r="V19" s="43">
        <f t="shared" si="1"/>
        <v>5.1164685275600732</v>
      </c>
      <c r="W19" s="53">
        <f t="shared" si="2"/>
        <v>2.761112864338213E-3</v>
      </c>
    </row>
    <row r="20" spans="8:23" s="45" customFormat="1" ht="12.75" x14ac:dyDescent="0.2">
      <c r="H20" s="116" t="s">
        <v>178</v>
      </c>
      <c r="I20" s="116"/>
      <c r="J20" s="116"/>
      <c r="K20" s="116">
        <v>4.3030817076618622</v>
      </c>
      <c r="L20" s="116">
        <v>6.7458366286295366</v>
      </c>
      <c r="M20" s="44">
        <v>7.2999503043856402</v>
      </c>
      <c r="N20" s="44">
        <v>7.3660949540144172</v>
      </c>
      <c r="O20" s="44">
        <v>8.3385399999999983</v>
      </c>
      <c r="P20" s="44">
        <v>10.744930699999998</v>
      </c>
      <c r="Q20" s="44">
        <v>18.57603082</v>
      </c>
      <c r="R20" s="44">
        <v>19.608538159999998</v>
      </c>
      <c r="S20" s="44">
        <v>19.621898459999997</v>
      </c>
      <c r="T20" s="44">
        <v>17.81457034</v>
      </c>
      <c r="U20" s="44">
        <v>18.692171870000006</v>
      </c>
      <c r="V20" s="43">
        <f t="shared" si="1"/>
        <v>139.11164394469145</v>
      </c>
      <c r="W20" s="53">
        <f t="shared" si="2"/>
        <v>7.5071887495435169E-2</v>
      </c>
    </row>
    <row r="21" spans="8:23" s="45" customFormat="1" ht="12.75" x14ac:dyDescent="0.2">
      <c r="H21" s="116" t="s">
        <v>176</v>
      </c>
      <c r="I21" s="116"/>
      <c r="J21" s="116"/>
      <c r="K21" s="116"/>
      <c r="L21" s="116"/>
      <c r="M21" s="44"/>
      <c r="N21" s="44"/>
      <c r="O21" s="44"/>
      <c r="P21" s="44"/>
      <c r="Q21" s="44"/>
      <c r="R21" s="44">
        <v>0.54891349</v>
      </c>
      <c r="S21" s="44">
        <v>1.5079609999999999</v>
      </c>
      <c r="T21" s="44">
        <v>1.3758870000000001</v>
      </c>
      <c r="U21" s="44">
        <v>0.59133999999999998</v>
      </c>
      <c r="V21" s="43">
        <f t="shared" si="1"/>
        <v>4.0241014899999996</v>
      </c>
      <c r="W21" s="53">
        <f t="shared" si="2"/>
        <v>2.1716147244122989E-3</v>
      </c>
    </row>
    <row r="22" spans="8:23" s="45" customFormat="1" ht="12.75" x14ac:dyDescent="0.2">
      <c r="H22" s="116" t="s">
        <v>175</v>
      </c>
      <c r="I22" s="116"/>
      <c r="J22" s="116"/>
      <c r="K22" s="116">
        <v>0.29529544811987574</v>
      </c>
      <c r="L22" s="116">
        <v>0.70207547169811235</v>
      </c>
      <c r="M22" s="44">
        <v>1.0643371847434471</v>
      </c>
      <c r="N22" s="44">
        <v>1.3175379070345521</v>
      </c>
      <c r="O22" s="44">
        <v>1.5829587057791785</v>
      </c>
      <c r="P22" s="44">
        <v>2.6633343572881572</v>
      </c>
      <c r="Q22" s="44">
        <v>1.6544658156642149</v>
      </c>
      <c r="R22" s="44">
        <v>1.3598648516919645</v>
      </c>
      <c r="S22" s="44">
        <v>1.4229261589403974</v>
      </c>
      <c r="T22" s="44">
        <v>1.4886336902113451</v>
      </c>
      <c r="U22" s="44">
        <v>0.65879177377892051</v>
      </c>
      <c r="V22" s="43">
        <f t="shared" si="1"/>
        <v>14.210221364950167</v>
      </c>
      <c r="W22" s="53">
        <f t="shared" si="2"/>
        <v>7.6685754646024151E-3</v>
      </c>
    </row>
    <row r="23" spans="8:23" s="45" customFormat="1" ht="12.75" x14ac:dyDescent="0.2">
      <c r="H23" s="44" t="s">
        <v>174</v>
      </c>
      <c r="I23" s="44"/>
      <c r="J23" s="44"/>
      <c r="K23" s="44"/>
      <c r="L23" s="44">
        <v>0.30019206869280279</v>
      </c>
      <c r="M23" s="44">
        <v>0.44560999999999995</v>
      </c>
      <c r="N23" s="44"/>
      <c r="O23" s="44">
        <v>6.2758800000000002E-3</v>
      </c>
      <c r="P23" s="44">
        <v>0.37867928815879537</v>
      </c>
      <c r="Q23" s="44">
        <v>3.9502697245059957</v>
      </c>
      <c r="R23" s="44">
        <v>0.60303729285614815</v>
      </c>
      <c r="S23" s="44">
        <v>1.2250484635761589</v>
      </c>
      <c r="T23" s="44">
        <v>0.78833154894327062</v>
      </c>
      <c r="U23" s="44">
        <v>0.3744344473007718</v>
      </c>
      <c r="V23" s="43">
        <f t="shared" si="1"/>
        <v>8.071878714033943</v>
      </c>
      <c r="W23" s="53">
        <f t="shared" si="2"/>
        <v>4.3560061078544831E-3</v>
      </c>
    </row>
    <row r="24" spans="8:23" s="45" customFormat="1" ht="12.75" x14ac:dyDescent="0.2">
      <c r="H24" s="44" t="s">
        <v>173</v>
      </c>
      <c r="I24" s="44"/>
      <c r="J24" s="44"/>
      <c r="K24" s="44"/>
      <c r="L24" s="44">
        <v>0.48334771354616102</v>
      </c>
      <c r="M24" s="44">
        <v>0.429232192414431</v>
      </c>
      <c r="N24" s="44">
        <v>0.17928247048138099</v>
      </c>
      <c r="O24" s="44">
        <v>0.25695017182130619</v>
      </c>
      <c r="P24" s="44">
        <v>0.2253140916808149</v>
      </c>
      <c r="Q24" s="44">
        <v>0.24551690821256092</v>
      </c>
      <c r="R24" s="44">
        <v>0.39782655246252657</v>
      </c>
      <c r="S24" s="44">
        <v>1.1797321349215935</v>
      </c>
      <c r="T24" s="44">
        <v>1.171405701897454</v>
      </c>
      <c r="U24" s="44">
        <v>1.2127069321519144</v>
      </c>
      <c r="V24" s="43">
        <f t="shared" si="1"/>
        <v>5.781314869590144</v>
      </c>
      <c r="W24" s="53">
        <f t="shared" si="2"/>
        <v>3.1198985732503797E-3</v>
      </c>
    </row>
    <row r="25" spans="8:23" s="45" customFormat="1" ht="12.75" x14ac:dyDescent="0.2">
      <c r="H25" s="44" t="s">
        <v>172</v>
      </c>
      <c r="I25" s="44"/>
      <c r="J25" s="44"/>
      <c r="K25" s="44"/>
      <c r="L25" s="44"/>
      <c r="M25" s="44"/>
      <c r="N25" s="44"/>
      <c r="O25" s="44">
        <v>0.11806999999999999</v>
      </c>
      <c r="P25" s="44"/>
      <c r="Q25" s="44"/>
      <c r="R25" s="44">
        <v>0.27059100000000003</v>
      </c>
      <c r="S25" s="44">
        <v>1.3197349999999999</v>
      </c>
      <c r="T25" s="44">
        <v>0.32258599999999998</v>
      </c>
      <c r="U25" s="44">
        <v>0.81293599999999988</v>
      </c>
      <c r="V25" s="43">
        <f t="shared" si="1"/>
        <v>2.8439179999999995</v>
      </c>
      <c r="W25" s="53">
        <f t="shared" si="2"/>
        <v>1.5347262535918736E-3</v>
      </c>
    </row>
    <row r="26" spans="8:23" s="45" customFormat="1" ht="12.75" x14ac:dyDescent="0.2">
      <c r="H26" s="44" t="s">
        <v>171</v>
      </c>
      <c r="I26" s="44"/>
      <c r="J26" s="44"/>
      <c r="K26" s="44"/>
      <c r="L26" s="44"/>
      <c r="M26" s="44"/>
      <c r="N26" s="44"/>
      <c r="O26" s="44">
        <v>6.6602359733902342E-2</v>
      </c>
      <c r="P26" s="44">
        <v>0.1363559890485968</v>
      </c>
      <c r="Q26" s="44">
        <v>9.2310514928602302E-2</v>
      </c>
      <c r="R26" s="44">
        <v>8.91225177551873E-2</v>
      </c>
      <c r="S26" s="44">
        <v>0.26321552317880798</v>
      </c>
      <c r="T26" s="44">
        <v>0.11123470522803111</v>
      </c>
      <c r="U26" s="44">
        <v>0.44472993573264796</v>
      </c>
      <c r="V26" s="43">
        <f t="shared" si="1"/>
        <v>1.2035715456057758</v>
      </c>
      <c r="W26" s="53">
        <f t="shared" si="2"/>
        <v>6.4950988358923622E-4</v>
      </c>
    </row>
    <row r="27" spans="8:23" s="45" customFormat="1" ht="12.75" x14ac:dyDescent="0.2">
      <c r="H27" s="44" t="s">
        <v>170</v>
      </c>
      <c r="I27" s="44"/>
      <c r="J27" s="44"/>
      <c r="K27" s="44">
        <v>1.8801243992083698</v>
      </c>
      <c r="L27" s="44">
        <v>2.6823100000000002</v>
      </c>
      <c r="M27" s="44">
        <v>4.9857300000000002</v>
      </c>
      <c r="N27" s="44">
        <v>4.9619999999999997</v>
      </c>
      <c r="O27" s="44">
        <v>5.8917500000000009</v>
      </c>
      <c r="P27" s="44">
        <v>8.0485099999999985</v>
      </c>
      <c r="Q27" s="44">
        <v>9.2080000000000002</v>
      </c>
      <c r="R27" s="44">
        <v>7.2589399999999991</v>
      </c>
      <c r="S27" s="44">
        <v>6.9800099200000014</v>
      </c>
      <c r="T27" s="44">
        <v>9.4602605959999995</v>
      </c>
      <c r="U27" s="44">
        <v>7.1728289460000001</v>
      </c>
      <c r="V27" s="43">
        <f t="shared" si="1"/>
        <v>68.530463861208361</v>
      </c>
      <c r="W27" s="53">
        <f t="shared" si="2"/>
        <v>3.6982607114067846E-2</v>
      </c>
    </row>
    <row r="28" spans="8:23" s="45" customFormat="1" ht="12.75" x14ac:dyDescent="0.2">
      <c r="H28" s="44" t="s">
        <v>169</v>
      </c>
      <c r="I28" s="44"/>
      <c r="J28" s="44"/>
      <c r="K28" s="44">
        <v>3.3282485092220197E-2</v>
      </c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3">
        <f t="shared" si="1"/>
        <v>3.3282485092220197E-2</v>
      </c>
      <c r="W28" s="53">
        <f t="shared" si="2"/>
        <v>1.7960962185200311E-5</v>
      </c>
    </row>
    <row r="29" spans="8:23" s="45" customFormat="1" ht="12.75" x14ac:dyDescent="0.2">
      <c r="H29" s="44" t="s">
        <v>168</v>
      </c>
      <c r="I29" s="44"/>
      <c r="J29" s="44"/>
      <c r="K29" s="44">
        <v>2.171909436986577</v>
      </c>
      <c r="L29" s="44">
        <v>0.67304459606447098</v>
      </c>
      <c r="M29" s="44">
        <v>1.8878874660573062</v>
      </c>
      <c r="N29" s="44">
        <v>2.468096997547117</v>
      </c>
      <c r="O29" s="44">
        <v>2.5433372825341407</v>
      </c>
      <c r="P29" s="44">
        <v>4.7488580499795132</v>
      </c>
      <c r="Q29" s="44">
        <v>5.4594601650517776</v>
      </c>
      <c r="R29" s="44">
        <v>8.344861748216104</v>
      </c>
      <c r="S29" s="44">
        <v>9.2169435023575161</v>
      </c>
      <c r="T29" s="44">
        <v>9.4762966848659911</v>
      </c>
      <c r="U29" s="44">
        <v>9.4292640114189421</v>
      </c>
      <c r="V29" s="43">
        <f t="shared" si="1"/>
        <v>56.419959941079455</v>
      </c>
      <c r="W29" s="53">
        <f t="shared" si="2"/>
        <v>3.0447148528254496E-2</v>
      </c>
    </row>
    <row r="30" spans="8:23" s="45" customFormat="1" ht="12.75" x14ac:dyDescent="0.2">
      <c r="H30" s="44" t="s">
        <v>166</v>
      </c>
      <c r="I30" s="44"/>
      <c r="J30" s="44"/>
      <c r="K30" s="44">
        <v>2.3093295919329004</v>
      </c>
      <c r="L30" s="44">
        <v>3.2826839566150734</v>
      </c>
      <c r="M30" s="44">
        <v>4.1007164368244506</v>
      </c>
      <c r="N30" s="44">
        <v>11.302742693202031</v>
      </c>
      <c r="O30" s="44">
        <v>15.1011579268608</v>
      </c>
      <c r="P30" s="44">
        <v>28.974359453579755</v>
      </c>
      <c r="Q30" s="44">
        <v>27.909411169829788</v>
      </c>
      <c r="R30" s="44">
        <v>31.926693515694204</v>
      </c>
      <c r="S30" s="44">
        <v>29.272038382141723</v>
      </c>
      <c r="T30" s="44">
        <v>22.837169872733597</v>
      </c>
      <c r="U30" s="44">
        <v>11.972390475822618</v>
      </c>
      <c r="V30" s="43">
        <f t="shared" si="1"/>
        <v>188.98869347523691</v>
      </c>
      <c r="W30" s="53">
        <f t="shared" si="2"/>
        <v>0.10198814083545073</v>
      </c>
    </row>
    <row r="31" spans="8:23" s="45" customFormat="1" ht="12.75" x14ac:dyDescent="0.2">
      <c r="H31" s="44" t="s">
        <v>165</v>
      </c>
      <c r="I31" s="44"/>
      <c r="J31" s="44"/>
      <c r="K31" s="44">
        <v>4.439769571031789</v>
      </c>
      <c r="L31" s="44">
        <v>4.9436129782993516</v>
      </c>
      <c r="M31" s="44">
        <v>8.1113531173427731</v>
      </c>
      <c r="N31" s="44">
        <v>10.290596060168085</v>
      </c>
      <c r="O31" s="44">
        <v>14.471295078187508</v>
      </c>
      <c r="P31" s="44">
        <v>14.311181650018487</v>
      </c>
      <c r="Q31" s="44">
        <v>22.033382636944769</v>
      </c>
      <c r="R31" s="44">
        <v>15.76183498860094</v>
      </c>
      <c r="S31" s="44">
        <v>18.421223653883523</v>
      </c>
      <c r="T31" s="44">
        <v>28.25940254576836</v>
      </c>
      <c r="U31" s="44">
        <v>21.648972802080106</v>
      </c>
      <c r="V31" s="43">
        <f t="shared" si="1"/>
        <v>162.69262508232566</v>
      </c>
      <c r="W31" s="53">
        <f t="shared" si="2"/>
        <v>8.7797412928088986E-2</v>
      </c>
    </row>
    <row r="32" spans="8:23" s="45" customFormat="1" ht="12.75" x14ac:dyDescent="0.2">
      <c r="H32" s="44" t="s">
        <v>164</v>
      </c>
      <c r="I32" s="44"/>
      <c r="J32" s="44"/>
      <c r="K32" s="44"/>
      <c r="L32" s="44">
        <v>1.2929368029739781</v>
      </c>
      <c r="M32" s="44">
        <v>1.2915426088356003</v>
      </c>
      <c r="N32" s="44">
        <v>1.507344088610642</v>
      </c>
      <c r="O32" s="44">
        <v>1.9254707947653995</v>
      </c>
      <c r="P32" s="44">
        <v>1.5527587931321889</v>
      </c>
      <c r="Q32" s="44">
        <v>2.3098668612073689</v>
      </c>
      <c r="R32" s="44">
        <v>2.1706107574499485</v>
      </c>
      <c r="S32" s="44">
        <v>2.6969905054186243</v>
      </c>
      <c r="T32" s="44">
        <v>4.5165779981965724</v>
      </c>
      <c r="U32" s="44">
        <v>2.7625013333333333</v>
      </c>
      <c r="V32" s="43">
        <f t="shared" si="1"/>
        <v>22.026600543923657</v>
      </c>
      <c r="W32" s="53">
        <f t="shared" si="2"/>
        <v>1.1886700717862006E-2</v>
      </c>
    </row>
    <row r="33" spans="3:23" s="45" customFormat="1" ht="12.75" x14ac:dyDescent="0.2">
      <c r="H33" s="44" t="s">
        <v>37</v>
      </c>
      <c r="I33" s="44"/>
      <c r="J33" s="44"/>
      <c r="K33" s="44">
        <v>6.5905999999999992E-2</v>
      </c>
      <c r="L33" s="44">
        <v>5.6899999999999995E-4</v>
      </c>
      <c r="M33" s="44">
        <v>1.3079999999999999E-3</v>
      </c>
      <c r="N33" s="44"/>
      <c r="O33" s="44">
        <v>4.2730000000000004E-2</v>
      </c>
      <c r="P33" s="44">
        <v>4.7930000000000007E-2</v>
      </c>
      <c r="Q33" s="44">
        <v>0.11234999999999999</v>
      </c>
      <c r="R33" s="44">
        <v>5.5919999999999997E-2</v>
      </c>
      <c r="S33" s="44">
        <v>3.3689999999999998E-2</v>
      </c>
      <c r="T33" s="44"/>
      <c r="U33" s="44">
        <v>5.9782799999999999E-3</v>
      </c>
      <c r="V33" s="43">
        <f t="shared" si="1"/>
        <v>0.36638128000000003</v>
      </c>
      <c r="W33" s="53">
        <f t="shared" si="2"/>
        <v>1.9771841847781666E-4</v>
      </c>
    </row>
    <row r="34" spans="3:23" s="45" customFormat="1" ht="12.75" x14ac:dyDescent="0.2">
      <c r="H34" s="44" t="s">
        <v>34</v>
      </c>
      <c r="I34" s="44"/>
      <c r="J34" s="44"/>
      <c r="K34" s="44"/>
      <c r="L34" s="44"/>
      <c r="M34" s="44">
        <v>0.59874954000000002</v>
      </c>
      <c r="N34" s="44">
        <v>0.68833375099999994</v>
      </c>
      <c r="O34" s="44">
        <v>0.43672605999999997</v>
      </c>
      <c r="P34" s="44">
        <v>0.9378440400000001</v>
      </c>
      <c r="Q34" s="44">
        <v>-6.3029999999999998E-5</v>
      </c>
      <c r="R34" s="44">
        <v>0.62631999999999999</v>
      </c>
      <c r="S34" s="44">
        <v>0.66716739999999997</v>
      </c>
      <c r="T34" s="44">
        <v>0.48988782000000003</v>
      </c>
      <c r="U34" s="44">
        <v>0.49119748000000008</v>
      </c>
      <c r="V34" s="43">
        <f t="shared" si="1"/>
        <v>4.9361630610000002</v>
      </c>
      <c r="W34" s="53">
        <f t="shared" si="2"/>
        <v>2.6638106449367129E-3</v>
      </c>
    </row>
    <row r="35" spans="3:23" s="45" customFormat="1" ht="12.75" x14ac:dyDescent="0.2">
      <c r="H35" s="44" t="s">
        <v>163</v>
      </c>
      <c r="I35" s="44"/>
      <c r="J35" s="44"/>
      <c r="K35" s="44">
        <v>0.23105776444111079</v>
      </c>
      <c r="L35" s="44">
        <v>1.4696276943174401E-2</v>
      </c>
      <c r="M35" s="44">
        <v>0.144548286604361</v>
      </c>
      <c r="N35" s="44">
        <v>0.45082712234139199</v>
      </c>
      <c r="O35" s="44">
        <v>0.29835944055944075</v>
      </c>
      <c r="P35" s="44">
        <v>1.1220704422653589</v>
      </c>
      <c r="Q35" s="44">
        <v>1.247567794463543</v>
      </c>
      <c r="R35" s="44">
        <v>0.81685410809122172</v>
      </c>
      <c r="S35" s="44">
        <v>0.97993138223938026</v>
      </c>
      <c r="T35" s="44">
        <v>0.51879023404937508</v>
      </c>
      <c r="U35" s="44">
        <v>0.78559670733639719</v>
      </c>
      <c r="V35" s="43">
        <f t="shared" si="1"/>
        <v>6.6102995593347558</v>
      </c>
      <c r="W35" s="53">
        <f t="shared" si="2"/>
        <v>3.5672618823108979E-3</v>
      </c>
    </row>
    <row r="36" spans="3:23" s="45" customFormat="1" ht="12.75" x14ac:dyDescent="0.2">
      <c r="H36" s="44" t="s">
        <v>162</v>
      </c>
      <c r="I36" s="44"/>
      <c r="J36" s="44"/>
      <c r="K36" s="44">
        <v>28.051999999999996</v>
      </c>
      <c r="L36" s="44">
        <v>17.198999999999998</v>
      </c>
      <c r="M36" s="44">
        <v>11.143999999999998</v>
      </c>
      <c r="N36" s="44">
        <v>33.793999999999997</v>
      </c>
      <c r="O36" s="44">
        <v>21.113000000000007</v>
      </c>
      <c r="P36" s="44">
        <v>22.730199000000006</v>
      </c>
      <c r="Q36" s="44">
        <v>47.719143000000017</v>
      </c>
      <c r="R36" s="44">
        <v>56.725120000000004</v>
      </c>
      <c r="S36" s="44">
        <v>74.05332700000001</v>
      </c>
      <c r="T36" s="44">
        <v>386.35013600000002</v>
      </c>
      <c r="U36" s="44">
        <v>217.93716400000002</v>
      </c>
      <c r="V36" s="43">
        <f t="shared" si="1"/>
        <v>916.81708900000012</v>
      </c>
      <c r="W36" s="53">
        <f t="shared" si="2"/>
        <v>0.49476224568710409</v>
      </c>
    </row>
    <row r="37" spans="3:23" s="45" customFormat="1" ht="12.75" x14ac:dyDescent="0.2"/>
    <row r="38" spans="3:23" x14ac:dyDescent="0.25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</row>
    <row r="82" spans="8:8" x14ac:dyDescent="0.25">
      <c r="H82">
        <f>343.24+97.2+50.6</f>
        <v>491.04</v>
      </c>
    </row>
  </sheetData>
  <customSheetViews>
    <customSheetView guid="{99EC964B-6DFB-4206-BFA0-685307533358}" topLeftCell="A4">
      <selection activeCell="I39" sqref="I39"/>
      <pageMargins left="0.7" right="0.7" top="0.75" bottom="0.75" header="0.3" footer="0.3"/>
    </customSheetView>
  </customSheetViews>
  <hyperlinks>
    <hyperlink ref="K11" r:id="rId1" display="http://stats.oecd.org/qwids/microdata.html?q=1:1+2:38+3:256+4:1+5:3+6:2002+7:1+8:85+9:85&amp;ds=CRS1&amp;f=json"/>
    <hyperlink ref="L11" r:id="rId2" display="http://stats.oecd.org/qwids/microdata.html?q=1:1+2:38+3:256+4:1+5:3+6:2003+7:1+8:85+9:85&amp;ds=CRS1&amp;f=json"/>
    <hyperlink ref="H5" r:id="rId3" display="http://stats.oecd.org/qwids/microdata.html?q=1:1+2:38+3:256+4:1+5:3+6:2002+7:1+8:85+9:85&amp;ds=CRS1&amp;f=json"/>
    <hyperlink ref="I5" r:id="rId4" display="http://stats.oecd.org/qwids/microdata.html?q=1:1+2:38+3:256+4:1+5:3+6:2003+7:1+8:85+9:85&amp;ds=CRS1&amp;f=json"/>
    <hyperlink ref="J5" r:id="rId5" display="http://stats.oecd.org/qwids/microdata.html?q=1:1+2:38+3:256+4:1+5:3+6:2004+7:1+8:85+9:85&amp;ds=CRS1&amp;f=json"/>
    <hyperlink ref="K5" r:id="rId6" display="http://stats.oecd.org/qwids/microdata.html?q=1:1+2:38+3:256+4:1+5:3+6:2005+7:1+8:85+9:85&amp;ds=CRS1&amp;f=json"/>
    <hyperlink ref="L5" r:id="rId7" display="http://stats.oecd.org/qwids/microdata.html?q=1:1+2:38+3:256+4:1+5:3+6:2006+7:1+8:85+9:85&amp;ds=CRS1&amp;f=json"/>
    <hyperlink ref="M5" r:id="rId8" display="http://stats.oecd.org/qwids/microdata.html?q=1:1+2:38+3:256+4:1+5:3+6:2007+7:1+8:85+9:85&amp;ds=CRS1&amp;f=json"/>
    <hyperlink ref="N5" r:id="rId9" display="http://stats.oecd.org/qwids/microdata.html?q=1:1+2:38+3:256+4:1+5:3+6:2008+7:1+8:85+9:85&amp;ds=CRS1&amp;f=json"/>
    <hyperlink ref="O5" r:id="rId10" display="http://stats.oecd.org/qwids/microdata.html?q=1:1+2:38+3:256+4:1+5:3+6:2009+7:1+8:85+9:85&amp;ds=CRS1&amp;f=json"/>
    <hyperlink ref="P5" r:id="rId11" display="http://stats.oecd.org/qwids/microdata.html?q=1:1+2:38+3:256+4:1+5:3+6:2010+7:1+8:85+9:85&amp;ds=CRS1&amp;f=json"/>
    <hyperlink ref="Q5" r:id="rId12" display="http://stats.oecd.org/qwids/microdata.html?q=1:1+2:38+3:256+4:1+5:3+6:2011+7:1+8:85+9:85&amp;ds=CRS1&amp;f=json"/>
    <hyperlink ref="R5" r:id="rId13" display="http://stats.oecd.org/qwids/microdata.html?q=1:1+2:38+3:256+4:1+5:3+6:2012+7:1+8:85+9:85&amp;ds=CRS1&amp;f=json"/>
    <hyperlink ref="U11" r:id="rId14" display="http://stats.oecd.org/qwids/microdata.html?q=1:1+2:38+3:256+4:1+5:3+6:2012+7:1+8:85+9:85&amp;ds=CRS1&amp;f=json"/>
    <hyperlink ref="T11" r:id="rId15" display="http://stats.oecd.org/qwids/microdata.html?q=1:1+2:38+3:256+4:1+5:3+6:2011+7:1+8:85+9:85&amp;ds=CRS1&amp;f=json"/>
    <hyperlink ref="S11" r:id="rId16" display="http://stats.oecd.org/qwids/microdata.html?q=1:1+2:38+3:256+4:1+5:3+6:2010+7:1+8:85+9:85&amp;ds=CRS1&amp;f=json"/>
    <hyperlink ref="R11" r:id="rId17" display="http://stats.oecd.org/qwids/microdata.html?q=1:1+2:38+3:256+4:1+5:3+6:2009+7:1+8:85+9:85&amp;ds=CRS1&amp;f=json"/>
    <hyperlink ref="Q11" r:id="rId18" display="http://stats.oecd.org/qwids/microdata.html?q=1:1+2:38+3:256+4:1+5:3+6:2008+7:1+8:85+9:85&amp;ds=CRS1&amp;f=json"/>
    <hyperlink ref="P11" r:id="rId19" display="http://stats.oecd.org/qwids/microdata.html?q=1:1+2:38+3:256+4:1+5:3+6:2007+7:1+8:85+9:85&amp;ds=CRS1&amp;f=json"/>
    <hyperlink ref="O11" r:id="rId20" display="http://stats.oecd.org/qwids/microdata.html?q=1:1+2:38+3:256+4:1+5:3+6:2006+7:1+8:85+9:85&amp;ds=CRS1&amp;f=json"/>
    <hyperlink ref="N11" r:id="rId21" display="http://stats.oecd.org/qwids/microdata.html?q=1:1+2:38+3:256+4:1+5:3+6:2005+7:1+8:85+9:85&amp;ds=CRS1&amp;f=json"/>
    <hyperlink ref="M11" r:id="rId22" display="http://stats.oecd.org/qwids/microdata.html?q=1:1+2:38+3:256+4:1+5:3+6:2004+7:1+8:85+9:85&amp;ds=CRS1&amp;f=json"/>
  </hyperlinks>
  <pageMargins left="0.7" right="0.7" top="0.75" bottom="0.75" header="0.3" footer="0.3"/>
  <drawing r:id="rId2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8"/>
  <sheetViews>
    <sheetView zoomScaleNormal="100" workbookViewId="0">
      <selection activeCell="K41" sqref="K41"/>
    </sheetView>
  </sheetViews>
  <sheetFormatPr baseColWidth="10" defaultRowHeight="15" x14ac:dyDescent="0.25"/>
  <cols>
    <col min="3" max="3" width="17.85546875" customWidth="1"/>
    <col min="4" max="4" width="18.7109375" customWidth="1"/>
    <col min="13" max="13" width="11.42578125" customWidth="1"/>
  </cols>
  <sheetData>
    <row r="2" spans="1:21" s="42" customFormat="1" ht="25.15" customHeight="1" x14ac:dyDescent="0.25">
      <c r="A2" s="89"/>
      <c r="B2" s="89" t="s">
        <v>12</v>
      </c>
      <c r="C2" s="89"/>
      <c r="D2" s="89">
        <v>2000</v>
      </c>
      <c r="E2" s="89">
        <v>2001</v>
      </c>
      <c r="F2" s="89">
        <v>2002</v>
      </c>
      <c r="G2" s="89">
        <v>2003</v>
      </c>
      <c r="H2" s="89">
        <v>2004</v>
      </c>
      <c r="I2" s="89">
        <v>2005</v>
      </c>
      <c r="J2" s="89">
        <v>2006</v>
      </c>
      <c r="K2" s="89">
        <v>2007</v>
      </c>
      <c r="L2" s="89">
        <v>2008</v>
      </c>
      <c r="M2" s="89">
        <v>2009</v>
      </c>
      <c r="N2" s="89">
        <v>2010</v>
      </c>
      <c r="O2" s="89">
        <v>2011</v>
      </c>
      <c r="P2" s="89">
        <v>2012</v>
      </c>
      <c r="Q2" s="55"/>
      <c r="R2" s="52"/>
    </row>
    <row r="3" spans="1:21" x14ac:dyDescent="0.25">
      <c r="A3" s="44" t="s">
        <v>13</v>
      </c>
      <c r="B3" s="44" t="s">
        <v>14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3"/>
      <c r="R3" s="45"/>
    </row>
    <row r="4" spans="1:21" x14ac:dyDescent="0.25">
      <c r="A4" s="44" t="s">
        <v>15</v>
      </c>
      <c r="B4" s="44" t="s">
        <v>197</v>
      </c>
      <c r="C4" s="44"/>
      <c r="D4" s="44" t="s">
        <v>17</v>
      </c>
      <c r="E4" s="44" t="s">
        <v>17</v>
      </c>
      <c r="F4" s="44">
        <v>455.77665200000001</v>
      </c>
      <c r="G4" s="44">
        <v>813.15690400000005</v>
      </c>
      <c r="H4" s="44">
        <v>558.42614700000001</v>
      </c>
      <c r="I4" s="44">
        <v>707.32301700000005</v>
      </c>
      <c r="J4" s="44">
        <v>1012.123214</v>
      </c>
      <c r="K4" s="44">
        <v>737.23299799999995</v>
      </c>
      <c r="L4" s="44">
        <v>1006.790606</v>
      </c>
      <c r="M4" s="44">
        <v>977.61162200000001</v>
      </c>
      <c r="N4" s="44">
        <v>961.53099899999995</v>
      </c>
      <c r="O4" s="44">
        <v>1057.5273440000001</v>
      </c>
      <c r="P4" s="44">
        <v>803.54439100000002</v>
      </c>
      <c r="Q4" s="43">
        <f>SUM(F4:P4)</f>
        <v>9091.0438939999985</v>
      </c>
      <c r="R4" s="45"/>
    </row>
    <row r="5" spans="1:21" x14ac:dyDescent="0.25">
      <c r="A5" s="44"/>
      <c r="B5" s="44" t="s">
        <v>205</v>
      </c>
      <c r="C5" s="44"/>
      <c r="D5" s="44" t="s">
        <v>17</v>
      </c>
      <c r="E5" s="44" t="s">
        <v>17</v>
      </c>
      <c r="F5" s="44">
        <v>241.56558200000001</v>
      </c>
      <c r="G5" s="44">
        <v>653.78192000000001</v>
      </c>
      <c r="H5" s="44">
        <v>247.78098499999999</v>
      </c>
      <c r="I5" s="44">
        <v>345.88521500000002</v>
      </c>
      <c r="J5" s="44">
        <v>614.05996300000004</v>
      </c>
      <c r="K5" s="44">
        <v>269.60756099999998</v>
      </c>
      <c r="L5" s="44">
        <v>463.59586300000001</v>
      </c>
      <c r="M5" s="44">
        <v>340.95106800000002</v>
      </c>
      <c r="N5" s="44">
        <v>261.01500099999998</v>
      </c>
      <c r="O5" s="44">
        <v>45.020575000000001</v>
      </c>
      <c r="P5" s="44">
        <v>29.089773000000001</v>
      </c>
      <c r="Q5" s="43">
        <f>SUM(F5:P5)</f>
        <v>3512.3535059999995</v>
      </c>
      <c r="R5" s="45"/>
    </row>
    <row r="6" spans="1:21" x14ac:dyDescent="0.25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6">
        <f>+Q5/Q4</f>
        <v>0.38635315668403264</v>
      </c>
      <c r="R6" s="45"/>
    </row>
    <row r="7" spans="1:21" x14ac:dyDescent="0.25">
      <c r="A7" s="50" t="s">
        <v>206</v>
      </c>
      <c r="B7" s="49"/>
      <c r="C7" s="48"/>
      <c r="D7" s="48"/>
      <c r="E7" s="48"/>
      <c r="F7" s="47">
        <f t="shared" ref="F7:P7" si="0">(F5/F4)/100</f>
        <v>5.3000868065527854E-3</v>
      </c>
      <c r="G7" s="47">
        <f t="shared" si="0"/>
        <v>8.0400463524810707E-3</v>
      </c>
      <c r="H7" s="47">
        <f t="shared" si="0"/>
        <v>4.4371307885767743E-3</v>
      </c>
      <c r="I7" s="47">
        <f t="shared" si="0"/>
        <v>4.8900602226549629E-3</v>
      </c>
      <c r="J7" s="47">
        <f t="shared" si="0"/>
        <v>6.0670475146319489E-3</v>
      </c>
      <c r="K7" s="47">
        <f t="shared" si="0"/>
        <v>3.6570197173946902E-3</v>
      </c>
      <c r="L7" s="47">
        <f t="shared" si="0"/>
        <v>4.6046899944952408E-3</v>
      </c>
      <c r="M7" s="47">
        <f t="shared" si="0"/>
        <v>3.4875922127693363E-3</v>
      </c>
      <c r="N7" s="47">
        <f t="shared" si="0"/>
        <v>2.714577078341288E-3</v>
      </c>
      <c r="O7" s="47">
        <f t="shared" si="0"/>
        <v>4.257154697268991E-4</v>
      </c>
      <c r="P7" s="47">
        <f t="shared" si="0"/>
        <v>3.6201824473938742E-4</v>
      </c>
      <c r="Q7" s="43"/>
      <c r="R7" s="45"/>
    </row>
    <row r="8" spans="1:21" x14ac:dyDescent="0.25">
      <c r="A8" s="92"/>
      <c r="B8" s="92"/>
      <c r="C8" s="93"/>
      <c r="D8" s="93"/>
      <c r="E8" s="93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43"/>
      <c r="R8" s="45"/>
    </row>
    <row r="9" spans="1:21" x14ac:dyDescent="0.25">
      <c r="A9" s="92"/>
      <c r="B9" s="92"/>
      <c r="C9" s="93"/>
      <c r="D9" s="93"/>
      <c r="E9" s="93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43"/>
      <c r="R9" s="45"/>
    </row>
    <row r="10" spans="1:21" ht="24" x14ac:dyDescent="0.25">
      <c r="A10" s="92"/>
      <c r="B10" s="92"/>
      <c r="C10" s="93"/>
      <c r="D10" s="93"/>
      <c r="E10" s="93"/>
      <c r="F10" s="88" t="s">
        <v>202</v>
      </c>
      <c r="G10" s="88">
        <v>2000</v>
      </c>
      <c r="H10" s="88">
        <v>2001</v>
      </c>
      <c r="I10" s="88">
        <v>2002</v>
      </c>
      <c r="J10" s="88">
        <v>2003</v>
      </c>
      <c r="K10" s="88">
        <v>2004</v>
      </c>
      <c r="L10" s="88">
        <v>2005</v>
      </c>
      <c r="M10" s="88">
        <v>2006</v>
      </c>
      <c r="N10" s="88">
        <v>2007</v>
      </c>
      <c r="O10" s="88">
        <v>2008</v>
      </c>
      <c r="P10" s="88">
        <v>2009</v>
      </c>
      <c r="Q10" s="88">
        <v>2010</v>
      </c>
      <c r="R10" s="88">
        <v>2011</v>
      </c>
      <c r="S10" s="88">
        <v>2012</v>
      </c>
      <c r="T10" s="89" t="s">
        <v>189</v>
      </c>
      <c r="U10" s="89" t="s">
        <v>188</v>
      </c>
    </row>
    <row r="11" spans="1:21" ht="36" x14ac:dyDescent="0.25">
      <c r="A11" s="92"/>
      <c r="B11" s="92"/>
      <c r="C11" s="93"/>
      <c r="D11" s="93"/>
      <c r="E11" s="93"/>
      <c r="F11" s="88" t="s">
        <v>205</v>
      </c>
      <c r="G11" s="88" t="s">
        <v>17</v>
      </c>
      <c r="H11" s="88" t="s">
        <v>17</v>
      </c>
      <c r="I11" s="91">
        <v>241.56558200000001</v>
      </c>
      <c r="J11" s="91">
        <v>653.78192000000001</v>
      </c>
      <c r="K11" s="91">
        <v>247.78098499999999</v>
      </c>
      <c r="L11" s="91">
        <v>345.88521500000002</v>
      </c>
      <c r="M11" s="91">
        <v>614.05996300000004</v>
      </c>
      <c r="N11" s="91">
        <v>269.60756099999998</v>
      </c>
      <c r="O11" s="91">
        <v>463.59586300000001</v>
      </c>
      <c r="P11" s="91">
        <v>340.95106800000002</v>
      </c>
      <c r="Q11" s="91">
        <v>261.01500099999998</v>
      </c>
      <c r="R11" s="91">
        <v>45.020575000000001</v>
      </c>
      <c r="S11" s="91">
        <v>29.089773000000001</v>
      </c>
      <c r="T11" s="91">
        <f>SUM(I11:S11)</f>
        <v>3512.3535059999995</v>
      </c>
      <c r="U11" s="91"/>
    </row>
    <row r="12" spans="1:21" x14ac:dyDescent="0.25">
      <c r="F12" s="44" t="s">
        <v>186</v>
      </c>
      <c r="G12" s="44"/>
      <c r="H12" s="44"/>
      <c r="I12" s="44"/>
      <c r="J12" s="44"/>
      <c r="K12" s="44"/>
      <c r="L12" s="44"/>
      <c r="M12" s="44"/>
      <c r="N12" s="44"/>
      <c r="O12" s="44"/>
      <c r="P12" s="57">
        <v>2.45625E-6</v>
      </c>
      <c r="Q12" s="44"/>
      <c r="R12" s="44"/>
      <c r="S12" s="44"/>
      <c r="T12" s="44">
        <f t="shared" ref="T12:T39" si="1">SUM(G12:S12)</f>
        <v>2.45625E-6</v>
      </c>
      <c r="U12" s="128">
        <f t="shared" ref="U12:U39" si="2">+T12/$T$11</f>
        <v>6.9931742229365459E-10</v>
      </c>
    </row>
    <row r="13" spans="1:21" s="43" customFormat="1" ht="12" x14ac:dyDescent="0.2">
      <c r="F13" s="44" t="s">
        <v>185</v>
      </c>
      <c r="G13" s="44"/>
      <c r="H13" s="44"/>
      <c r="I13" s="44"/>
      <c r="J13" s="44"/>
      <c r="K13" s="44"/>
      <c r="L13" s="44">
        <v>1.24285359184688E-2</v>
      </c>
      <c r="M13" s="44">
        <v>1.50621312915778E-2</v>
      </c>
      <c r="N13" s="44">
        <v>6.1601642710472299E-3</v>
      </c>
      <c r="O13" s="44"/>
      <c r="P13" s="57">
        <v>3.707979390057093E-2</v>
      </c>
      <c r="Q13" s="44">
        <v>2.6490066225165601E-2</v>
      </c>
      <c r="R13" s="44">
        <v>3.1284760845383799E-2</v>
      </c>
      <c r="S13" s="44">
        <v>1.9280205655527001E-3</v>
      </c>
      <c r="T13" s="44">
        <f t="shared" si="1"/>
        <v>0.13043347301776687</v>
      </c>
      <c r="U13" s="114">
        <f t="shared" si="2"/>
        <v>3.7135633641361294E-5</v>
      </c>
    </row>
    <row r="14" spans="1:21" s="43" customFormat="1" ht="33" customHeight="1" x14ac:dyDescent="0.2">
      <c r="F14" s="44" t="s">
        <v>184</v>
      </c>
      <c r="G14" s="44"/>
      <c r="H14" s="44"/>
      <c r="I14" s="44">
        <v>0.13193855433041179</v>
      </c>
      <c r="J14" s="44">
        <v>0.22176025307874828</v>
      </c>
      <c r="K14" s="44">
        <v>0.45405640452230089</v>
      </c>
      <c r="L14" s="44">
        <v>0.48098434004474216</v>
      </c>
      <c r="M14" s="44">
        <v>0.58284172210367835</v>
      </c>
      <c r="N14" s="44">
        <v>0.76263262149212907</v>
      </c>
      <c r="O14" s="44">
        <v>0.86088071541901079</v>
      </c>
      <c r="P14" s="57">
        <v>0.58880868959754928</v>
      </c>
      <c r="Q14" s="44">
        <v>0.47850201324503322</v>
      </c>
      <c r="R14" s="44">
        <v>0.26741518353726318</v>
      </c>
      <c r="S14" s="44">
        <v>0.29398971722365064</v>
      </c>
      <c r="T14" s="44">
        <f t="shared" si="1"/>
        <v>5.1238102145945179</v>
      </c>
      <c r="U14" s="114">
        <f t="shared" si="2"/>
        <v>1.4587968454319127E-3</v>
      </c>
    </row>
    <row r="15" spans="1:21" s="43" customFormat="1" ht="12" x14ac:dyDescent="0.2">
      <c r="F15" s="44" t="s">
        <v>183</v>
      </c>
      <c r="G15" s="44"/>
      <c r="H15" s="44"/>
      <c r="I15" s="44"/>
      <c r="J15" s="44"/>
      <c r="K15" s="44"/>
      <c r="L15" s="44">
        <v>7.4275810844268396E-3</v>
      </c>
      <c r="M15" s="44">
        <v>8.6507154192012707E-3</v>
      </c>
      <c r="N15" s="44">
        <v>7.3991049986037397E-3</v>
      </c>
      <c r="O15" s="44">
        <v>1.51899283920766E-3</v>
      </c>
      <c r="P15" s="57">
        <v>0.14604732690622263</v>
      </c>
      <c r="Q15" s="44">
        <v>0.72136478353717726</v>
      </c>
      <c r="R15" s="44">
        <v>1.2625518147811094</v>
      </c>
      <c r="S15" s="44">
        <v>1.4629744243394747</v>
      </c>
      <c r="T15" s="44">
        <f t="shared" si="1"/>
        <v>3.6179347439054235</v>
      </c>
      <c r="U15" s="114">
        <f t="shared" si="2"/>
        <v>1.0300599691133209E-3</v>
      </c>
    </row>
    <row r="16" spans="1:21" s="43" customFormat="1" ht="12" x14ac:dyDescent="0.2">
      <c r="F16" s="44" t="s">
        <v>182</v>
      </c>
      <c r="G16" s="44"/>
      <c r="H16" s="44"/>
      <c r="I16" s="44"/>
      <c r="J16" s="44"/>
      <c r="K16" s="44"/>
      <c r="L16" s="44"/>
      <c r="M16" s="44"/>
      <c r="N16" s="44"/>
      <c r="O16" s="44"/>
      <c r="P16" s="57"/>
      <c r="Q16" s="44"/>
      <c r="R16" s="44">
        <v>3.1688188227838102E-3</v>
      </c>
      <c r="S16" s="44"/>
      <c r="T16" s="44">
        <f t="shared" si="1"/>
        <v>3.1688188227838102E-3</v>
      </c>
      <c r="U16" s="114">
        <f t="shared" si="2"/>
        <v>9.0219245226047317E-7</v>
      </c>
    </row>
    <row r="17" spans="6:21" s="43" customFormat="1" ht="12" x14ac:dyDescent="0.2">
      <c r="F17" s="44" t="s">
        <v>200</v>
      </c>
      <c r="G17" s="44"/>
      <c r="H17" s="44"/>
      <c r="I17" s="44"/>
      <c r="J17" s="44"/>
      <c r="K17" s="44"/>
      <c r="L17" s="44"/>
      <c r="M17" s="44">
        <v>7.0692242974928501E-2</v>
      </c>
      <c r="N17" s="44">
        <v>7.7903942968434198E-2</v>
      </c>
      <c r="O17" s="44">
        <v>7.7793904208998496E-2</v>
      </c>
      <c r="P17" s="57">
        <v>2.4502010661180199E-2</v>
      </c>
      <c r="Q17" s="44">
        <v>3.8777259952328398E-2</v>
      </c>
      <c r="R17" s="44"/>
      <c r="S17" s="44"/>
      <c r="T17" s="44">
        <f t="shared" si="1"/>
        <v>0.2896693607658698</v>
      </c>
      <c r="U17" s="114">
        <f t="shared" si="2"/>
        <v>8.247158501302342E-5</v>
      </c>
    </row>
    <row r="18" spans="6:21" s="43" customFormat="1" ht="12" x14ac:dyDescent="0.2">
      <c r="F18" s="44" t="s">
        <v>181</v>
      </c>
      <c r="G18" s="44"/>
      <c r="H18" s="44"/>
      <c r="I18" s="44"/>
      <c r="J18" s="44">
        <v>0.61574963280985195</v>
      </c>
      <c r="K18" s="44"/>
      <c r="L18" s="44">
        <v>6.065125528212775</v>
      </c>
      <c r="M18" s="44">
        <v>6.9499010920045174</v>
      </c>
      <c r="N18" s="44">
        <v>7.2998848733744088</v>
      </c>
      <c r="O18" s="44">
        <v>0.66121602480888475</v>
      </c>
      <c r="P18" s="57">
        <v>5.7851719816181597E-2</v>
      </c>
      <c r="Q18" s="44">
        <v>2.5946455496688761</v>
      </c>
      <c r="R18" s="44">
        <v>0.21050414349277</v>
      </c>
      <c r="S18" s="44">
        <v>3.6159383033418997E-4</v>
      </c>
      <c r="T18" s="44">
        <f t="shared" si="1"/>
        <v>24.455240158018597</v>
      </c>
      <c r="U18" s="114">
        <f t="shared" si="2"/>
        <v>6.9626363394922472E-3</v>
      </c>
    </row>
    <row r="19" spans="6:21" s="43" customFormat="1" ht="12" x14ac:dyDescent="0.2">
      <c r="F19" s="44" t="s">
        <v>180</v>
      </c>
      <c r="G19" s="44"/>
      <c r="H19" s="44"/>
      <c r="I19" s="44">
        <v>9.4241824521722802E-3</v>
      </c>
      <c r="J19" s="44">
        <v>9.5356456897525699E-3</v>
      </c>
      <c r="K19" s="44"/>
      <c r="L19" s="44"/>
      <c r="M19" s="44"/>
      <c r="N19" s="44"/>
      <c r="O19" s="44">
        <v>0.13702581854896878</v>
      </c>
      <c r="P19" s="57">
        <v>0.11815903077565799</v>
      </c>
      <c r="Q19" s="44">
        <v>0.1010649006622517</v>
      </c>
      <c r="R19" s="44">
        <v>0.16835650723025591</v>
      </c>
      <c r="S19" s="44">
        <v>0.1010785475578406</v>
      </c>
      <c r="T19" s="44">
        <f t="shared" si="1"/>
        <v>0.64464463291689988</v>
      </c>
      <c r="U19" s="114">
        <f t="shared" si="2"/>
        <v>1.8353637577074225E-4</v>
      </c>
    </row>
    <row r="20" spans="6:21" s="43" customFormat="1" ht="12" x14ac:dyDescent="0.2">
      <c r="F20" s="44" t="s">
        <v>179</v>
      </c>
      <c r="G20" s="44"/>
      <c r="H20" s="44"/>
      <c r="I20" s="44">
        <v>0.54874814939873728</v>
      </c>
      <c r="J20" s="44">
        <v>0.46258614845780166</v>
      </c>
      <c r="K20" s="44">
        <v>0.4459188719095537</v>
      </c>
      <c r="L20" s="44">
        <v>0.6151628858264977</v>
      </c>
      <c r="M20" s="44">
        <v>1.5473553407807228</v>
      </c>
      <c r="N20" s="44">
        <v>2.0151874934976002</v>
      </c>
      <c r="O20" s="44">
        <v>1.56150474542045</v>
      </c>
      <c r="P20" s="57">
        <v>1.42087049436012</v>
      </c>
      <c r="Q20" s="44">
        <v>0.21719735099337711</v>
      </c>
      <c r="R20" s="44">
        <v>1.6122052280311461</v>
      </c>
      <c r="S20" s="44">
        <v>1.5798725449871471</v>
      </c>
      <c r="T20" s="44">
        <f t="shared" si="1"/>
        <v>12.026609253663153</v>
      </c>
      <c r="U20" s="114">
        <f t="shared" si="2"/>
        <v>3.4240885016609585E-3</v>
      </c>
    </row>
    <row r="21" spans="6:21" s="43" customFormat="1" ht="12" x14ac:dyDescent="0.2">
      <c r="F21" s="44" t="s">
        <v>178</v>
      </c>
      <c r="G21" s="44"/>
      <c r="H21" s="44"/>
      <c r="I21" s="44">
        <v>1.950805767599658</v>
      </c>
      <c r="J21" s="44">
        <v>2.8542198621624726</v>
      </c>
      <c r="K21" s="44">
        <v>2.3601813889924168</v>
      </c>
      <c r="L21" s="44">
        <v>2.3012055679840944</v>
      </c>
      <c r="M21" s="44">
        <v>2.0658799999999999</v>
      </c>
      <c r="N21" s="44">
        <v>2.8760355999999998</v>
      </c>
      <c r="O21" s="44">
        <v>0.28425538</v>
      </c>
      <c r="P21" s="57">
        <v>0.62389165999999996</v>
      </c>
      <c r="Q21" s="44">
        <v>0.55828093000000012</v>
      </c>
      <c r="R21" s="44">
        <v>0.48527541000000007</v>
      </c>
      <c r="S21" s="44">
        <v>1.4908560299999998</v>
      </c>
      <c r="T21" s="44">
        <f t="shared" si="1"/>
        <v>17.850887596738641</v>
      </c>
      <c r="U21" s="114">
        <f t="shared" si="2"/>
        <v>5.0823151958493788E-3</v>
      </c>
    </row>
    <row r="22" spans="6:21" s="43" customFormat="1" ht="12" x14ac:dyDescent="0.2">
      <c r="F22" s="44" t="s">
        <v>177</v>
      </c>
      <c r="G22" s="44"/>
      <c r="H22" s="44"/>
      <c r="I22" s="44">
        <v>1.1761379700311001E-2</v>
      </c>
      <c r="J22" s="44">
        <v>7.9313071969269004E-3</v>
      </c>
      <c r="K22" s="44"/>
      <c r="L22" s="44"/>
      <c r="M22" s="44"/>
      <c r="N22" s="44"/>
      <c r="O22" s="44"/>
      <c r="P22" s="57"/>
      <c r="Q22" s="44"/>
      <c r="R22" s="44"/>
      <c r="S22" s="44"/>
      <c r="T22" s="44">
        <f t="shared" si="1"/>
        <v>1.9692686897237903E-2</v>
      </c>
      <c r="U22" s="114">
        <f t="shared" si="2"/>
        <v>5.6066927385292369E-6</v>
      </c>
    </row>
    <row r="23" spans="6:21" s="43" customFormat="1" ht="12" x14ac:dyDescent="0.2">
      <c r="F23" s="44" t="s">
        <v>176</v>
      </c>
      <c r="G23" s="44"/>
      <c r="H23" s="44"/>
      <c r="I23" s="44"/>
      <c r="J23" s="44"/>
      <c r="K23" s="44"/>
      <c r="L23" s="44"/>
      <c r="M23" s="44"/>
      <c r="N23" s="44"/>
      <c r="O23" s="44"/>
      <c r="P23" s="57">
        <v>0.34120872000000002</v>
      </c>
      <c r="Q23" s="44">
        <v>0.93587600000000004</v>
      </c>
      <c r="R23" s="44">
        <v>0.93703400000000003</v>
      </c>
      <c r="S23" s="44">
        <v>0.36262899999999998</v>
      </c>
      <c r="T23" s="44">
        <f t="shared" si="1"/>
        <v>2.5767477200000002</v>
      </c>
      <c r="U23" s="114">
        <f t="shared" si="2"/>
        <v>7.3362425382247399E-4</v>
      </c>
    </row>
    <row r="24" spans="6:21" s="43" customFormat="1" ht="12" x14ac:dyDescent="0.2">
      <c r="F24" s="44" t="s">
        <v>175</v>
      </c>
      <c r="G24" s="44"/>
      <c r="H24" s="44"/>
      <c r="I24" s="44"/>
      <c r="J24" s="44">
        <v>2.10202237035363E-2</v>
      </c>
      <c r="K24" s="44"/>
      <c r="L24" s="44"/>
      <c r="M24" s="44">
        <v>5.1673976051217201E-2</v>
      </c>
      <c r="N24" s="44">
        <v>2.1434569322381899E-2</v>
      </c>
      <c r="O24" s="44">
        <v>2.0193278523005901E-2</v>
      </c>
      <c r="P24" s="57"/>
      <c r="Q24" s="44"/>
      <c r="R24" s="44"/>
      <c r="S24" s="44"/>
      <c r="T24" s="44">
        <f t="shared" si="1"/>
        <v>0.11432204760014129</v>
      </c>
      <c r="U24" s="114">
        <f t="shared" si="2"/>
        <v>3.2548559649491416E-5</v>
      </c>
    </row>
    <row r="25" spans="6:21" s="43" customFormat="1" ht="12" x14ac:dyDescent="0.2">
      <c r="F25" s="44" t="s">
        <v>174</v>
      </c>
      <c r="G25" s="44"/>
      <c r="H25" s="44"/>
      <c r="I25" s="44"/>
      <c r="J25" s="44"/>
      <c r="K25" s="44">
        <v>2.3134000000000001</v>
      </c>
      <c r="L25" s="44">
        <v>1.7399950285856301E-2</v>
      </c>
      <c r="M25" s="44">
        <v>0.28235120000000002</v>
      </c>
      <c r="N25" s="44">
        <v>0.1291666803559206</v>
      </c>
      <c r="O25" s="44">
        <v>0.76448665801240534</v>
      </c>
      <c r="P25" s="57">
        <v>0.67621587522629145</v>
      </c>
      <c r="Q25" s="44">
        <v>0.98049403973509985</v>
      </c>
      <c r="R25" s="44">
        <v>1.0260221774193543</v>
      </c>
      <c r="S25" s="44">
        <v>0.419035989717224</v>
      </c>
      <c r="T25" s="44">
        <f t="shared" si="1"/>
        <v>6.608572570752151</v>
      </c>
      <c r="U25" s="114">
        <f t="shared" si="2"/>
        <v>1.8815226199364659E-3</v>
      </c>
    </row>
    <row r="26" spans="6:21" s="43" customFormat="1" ht="12" x14ac:dyDescent="0.2">
      <c r="F26" s="44" t="s">
        <v>173</v>
      </c>
      <c r="G26" s="44"/>
      <c r="H26" s="44"/>
      <c r="I26" s="44">
        <v>0.38338658146964899</v>
      </c>
      <c r="J26" s="44">
        <v>0.87575496117342455</v>
      </c>
      <c r="K26" s="44">
        <v>0.36179463459759487</v>
      </c>
      <c r="L26" s="44">
        <v>2.5499455040871966</v>
      </c>
      <c r="M26" s="44">
        <v>3.1746993127147727</v>
      </c>
      <c r="N26" s="44">
        <v>2.423191850594228</v>
      </c>
      <c r="O26" s="44">
        <v>1.5110338164251205</v>
      </c>
      <c r="P26" s="57">
        <v>1.0350214132762316</v>
      </c>
      <c r="Q26" s="44">
        <v>2.092175475099304</v>
      </c>
      <c r="R26" s="44">
        <v>1.5010638991905336</v>
      </c>
      <c r="S26" s="44">
        <v>1.7233780082592447</v>
      </c>
      <c r="T26" s="44">
        <f t="shared" si="1"/>
        <v>17.631445456887302</v>
      </c>
      <c r="U26" s="114">
        <f t="shared" si="2"/>
        <v>5.0198379595813112E-3</v>
      </c>
    </row>
    <row r="27" spans="6:21" s="43" customFormat="1" ht="12" x14ac:dyDescent="0.2">
      <c r="F27" s="44" t="s">
        <v>172</v>
      </c>
      <c r="G27" s="44"/>
      <c r="H27" s="44"/>
      <c r="I27" s="44"/>
      <c r="J27" s="44"/>
      <c r="K27" s="44"/>
      <c r="L27" s="44"/>
      <c r="M27" s="44"/>
      <c r="N27" s="44"/>
      <c r="O27" s="44"/>
      <c r="P27" s="57">
        <v>5.1679999999999997E-2</v>
      </c>
      <c r="Q27" s="44">
        <v>3.2682000000000003E-2</v>
      </c>
      <c r="R27" s="44">
        <v>0.151223</v>
      </c>
      <c r="S27" s="44">
        <v>0.13844500000000001</v>
      </c>
      <c r="T27" s="44">
        <f t="shared" si="1"/>
        <v>0.37402999999999997</v>
      </c>
      <c r="U27" s="114">
        <f t="shared" si="2"/>
        <v>1.0648985056915853E-4</v>
      </c>
    </row>
    <row r="28" spans="6:21" s="43" customFormat="1" ht="12" x14ac:dyDescent="0.2">
      <c r="F28" s="44" t="s">
        <v>171</v>
      </c>
      <c r="G28" s="44"/>
      <c r="H28" s="44"/>
      <c r="I28" s="44"/>
      <c r="J28" s="44"/>
      <c r="K28" s="44">
        <v>3.3134550875885203E-2</v>
      </c>
      <c r="L28" s="44"/>
      <c r="M28" s="44">
        <v>2.87627965357098E-2</v>
      </c>
      <c r="N28" s="44">
        <v>3.3109075975359302E-2</v>
      </c>
      <c r="O28" s="44">
        <v>0.19539870186066632</v>
      </c>
      <c r="P28" s="57">
        <v>0.17692125052221144</v>
      </c>
      <c r="Q28" s="44"/>
      <c r="R28" s="44">
        <v>0.12458175750834299</v>
      </c>
      <c r="S28" s="44">
        <v>0.123772750642674</v>
      </c>
      <c r="T28" s="44">
        <f t="shared" si="1"/>
        <v>0.71568088392084905</v>
      </c>
      <c r="U28" s="114">
        <f t="shared" si="2"/>
        <v>2.0376106297338316E-4</v>
      </c>
    </row>
    <row r="29" spans="6:21" s="43" customFormat="1" ht="12" x14ac:dyDescent="0.2">
      <c r="F29" s="44" t="s">
        <v>170</v>
      </c>
      <c r="G29" s="44"/>
      <c r="H29" s="44"/>
      <c r="I29" s="44">
        <v>8.5760060314767739E-2</v>
      </c>
      <c r="J29" s="44">
        <v>0.20138999999999999</v>
      </c>
      <c r="K29" s="44">
        <v>3.1910000000000001E-2</v>
      </c>
      <c r="L29" s="44">
        <v>0.34</v>
      </c>
      <c r="M29" s="44">
        <v>0.11914</v>
      </c>
      <c r="N29" s="44">
        <v>4.2700000000000004E-3</v>
      </c>
      <c r="O29" s="44"/>
      <c r="P29" s="57"/>
      <c r="Q29" s="44"/>
      <c r="R29" s="44"/>
      <c r="S29" s="44"/>
      <c r="T29" s="44">
        <f t="shared" si="1"/>
        <v>0.78247006031476785</v>
      </c>
      <c r="U29" s="114">
        <f t="shared" si="2"/>
        <v>2.2277656818372882E-4</v>
      </c>
    </row>
    <row r="30" spans="6:21" s="43" customFormat="1" ht="12" x14ac:dyDescent="0.2">
      <c r="F30" s="44" t="s">
        <v>168</v>
      </c>
      <c r="G30" s="44"/>
      <c r="H30" s="44"/>
      <c r="I30" s="44">
        <v>0.31807253055499901</v>
      </c>
      <c r="J30" s="44">
        <v>0.26488819200180824</v>
      </c>
      <c r="K30" s="44">
        <v>0.54988500289347497</v>
      </c>
      <c r="L30" s="44">
        <v>0.76210140652653224</v>
      </c>
      <c r="M30" s="44">
        <v>0.60718962399451326</v>
      </c>
      <c r="N30" s="44">
        <v>0.3898946811416083</v>
      </c>
      <c r="O30" s="44">
        <v>0.28455469311232962</v>
      </c>
      <c r="P30" s="57">
        <v>0.19296253822629922</v>
      </c>
      <c r="Q30" s="44">
        <v>0.1143001075357763</v>
      </c>
      <c r="R30" s="44">
        <v>4.9497198729615E-2</v>
      </c>
      <c r="S30" s="44"/>
      <c r="T30" s="44">
        <f t="shared" si="1"/>
        <v>3.5333459747169567</v>
      </c>
      <c r="U30" s="114">
        <f t="shared" si="2"/>
        <v>1.0059767528186147E-3</v>
      </c>
    </row>
    <row r="31" spans="6:21" s="43" customFormat="1" ht="12" x14ac:dyDescent="0.2">
      <c r="F31" s="44" t="s">
        <v>167</v>
      </c>
      <c r="G31" s="44"/>
      <c r="H31" s="44"/>
      <c r="I31" s="44">
        <v>2.9686174724342701E-4</v>
      </c>
      <c r="J31" s="44"/>
      <c r="K31" s="44">
        <v>2.1120636103863799E-3</v>
      </c>
      <c r="L31" s="44">
        <v>3.7285607755406401E-3</v>
      </c>
      <c r="M31" s="44">
        <v>7.53106564578888E-4</v>
      </c>
      <c r="N31" s="44">
        <v>1.0951403148528401E-3</v>
      </c>
      <c r="O31" s="44">
        <v>8.6542622241453909E-3</v>
      </c>
      <c r="P31" s="57">
        <v>1.25330733881075E-3</v>
      </c>
      <c r="Q31" s="44">
        <v>2.2476821192053001E-3</v>
      </c>
      <c r="R31" s="44">
        <v>4.1713014460511696E-3</v>
      </c>
      <c r="S31" s="44">
        <v>2.5706940874036001E-3</v>
      </c>
      <c r="T31" s="44">
        <f t="shared" si="1"/>
        <v>2.6882980228218382E-2</v>
      </c>
      <c r="U31" s="114">
        <f t="shared" si="2"/>
        <v>7.6538367172596287E-6</v>
      </c>
    </row>
    <row r="32" spans="6:21" s="43" customFormat="1" ht="12" x14ac:dyDescent="0.2">
      <c r="F32" s="44" t="s">
        <v>166</v>
      </c>
      <c r="G32" s="44"/>
      <c r="H32" s="44"/>
      <c r="I32" s="44">
        <v>3.8519740175289821</v>
      </c>
      <c r="J32" s="44">
        <v>2.9991585131623548</v>
      </c>
      <c r="K32" s="44">
        <v>4.2078938377438186</v>
      </c>
      <c r="L32" s="44">
        <v>2.8945396295778956</v>
      </c>
      <c r="M32" s="44">
        <v>3.2850482874733262</v>
      </c>
      <c r="N32" s="44">
        <v>4.6372901300479121</v>
      </c>
      <c r="O32" s="44">
        <v>8.8045717604500258</v>
      </c>
      <c r="P32" s="57">
        <v>10.761840761217101</v>
      </c>
      <c r="Q32" s="44">
        <v>6.2960179810503289</v>
      </c>
      <c r="R32" s="44">
        <v>5.5260392045328182</v>
      </c>
      <c r="S32" s="44">
        <v>0.60597081593830293</v>
      </c>
      <c r="T32" s="44">
        <f t="shared" si="1"/>
        <v>53.870344938722866</v>
      </c>
      <c r="U32" s="114">
        <f t="shared" si="2"/>
        <v>1.5337392676078452E-2</v>
      </c>
    </row>
    <row r="33" spans="6:21" s="43" customFormat="1" ht="12" x14ac:dyDescent="0.2">
      <c r="F33" s="44" t="s">
        <v>165</v>
      </c>
      <c r="G33" s="44"/>
      <c r="H33" s="44"/>
      <c r="I33" s="44"/>
      <c r="J33" s="44"/>
      <c r="K33" s="44"/>
      <c r="L33" s="44"/>
      <c r="M33" s="44">
        <v>-3.1275005764040545E-4</v>
      </c>
      <c r="N33" s="44"/>
      <c r="O33" s="44">
        <v>7.0362441427010199E-3</v>
      </c>
      <c r="P33" s="57">
        <v>9.6674471318885808E-3</v>
      </c>
      <c r="Q33" s="44">
        <v>2.5686595762405898E-2</v>
      </c>
      <c r="R33" s="44">
        <v>7.1118165567404301E-2</v>
      </c>
      <c r="S33" s="44">
        <v>4.9343763388438294E-2</v>
      </c>
      <c r="T33" s="44">
        <f t="shared" si="1"/>
        <v>0.16253946593519769</v>
      </c>
      <c r="U33" s="114">
        <f t="shared" si="2"/>
        <v>4.627651107940549E-5</v>
      </c>
    </row>
    <row r="34" spans="6:21" s="43" customFormat="1" ht="12" x14ac:dyDescent="0.2">
      <c r="F34" s="44" t="s">
        <v>164</v>
      </c>
      <c r="G34" s="44"/>
      <c r="H34" s="44"/>
      <c r="I34" s="44"/>
      <c r="J34" s="44"/>
      <c r="K34" s="44">
        <v>7.2422950028164504E-3</v>
      </c>
      <c r="L34" s="44">
        <v>2.9697407496588821E-2</v>
      </c>
      <c r="M34" s="44">
        <v>3.9897861474624992E-3</v>
      </c>
      <c r="N34" s="44"/>
      <c r="O34" s="44"/>
      <c r="P34" s="57"/>
      <c r="Q34" s="44"/>
      <c r="R34" s="44"/>
      <c r="S34" s="44">
        <v>0.33600000000000002</v>
      </c>
      <c r="T34" s="44">
        <f t="shared" si="1"/>
        <v>0.37692948864686782</v>
      </c>
      <c r="U34" s="114">
        <f t="shared" si="2"/>
        <v>1.0731536219317779E-4</v>
      </c>
    </row>
    <row r="35" spans="6:21" s="43" customFormat="1" ht="12" x14ac:dyDescent="0.2">
      <c r="F35" s="44" t="s">
        <v>37</v>
      </c>
      <c r="G35" s="44"/>
      <c r="H35" s="44"/>
      <c r="I35" s="44">
        <v>0.35841400000000001</v>
      </c>
      <c r="J35" s="44">
        <v>0.775926</v>
      </c>
      <c r="K35" s="44">
        <v>0.68356900000000009</v>
      </c>
      <c r="L35" s="44">
        <v>1.2392310000000002</v>
      </c>
      <c r="M35" s="44">
        <v>2.8159999999999998E-2</v>
      </c>
      <c r="N35" s="44">
        <v>6.0570000000000006E-2</v>
      </c>
      <c r="O35" s="44">
        <v>0.21860000000000002</v>
      </c>
      <c r="P35" s="57">
        <v>5.5700000000000003E-3</v>
      </c>
      <c r="Q35" s="44">
        <v>1.6240000000000001E-2</v>
      </c>
      <c r="R35" s="44">
        <v>5.3955680200000002E-2</v>
      </c>
      <c r="S35" s="44"/>
      <c r="T35" s="44">
        <f t="shared" si="1"/>
        <v>3.4402356802000003</v>
      </c>
      <c r="U35" s="114">
        <f t="shared" si="2"/>
        <v>9.7946737830437516E-4</v>
      </c>
    </row>
    <row r="36" spans="6:21" s="43" customFormat="1" ht="12" x14ac:dyDescent="0.2">
      <c r="F36" s="44" t="s">
        <v>34</v>
      </c>
      <c r="G36" s="44"/>
      <c r="H36" s="44"/>
      <c r="I36" s="44"/>
      <c r="J36" s="44"/>
      <c r="K36" s="44">
        <v>6.3888420000000001E-2</v>
      </c>
      <c r="L36" s="44">
        <v>3.023899E-2</v>
      </c>
      <c r="M36" s="44">
        <v>-2.5700000000000001E-5</v>
      </c>
      <c r="N36" s="44">
        <v>-1.6840000000000001E-5</v>
      </c>
      <c r="O36" s="44">
        <v>2.0299899999999997E-3</v>
      </c>
      <c r="P36" s="57"/>
      <c r="Q36" s="44"/>
      <c r="R36" s="44"/>
      <c r="S36" s="44">
        <v>0.03</v>
      </c>
      <c r="T36" s="44">
        <f t="shared" si="1"/>
        <v>0.12611486</v>
      </c>
      <c r="U36" s="114">
        <f t="shared" si="2"/>
        <v>3.5906083993129825E-5</v>
      </c>
    </row>
    <row r="37" spans="6:21" s="43" customFormat="1" ht="12" x14ac:dyDescent="0.2">
      <c r="F37" s="44" t="s">
        <v>204</v>
      </c>
      <c r="G37" s="44"/>
      <c r="H37" s="44"/>
      <c r="I37" s="44"/>
      <c r="J37" s="44"/>
      <c r="K37" s="44"/>
      <c r="L37" s="44"/>
      <c r="M37" s="44"/>
      <c r="N37" s="44"/>
      <c r="O37" s="44"/>
      <c r="P37" s="57">
        <v>6.5000000000000002E-2</v>
      </c>
      <c r="Q37" s="44"/>
      <c r="R37" s="44"/>
      <c r="S37" s="44"/>
      <c r="T37" s="44">
        <f t="shared" si="1"/>
        <v>6.5000000000000002E-2</v>
      </c>
      <c r="U37" s="114">
        <f t="shared" si="2"/>
        <v>1.8506109902936407E-5</v>
      </c>
    </row>
    <row r="38" spans="6:21" s="43" customFormat="1" ht="12" x14ac:dyDescent="0.2">
      <c r="F38" s="44" t="s">
        <v>163</v>
      </c>
      <c r="G38" s="44"/>
      <c r="H38" s="44"/>
      <c r="I38" s="44"/>
      <c r="J38" s="44"/>
      <c r="K38" s="44"/>
      <c r="L38" s="44"/>
      <c r="M38" s="44">
        <v>0.25414979757084999</v>
      </c>
      <c r="N38" s="44">
        <v>0.40951771062637593</v>
      </c>
      <c r="O38" s="44">
        <v>0.67829744888728105</v>
      </c>
      <c r="P38" s="57">
        <v>6.3417681974382994E-2</v>
      </c>
      <c r="Q38" s="44">
        <v>0.16185315830115801</v>
      </c>
      <c r="R38" s="44">
        <v>1.2916657582558504</v>
      </c>
      <c r="S38" s="44">
        <v>0.74111755664712453</v>
      </c>
      <c r="T38" s="44">
        <f t="shared" si="1"/>
        <v>3.600019112263023</v>
      </c>
      <c r="U38" s="114">
        <f t="shared" si="2"/>
        <v>1.0249592206801703E-3</v>
      </c>
    </row>
    <row r="39" spans="6:21" s="43" customFormat="1" ht="12" x14ac:dyDescent="0.2">
      <c r="F39" s="44" t="s">
        <v>162</v>
      </c>
      <c r="G39" s="44"/>
      <c r="H39" s="44"/>
      <c r="I39" s="44">
        <v>233.91499999999996</v>
      </c>
      <c r="J39" s="58">
        <v>644.47199999999998</v>
      </c>
      <c r="K39" s="44">
        <v>236.26600000000002</v>
      </c>
      <c r="L39" s="44">
        <v>328.53599999999994</v>
      </c>
      <c r="M39" s="44">
        <v>594.98399999999992</v>
      </c>
      <c r="N39" s="44">
        <v>248.452833</v>
      </c>
      <c r="O39" s="44">
        <v>447.51681199999996</v>
      </c>
      <c r="P39" s="57">
        <v>324.55309599999998</v>
      </c>
      <c r="Q39" s="44">
        <v>245.62110300000003</v>
      </c>
      <c r="R39" s="44">
        <v>30.243440000000007</v>
      </c>
      <c r="S39" s="44">
        <v>19.626448000000007</v>
      </c>
      <c r="T39" s="44">
        <f t="shared" si="1"/>
        <v>3354.1867319999997</v>
      </c>
      <c r="U39" s="114">
        <f t="shared" si="2"/>
        <v>0.95496843534404763</v>
      </c>
    </row>
    <row r="40" spans="6:21" s="43" customFormat="1" ht="12" x14ac:dyDescent="0.2"/>
    <row r="41" spans="6:21" s="43" customFormat="1" ht="12" x14ac:dyDescent="0.2"/>
    <row r="42" spans="6:21" s="43" customFormat="1" ht="12" x14ac:dyDescent="0.2"/>
    <row r="43" spans="6:21" s="43" customFormat="1" ht="12" x14ac:dyDescent="0.2"/>
    <row r="44" spans="6:21" s="43" customFormat="1" ht="12" x14ac:dyDescent="0.2"/>
    <row r="45" spans="6:21" s="43" customFormat="1" ht="12" x14ac:dyDescent="0.2"/>
    <row r="46" spans="6:21" s="43" customFormat="1" ht="12" x14ac:dyDescent="0.2"/>
    <row r="47" spans="6:21" s="43" customFormat="1" ht="12" x14ac:dyDescent="0.2"/>
    <row r="48" spans="6:21" s="43" customFormat="1" ht="12" x14ac:dyDescent="0.2"/>
  </sheetData>
  <customSheetViews>
    <customSheetView guid="{99EC964B-6DFB-4206-BFA0-685307533358}">
      <selection activeCell="K41" sqref="K41"/>
      <pageMargins left="0.7" right="0.7" top="0.75" bottom="0.75" header="0.3" footer="0.3"/>
    </customSheetView>
  </customSheetViews>
  <hyperlinks>
    <hyperlink ref="I11" r:id="rId1" display="http://stats.oecd.org/qwids/microdata.html?q=1:1+2:38+3:259+4:1+5:3+6:2002+7:1+8:85+9:85&amp;ds=CRS1&amp;f=json"/>
    <hyperlink ref="J11" r:id="rId2" display="http://stats.oecd.org/qwids/microdata.html?q=1:1+2:38+3:259+4:1+5:3+6:2003+7:1+8:85+9:85&amp;ds=CRS1&amp;f=json"/>
    <hyperlink ref="K11" r:id="rId3" display="http://stats.oecd.org/qwids/microdata.html?q=1:1+2:38+3:259+4:1+5:3+6:2004+7:1+8:85+9:85&amp;ds=CRS1&amp;f=json"/>
    <hyperlink ref="L11" r:id="rId4" display="http://stats.oecd.org/qwids/microdata.html?q=1:1+2:38+3:259+4:1+5:3+6:2005+7:1+8:85+9:85&amp;ds=CRS1&amp;f=json"/>
    <hyperlink ref="M11" r:id="rId5" display="http://stats.oecd.org/qwids/microdata.html?q=1:1+2:38+3:259+4:1+5:3+6:2006+7:1+8:85+9:85&amp;ds=CRS1&amp;f=json"/>
    <hyperlink ref="N11" r:id="rId6" display="http://stats.oecd.org/qwids/microdata.html?q=1:1+2:38+3:259+4:1+5:3+6:2007+7:1+8:85+9:85&amp;ds=CRS1&amp;f=json"/>
    <hyperlink ref="O11" r:id="rId7" display="http://stats.oecd.org/qwids/microdata.html?q=1:1+2:38+3:259+4:1+5:3+6:2008+7:1+8:85+9:85&amp;ds=CRS1&amp;f=json"/>
    <hyperlink ref="P11" r:id="rId8" display="http://stats.oecd.org/qwids/microdata.html?q=1:1+2:38+3:259+4:1+5:3+6:2009+7:1+8:85+9:85&amp;ds=CRS1&amp;f=json"/>
    <hyperlink ref="Q11" r:id="rId9" display="http://stats.oecd.org/qwids/microdata.html?q=1:1+2:38+3:259+4:1+5:3+6:2010+7:1+8:85+9:85&amp;ds=CRS1&amp;f=json"/>
    <hyperlink ref="R11" r:id="rId10" display="http://stats.oecd.org/qwids/microdata.html?q=1:1+2:38+3:259+4:1+5:3+6:2011+7:1+8:85+9:85&amp;ds=CRS1&amp;f=json"/>
    <hyperlink ref="S11" r:id="rId11" display="http://stats.oecd.org/qwids/microdata.html?q=1:1+2:38+3:259+4:1+5:3+6:2012+7:1+8:85+9:85&amp;ds=CRS1&amp;f=json"/>
    <hyperlink ref="F5" r:id="rId12" display="http://stats.oecd.org/qwids/microdata.html?q=1:1+2:38+3:259+4:1+5:3+6:2002+7:1+8:85+9:85&amp;ds=CRS1&amp;f=json"/>
    <hyperlink ref="G5" r:id="rId13" display="http://stats.oecd.org/qwids/microdata.html?q=1:1+2:38+3:259+4:1+5:3+6:2003+7:1+8:85+9:85&amp;ds=CRS1&amp;f=json"/>
    <hyperlink ref="H5" r:id="rId14" display="http://stats.oecd.org/qwids/microdata.html?q=1:1+2:38+3:259+4:1+5:3+6:2004+7:1+8:85+9:85&amp;ds=CRS1&amp;f=json"/>
    <hyperlink ref="I5" r:id="rId15" display="http://stats.oecd.org/qwids/microdata.html?q=1:1+2:38+3:259+4:1+5:3+6:2005+7:1+8:85+9:85&amp;ds=CRS1&amp;f=json"/>
    <hyperlink ref="J5" r:id="rId16" display="http://stats.oecd.org/qwids/microdata.html?q=1:1+2:38+3:259+4:1+5:3+6:2006+7:1+8:85+9:85&amp;ds=CRS1&amp;f=json"/>
    <hyperlink ref="K5" r:id="rId17" display="http://stats.oecd.org/qwids/microdata.html?q=1:1+2:38+3:259+4:1+5:3+6:2007+7:1+8:85+9:85&amp;ds=CRS1&amp;f=json"/>
    <hyperlink ref="L5" r:id="rId18" display="http://stats.oecd.org/qwids/microdata.html?q=1:1+2:38+3:259+4:1+5:3+6:2008+7:1+8:85+9:85&amp;ds=CRS1&amp;f=json"/>
    <hyperlink ref="M5" r:id="rId19" display="http://stats.oecd.org/qwids/microdata.html?q=1:1+2:38+3:259+4:1+5:3+6:2009+7:1+8:85+9:85&amp;ds=CRS1&amp;f=json"/>
    <hyperlink ref="N5" r:id="rId20" display="http://stats.oecd.org/qwids/microdata.html?q=1:1+2:38+3:259+4:1+5:3+6:2010+7:1+8:85+9:85&amp;ds=CRS1&amp;f=json"/>
    <hyperlink ref="O5" r:id="rId21" display="http://stats.oecd.org/qwids/microdata.html?q=1:1+2:38+3:259+4:1+5:3+6:2011+7:1+8:85+9:85&amp;ds=CRS1&amp;f=json"/>
    <hyperlink ref="P5" r:id="rId22" display="http://stats.oecd.org/qwids/microdata.html?q=1:1+2:38+3:259+4:1+5:3+6:2012+7:1+8:85+9:85&amp;ds=CRS1&amp;f=json"/>
  </hyperlinks>
  <pageMargins left="0.7" right="0.7" top="0.75" bottom="0.75" header="0.3" footer="0.3"/>
  <drawing r:id="rId2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5"/>
  <sheetViews>
    <sheetView topLeftCell="A23" zoomScale="90" zoomScaleNormal="90" workbookViewId="0">
      <selection activeCell="B32" sqref="B32"/>
    </sheetView>
  </sheetViews>
  <sheetFormatPr baseColWidth="10" defaultRowHeight="15" x14ac:dyDescent="0.25"/>
  <cols>
    <col min="1" max="1" width="34.7109375" customWidth="1"/>
    <col min="2" max="2" width="5.42578125" customWidth="1"/>
    <col min="3" max="3" width="5.5703125" bestFit="1" customWidth="1"/>
    <col min="15" max="15" width="16.7109375" style="26" customWidth="1"/>
    <col min="16" max="16" width="14.85546875" style="26" customWidth="1"/>
    <col min="17" max="17" width="11.42578125" style="26"/>
  </cols>
  <sheetData>
    <row r="2" spans="1:17" x14ac:dyDescent="0.25">
      <c r="A2" s="18" t="s">
        <v>16</v>
      </c>
      <c r="B2" s="18" t="s">
        <v>17</v>
      </c>
      <c r="C2" s="18" t="s">
        <v>17</v>
      </c>
      <c r="D2" s="18">
        <v>455.77665200000001</v>
      </c>
      <c r="E2" s="18">
        <v>813.15690400000005</v>
      </c>
      <c r="F2" s="18">
        <v>558.42614700000001</v>
      </c>
      <c r="G2" s="18">
        <v>707.32301700000005</v>
      </c>
      <c r="H2" s="18">
        <v>1012.123214</v>
      </c>
      <c r="I2" s="18">
        <v>737.23299799999995</v>
      </c>
      <c r="J2" s="18">
        <v>1006.790606</v>
      </c>
      <c r="K2" s="18">
        <v>977.61162200000001</v>
      </c>
      <c r="L2" s="18">
        <v>961.53099899999995</v>
      </c>
      <c r="M2" s="18">
        <v>1057.527343</v>
      </c>
      <c r="N2" s="18">
        <v>803.54439000000002</v>
      </c>
    </row>
    <row r="3" spans="1:17" ht="15.75" thickBot="1" x14ac:dyDescent="0.3"/>
    <row r="4" spans="1:17" ht="15.75" thickBot="1" x14ac:dyDescent="0.3">
      <c r="A4" s="34"/>
      <c r="B4" s="33">
        <v>2000</v>
      </c>
      <c r="C4" s="33">
        <v>2001</v>
      </c>
      <c r="D4" s="33">
        <v>2002</v>
      </c>
      <c r="E4" s="33">
        <v>2003</v>
      </c>
      <c r="F4" s="33">
        <v>2004</v>
      </c>
      <c r="G4" s="33">
        <v>2005</v>
      </c>
      <c r="H4" s="33">
        <v>2006</v>
      </c>
      <c r="I4" s="33">
        <v>2007</v>
      </c>
      <c r="J4" s="33">
        <v>2008</v>
      </c>
      <c r="K4" s="33">
        <v>2009</v>
      </c>
      <c r="L4" s="33">
        <v>2010</v>
      </c>
      <c r="M4" s="33">
        <v>2011</v>
      </c>
      <c r="N4" s="32">
        <v>2012</v>
      </c>
    </row>
    <row r="5" spans="1:17" ht="15.75" thickBot="1" x14ac:dyDescent="0.3">
      <c r="A5" s="31" t="s">
        <v>159</v>
      </c>
      <c r="B5" s="29" t="s">
        <v>17</v>
      </c>
      <c r="C5" s="29" t="s">
        <v>17</v>
      </c>
      <c r="D5" s="28">
        <v>0.46</v>
      </c>
      <c r="E5" s="28">
        <v>0.49501299999999998</v>
      </c>
      <c r="F5" s="28">
        <v>0.287435</v>
      </c>
      <c r="G5" s="28">
        <v>0.33184900000000001</v>
      </c>
      <c r="H5" s="28">
        <v>0.66780200000000001</v>
      </c>
      <c r="I5" s="28">
        <v>0.76834899999999995</v>
      </c>
      <c r="J5" s="28">
        <v>0.55677600000000005</v>
      </c>
      <c r="K5" s="28">
        <v>1.9801759999999999</v>
      </c>
      <c r="L5" s="28">
        <v>32.046539000000003</v>
      </c>
      <c r="M5" s="35">
        <v>160.77505400000001</v>
      </c>
      <c r="N5" s="35">
        <v>1.952755</v>
      </c>
    </row>
    <row r="6" spans="1:17" ht="30.75" thickBot="1" x14ac:dyDescent="0.3">
      <c r="A6" s="30" t="s">
        <v>158</v>
      </c>
      <c r="B6" s="29" t="s">
        <v>17</v>
      </c>
      <c r="C6" s="29" t="s">
        <v>17</v>
      </c>
      <c r="D6" s="29" t="s">
        <v>17</v>
      </c>
      <c r="E6" s="28">
        <v>3.5802E-2</v>
      </c>
      <c r="F6" s="28">
        <v>0.123668</v>
      </c>
      <c r="G6" s="28">
        <v>5.7169999999999999E-2</v>
      </c>
      <c r="H6" s="28">
        <v>5.4966000000000001E-2</v>
      </c>
      <c r="I6" s="28">
        <v>-7.535E-3</v>
      </c>
      <c r="J6" s="28">
        <v>9.5517000000000005E-2</v>
      </c>
      <c r="K6" s="28">
        <v>1.451006</v>
      </c>
      <c r="L6" s="28">
        <v>0.886633</v>
      </c>
      <c r="M6" s="28">
        <v>3.7856000000000001E-2</v>
      </c>
      <c r="N6" s="35">
        <v>1.2977590000000001</v>
      </c>
    </row>
    <row r="7" spans="1:17" ht="15.75" thickBot="1" x14ac:dyDescent="0.3">
      <c r="A7" t="s">
        <v>157</v>
      </c>
      <c r="B7" s="29" t="s">
        <v>17</v>
      </c>
      <c r="C7" s="29" t="s">
        <v>17</v>
      </c>
      <c r="D7" s="29" t="s">
        <v>17</v>
      </c>
      <c r="E7" s="28">
        <v>8.4210999999999994E-2</v>
      </c>
      <c r="F7" s="28">
        <v>0.10416300000000001</v>
      </c>
      <c r="G7" s="28">
        <v>5.1135E-2</v>
      </c>
      <c r="H7" s="29" t="s">
        <v>17</v>
      </c>
      <c r="I7" s="28">
        <v>6.4006999999999994E-2</v>
      </c>
      <c r="J7" s="29" t="s">
        <v>17</v>
      </c>
      <c r="K7" s="28">
        <v>0.35181899999999999</v>
      </c>
      <c r="L7" s="28">
        <v>30.745066999999999</v>
      </c>
      <c r="M7" s="28">
        <v>5.5318050000000003</v>
      </c>
      <c r="N7" s="35">
        <v>0.12306400000000001</v>
      </c>
    </row>
    <row r="8" spans="1:17" ht="15.75" thickBot="1" x14ac:dyDescent="0.3">
      <c r="A8" t="s">
        <v>156</v>
      </c>
      <c r="B8" s="29" t="s">
        <v>17</v>
      </c>
      <c r="C8" s="29" t="s">
        <v>17</v>
      </c>
      <c r="D8" s="29" t="s">
        <v>17</v>
      </c>
      <c r="E8" s="29" t="s">
        <v>17</v>
      </c>
      <c r="F8" s="29" t="s">
        <v>17</v>
      </c>
      <c r="G8" s="29" t="s">
        <v>17</v>
      </c>
      <c r="H8" s="29" t="s">
        <v>17</v>
      </c>
      <c r="I8" s="28">
        <v>2.0389999999999998E-2</v>
      </c>
      <c r="J8" s="28">
        <v>9.8650000000000005E-3</v>
      </c>
      <c r="K8" s="28">
        <v>2.3200999999999999E-2</v>
      </c>
      <c r="L8" s="29" t="s">
        <v>17</v>
      </c>
      <c r="M8" s="28">
        <v>154.84231600000001</v>
      </c>
      <c r="N8" s="27" t="s">
        <v>17</v>
      </c>
    </row>
    <row r="9" spans="1:17" ht="15.75" thickBot="1" x14ac:dyDescent="0.3">
      <c r="A9" s="30" t="s">
        <v>155</v>
      </c>
      <c r="B9" s="29" t="s">
        <v>17</v>
      </c>
      <c r="C9" s="29" t="s">
        <v>17</v>
      </c>
      <c r="D9" s="28">
        <v>0.35499999999999998</v>
      </c>
      <c r="E9" s="29" t="s">
        <v>17</v>
      </c>
      <c r="F9" s="29" t="s">
        <v>17</v>
      </c>
      <c r="G9" s="28">
        <v>5.0000000000000001E-3</v>
      </c>
      <c r="H9" s="28">
        <v>0.41453200000000001</v>
      </c>
      <c r="I9" s="28">
        <v>0.53477300000000005</v>
      </c>
      <c r="J9" s="28">
        <v>0.361267</v>
      </c>
      <c r="K9" s="28">
        <v>0.15415000000000001</v>
      </c>
      <c r="L9" s="28">
        <v>0.13178899999999999</v>
      </c>
      <c r="M9" s="28">
        <v>0.35124499999999997</v>
      </c>
      <c r="N9" s="35">
        <v>0.14718500000000001</v>
      </c>
    </row>
    <row r="10" spans="1:17" ht="15.75" thickBot="1" x14ac:dyDescent="0.3">
      <c r="A10" s="30" t="s">
        <v>154</v>
      </c>
      <c r="B10" s="29" t="s">
        <v>17</v>
      </c>
      <c r="C10" s="29" t="s">
        <v>17</v>
      </c>
      <c r="D10" s="28">
        <v>0.105</v>
      </c>
      <c r="E10" s="28">
        <v>0.375</v>
      </c>
      <c r="F10" s="28">
        <v>5.9603999999999997E-2</v>
      </c>
      <c r="G10" s="28">
        <v>0.21854399999999999</v>
      </c>
      <c r="H10" s="28">
        <v>0.19830400000000001</v>
      </c>
      <c r="I10" s="28">
        <v>0.15671399999999999</v>
      </c>
      <c r="J10" s="28">
        <v>9.0126999999999999E-2</v>
      </c>
      <c r="K10" s="29" t="s">
        <v>17</v>
      </c>
      <c r="L10" s="28">
        <v>0.28305000000000002</v>
      </c>
      <c r="M10" s="28">
        <v>1.1832000000000001E-2</v>
      </c>
      <c r="N10" s="35">
        <v>0.37703500000000001</v>
      </c>
    </row>
    <row r="11" spans="1:17" ht="15.75" thickBot="1" x14ac:dyDescent="0.3">
      <c r="A11" s="30" t="s">
        <v>153</v>
      </c>
      <c r="B11" s="29" t="s">
        <v>17</v>
      </c>
      <c r="C11" s="29" t="s">
        <v>17</v>
      </c>
      <c r="D11" s="29" t="s">
        <v>17</v>
      </c>
      <c r="E11" s="29" t="s">
        <v>17</v>
      </c>
      <c r="F11" s="29" t="s">
        <v>17</v>
      </c>
      <c r="G11" s="29" t="s">
        <v>17</v>
      </c>
      <c r="H11" s="29" t="s">
        <v>17</v>
      </c>
      <c r="I11" s="29" t="s">
        <v>17</v>
      </c>
      <c r="J11" s="29" t="s">
        <v>17</v>
      </c>
      <c r="K11" s="29" t="s">
        <v>17</v>
      </c>
      <c r="L11" s="29" t="s">
        <v>17</v>
      </c>
      <c r="M11" s="29" t="s">
        <v>17</v>
      </c>
      <c r="N11" s="27" t="s">
        <v>17</v>
      </c>
    </row>
    <row r="12" spans="1:17" ht="30.75" thickBot="1" x14ac:dyDescent="0.3">
      <c r="A12" s="30" t="s">
        <v>152</v>
      </c>
      <c r="B12" s="29" t="s">
        <v>17</v>
      </c>
      <c r="C12" s="29" t="s">
        <v>17</v>
      </c>
      <c r="D12" s="29" t="s">
        <v>17</v>
      </c>
      <c r="E12" s="29" t="s">
        <v>17</v>
      </c>
      <c r="F12" s="29" t="s">
        <v>17</v>
      </c>
      <c r="G12" s="29" t="s">
        <v>17</v>
      </c>
      <c r="H12" s="29" t="s">
        <v>17</v>
      </c>
      <c r="I12" s="29" t="s">
        <v>17</v>
      </c>
      <c r="J12" s="29" t="s">
        <v>17</v>
      </c>
      <c r="K12" s="29" t="s">
        <v>17</v>
      </c>
      <c r="L12" s="29" t="s">
        <v>17</v>
      </c>
      <c r="M12" s="29" t="s">
        <v>17</v>
      </c>
      <c r="N12" s="35">
        <v>7.7120000000000001E-3</v>
      </c>
    </row>
    <row r="13" spans="1:17" ht="15.75" thickBot="1" x14ac:dyDescent="0.3">
      <c r="A13" s="34"/>
      <c r="B13" s="33">
        <v>2000</v>
      </c>
      <c r="C13" s="33">
        <v>2001</v>
      </c>
      <c r="D13" s="33">
        <v>2002</v>
      </c>
      <c r="E13" s="33">
        <v>2003</v>
      </c>
      <c r="F13" s="33">
        <v>2004</v>
      </c>
      <c r="G13" s="33">
        <v>2005</v>
      </c>
      <c r="H13" s="33">
        <v>2006</v>
      </c>
      <c r="I13" s="33">
        <v>2007</v>
      </c>
      <c r="J13" s="33">
        <v>2008</v>
      </c>
      <c r="K13" s="33">
        <v>2009</v>
      </c>
      <c r="L13" s="33">
        <v>2010</v>
      </c>
      <c r="M13" s="33">
        <v>2011</v>
      </c>
      <c r="N13" s="32">
        <v>2012</v>
      </c>
    </row>
    <row r="14" spans="1:17" ht="15.75" thickBot="1" x14ac:dyDescent="0.3">
      <c r="A14" s="31" t="s">
        <v>151</v>
      </c>
      <c r="B14" s="29" t="s">
        <v>17</v>
      </c>
      <c r="C14" s="29" t="s">
        <v>17</v>
      </c>
      <c r="D14" s="28">
        <v>0.53292399999999995</v>
      </c>
      <c r="E14" s="28">
        <v>0.63624199999999997</v>
      </c>
      <c r="F14" s="28">
        <v>1.2628079999999999</v>
      </c>
      <c r="G14" s="28">
        <v>0.70442400000000005</v>
      </c>
      <c r="H14" s="28">
        <v>0.58173299999999994</v>
      </c>
      <c r="I14" s="28">
        <v>0.34965400000000002</v>
      </c>
      <c r="J14" s="28">
        <v>1.739085</v>
      </c>
      <c r="K14" s="28">
        <v>0.94047599999999998</v>
      </c>
      <c r="L14" s="28">
        <v>1.081299</v>
      </c>
      <c r="M14" s="28">
        <v>0.835561</v>
      </c>
      <c r="N14" s="35">
        <v>1.351143</v>
      </c>
    </row>
    <row r="15" spans="1:17" s="38" customFormat="1" ht="30.75" thickBot="1" x14ac:dyDescent="0.3">
      <c r="A15" s="30" t="s">
        <v>150</v>
      </c>
      <c r="B15" s="29" t="s">
        <v>17</v>
      </c>
      <c r="C15" s="29" t="s">
        <v>17</v>
      </c>
      <c r="D15" s="28">
        <v>0.20713300000000001</v>
      </c>
      <c r="E15" s="28">
        <v>0.25178299999999998</v>
      </c>
      <c r="F15" s="28">
        <v>0.35198200000000002</v>
      </c>
      <c r="G15" s="28">
        <v>0.14630099999999999</v>
      </c>
      <c r="H15" s="28">
        <v>2.0858999999999999E-2</v>
      </c>
      <c r="I15" s="28">
        <v>0.10370799999999999</v>
      </c>
      <c r="J15" s="28">
        <v>0.12889600000000001</v>
      </c>
      <c r="K15" s="28">
        <v>0.20788100000000001</v>
      </c>
      <c r="L15" s="28">
        <v>1.6254000000000001E-2</v>
      </c>
      <c r="M15" s="28">
        <v>8.6197999999999997E-2</v>
      </c>
      <c r="N15" s="35">
        <v>0.30686099999999999</v>
      </c>
      <c r="O15" s="39"/>
      <c r="P15" s="39"/>
      <c r="Q15" s="39"/>
    </row>
    <row r="16" spans="1:17" ht="15.75" thickBot="1" x14ac:dyDescent="0.3">
      <c r="A16" s="30" t="s">
        <v>149</v>
      </c>
      <c r="B16" s="29" t="s">
        <v>17</v>
      </c>
      <c r="C16" s="29" t="s">
        <v>17</v>
      </c>
      <c r="D16" s="28">
        <v>0.24504500000000001</v>
      </c>
      <c r="E16" s="28">
        <v>0.29332000000000003</v>
      </c>
      <c r="F16" s="28">
        <v>0.32551400000000003</v>
      </c>
      <c r="G16" s="28">
        <v>0.49735200000000002</v>
      </c>
      <c r="H16" s="28">
        <v>0.43696600000000002</v>
      </c>
      <c r="I16" s="28">
        <v>8.8700000000000001E-2</v>
      </c>
      <c r="J16" s="28">
        <v>1.8381000000000002E-2</v>
      </c>
      <c r="K16" s="28">
        <v>0.15310399999999999</v>
      </c>
      <c r="L16" s="28">
        <v>0.17177999999999999</v>
      </c>
      <c r="M16" s="28">
        <v>3.5157000000000001E-2</v>
      </c>
      <c r="N16" s="27" t="s">
        <v>17</v>
      </c>
    </row>
    <row r="17" spans="1:14" ht="15.75" thickBot="1" x14ac:dyDescent="0.3">
      <c r="A17" s="30" t="s">
        <v>148</v>
      </c>
      <c r="B17" s="29" t="s">
        <v>17</v>
      </c>
      <c r="C17" s="29" t="s">
        <v>17</v>
      </c>
      <c r="D17" s="28">
        <v>8.0745999999999998E-2</v>
      </c>
      <c r="E17" s="28">
        <v>9.1138999999999998E-2</v>
      </c>
      <c r="F17" s="28">
        <v>0.53723100000000001</v>
      </c>
      <c r="G17" s="28">
        <v>2.2242999999999999E-2</v>
      </c>
      <c r="H17" s="28">
        <v>1.5062000000000001E-2</v>
      </c>
      <c r="I17" s="29" t="s">
        <v>17</v>
      </c>
      <c r="J17" s="28">
        <v>0.27366299999999999</v>
      </c>
      <c r="K17" s="28">
        <v>0.21287600000000001</v>
      </c>
      <c r="L17" s="28">
        <v>0.260992</v>
      </c>
      <c r="M17" s="28">
        <v>0.39771299999999998</v>
      </c>
      <c r="N17" s="35">
        <v>0.46454299999999998</v>
      </c>
    </row>
    <row r="18" spans="1:14" ht="30.75" thickBot="1" x14ac:dyDescent="0.3">
      <c r="A18" s="30" t="s">
        <v>147</v>
      </c>
      <c r="B18" s="29" t="s">
        <v>17</v>
      </c>
      <c r="C18" s="29" t="s">
        <v>17</v>
      </c>
      <c r="D18" s="29" t="s">
        <v>17</v>
      </c>
      <c r="E18" s="29" t="s">
        <v>17</v>
      </c>
      <c r="F18" s="28">
        <v>4.8080999999999999E-2</v>
      </c>
      <c r="G18" s="28">
        <v>3.8528E-2</v>
      </c>
      <c r="H18" s="28">
        <v>0.108846</v>
      </c>
      <c r="I18" s="28">
        <v>0.157246</v>
      </c>
      <c r="J18" s="28">
        <v>1.3181449999999999</v>
      </c>
      <c r="K18" s="28">
        <v>0.36661500000000002</v>
      </c>
      <c r="L18" s="28">
        <v>0.63227299999999997</v>
      </c>
      <c r="M18" s="28">
        <v>0.31649300000000002</v>
      </c>
      <c r="N18" s="35">
        <v>0.579739</v>
      </c>
    </row>
    <row r="19" spans="1:14" ht="15.75" thickBot="1" x14ac:dyDescent="0.3">
      <c r="A19" s="34"/>
      <c r="B19" s="33">
        <v>2000</v>
      </c>
      <c r="C19" s="33">
        <v>2001</v>
      </c>
      <c r="D19" s="33">
        <v>2002</v>
      </c>
      <c r="E19" s="33">
        <v>2003</v>
      </c>
      <c r="F19" s="33">
        <v>2004</v>
      </c>
      <c r="G19" s="33">
        <v>2005</v>
      </c>
      <c r="H19" s="33">
        <v>2006</v>
      </c>
      <c r="I19" s="33">
        <v>2007</v>
      </c>
      <c r="J19" s="33">
        <v>2008</v>
      </c>
      <c r="K19" s="33">
        <v>2009</v>
      </c>
      <c r="L19" s="33">
        <v>2010</v>
      </c>
      <c r="M19" s="33">
        <v>2011</v>
      </c>
      <c r="N19" s="32">
        <v>2012</v>
      </c>
    </row>
    <row r="20" spans="1:14" ht="15.75" thickBot="1" x14ac:dyDescent="0.3">
      <c r="A20" s="31" t="s">
        <v>146</v>
      </c>
      <c r="B20" s="29" t="s">
        <v>17</v>
      </c>
      <c r="C20" s="29" t="s">
        <v>17</v>
      </c>
      <c r="D20" s="29" t="s">
        <v>17</v>
      </c>
      <c r="E20" s="28">
        <v>0.19692000000000001</v>
      </c>
      <c r="F20" s="28">
        <v>6.1702E-2</v>
      </c>
      <c r="G20" s="28">
        <v>4.9827000000000003E-2</v>
      </c>
      <c r="H20" s="28">
        <v>1.462283</v>
      </c>
      <c r="I20" s="28">
        <v>7.5826000000000005E-2</v>
      </c>
      <c r="J20" s="28">
        <v>17.698884</v>
      </c>
      <c r="K20" s="28">
        <v>28.795335000000001</v>
      </c>
      <c r="L20" s="28">
        <v>2.210264</v>
      </c>
      <c r="M20" s="28">
        <v>1.0254589999999999</v>
      </c>
      <c r="N20" s="35">
        <v>0.59429100000000001</v>
      </c>
    </row>
    <row r="21" spans="1:14" ht="30.75" thickBot="1" x14ac:dyDescent="0.3">
      <c r="A21" s="30" t="s">
        <v>145</v>
      </c>
      <c r="B21" s="29" t="s">
        <v>17</v>
      </c>
      <c r="C21" s="29" t="s">
        <v>17</v>
      </c>
      <c r="D21" s="29" t="s">
        <v>17</v>
      </c>
      <c r="E21" s="28">
        <v>0.112166</v>
      </c>
      <c r="F21" s="28">
        <v>6.1702E-2</v>
      </c>
      <c r="G21" s="28">
        <v>4.9827000000000003E-2</v>
      </c>
      <c r="H21" s="28">
        <v>1.5412E-2</v>
      </c>
      <c r="I21" s="29" t="s">
        <v>17</v>
      </c>
      <c r="J21" s="29" t="s">
        <v>17</v>
      </c>
      <c r="K21" s="28">
        <v>0.47576499999999999</v>
      </c>
      <c r="L21" s="28">
        <v>0.40842899999999999</v>
      </c>
      <c r="M21" s="28">
        <v>0.23538600000000001</v>
      </c>
      <c r="N21" s="35">
        <v>0.28259899999999999</v>
      </c>
    </row>
    <row r="22" spans="1:14" ht="15.75" thickBot="1" x14ac:dyDescent="0.3">
      <c r="A22" s="30" t="s">
        <v>144</v>
      </c>
      <c r="B22" s="29" t="s">
        <v>17</v>
      </c>
      <c r="C22" s="29" t="s">
        <v>17</v>
      </c>
      <c r="D22" s="29" t="s">
        <v>17</v>
      </c>
      <c r="E22" s="29" t="s">
        <v>17</v>
      </c>
      <c r="F22" s="29" t="s">
        <v>17</v>
      </c>
      <c r="G22" s="29" t="s">
        <v>17</v>
      </c>
      <c r="H22" s="29" t="s">
        <v>17</v>
      </c>
      <c r="I22" s="29" t="s">
        <v>17</v>
      </c>
      <c r="J22" s="29" t="s">
        <v>17</v>
      </c>
      <c r="K22" s="29" t="s">
        <v>17</v>
      </c>
      <c r="L22" s="29" t="s">
        <v>17</v>
      </c>
      <c r="M22" s="29" t="s">
        <v>17</v>
      </c>
      <c r="N22" s="27" t="s">
        <v>17</v>
      </c>
    </row>
    <row r="23" spans="1:14" ht="17.25" customHeight="1" thickBot="1" x14ac:dyDescent="0.3">
      <c r="A23" s="30" t="s">
        <v>143</v>
      </c>
      <c r="B23" s="29" t="s">
        <v>17</v>
      </c>
      <c r="C23" s="29" t="s">
        <v>17</v>
      </c>
      <c r="D23" s="29" t="s">
        <v>17</v>
      </c>
      <c r="E23" s="28">
        <v>8.4753999999999996E-2</v>
      </c>
      <c r="F23" s="29" t="s">
        <v>17</v>
      </c>
      <c r="G23" s="29" t="s">
        <v>17</v>
      </c>
      <c r="H23" s="29" t="s">
        <v>17</v>
      </c>
      <c r="I23" s="29" t="s">
        <v>17</v>
      </c>
      <c r="J23" s="28">
        <v>15.359235</v>
      </c>
      <c r="K23" s="28">
        <v>20.193052999999999</v>
      </c>
      <c r="L23" s="28">
        <v>0.262762</v>
      </c>
      <c r="M23" s="29" t="s">
        <v>17</v>
      </c>
      <c r="N23" s="35">
        <v>0.21360000000000001</v>
      </c>
    </row>
    <row r="24" spans="1:14" ht="30.75" thickBot="1" x14ac:dyDescent="0.3">
      <c r="A24" s="30" t="s">
        <v>142</v>
      </c>
      <c r="B24" s="29" t="s">
        <v>17</v>
      </c>
      <c r="C24" s="29" t="s">
        <v>17</v>
      </c>
      <c r="D24" s="29" t="s">
        <v>17</v>
      </c>
      <c r="E24" s="29" t="s">
        <v>17</v>
      </c>
      <c r="F24" s="29" t="s">
        <v>17</v>
      </c>
      <c r="G24" s="29" t="s">
        <v>17</v>
      </c>
      <c r="H24" s="28">
        <v>1.446871</v>
      </c>
      <c r="I24" s="28">
        <v>7.5826000000000005E-2</v>
      </c>
      <c r="J24" s="28">
        <v>2.308595</v>
      </c>
      <c r="K24" s="28">
        <v>0.28384900000000002</v>
      </c>
      <c r="L24" s="28">
        <v>0.51373000000000002</v>
      </c>
      <c r="M24" s="28">
        <v>0.71359899999999998</v>
      </c>
      <c r="N24" s="35">
        <v>7.7525999999999998E-2</v>
      </c>
    </row>
    <row r="25" spans="1:14" ht="30.75" thickBot="1" x14ac:dyDescent="0.3">
      <c r="A25" s="30" t="s">
        <v>141</v>
      </c>
      <c r="B25" s="29" t="s">
        <v>17</v>
      </c>
      <c r="C25" s="29" t="s">
        <v>17</v>
      </c>
      <c r="D25" s="29" t="s">
        <v>17</v>
      </c>
      <c r="E25" s="29" t="s">
        <v>17</v>
      </c>
      <c r="F25" s="29" t="s">
        <v>17</v>
      </c>
      <c r="G25" s="29" t="s">
        <v>17</v>
      </c>
      <c r="H25" s="29" t="s">
        <v>17</v>
      </c>
      <c r="I25" s="29" t="s">
        <v>17</v>
      </c>
      <c r="J25" s="29" t="s">
        <v>17</v>
      </c>
      <c r="K25" s="28">
        <v>7.8426679999999998</v>
      </c>
      <c r="L25" s="28">
        <v>4.2542999999999997E-2</v>
      </c>
      <c r="M25" s="28">
        <v>7.6474E-2</v>
      </c>
      <c r="N25" s="35">
        <v>2.0566000000000001E-2</v>
      </c>
    </row>
    <row r="26" spans="1:14" ht="15.75" thickBot="1" x14ac:dyDescent="0.3">
      <c r="A26" s="34"/>
      <c r="B26" s="33">
        <v>2000</v>
      </c>
      <c r="C26" s="33">
        <v>2001</v>
      </c>
      <c r="D26" s="33">
        <v>2002</v>
      </c>
      <c r="E26" s="33">
        <v>2003</v>
      </c>
      <c r="F26" s="33">
        <v>2004</v>
      </c>
      <c r="G26" s="33">
        <v>2005</v>
      </c>
      <c r="H26" s="33">
        <v>2006</v>
      </c>
      <c r="I26" s="33">
        <v>2007</v>
      </c>
      <c r="J26" s="33">
        <v>2008</v>
      </c>
      <c r="K26" s="33">
        <v>2009</v>
      </c>
      <c r="L26" s="33">
        <v>2010</v>
      </c>
      <c r="M26" s="33">
        <v>2011</v>
      </c>
      <c r="N26" s="32">
        <v>2012</v>
      </c>
    </row>
    <row r="27" spans="1:14" ht="15.75" thickBot="1" x14ac:dyDescent="0.3">
      <c r="A27" s="31" t="s">
        <v>140</v>
      </c>
      <c r="B27" s="29" t="s">
        <v>17</v>
      </c>
      <c r="C27" s="29" t="s">
        <v>17</v>
      </c>
      <c r="D27" s="28">
        <v>0.30240899999999998</v>
      </c>
      <c r="E27" s="28">
        <v>1.318535</v>
      </c>
      <c r="F27" s="28">
        <v>1.014462</v>
      </c>
      <c r="G27" s="28">
        <v>0.87092000000000003</v>
      </c>
      <c r="H27" s="28">
        <v>3.0193910000000002</v>
      </c>
      <c r="I27" s="28">
        <v>2.5258500000000002</v>
      </c>
      <c r="J27" s="28">
        <v>3.1727069999999999</v>
      </c>
      <c r="K27" s="28">
        <v>6.4907839999999997</v>
      </c>
      <c r="L27" s="28">
        <v>6.1378620000000002</v>
      </c>
      <c r="M27" s="28">
        <v>5.5865280000000004</v>
      </c>
      <c r="N27" s="35">
        <v>2.9097529999999998</v>
      </c>
    </row>
    <row r="28" spans="1:14" ht="30.75" thickBot="1" x14ac:dyDescent="0.3">
      <c r="A28" s="30" t="s">
        <v>139</v>
      </c>
      <c r="B28" s="29" t="s">
        <v>17</v>
      </c>
      <c r="C28" s="29" t="s">
        <v>17</v>
      </c>
      <c r="D28" s="28">
        <v>0.30240899999999998</v>
      </c>
      <c r="E28" s="28">
        <v>1.318535</v>
      </c>
      <c r="F28" s="28">
        <v>1.014462</v>
      </c>
      <c r="G28" s="28">
        <v>0.87092000000000003</v>
      </c>
      <c r="H28" s="28">
        <v>3.0193910000000002</v>
      </c>
      <c r="I28" s="28">
        <v>2.5258500000000002</v>
      </c>
      <c r="J28" s="28">
        <v>3.1727069999999999</v>
      </c>
      <c r="K28" s="28">
        <v>5.4837059999999997</v>
      </c>
      <c r="L28" s="28">
        <v>6.1378620000000002</v>
      </c>
      <c r="M28" s="28">
        <v>5.5865280000000004</v>
      </c>
      <c r="N28" s="35">
        <v>2.9097529999999998</v>
      </c>
    </row>
    <row r="29" spans="1:14" ht="15.75" thickBot="1" x14ac:dyDescent="0.3">
      <c r="A29" s="30" t="s">
        <v>138</v>
      </c>
      <c r="B29" s="29" t="s">
        <v>17</v>
      </c>
      <c r="C29" s="29" t="s">
        <v>17</v>
      </c>
      <c r="D29" s="29" t="s">
        <v>17</v>
      </c>
      <c r="E29" s="29" t="s">
        <v>17</v>
      </c>
      <c r="F29" s="29" t="s">
        <v>17</v>
      </c>
      <c r="G29" s="29" t="s">
        <v>17</v>
      </c>
      <c r="H29" s="29" t="s">
        <v>17</v>
      </c>
      <c r="I29" s="29" t="s">
        <v>17</v>
      </c>
      <c r="J29" s="29" t="s">
        <v>17</v>
      </c>
      <c r="K29" s="28">
        <v>1.0070779999999999</v>
      </c>
      <c r="L29" s="29" t="s">
        <v>17</v>
      </c>
      <c r="M29" s="29" t="s">
        <v>17</v>
      </c>
      <c r="N29" s="27" t="s">
        <v>17</v>
      </c>
    </row>
    <row r="30" spans="1:14" ht="15.75" thickBot="1" x14ac:dyDescent="0.3">
      <c r="A30" s="34"/>
      <c r="B30" s="33">
        <v>2000</v>
      </c>
      <c r="C30" s="33">
        <v>2001</v>
      </c>
      <c r="D30" s="33">
        <v>2002</v>
      </c>
      <c r="E30" s="33">
        <v>2003</v>
      </c>
      <c r="F30" s="33">
        <v>2004</v>
      </c>
      <c r="G30" s="33">
        <v>2005</v>
      </c>
      <c r="H30" s="33">
        <v>2006</v>
      </c>
      <c r="I30" s="33">
        <v>2007</v>
      </c>
      <c r="J30" s="33">
        <v>2008</v>
      </c>
      <c r="K30" s="33">
        <v>2009</v>
      </c>
      <c r="L30" s="33">
        <v>2010</v>
      </c>
      <c r="M30" s="33">
        <v>2011</v>
      </c>
      <c r="N30" s="32">
        <v>2012</v>
      </c>
    </row>
    <row r="31" spans="1:14" ht="15.75" thickBot="1" x14ac:dyDescent="0.3">
      <c r="A31" s="31" t="s">
        <v>137</v>
      </c>
      <c r="B31" s="29" t="s">
        <v>17</v>
      </c>
      <c r="C31" s="29" t="s">
        <v>17</v>
      </c>
      <c r="D31" s="28">
        <v>3.8318439999999998</v>
      </c>
      <c r="E31" s="28">
        <v>12.663698</v>
      </c>
      <c r="F31" s="28">
        <v>138.535426</v>
      </c>
      <c r="G31" s="28">
        <v>29.491064999999999</v>
      </c>
      <c r="H31" s="28">
        <v>71.925461999999996</v>
      </c>
      <c r="I31" s="28">
        <v>103.60070399999999</v>
      </c>
      <c r="J31" s="28">
        <v>116.189988</v>
      </c>
      <c r="K31" s="28">
        <v>123.22631800000001</v>
      </c>
      <c r="L31" s="28">
        <v>79.730092999999997</v>
      </c>
      <c r="M31" s="28">
        <v>61.847188000000003</v>
      </c>
      <c r="N31" s="35">
        <v>95.830151000000001</v>
      </c>
    </row>
    <row r="32" spans="1:14" ht="30.75" thickBot="1" x14ac:dyDescent="0.3">
      <c r="A32" s="30" t="s">
        <v>136</v>
      </c>
      <c r="B32" s="29"/>
      <c r="C32" s="29" t="s">
        <v>17</v>
      </c>
      <c r="D32" s="28">
        <v>0.38463399999999998</v>
      </c>
      <c r="E32" s="28">
        <v>0.19148100000000001</v>
      </c>
      <c r="F32" s="28">
        <v>0.119056</v>
      </c>
      <c r="G32" s="28">
        <v>0.30372700000000002</v>
      </c>
      <c r="H32" s="28">
        <v>0.52099899999999999</v>
      </c>
      <c r="I32" s="28">
        <v>1.2378</v>
      </c>
      <c r="J32" s="28">
        <v>1.8345880000000001</v>
      </c>
      <c r="K32" s="28">
        <v>0.46379900000000002</v>
      </c>
      <c r="L32" s="28">
        <v>0.48879400000000001</v>
      </c>
      <c r="M32" s="28">
        <v>0.18464</v>
      </c>
      <c r="N32" s="35">
        <v>25.006993999999999</v>
      </c>
    </row>
    <row r="33" spans="1:14" ht="15.75" thickBot="1" x14ac:dyDescent="0.3">
      <c r="A33" s="30" t="s">
        <v>135</v>
      </c>
      <c r="B33" s="29" t="s">
        <v>17</v>
      </c>
      <c r="C33" s="29" t="s">
        <v>17</v>
      </c>
      <c r="D33" s="28">
        <v>0.78733699999999995</v>
      </c>
      <c r="E33" s="28">
        <v>1.1736740000000001</v>
      </c>
      <c r="F33" s="28">
        <v>0.83245199999999997</v>
      </c>
      <c r="G33" s="28">
        <v>1.770297</v>
      </c>
      <c r="H33" s="28">
        <v>1.5663590000000001</v>
      </c>
      <c r="I33" s="28">
        <v>3.0251950000000001</v>
      </c>
      <c r="J33" s="28">
        <v>4.3834559999999998</v>
      </c>
      <c r="K33" s="28">
        <v>5.0104119999999996</v>
      </c>
      <c r="L33" s="28">
        <v>3.8718370000000002</v>
      </c>
      <c r="M33" s="28">
        <v>4.5155329999999996</v>
      </c>
      <c r="N33" s="35">
        <v>2.614001</v>
      </c>
    </row>
    <row r="34" spans="1:14" ht="15.75" thickBot="1" x14ac:dyDescent="0.3">
      <c r="A34" s="30" t="s">
        <v>134</v>
      </c>
      <c r="B34" s="29" t="s">
        <v>17</v>
      </c>
      <c r="C34" s="29" t="s">
        <v>17</v>
      </c>
      <c r="D34" s="28">
        <v>2.0733000000000001E-2</v>
      </c>
      <c r="E34" s="28">
        <v>0.34746300000000002</v>
      </c>
      <c r="F34" s="28">
        <v>0.13140399999999999</v>
      </c>
      <c r="G34" s="28">
        <v>0.127829</v>
      </c>
      <c r="H34" s="28">
        <v>0.53029499999999996</v>
      </c>
      <c r="I34" s="28">
        <v>0.141489</v>
      </c>
      <c r="J34" s="28">
        <v>0.27100099999999999</v>
      </c>
      <c r="K34" s="28">
        <v>0.242674</v>
      </c>
      <c r="L34" s="28">
        <v>0.33341399999999999</v>
      </c>
      <c r="M34" s="28">
        <v>0.23261200000000001</v>
      </c>
      <c r="N34" s="35">
        <v>0.16092500000000001</v>
      </c>
    </row>
    <row r="35" spans="1:14" ht="15.75" thickBot="1" x14ac:dyDescent="0.3">
      <c r="A35" s="30" t="s">
        <v>133</v>
      </c>
      <c r="B35" s="29" t="s">
        <v>17</v>
      </c>
      <c r="C35" s="29" t="s">
        <v>17</v>
      </c>
      <c r="D35" s="29" t="s">
        <v>17</v>
      </c>
      <c r="E35" s="28">
        <v>2.2599999999999999E-3</v>
      </c>
      <c r="F35" s="29" t="s">
        <v>17</v>
      </c>
      <c r="G35" s="28">
        <v>1.5845999999999999E-2</v>
      </c>
      <c r="H35" s="28">
        <v>8.4199999999999997E-2</v>
      </c>
      <c r="I35" s="28">
        <v>1.5759999999999999E-3</v>
      </c>
      <c r="J35" s="29" t="s">
        <v>17</v>
      </c>
      <c r="K35" s="28">
        <v>6.7270000000000003E-3</v>
      </c>
      <c r="L35" s="28">
        <v>5.8133999999999998E-2</v>
      </c>
      <c r="M35" s="28">
        <v>7.2451000000000002E-2</v>
      </c>
      <c r="N35" s="27" t="s">
        <v>17</v>
      </c>
    </row>
    <row r="36" spans="1:14" ht="15.75" thickBot="1" x14ac:dyDescent="0.3">
      <c r="A36" s="30" t="s">
        <v>132</v>
      </c>
      <c r="B36" s="29" t="s">
        <v>17</v>
      </c>
      <c r="C36" s="29" t="s">
        <v>17</v>
      </c>
      <c r="D36" s="29" t="s">
        <v>17</v>
      </c>
      <c r="E36" s="29" t="s">
        <v>17</v>
      </c>
      <c r="F36" s="29" t="s">
        <v>17</v>
      </c>
      <c r="G36" s="28">
        <v>0.22998199999999999</v>
      </c>
      <c r="H36" s="28">
        <v>0.10696700000000001</v>
      </c>
      <c r="I36" s="28">
        <v>1.44E-4</v>
      </c>
      <c r="J36" s="29" t="s">
        <v>17</v>
      </c>
      <c r="K36" s="28">
        <v>5.6610000000000001E-2</v>
      </c>
      <c r="L36" s="29" t="s">
        <v>17</v>
      </c>
      <c r="M36" s="28">
        <v>2.8066000000000001E-2</v>
      </c>
      <c r="N36" s="35">
        <v>0.10784199999999999</v>
      </c>
    </row>
    <row r="37" spans="1:14" ht="15.75" thickBot="1" x14ac:dyDescent="0.3">
      <c r="A37" s="30" t="s">
        <v>131</v>
      </c>
      <c r="B37" s="29" t="s">
        <v>17</v>
      </c>
      <c r="C37" s="29" t="s">
        <v>17</v>
      </c>
      <c r="D37" s="28">
        <v>6.2261999999999998E-2</v>
      </c>
      <c r="E37" s="29" t="s">
        <v>17</v>
      </c>
      <c r="F37" s="28">
        <v>0.196409</v>
      </c>
      <c r="G37" s="28">
        <v>1.7329810000000001</v>
      </c>
      <c r="H37" s="28">
        <v>0.15660099999999999</v>
      </c>
      <c r="I37" s="28">
        <v>1.069391</v>
      </c>
      <c r="J37" s="28">
        <v>2.6507719999999999</v>
      </c>
      <c r="K37" s="28">
        <v>0.90967299999999995</v>
      </c>
      <c r="L37" s="28">
        <v>1.112706</v>
      </c>
      <c r="M37" s="28">
        <v>3.5333489999999999</v>
      </c>
      <c r="N37" s="35">
        <v>1.7942229999999999</v>
      </c>
    </row>
    <row r="38" spans="1:14" ht="15.75" thickBot="1" x14ac:dyDescent="0.3">
      <c r="A38" s="30" t="s">
        <v>130</v>
      </c>
      <c r="B38" s="29" t="s">
        <v>17</v>
      </c>
      <c r="C38" s="29" t="s">
        <v>17</v>
      </c>
      <c r="D38" s="29" t="s">
        <v>17</v>
      </c>
      <c r="E38" s="29" t="s">
        <v>17</v>
      </c>
      <c r="F38" s="29" t="s">
        <v>17</v>
      </c>
      <c r="G38" s="28">
        <v>6.8929000000000004E-2</v>
      </c>
      <c r="H38" s="28">
        <v>6.9610000000000005E-2</v>
      </c>
      <c r="I38" s="28">
        <v>8.2851999999999995E-2</v>
      </c>
      <c r="J38" s="28">
        <v>0.188337</v>
      </c>
      <c r="K38" s="28">
        <v>0.66487799999999997</v>
      </c>
      <c r="L38" s="28">
        <v>0.36697299999999999</v>
      </c>
      <c r="M38" s="28">
        <v>9.733E-2</v>
      </c>
      <c r="N38" s="35">
        <v>0.50458599999999998</v>
      </c>
    </row>
    <row r="39" spans="1:14" ht="15.75" thickBot="1" x14ac:dyDescent="0.3">
      <c r="A39" s="30" t="s">
        <v>129</v>
      </c>
      <c r="B39" s="29" t="s">
        <v>17</v>
      </c>
      <c r="C39" s="29" t="s">
        <v>17</v>
      </c>
      <c r="D39" s="28">
        <v>5.0481999999999999E-2</v>
      </c>
      <c r="E39" s="28">
        <v>6.9890000000000004E-3</v>
      </c>
      <c r="F39" s="28">
        <v>0.15785099999999999</v>
      </c>
      <c r="G39" s="28">
        <v>9.9089999999999994E-3</v>
      </c>
      <c r="H39" s="28">
        <v>1.3481E-2</v>
      </c>
      <c r="I39" s="28">
        <v>0.109514</v>
      </c>
      <c r="J39" s="28">
        <v>1.7309000000000001E-2</v>
      </c>
      <c r="K39" s="28">
        <v>4.3801E-2</v>
      </c>
      <c r="L39" s="28">
        <v>8.9428999999999995E-2</v>
      </c>
      <c r="M39" s="28">
        <v>3.4412999999999999E-2</v>
      </c>
      <c r="N39" s="35">
        <v>5.1625959999999997</v>
      </c>
    </row>
    <row r="40" spans="1:14" ht="15.75" thickBot="1" x14ac:dyDescent="0.3">
      <c r="A40" s="30" t="s">
        <v>128</v>
      </c>
      <c r="B40" s="29" t="s">
        <v>17</v>
      </c>
      <c r="C40" s="29" t="s">
        <v>17</v>
      </c>
      <c r="D40" s="28">
        <v>6.4777000000000001E-2</v>
      </c>
      <c r="E40" s="28">
        <v>2.5354999999999999E-2</v>
      </c>
      <c r="F40" s="28">
        <v>8.7443000000000007E-2</v>
      </c>
      <c r="G40" s="29" t="s">
        <v>17</v>
      </c>
      <c r="H40" s="29" t="s">
        <v>17</v>
      </c>
      <c r="I40" s="29" t="s">
        <v>17</v>
      </c>
      <c r="J40" s="29" t="s">
        <v>17</v>
      </c>
      <c r="K40" s="29" t="s">
        <v>17</v>
      </c>
      <c r="L40" s="29" t="s">
        <v>17</v>
      </c>
      <c r="M40" s="29" t="s">
        <v>17</v>
      </c>
      <c r="N40" s="35">
        <v>0.30848300000000001</v>
      </c>
    </row>
    <row r="41" spans="1:14" ht="15.75" thickBot="1" x14ac:dyDescent="0.3">
      <c r="A41" s="30" t="s">
        <v>127</v>
      </c>
      <c r="B41" s="29" t="s">
        <v>17</v>
      </c>
      <c r="C41" s="29" t="s">
        <v>17</v>
      </c>
      <c r="D41" s="28">
        <v>1.4001209999999999</v>
      </c>
      <c r="E41" s="28">
        <v>9.8865440000000007</v>
      </c>
      <c r="F41" s="28">
        <v>135.65134399999999</v>
      </c>
      <c r="G41" s="28">
        <v>23.605689999999999</v>
      </c>
      <c r="H41" s="28">
        <v>67.023702</v>
      </c>
      <c r="I41" s="28">
        <v>89.507307999999995</v>
      </c>
      <c r="J41" s="28">
        <v>104.687155</v>
      </c>
      <c r="K41" s="28">
        <v>112.754761</v>
      </c>
      <c r="L41" s="28">
        <v>70.636196999999996</v>
      </c>
      <c r="M41" s="28">
        <v>50.525167000000003</v>
      </c>
      <c r="N41" s="35">
        <v>58.002872000000004</v>
      </c>
    </row>
    <row r="42" spans="1:14" ht="15.75" thickBot="1" x14ac:dyDescent="0.3">
      <c r="A42" s="30" t="s">
        <v>126</v>
      </c>
      <c r="B42" s="29" t="s">
        <v>17</v>
      </c>
      <c r="C42" s="29" t="s">
        <v>17</v>
      </c>
      <c r="D42" s="28">
        <v>5.2775000000000002E-2</v>
      </c>
      <c r="E42" s="28">
        <v>0.22074299999999999</v>
      </c>
      <c r="F42" s="28">
        <v>0.25252799999999997</v>
      </c>
      <c r="G42" s="28">
        <v>5.7171E-2</v>
      </c>
      <c r="H42" s="28">
        <v>5.586E-2</v>
      </c>
      <c r="I42" s="28">
        <v>4.5175E-2</v>
      </c>
      <c r="J42" s="28">
        <v>1.4423999999999999E-2</v>
      </c>
      <c r="K42" s="28">
        <v>2.3422999999999999E-2</v>
      </c>
      <c r="L42" s="28">
        <v>0.45314700000000002</v>
      </c>
      <c r="M42" s="28">
        <v>0.12175800000000001</v>
      </c>
      <c r="N42" s="27" t="s">
        <v>17</v>
      </c>
    </row>
    <row r="43" spans="1:14" ht="15.75" thickBot="1" x14ac:dyDescent="0.3">
      <c r="A43" s="30" t="s">
        <v>125</v>
      </c>
      <c r="B43" s="29" t="s">
        <v>17</v>
      </c>
      <c r="C43" s="29" t="s">
        <v>17</v>
      </c>
      <c r="D43" s="28">
        <v>3.9581999999999999E-2</v>
      </c>
      <c r="E43" s="28">
        <v>0.16858000000000001</v>
      </c>
      <c r="F43" s="28">
        <v>0.11276</v>
      </c>
      <c r="G43" s="28">
        <v>9.2947000000000002E-2</v>
      </c>
      <c r="H43" s="28">
        <v>0.31288899999999997</v>
      </c>
      <c r="I43" s="28">
        <v>0.19008</v>
      </c>
      <c r="J43" s="28">
        <v>0.68073799999999995</v>
      </c>
      <c r="K43" s="28">
        <v>1.4517370000000001</v>
      </c>
      <c r="L43" s="28">
        <v>0.57815700000000003</v>
      </c>
      <c r="M43" s="28">
        <v>0.65290700000000002</v>
      </c>
      <c r="N43" s="35">
        <v>0.500274</v>
      </c>
    </row>
    <row r="44" spans="1:14" ht="15.75" thickBot="1" x14ac:dyDescent="0.3">
      <c r="A44" s="30" t="s">
        <v>124</v>
      </c>
      <c r="B44" s="29" t="s">
        <v>17</v>
      </c>
      <c r="C44" s="29" t="s">
        <v>17</v>
      </c>
      <c r="D44" s="28">
        <v>0.74107599999999996</v>
      </c>
      <c r="E44" s="28">
        <v>0.63719700000000001</v>
      </c>
      <c r="F44" s="28">
        <v>0.78653899999999999</v>
      </c>
      <c r="G44" s="28">
        <v>1.185597</v>
      </c>
      <c r="H44" s="28">
        <v>0.84774099999999997</v>
      </c>
      <c r="I44" s="28">
        <v>8.0747699999999991</v>
      </c>
      <c r="J44" s="28">
        <v>1.1844699999999999</v>
      </c>
      <c r="K44" s="28">
        <v>1.5194570000000001</v>
      </c>
      <c r="L44" s="28">
        <v>1.3832169999999999</v>
      </c>
      <c r="M44" s="28">
        <v>1.284294</v>
      </c>
      <c r="N44" s="35">
        <v>1.1378109999999999</v>
      </c>
    </row>
    <row r="45" spans="1:14" ht="15.75" thickBot="1" x14ac:dyDescent="0.3">
      <c r="A45" s="30" t="s">
        <v>123</v>
      </c>
      <c r="B45" s="29" t="s">
        <v>17</v>
      </c>
      <c r="C45" s="29" t="s">
        <v>17</v>
      </c>
      <c r="D45" s="28">
        <v>2.4503E-2</v>
      </c>
      <c r="E45" s="28">
        <v>3.4120000000000001E-3</v>
      </c>
      <c r="F45" s="28">
        <v>5.7311000000000001E-2</v>
      </c>
      <c r="G45" s="28">
        <v>2.8340000000000001E-3</v>
      </c>
      <c r="H45" s="28">
        <v>0.48173700000000003</v>
      </c>
      <c r="I45" s="29" t="s">
        <v>17</v>
      </c>
      <c r="J45" s="29" t="s">
        <v>17</v>
      </c>
      <c r="K45" s="28">
        <v>5.5700000000000003E-3</v>
      </c>
      <c r="L45" s="29" t="s">
        <v>17</v>
      </c>
      <c r="M45" s="28">
        <v>2.8066000000000001E-2</v>
      </c>
      <c r="N45" s="35">
        <v>2.9062999999999999E-2</v>
      </c>
    </row>
    <row r="46" spans="1:14" ht="30.75" thickBot="1" x14ac:dyDescent="0.3">
      <c r="A46" s="30" t="s">
        <v>122</v>
      </c>
      <c r="B46" s="29" t="s">
        <v>17</v>
      </c>
      <c r="C46" s="29" t="s">
        <v>17</v>
      </c>
      <c r="D46" s="28">
        <v>5.2775000000000002E-2</v>
      </c>
      <c r="E46" s="29" t="s">
        <v>17</v>
      </c>
      <c r="F46" s="29" t="s">
        <v>17</v>
      </c>
      <c r="G46" s="28">
        <v>2.3539999999999998E-2</v>
      </c>
      <c r="H46" s="29" t="s">
        <v>17</v>
      </c>
      <c r="I46" s="29" t="s">
        <v>17</v>
      </c>
      <c r="J46" s="29" t="s">
        <v>17</v>
      </c>
      <c r="K46" s="29" t="s">
        <v>17</v>
      </c>
      <c r="L46" s="29" t="s">
        <v>17</v>
      </c>
      <c r="M46" s="29" t="s">
        <v>17</v>
      </c>
      <c r="N46" s="35">
        <v>3.3480000000000003E-2</v>
      </c>
    </row>
    <row r="47" spans="1:14" ht="15.75" thickBot="1" x14ac:dyDescent="0.3">
      <c r="A47" s="30" t="s">
        <v>121</v>
      </c>
      <c r="B47" s="29" t="s">
        <v>17</v>
      </c>
      <c r="C47" s="29" t="s">
        <v>17</v>
      </c>
      <c r="D47" s="29" t="s">
        <v>17</v>
      </c>
      <c r="E47" s="29" t="s">
        <v>17</v>
      </c>
      <c r="F47" s="29" t="s">
        <v>17</v>
      </c>
      <c r="G47" s="28">
        <v>0.13700000000000001</v>
      </c>
      <c r="H47" s="28">
        <v>0.10299999999999999</v>
      </c>
      <c r="I47" s="28">
        <v>5.1645000000000003E-2</v>
      </c>
      <c r="J47" s="29" t="s">
        <v>17</v>
      </c>
      <c r="K47" s="28">
        <v>2.0993000000000001E-2</v>
      </c>
      <c r="L47" s="29" t="s">
        <v>17</v>
      </c>
      <c r="M47" s="28">
        <v>0.138158</v>
      </c>
      <c r="N47" s="35">
        <v>5.8137000000000001E-2</v>
      </c>
    </row>
    <row r="48" spans="1:14" ht="15.75" thickBot="1" x14ac:dyDescent="0.3">
      <c r="A48" s="30" t="s">
        <v>120</v>
      </c>
      <c r="B48" s="29" t="s">
        <v>17</v>
      </c>
      <c r="C48" s="29" t="s">
        <v>17</v>
      </c>
      <c r="D48" s="28">
        <v>0.150787</v>
      </c>
      <c r="E48" s="29" t="s">
        <v>17</v>
      </c>
      <c r="F48" s="28">
        <v>0.15032899999999999</v>
      </c>
      <c r="G48" s="28">
        <v>0.11724900000000001</v>
      </c>
      <c r="H48" s="28">
        <v>4.2437999999999997E-2</v>
      </c>
      <c r="I48" s="29" t="s">
        <v>17</v>
      </c>
      <c r="J48" s="28">
        <v>0.26826</v>
      </c>
      <c r="K48" s="28">
        <v>5.1803000000000002E-2</v>
      </c>
      <c r="L48" s="28">
        <v>0.24746499999999999</v>
      </c>
      <c r="M48" s="28">
        <v>0.39844400000000002</v>
      </c>
      <c r="N48" s="35">
        <v>0.40886400000000001</v>
      </c>
    </row>
    <row r="49" spans="1:14" ht="15.75" thickBot="1" x14ac:dyDescent="0.3">
      <c r="A49" s="30" t="s">
        <v>119</v>
      </c>
      <c r="B49" s="29" t="s">
        <v>17</v>
      </c>
      <c r="C49" s="29" t="s">
        <v>17</v>
      </c>
      <c r="D49" s="29" t="s">
        <v>17</v>
      </c>
      <c r="E49" s="29" t="s">
        <v>17</v>
      </c>
      <c r="F49" s="29" t="s">
        <v>17</v>
      </c>
      <c r="G49" s="28">
        <v>9.5370000000000003E-3</v>
      </c>
      <c r="H49" s="28">
        <v>9.5829999999999995E-3</v>
      </c>
      <c r="I49" s="28">
        <v>6.3765000000000002E-2</v>
      </c>
      <c r="J49" s="28">
        <v>9.4780000000000003E-3</v>
      </c>
      <c r="K49" s="29" t="s">
        <v>17</v>
      </c>
      <c r="L49" s="28">
        <v>0.110623</v>
      </c>
      <c r="M49" s="29" t="s">
        <v>17</v>
      </c>
      <c r="N49" s="27" t="s">
        <v>17</v>
      </c>
    </row>
    <row r="50" spans="1:14" ht="15.75" thickBot="1" x14ac:dyDescent="0.3">
      <c r="A50" s="34"/>
      <c r="B50" s="33">
        <v>2000</v>
      </c>
      <c r="C50" s="33">
        <v>2001</v>
      </c>
      <c r="D50" s="33">
        <v>2002</v>
      </c>
      <c r="E50" s="33">
        <v>2003</v>
      </c>
      <c r="F50" s="33">
        <v>2004</v>
      </c>
      <c r="G50" s="33">
        <v>2005</v>
      </c>
      <c r="H50" s="33">
        <v>2006</v>
      </c>
      <c r="I50" s="33">
        <v>2007</v>
      </c>
      <c r="J50" s="33">
        <v>2008</v>
      </c>
      <c r="K50" s="33">
        <v>2009</v>
      </c>
      <c r="L50" s="33">
        <v>2010</v>
      </c>
      <c r="M50" s="33">
        <v>2011</v>
      </c>
      <c r="N50" s="32">
        <v>2012</v>
      </c>
    </row>
    <row r="51" spans="1:14" ht="15.75" thickBot="1" x14ac:dyDescent="0.3">
      <c r="A51" s="31" t="s">
        <v>118</v>
      </c>
      <c r="B51" s="29" t="s">
        <v>17</v>
      </c>
      <c r="C51" s="29" t="s">
        <v>17</v>
      </c>
      <c r="D51" s="28">
        <v>4.8817269999999997</v>
      </c>
      <c r="E51" s="28">
        <v>2.1978309999999999</v>
      </c>
      <c r="F51" s="28">
        <v>4.4137700000000004</v>
      </c>
      <c r="G51" s="28">
        <v>4.2730090000000001</v>
      </c>
      <c r="H51" s="28">
        <v>5.7433180000000004</v>
      </c>
      <c r="I51" s="28">
        <v>2.0044200000000001</v>
      </c>
      <c r="J51" s="28">
        <v>4.1207789999999997</v>
      </c>
      <c r="K51" s="28">
        <v>4.6017809999999999</v>
      </c>
      <c r="L51" s="28">
        <v>4.231649</v>
      </c>
      <c r="M51" s="28">
        <v>6.0641220000000002</v>
      </c>
      <c r="N51" s="35">
        <v>4.2119629999999999</v>
      </c>
    </row>
    <row r="52" spans="1:14" ht="30.75" thickBot="1" x14ac:dyDescent="0.3">
      <c r="A52" s="30" t="s">
        <v>117</v>
      </c>
      <c r="B52" s="29" t="s">
        <v>17</v>
      </c>
      <c r="C52" s="29" t="s">
        <v>17</v>
      </c>
      <c r="D52" s="28">
        <v>2.381491</v>
      </c>
      <c r="E52" s="28">
        <v>1.225195</v>
      </c>
      <c r="F52" s="28">
        <v>2.2162259999999998</v>
      </c>
      <c r="G52" s="28">
        <v>2.3896160000000002</v>
      </c>
      <c r="H52" s="28">
        <v>3.7703329999999999</v>
      </c>
      <c r="I52" s="28">
        <v>1.9591270000000001</v>
      </c>
      <c r="J52" s="28">
        <v>0.55037000000000003</v>
      </c>
      <c r="K52" s="28">
        <v>0.52407999999999999</v>
      </c>
      <c r="L52" s="28">
        <v>0.34853899999999999</v>
      </c>
      <c r="M52" s="28">
        <v>1.4291400000000001</v>
      </c>
      <c r="N52" s="35">
        <v>7.0097999999999994E-2</v>
      </c>
    </row>
    <row r="53" spans="1:14" ht="15.75" thickBot="1" x14ac:dyDescent="0.3">
      <c r="A53" s="30" t="s">
        <v>116</v>
      </c>
      <c r="B53" s="29" t="s">
        <v>17</v>
      </c>
      <c r="C53" s="29" t="s">
        <v>17</v>
      </c>
      <c r="D53" s="28">
        <v>1.0196970000000001</v>
      </c>
      <c r="E53" s="28">
        <v>0.75112400000000001</v>
      </c>
      <c r="F53" s="28">
        <v>2.1154099999999998</v>
      </c>
      <c r="G53" s="28">
        <v>1.8833930000000001</v>
      </c>
      <c r="H53" s="28">
        <v>1.972985</v>
      </c>
      <c r="I53" s="28">
        <v>4.5293E-2</v>
      </c>
      <c r="J53" s="28">
        <v>3.2651659999999998</v>
      </c>
      <c r="K53" s="28">
        <v>3.241724</v>
      </c>
      <c r="L53" s="28">
        <v>3.688056</v>
      </c>
      <c r="M53" s="28">
        <v>4.2621599999999997</v>
      </c>
      <c r="N53" s="35">
        <v>3.978491</v>
      </c>
    </row>
    <row r="54" spans="1:14" ht="15.75" thickBot="1" x14ac:dyDescent="0.3">
      <c r="A54" s="34"/>
      <c r="B54" s="33">
        <v>2000</v>
      </c>
      <c r="C54" s="33">
        <v>2001</v>
      </c>
      <c r="D54" s="33">
        <v>2002</v>
      </c>
      <c r="E54" s="33">
        <v>2003</v>
      </c>
      <c r="F54" s="33">
        <v>2004</v>
      </c>
      <c r="G54" s="33">
        <v>2005</v>
      </c>
      <c r="H54" s="33">
        <v>2006</v>
      </c>
      <c r="I54" s="33">
        <v>2007</v>
      </c>
      <c r="J54" s="33">
        <v>2008</v>
      </c>
      <c r="K54" s="33">
        <v>2009</v>
      </c>
      <c r="L54" s="33">
        <v>2010</v>
      </c>
      <c r="M54" s="33">
        <v>2011</v>
      </c>
      <c r="N54" s="32">
        <v>2012</v>
      </c>
    </row>
    <row r="55" spans="1:14" ht="15.75" thickBot="1" x14ac:dyDescent="0.3">
      <c r="A55" s="31" t="s">
        <v>115</v>
      </c>
      <c r="B55" s="29" t="s">
        <v>17</v>
      </c>
      <c r="C55" s="29" t="s">
        <v>17</v>
      </c>
      <c r="D55" s="28">
        <v>1.9501000000000001E-2</v>
      </c>
      <c r="E55" s="28">
        <v>3.4858E-2</v>
      </c>
      <c r="F55" s="28">
        <v>3.9553999999999999E-2</v>
      </c>
      <c r="G55" s="28">
        <v>9.6112000000000003E-2</v>
      </c>
      <c r="H55" s="28">
        <v>0.121629</v>
      </c>
      <c r="I55" s="28">
        <v>0.60852700000000004</v>
      </c>
      <c r="J55" s="28">
        <v>3.8951E-2</v>
      </c>
      <c r="K55" s="28">
        <v>0.69603099999999996</v>
      </c>
      <c r="L55" s="28">
        <v>0.649949</v>
      </c>
      <c r="M55" s="28">
        <v>0.108318</v>
      </c>
      <c r="N55" s="35">
        <v>0.33146700000000001</v>
      </c>
    </row>
    <row r="56" spans="1:14" ht="30.75" thickBot="1" x14ac:dyDescent="0.3">
      <c r="A56" s="30" t="s">
        <v>114</v>
      </c>
      <c r="B56" s="29" t="s">
        <v>17</v>
      </c>
      <c r="C56" s="29" t="s">
        <v>17</v>
      </c>
      <c r="D56" s="29" t="s">
        <v>17</v>
      </c>
      <c r="E56" s="29" t="s">
        <v>17</v>
      </c>
      <c r="F56" s="28">
        <v>2.4607E-2</v>
      </c>
      <c r="G56" s="28">
        <v>9.6112000000000003E-2</v>
      </c>
      <c r="H56" s="28">
        <v>9.6959000000000004E-2</v>
      </c>
      <c r="I56" s="28">
        <v>2.5576999999999999E-2</v>
      </c>
      <c r="J56" s="28">
        <v>3.8878999999999997E-2</v>
      </c>
      <c r="K56" s="28">
        <v>0.15306</v>
      </c>
      <c r="L56" s="28">
        <v>6.4181000000000002E-2</v>
      </c>
      <c r="M56" s="28">
        <v>3.4527000000000002E-2</v>
      </c>
      <c r="N56" s="35">
        <v>2.1863E-2</v>
      </c>
    </row>
    <row r="57" spans="1:14" ht="15.75" thickBot="1" x14ac:dyDescent="0.3">
      <c r="A57" t="s">
        <v>113</v>
      </c>
      <c r="B57" s="29" t="s">
        <v>17</v>
      </c>
      <c r="C57" s="29" t="s">
        <v>17</v>
      </c>
      <c r="D57" s="29" t="s">
        <v>17</v>
      </c>
      <c r="E57" s="29" t="s">
        <v>17</v>
      </c>
      <c r="F57" s="29" t="s">
        <v>17</v>
      </c>
      <c r="G57" s="29" t="s">
        <v>17</v>
      </c>
      <c r="H57" s="28">
        <v>2.4670000000000001E-2</v>
      </c>
      <c r="I57" s="28">
        <v>0.58294999999999997</v>
      </c>
      <c r="J57" s="37">
        <v>7.2000000000000002E-5</v>
      </c>
      <c r="K57" s="28">
        <v>0.11608</v>
      </c>
      <c r="L57" s="28">
        <v>0.58576799999999996</v>
      </c>
      <c r="M57" s="28">
        <v>7.3790999999999995E-2</v>
      </c>
      <c r="N57" s="35">
        <v>0.24019499999999999</v>
      </c>
    </row>
    <row r="58" spans="1:14" ht="15.75" thickBot="1" x14ac:dyDescent="0.3">
      <c r="A58" t="s">
        <v>112</v>
      </c>
      <c r="B58" s="29" t="s">
        <v>17</v>
      </c>
      <c r="C58" s="29" t="s">
        <v>17</v>
      </c>
      <c r="D58" s="28">
        <v>1.9501000000000001E-2</v>
      </c>
      <c r="E58" s="29" t="s">
        <v>17</v>
      </c>
      <c r="F58" s="29" t="s">
        <v>17</v>
      </c>
      <c r="G58" s="29" t="s">
        <v>17</v>
      </c>
      <c r="H58" s="29" t="s">
        <v>17</v>
      </c>
      <c r="I58" s="29" t="s">
        <v>17</v>
      </c>
      <c r="J58" s="29" t="s">
        <v>17</v>
      </c>
      <c r="K58" s="28">
        <v>0.27953099999999997</v>
      </c>
      <c r="L58" s="29" t="s">
        <v>17</v>
      </c>
      <c r="M58" s="29" t="s">
        <v>17</v>
      </c>
      <c r="N58" s="35">
        <v>6.9408999999999998E-2</v>
      </c>
    </row>
    <row r="59" spans="1:14" ht="15.75" thickBot="1" x14ac:dyDescent="0.3">
      <c r="A59" t="s">
        <v>111</v>
      </c>
      <c r="B59" s="29" t="s">
        <v>17</v>
      </c>
      <c r="C59" s="29" t="s">
        <v>17</v>
      </c>
      <c r="D59" s="29" t="s">
        <v>17</v>
      </c>
      <c r="E59" s="29" t="s">
        <v>17</v>
      </c>
      <c r="F59" s="28">
        <v>1.4947E-2</v>
      </c>
      <c r="G59" s="29" t="s">
        <v>17</v>
      </c>
      <c r="H59" s="29" t="s">
        <v>17</v>
      </c>
      <c r="I59" s="29" t="s">
        <v>17</v>
      </c>
      <c r="J59" s="29" t="s">
        <v>17</v>
      </c>
      <c r="K59" s="28">
        <v>0.14735999999999999</v>
      </c>
      <c r="L59" s="29" t="s">
        <v>17</v>
      </c>
      <c r="M59" s="29" t="s">
        <v>17</v>
      </c>
      <c r="N59" s="27" t="s">
        <v>17</v>
      </c>
    </row>
    <row r="60" spans="1:14" ht="15.75" thickBot="1" x14ac:dyDescent="0.3">
      <c r="A60" t="s">
        <v>110</v>
      </c>
      <c r="B60" s="29" t="s">
        <v>17</v>
      </c>
      <c r="C60" s="29" t="s">
        <v>17</v>
      </c>
      <c r="D60" s="29" t="s">
        <v>17</v>
      </c>
      <c r="E60" s="28">
        <v>3.4858E-2</v>
      </c>
      <c r="F60" s="29" t="s">
        <v>17</v>
      </c>
      <c r="G60" s="29" t="s">
        <v>17</v>
      </c>
      <c r="H60" s="29" t="s">
        <v>17</v>
      </c>
      <c r="I60" s="29" t="s">
        <v>17</v>
      </c>
      <c r="J60" s="29" t="s">
        <v>17</v>
      </c>
      <c r="K60" s="29" t="s">
        <v>17</v>
      </c>
      <c r="L60" s="29" t="s">
        <v>17</v>
      </c>
      <c r="M60" s="29" t="s">
        <v>17</v>
      </c>
      <c r="N60" s="27" t="s">
        <v>17</v>
      </c>
    </row>
    <row r="61" spans="1:14" ht="15.75" thickBot="1" x14ac:dyDescent="0.3">
      <c r="A61" s="34"/>
      <c r="B61" s="33">
        <v>2000</v>
      </c>
      <c r="C61" s="33">
        <v>2001</v>
      </c>
      <c r="D61" s="33">
        <v>2002</v>
      </c>
      <c r="E61" s="33">
        <v>2003</v>
      </c>
      <c r="F61" s="33">
        <v>2004</v>
      </c>
      <c r="G61" s="33">
        <v>2005</v>
      </c>
      <c r="H61" s="33">
        <v>2006</v>
      </c>
      <c r="I61" s="33">
        <v>2007</v>
      </c>
      <c r="J61" s="33">
        <v>2008</v>
      </c>
      <c r="K61" s="33">
        <v>2009</v>
      </c>
      <c r="L61" s="33">
        <v>2010</v>
      </c>
      <c r="M61" s="33">
        <v>2011</v>
      </c>
      <c r="N61" s="32">
        <v>2012</v>
      </c>
    </row>
    <row r="62" spans="1:14" ht="15.75" thickBot="1" x14ac:dyDescent="0.3">
      <c r="A62" s="31" t="s">
        <v>109</v>
      </c>
      <c r="B62" s="29" t="s">
        <v>17</v>
      </c>
      <c r="C62" s="29" t="s">
        <v>17</v>
      </c>
      <c r="D62" s="28">
        <v>0.910493</v>
      </c>
      <c r="E62" s="28">
        <v>0.90597799999999995</v>
      </c>
      <c r="F62" s="28">
        <v>1.373807</v>
      </c>
      <c r="G62" s="28">
        <v>1.539682</v>
      </c>
      <c r="H62" s="28">
        <v>2.594354</v>
      </c>
      <c r="I62" s="28">
        <v>2.0147379999999999</v>
      </c>
      <c r="J62" s="28">
        <v>4.3773070000000001</v>
      </c>
      <c r="K62" s="28">
        <v>5.9212470000000001</v>
      </c>
      <c r="L62" s="28">
        <v>11.122626</v>
      </c>
      <c r="M62" s="28">
        <v>17.338595000000002</v>
      </c>
      <c r="N62" s="35">
        <v>8.6607430000000001</v>
      </c>
    </row>
    <row r="63" spans="1:14" ht="15.75" thickBot="1" x14ac:dyDescent="0.3">
      <c r="A63" s="31" t="s">
        <v>108</v>
      </c>
      <c r="B63" s="29" t="s">
        <v>17</v>
      </c>
      <c r="C63" s="29" t="s">
        <v>17</v>
      </c>
      <c r="D63" s="28">
        <v>0.51349299999999998</v>
      </c>
      <c r="E63" s="28">
        <v>0.820739</v>
      </c>
      <c r="F63" s="28">
        <v>1.2265079999999999</v>
      </c>
      <c r="G63" s="28">
        <v>1.3688549999999999</v>
      </c>
      <c r="H63" s="28">
        <v>2.4883579999999998</v>
      </c>
      <c r="I63" s="28">
        <v>1.9066970000000001</v>
      </c>
      <c r="J63" s="28">
        <v>4.3684120000000002</v>
      </c>
      <c r="K63" s="28">
        <v>5.8426999999999998</v>
      </c>
      <c r="L63" s="28">
        <v>10.712463</v>
      </c>
      <c r="M63" s="28">
        <v>17.294854000000001</v>
      </c>
      <c r="N63" s="35">
        <v>7.5974060000000003</v>
      </c>
    </row>
    <row r="64" spans="1:14" ht="30.75" thickBot="1" x14ac:dyDescent="0.3">
      <c r="A64" s="30" t="s">
        <v>107</v>
      </c>
      <c r="B64" s="29" t="s">
        <v>17</v>
      </c>
      <c r="C64" s="29" t="s">
        <v>17</v>
      </c>
      <c r="D64" s="28">
        <v>4.2365E-2</v>
      </c>
      <c r="E64" s="28">
        <v>0.115179</v>
      </c>
      <c r="F64" s="28">
        <v>0.42886400000000002</v>
      </c>
      <c r="G64" s="28">
        <v>0.41692800000000002</v>
      </c>
      <c r="H64" s="28">
        <v>0.17868600000000001</v>
      </c>
      <c r="I64" s="28">
        <v>0.214975</v>
      </c>
      <c r="J64" s="28">
        <v>1.413038</v>
      </c>
      <c r="K64" s="28">
        <v>0.50716499999999998</v>
      </c>
      <c r="L64" s="28">
        <v>1.0738030000000001</v>
      </c>
      <c r="M64" s="28">
        <v>0.38400899999999999</v>
      </c>
      <c r="N64" s="35">
        <v>0.60260000000000002</v>
      </c>
    </row>
    <row r="65" spans="1:14" ht="15.75" thickBot="1" x14ac:dyDescent="0.3">
      <c r="A65" t="s">
        <v>106</v>
      </c>
      <c r="B65" s="29" t="s">
        <v>17</v>
      </c>
      <c r="C65" s="29" t="s">
        <v>17</v>
      </c>
      <c r="D65" s="28">
        <v>4.267E-3</v>
      </c>
      <c r="E65" s="28">
        <v>2.6619999999999999E-3</v>
      </c>
      <c r="F65" s="28">
        <v>9.4350000000000007E-3</v>
      </c>
      <c r="G65" s="29" t="s">
        <v>17</v>
      </c>
      <c r="H65" s="29" t="s">
        <v>17</v>
      </c>
      <c r="I65" s="29" t="s">
        <v>17</v>
      </c>
      <c r="J65" s="29" t="s">
        <v>17</v>
      </c>
      <c r="K65" s="29" t="s">
        <v>17</v>
      </c>
      <c r="L65" s="28">
        <v>0.56996899999999995</v>
      </c>
      <c r="M65" s="28">
        <v>2.0645E-2</v>
      </c>
      <c r="N65" s="35">
        <v>2.6136680000000001</v>
      </c>
    </row>
    <row r="66" spans="1:14" ht="15.75" thickBot="1" x14ac:dyDescent="0.3">
      <c r="A66" t="s">
        <v>105</v>
      </c>
      <c r="B66" s="29" t="s">
        <v>17</v>
      </c>
      <c r="C66" s="29" t="s">
        <v>17</v>
      </c>
      <c r="D66" s="28">
        <v>4.9006000000000001E-2</v>
      </c>
      <c r="E66" s="28">
        <v>5.8467999999999999E-2</v>
      </c>
      <c r="F66" s="28">
        <v>0.124859</v>
      </c>
      <c r="G66" s="28">
        <v>0.51753199999999999</v>
      </c>
      <c r="H66" s="28">
        <v>1.558244</v>
      </c>
      <c r="I66" s="28">
        <v>1.3380030000000001</v>
      </c>
      <c r="J66" s="28">
        <v>1.5251950000000001</v>
      </c>
      <c r="K66" s="28">
        <v>3.9778060000000002</v>
      </c>
      <c r="L66" s="28">
        <v>6.9426969999999999</v>
      </c>
      <c r="M66" s="28">
        <v>14.760724</v>
      </c>
      <c r="N66" s="35">
        <v>3.560791</v>
      </c>
    </row>
    <row r="67" spans="1:14" ht="15.75" thickBot="1" x14ac:dyDescent="0.3">
      <c r="A67" t="s">
        <v>104</v>
      </c>
      <c r="B67" s="29" t="s">
        <v>17</v>
      </c>
      <c r="C67" s="29" t="s">
        <v>17</v>
      </c>
      <c r="D67" s="28">
        <v>8.1434000000000006E-2</v>
      </c>
      <c r="E67" s="29" t="s">
        <v>17</v>
      </c>
      <c r="F67" s="28">
        <v>3.8427999999999997E-2</v>
      </c>
      <c r="G67" s="29" t="s">
        <v>17</v>
      </c>
      <c r="H67" s="28">
        <v>0.26899400000000001</v>
      </c>
      <c r="I67" s="28">
        <v>1.9552E-2</v>
      </c>
      <c r="J67" s="28">
        <v>0.442139</v>
      </c>
      <c r="K67" s="28">
        <v>5.9471999999999997E-2</v>
      </c>
      <c r="L67" s="28">
        <v>1.7476999999999999E-2</v>
      </c>
      <c r="M67" s="29" t="s">
        <v>17</v>
      </c>
      <c r="N67" s="35">
        <v>9.8429000000000003E-2</v>
      </c>
    </row>
    <row r="68" spans="1:14" ht="15.75" thickBot="1" x14ac:dyDescent="0.3">
      <c r="A68" t="s">
        <v>103</v>
      </c>
      <c r="B68" s="29" t="s">
        <v>17</v>
      </c>
      <c r="C68" s="29" t="s">
        <v>17</v>
      </c>
      <c r="D68" s="29" t="s">
        <v>17</v>
      </c>
      <c r="E68" s="28">
        <v>2.1888999999999999E-2</v>
      </c>
      <c r="F68" s="28">
        <v>8.3097000000000004E-2</v>
      </c>
      <c r="G68" s="29" t="s">
        <v>17</v>
      </c>
      <c r="H68" s="28">
        <v>0.232264</v>
      </c>
      <c r="I68" s="29" t="s">
        <v>17</v>
      </c>
      <c r="J68" s="28">
        <v>0.21715499999999999</v>
      </c>
      <c r="K68" s="28">
        <v>0.73117399999999999</v>
      </c>
      <c r="L68" s="28">
        <v>1.587831</v>
      </c>
      <c r="M68" s="28">
        <v>1.0198659999999999</v>
      </c>
      <c r="N68" s="35">
        <v>0.105876</v>
      </c>
    </row>
    <row r="69" spans="1:14" ht="15.75" thickBot="1" x14ac:dyDescent="0.3">
      <c r="A69" t="s">
        <v>102</v>
      </c>
      <c r="B69" s="29" t="s">
        <v>17</v>
      </c>
      <c r="C69" s="29" t="s">
        <v>17</v>
      </c>
      <c r="D69" s="29" t="s">
        <v>17</v>
      </c>
      <c r="E69" s="28">
        <v>5.6083000000000001E-2</v>
      </c>
      <c r="F69" s="28">
        <v>3.6080000000000001E-3</v>
      </c>
      <c r="G69" s="29" t="s">
        <v>17</v>
      </c>
      <c r="H69" s="29" t="s">
        <v>17</v>
      </c>
      <c r="I69" s="28">
        <v>5.8769000000000002E-2</v>
      </c>
      <c r="J69" s="28">
        <v>4.7004999999999998E-2</v>
      </c>
      <c r="K69" s="28">
        <v>1.6649000000000001E-2</v>
      </c>
      <c r="L69" s="28">
        <v>0.14685400000000001</v>
      </c>
      <c r="M69" s="29" t="s">
        <v>17</v>
      </c>
      <c r="N69" s="35">
        <v>0.45226499999999997</v>
      </c>
    </row>
    <row r="70" spans="1:14" ht="15.75" thickBot="1" x14ac:dyDescent="0.3">
      <c r="A70" t="s">
        <v>101</v>
      </c>
      <c r="B70" s="29" t="s">
        <v>17</v>
      </c>
      <c r="C70" s="29" t="s">
        <v>17</v>
      </c>
      <c r="D70" s="29" t="s">
        <v>17</v>
      </c>
      <c r="E70" s="28">
        <v>0.20510700000000001</v>
      </c>
      <c r="F70" s="29" t="s">
        <v>17</v>
      </c>
      <c r="G70" s="29" t="s">
        <v>17</v>
      </c>
      <c r="H70" s="29" t="s">
        <v>17</v>
      </c>
      <c r="I70" s="29" t="s">
        <v>17</v>
      </c>
      <c r="J70" s="28">
        <v>4.6156000000000003E-2</v>
      </c>
      <c r="K70" s="28">
        <v>0.292881</v>
      </c>
      <c r="L70" s="28">
        <v>2.8951999999999999E-2</v>
      </c>
      <c r="M70" s="28">
        <v>6.2570000000000004E-3</v>
      </c>
      <c r="N70" s="27" t="s">
        <v>17</v>
      </c>
    </row>
    <row r="71" spans="1:14" ht="15.75" thickBot="1" x14ac:dyDescent="0.3">
      <c r="A71" t="s">
        <v>100</v>
      </c>
      <c r="B71" s="29" t="s">
        <v>17</v>
      </c>
      <c r="C71" s="29" t="s">
        <v>17</v>
      </c>
      <c r="D71" s="29" t="s">
        <v>17</v>
      </c>
      <c r="E71" s="29" t="s">
        <v>17</v>
      </c>
      <c r="F71" s="28">
        <v>1.6281E-2</v>
      </c>
      <c r="G71" s="28">
        <v>1.6285000000000001E-2</v>
      </c>
      <c r="H71" s="28">
        <v>2.5773000000000001E-2</v>
      </c>
      <c r="I71" s="29" t="s">
        <v>17</v>
      </c>
      <c r="J71" s="28">
        <v>2.0763E-2</v>
      </c>
      <c r="K71" s="28">
        <v>4.2623000000000001E-2</v>
      </c>
      <c r="L71" s="28">
        <v>5.9000999999999998E-2</v>
      </c>
      <c r="M71" s="29" t="s">
        <v>17</v>
      </c>
      <c r="N71" s="35">
        <v>2.1863E-2</v>
      </c>
    </row>
    <row r="72" spans="1:14" ht="15.75" thickBot="1" x14ac:dyDescent="0.3">
      <c r="A72" t="s">
        <v>99</v>
      </c>
      <c r="B72" s="29" t="s">
        <v>17</v>
      </c>
      <c r="C72" s="29" t="s">
        <v>17</v>
      </c>
      <c r="D72" s="29" t="s">
        <v>17</v>
      </c>
      <c r="E72" s="29" t="s">
        <v>17</v>
      </c>
      <c r="F72" s="29" t="s">
        <v>17</v>
      </c>
      <c r="G72" s="29" t="s">
        <v>17</v>
      </c>
      <c r="H72" s="29" t="s">
        <v>17</v>
      </c>
      <c r="I72" s="29" t="s">
        <v>17</v>
      </c>
      <c r="J72" s="29" t="s">
        <v>17</v>
      </c>
      <c r="K72" s="29" t="s">
        <v>17</v>
      </c>
      <c r="L72" s="29" t="s">
        <v>17</v>
      </c>
      <c r="M72" s="29" t="s">
        <v>17</v>
      </c>
      <c r="N72" s="27" t="s">
        <v>17</v>
      </c>
    </row>
    <row r="73" spans="1:14" ht="15.75" thickBot="1" x14ac:dyDescent="0.3">
      <c r="A73" t="s">
        <v>98</v>
      </c>
      <c r="B73" s="29" t="s">
        <v>17</v>
      </c>
      <c r="C73" s="29" t="s">
        <v>17</v>
      </c>
      <c r="D73" s="29" t="s">
        <v>17</v>
      </c>
      <c r="E73" s="29" t="s">
        <v>17</v>
      </c>
      <c r="F73" s="29" t="s">
        <v>17</v>
      </c>
      <c r="G73" s="29" t="s">
        <v>17</v>
      </c>
      <c r="H73" s="29" t="s">
        <v>17</v>
      </c>
      <c r="I73" s="29" t="s">
        <v>17</v>
      </c>
      <c r="J73" s="29" t="s">
        <v>17</v>
      </c>
      <c r="K73" s="29" t="s">
        <v>17</v>
      </c>
      <c r="L73" s="29" t="s">
        <v>17</v>
      </c>
      <c r="M73" s="29" t="s">
        <v>17</v>
      </c>
      <c r="N73" s="27" t="s">
        <v>17</v>
      </c>
    </row>
    <row r="74" spans="1:14" ht="15.75" thickBot="1" x14ac:dyDescent="0.3">
      <c r="A74" t="s">
        <v>97</v>
      </c>
      <c r="B74" s="29" t="s">
        <v>17</v>
      </c>
      <c r="C74" s="29" t="s">
        <v>17</v>
      </c>
      <c r="D74" s="28">
        <v>7.5999999999999998E-2</v>
      </c>
      <c r="E74" s="29" t="s">
        <v>17</v>
      </c>
      <c r="F74" s="29" t="s">
        <v>17</v>
      </c>
      <c r="G74" s="29" t="s">
        <v>17</v>
      </c>
      <c r="H74" s="29" t="s">
        <v>17</v>
      </c>
      <c r="I74" s="29" t="s">
        <v>17</v>
      </c>
      <c r="J74" s="28">
        <v>0.48</v>
      </c>
      <c r="K74" s="29" t="s">
        <v>17</v>
      </c>
      <c r="L74" s="29" t="s">
        <v>17</v>
      </c>
      <c r="M74" s="29" t="s">
        <v>17</v>
      </c>
      <c r="N74" s="27" t="s">
        <v>17</v>
      </c>
    </row>
    <row r="75" spans="1:14" ht="15.75" thickBot="1" x14ac:dyDescent="0.3">
      <c r="A75" t="s">
        <v>96</v>
      </c>
      <c r="B75" s="29" t="s">
        <v>17</v>
      </c>
      <c r="C75" s="29" t="s">
        <v>17</v>
      </c>
      <c r="D75" s="29" t="s">
        <v>17</v>
      </c>
      <c r="E75" s="29" t="s">
        <v>17</v>
      </c>
      <c r="F75" s="29" t="s">
        <v>17</v>
      </c>
      <c r="G75" s="29" t="s">
        <v>17</v>
      </c>
      <c r="H75" s="29" t="s">
        <v>17</v>
      </c>
      <c r="I75" s="29" t="s">
        <v>17</v>
      </c>
      <c r="J75" s="29" t="s">
        <v>17</v>
      </c>
      <c r="K75" s="29" t="s">
        <v>17</v>
      </c>
      <c r="L75" s="29" t="s">
        <v>17</v>
      </c>
      <c r="M75" s="28">
        <v>0.82019799999999998</v>
      </c>
      <c r="N75" s="27" t="s">
        <v>17</v>
      </c>
    </row>
    <row r="76" spans="1:14" ht="15.75" thickBot="1" x14ac:dyDescent="0.3">
      <c r="A76" t="s">
        <v>95</v>
      </c>
      <c r="B76" s="29" t="s">
        <v>17</v>
      </c>
      <c r="C76" s="29" t="s">
        <v>17</v>
      </c>
      <c r="D76" s="29" t="s">
        <v>17</v>
      </c>
      <c r="E76" s="28">
        <v>4.8320000000000004E-3</v>
      </c>
      <c r="F76" s="29" t="s">
        <v>17</v>
      </c>
      <c r="G76" s="29" t="s">
        <v>17</v>
      </c>
      <c r="H76" s="29" t="s">
        <v>17</v>
      </c>
      <c r="I76" s="29" t="s">
        <v>17</v>
      </c>
      <c r="J76" s="29" t="s">
        <v>17</v>
      </c>
      <c r="K76" s="29" t="s">
        <v>17</v>
      </c>
      <c r="L76" s="29" t="s">
        <v>17</v>
      </c>
      <c r="M76" s="29" t="s">
        <v>17</v>
      </c>
      <c r="N76" s="27" t="s">
        <v>17</v>
      </c>
    </row>
    <row r="77" spans="1:14" ht="15.75" thickBot="1" x14ac:dyDescent="0.3">
      <c r="A77" t="s">
        <v>94</v>
      </c>
      <c r="B77" s="29" t="s">
        <v>17</v>
      </c>
      <c r="C77" s="29" t="s">
        <v>17</v>
      </c>
      <c r="D77" s="29" t="s">
        <v>17</v>
      </c>
      <c r="E77" s="29" t="s">
        <v>17</v>
      </c>
      <c r="F77" s="29" t="s">
        <v>17</v>
      </c>
      <c r="G77" s="29" t="s">
        <v>17</v>
      </c>
      <c r="H77" s="29" t="s">
        <v>17</v>
      </c>
      <c r="I77" s="29" t="s">
        <v>17</v>
      </c>
      <c r="J77" s="29" t="s">
        <v>17</v>
      </c>
      <c r="K77" s="29" t="s">
        <v>17</v>
      </c>
      <c r="L77" s="29" t="s">
        <v>17</v>
      </c>
      <c r="M77" s="29" t="s">
        <v>17</v>
      </c>
      <c r="N77" s="27" t="s">
        <v>17</v>
      </c>
    </row>
    <row r="78" spans="1:14" ht="15.75" thickBot="1" x14ac:dyDescent="0.3">
      <c r="A78" t="s">
        <v>93</v>
      </c>
      <c r="B78" s="29" t="s">
        <v>17</v>
      </c>
      <c r="C78" s="29" t="s">
        <v>17</v>
      </c>
      <c r="D78" s="29" t="s">
        <v>17</v>
      </c>
      <c r="E78" s="28">
        <v>0.17730799999999999</v>
      </c>
      <c r="F78" s="28">
        <v>5.3469000000000003E-2</v>
      </c>
      <c r="G78" s="28">
        <v>8.2869999999999999E-2</v>
      </c>
      <c r="H78" s="28">
        <v>2.8926E-2</v>
      </c>
      <c r="I78" s="28">
        <v>0.14055200000000001</v>
      </c>
      <c r="J78" s="28">
        <v>8.6899000000000004E-2</v>
      </c>
      <c r="K78" s="28">
        <v>5.4228999999999999E-2</v>
      </c>
      <c r="L78" s="28">
        <v>0.258602</v>
      </c>
      <c r="M78" s="28">
        <v>0.15881999999999999</v>
      </c>
      <c r="N78" s="35">
        <v>0.10715</v>
      </c>
    </row>
    <row r="79" spans="1:14" ht="15.75" thickBot="1" x14ac:dyDescent="0.3">
      <c r="A79" t="s">
        <v>92</v>
      </c>
      <c r="B79" s="29" t="s">
        <v>17</v>
      </c>
      <c r="C79" s="29" t="s">
        <v>17</v>
      </c>
      <c r="D79" s="29" t="s">
        <v>17</v>
      </c>
      <c r="E79" s="29" t="s">
        <v>17</v>
      </c>
      <c r="F79" s="29" t="s">
        <v>17</v>
      </c>
      <c r="G79" s="29" t="s">
        <v>17</v>
      </c>
      <c r="H79" s="29" t="s">
        <v>17</v>
      </c>
      <c r="I79" s="29" t="s">
        <v>17</v>
      </c>
      <c r="J79" s="29" t="s">
        <v>17</v>
      </c>
      <c r="K79" s="29" t="s">
        <v>17</v>
      </c>
      <c r="L79" s="29" t="s">
        <v>17</v>
      </c>
      <c r="M79" s="29" t="s">
        <v>17</v>
      </c>
      <c r="N79" s="27" t="s">
        <v>17</v>
      </c>
    </row>
    <row r="80" spans="1:14" ht="30.75" thickBot="1" x14ac:dyDescent="0.3">
      <c r="A80" s="30" t="s">
        <v>91</v>
      </c>
      <c r="B80" s="29" t="s">
        <v>17</v>
      </c>
      <c r="C80" s="29" t="s">
        <v>17</v>
      </c>
      <c r="D80" s="28">
        <v>0.26042100000000001</v>
      </c>
      <c r="E80" s="28">
        <v>0.17921100000000001</v>
      </c>
      <c r="F80" s="28">
        <v>0.46846700000000002</v>
      </c>
      <c r="G80" s="28">
        <v>0.33523999999999998</v>
      </c>
      <c r="H80" s="28">
        <v>0.19547100000000001</v>
      </c>
      <c r="I80" s="28">
        <v>0.13484599999999999</v>
      </c>
      <c r="J80" s="28">
        <v>9.0062000000000003E-2</v>
      </c>
      <c r="K80" s="28">
        <v>0.16070100000000001</v>
      </c>
      <c r="L80" s="28">
        <v>2.7276999999999999E-2</v>
      </c>
      <c r="M80" s="28">
        <v>0.124335</v>
      </c>
      <c r="N80" s="35">
        <v>3.4764000000000003E-2</v>
      </c>
    </row>
    <row r="81" spans="1:14" ht="15.75" thickBot="1" x14ac:dyDescent="0.3">
      <c r="A81" s="36"/>
      <c r="B81" s="33">
        <v>2000</v>
      </c>
      <c r="C81" s="33">
        <v>2001</v>
      </c>
      <c r="D81" s="33">
        <v>2002</v>
      </c>
      <c r="E81" s="33">
        <v>2003</v>
      </c>
      <c r="F81" s="33">
        <v>2004</v>
      </c>
      <c r="G81" s="33">
        <v>2005</v>
      </c>
      <c r="H81" s="33">
        <v>2006</v>
      </c>
      <c r="I81" s="33">
        <v>2007</v>
      </c>
      <c r="J81" s="33">
        <v>2008</v>
      </c>
      <c r="K81" s="33">
        <v>2009</v>
      </c>
      <c r="L81" s="33">
        <v>2010</v>
      </c>
      <c r="M81" s="33">
        <v>2011</v>
      </c>
      <c r="N81" s="32">
        <v>2012</v>
      </c>
    </row>
    <row r="82" spans="1:14" ht="15.75" thickBot="1" x14ac:dyDescent="0.3">
      <c r="A82" s="31" t="s">
        <v>90</v>
      </c>
      <c r="B82" s="29" t="s">
        <v>17</v>
      </c>
      <c r="C82" s="29" t="s">
        <v>17</v>
      </c>
      <c r="D82" s="28">
        <v>0.39700000000000002</v>
      </c>
      <c r="E82" s="28">
        <v>8.5238999999999995E-2</v>
      </c>
      <c r="F82" s="28">
        <v>4.2368000000000003E-2</v>
      </c>
      <c r="G82" s="28">
        <v>0.17082700000000001</v>
      </c>
      <c r="H82" s="28">
        <v>0.10599600000000001</v>
      </c>
      <c r="I82" s="28">
        <v>6.5331E-2</v>
      </c>
      <c r="J82" s="28">
        <v>8.8950000000000001E-3</v>
      </c>
      <c r="K82" s="28">
        <v>6.3374E-2</v>
      </c>
      <c r="L82" s="28">
        <v>1.2812E-2</v>
      </c>
      <c r="M82" s="28">
        <v>3.2060999999999999E-2</v>
      </c>
      <c r="N82" s="35">
        <v>1.063337</v>
      </c>
    </row>
    <row r="83" spans="1:14" ht="30.75" thickBot="1" x14ac:dyDescent="0.3">
      <c r="A83" s="30" t="s">
        <v>89</v>
      </c>
      <c r="B83" s="29" t="s">
        <v>17</v>
      </c>
      <c r="C83" s="29" t="s">
        <v>17</v>
      </c>
      <c r="D83" s="29" t="s">
        <v>17</v>
      </c>
      <c r="E83" s="28">
        <v>5.1099999999999995E-4</v>
      </c>
      <c r="F83" s="28">
        <v>4.2368000000000003E-2</v>
      </c>
      <c r="G83" s="28">
        <v>0.17082700000000001</v>
      </c>
      <c r="H83" s="28">
        <v>0.10599600000000001</v>
      </c>
      <c r="I83" s="28">
        <v>6.5331E-2</v>
      </c>
      <c r="J83" s="28">
        <v>6.0099999999999997E-3</v>
      </c>
      <c r="K83" s="28">
        <v>1.1939999999999999E-2</v>
      </c>
      <c r="L83" s="28">
        <v>1.2812E-2</v>
      </c>
      <c r="M83" s="29" t="s">
        <v>17</v>
      </c>
      <c r="N83" s="35">
        <v>1.6163E-2</v>
      </c>
    </row>
    <row r="84" spans="1:14" ht="15.75" thickBot="1" x14ac:dyDescent="0.3">
      <c r="A84" t="s">
        <v>88</v>
      </c>
      <c r="B84" s="29" t="s">
        <v>17</v>
      </c>
      <c r="C84" s="29" t="s">
        <v>17</v>
      </c>
      <c r="D84" s="29" t="s">
        <v>17</v>
      </c>
      <c r="E84" s="28">
        <v>8.4727999999999998E-2</v>
      </c>
      <c r="F84" s="29" t="s">
        <v>17</v>
      </c>
      <c r="G84" s="29" t="s">
        <v>17</v>
      </c>
      <c r="H84" s="29" t="s">
        <v>17</v>
      </c>
      <c r="I84" s="29" t="s">
        <v>17</v>
      </c>
      <c r="J84" s="28">
        <v>2.885E-3</v>
      </c>
      <c r="K84" s="29" t="s">
        <v>17</v>
      </c>
      <c r="L84" s="29" t="s">
        <v>17</v>
      </c>
      <c r="M84" s="28">
        <v>1.2560999999999999E-2</v>
      </c>
      <c r="N84" s="35">
        <v>3.9551000000000003E-2</v>
      </c>
    </row>
    <row r="85" spans="1:14" ht="15.75" thickBot="1" x14ac:dyDescent="0.3">
      <c r="A85" t="s">
        <v>87</v>
      </c>
      <c r="B85" s="29" t="s">
        <v>17</v>
      </c>
      <c r="C85" s="29" t="s">
        <v>17</v>
      </c>
      <c r="D85" s="29" t="s">
        <v>17</v>
      </c>
      <c r="E85" s="29" t="s">
        <v>17</v>
      </c>
      <c r="F85" s="29" t="s">
        <v>17</v>
      </c>
      <c r="G85" s="29" t="s">
        <v>17</v>
      </c>
      <c r="H85" s="29" t="s">
        <v>17</v>
      </c>
      <c r="I85" s="29" t="s">
        <v>17</v>
      </c>
      <c r="J85" s="29" t="s">
        <v>17</v>
      </c>
      <c r="K85" s="28">
        <v>6.0000000000000001E-3</v>
      </c>
      <c r="L85" s="29" t="s">
        <v>17</v>
      </c>
      <c r="M85" s="29" t="s">
        <v>17</v>
      </c>
      <c r="N85" s="27" t="s">
        <v>17</v>
      </c>
    </row>
    <row r="86" spans="1:14" ht="15.75" thickBot="1" x14ac:dyDescent="0.3">
      <c r="A86" t="s">
        <v>86</v>
      </c>
      <c r="B86" s="29" t="s">
        <v>17</v>
      </c>
      <c r="C86" s="29" t="s">
        <v>17</v>
      </c>
      <c r="D86" s="28">
        <v>0.39700000000000002</v>
      </c>
      <c r="E86" s="29" t="s">
        <v>17</v>
      </c>
      <c r="F86" s="29" t="s">
        <v>17</v>
      </c>
      <c r="G86" s="29" t="s">
        <v>17</v>
      </c>
      <c r="H86" s="29" t="s">
        <v>17</v>
      </c>
      <c r="I86" s="29" t="s">
        <v>17</v>
      </c>
      <c r="J86" s="29" t="s">
        <v>17</v>
      </c>
      <c r="K86" s="28">
        <v>4.5434000000000002E-2</v>
      </c>
      <c r="L86" s="29" t="s">
        <v>17</v>
      </c>
      <c r="M86" s="28">
        <v>1.95E-2</v>
      </c>
      <c r="N86" s="35">
        <v>1.0076229999999999</v>
      </c>
    </row>
    <row r="87" spans="1:14" ht="15.75" thickBot="1" x14ac:dyDescent="0.3">
      <c r="A87" t="s">
        <v>85</v>
      </c>
      <c r="B87" s="29" t="s">
        <v>17</v>
      </c>
      <c r="C87" s="29" t="s">
        <v>17</v>
      </c>
      <c r="D87" s="29" t="s">
        <v>17</v>
      </c>
      <c r="E87" s="29" t="s">
        <v>17</v>
      </c>
      <c r="F87" s="29" t="s">
        <v>17</v>
      </c>
      <c r="G87" s="29" t="s">
        <v>17</v>
      </c>
      <c r="H87" s="29" t="s">
        <v>17</v>
      </c>
      <c r="I87" s="29" t="s">
        <v>17</v>
      </c>
      <c r="J87" s="29" t="s">
        <v>17</v>
      </c>
      <c r="K87" s="29" t="s">
        <v>17</v>
      </c>
      <c r="L87" s="29" t="s">
        <v>17</v>
      </c>
      <c r="M87" s="29" t="s">
        <v>17</v>
      </c>
      <c r="N87" s="27" t="s">
        <v>17</v>
      </c>
    </row>
    <row r="88" spans="1:14" ht="15.75" thickBot="1" x14ac:dyDescent="0.3">
      <c r="A88" t="s">
        <v>84</v>
      </c>
      <c r="B88" s="29" t="s">
        <v>17</v>
      </c>
      <c r="C88" s="29" t="s">
        <v>17</v>
      </c>
      <c r="D88" s="29" t="s">
        <v>17</v>
      </c>
      <c r="E88" s="29" t="s">
        <v>17</v>
      </c>
      <c r="F88" s="29" t="s">
        <v>17</v>
      </c>
      <c r="G88" s="29" t="s">
        <v>17</v>
      </c>
      <c r="H88" s="29" t="s">
        <v>17</v>
      </c>
      <c r="I88" s="29" t="s">
        <v>17</v>
      </c>
      <c r="J88" s="29" t="s">
        <v>17</v>
      </c>
      <c r="K88" s="29" t="s">
        <v>17</v>
      </c>
      <c r="L88" s="29" t="s">
        <v>17</v>
      </c>
      <c r="M88" s="29" t="s">
        <v>17</v>
      </c>
      <c r="N88" s="27" t="s">
        <v>17</v>
      </c>
    </row>
    <row r="89" spans="1:14" ht="15.75" thickBot="1" x14ac:dyDescent="0.3">
      <c r="A89" t="s">
        <v>83</v>
      </c>
      <c r="B89" s="29" t="s">
        <v>17</v>
      </c>
      <c r="C89" s="29" t="s">
        <v>17</v>
      </c>
      <c r="D89" s="29" t="s">
        <v>17</v>
      </c>
      <c r="E89" s="29" t="s">
        <v>17</v>
      </c>
      <c r="F89" s="29" t="s">
        <v>17</v>
      </c>
      <c r="G89" s="29" t="s">
        <v>17</v>
      </c>
      <c r="H89" s="29" t="s">
        <v>17</v>
      </c>
      <c r="I89" s="29" t="s">
        <v>17</v>
      </c>
      <c r="J89" s="29" t="s">
        <v>17</v>
      </c>
      <c r="K89" s="29" t="s">
        <v>17</v>
      </c>
      <c r="L89" s="29" t="s">
        <v>17</v>
      </c>
      <c r="M89" s="29" t="s">
        <v>17</v>
      </c>
      <c r="N89" s="27" t="s">
        <v>17</v>
      </c>
    </row>
    <row r="90" spans="1:14" ht="15.75" thickBot="1" x14ac:dyDescent="0.3">
      <c r="A90" t="s">
        <v>82</v>
      </c>
      <c r="B90" s="29" t="s">
        <v>17</v>
      </c>
      <c r="C90" s="29" t="s">
        <v>17</v>
      </c>
      <c r="D90" s="29" t="s">
        <v>17</v>
      </c>
      <c r="E90" s="29" t="s">
        <v>17</v>
      </c>
      <c r="F90" s="29" t="s">
        <v>17</v>
      </c>
      <c r="G90" s="29" t="s">
        <v>17</v>
      </c>
      <c r="H90" s="29" t="s">
        <v>17</v>
      </c>
      <c r="I90" s="29" t="s">
        <v>17</v>
      </c>
      <c r="J90" s="29" t="s">
        <v>17</v>
      </c>
      <c r="K90" s="29" t="s">
        <v>17</v>
      </c>
      <c r="L90" s="29" t="s">
        <v>17</v>
      </c>
      <c r="M90" s="29" t="s">
        <v>17</v>
      </c>
      <c r="N90" s="27" t="s">
        <v>17</v>
      </c>
    </row>
    <row r="91" spans="1:14" ht="15.75" thickBot="1" x14ac:dyDescent="0.3">
      <c r="A91" t="s">
        <v>81</v>
      </c>
      <c r="B91" s="29" t="s">
        <v>17</v>
      </c>
      <c r="C91" s="29" t="s">
        <v>17</v>
      </c>
      <c r="D91" s="29" t="s">
        <v>17</v>
      </c>
      <c r="E91" s="29" t="s">
        <v>17</v>
      </c>
      <c r="F91" s="29" t="s">
        <v>17</v>
      </c>
      <c r="G91" s="29" t="s">
        <v>17</v>
      </c>
      <c r="H91" s="29" t="s">
        <v>17</v>
      </c>
      <c r="I91" s="29" t="s">
        <v>17</v>
      </c>
      <c r="J91" s="29" t="s">
        <v>17</v>
      </c>
      <c r="K91" s="29" t="s">
        <v>17</v>
      </c>
      <c r="L91" s="29" t="s">
        <v>17</v>
      </c>
      <c r="M91" s="29" t="s">
        <v>17</v>
      </c>
      <c r="N91" s="27" t="s">
        <v>17</v>
      </c>
    </row>
    <row r="92" spans="1:14" ht="15.75" thickBot="1" x14ac:dyDescent="0.3">
      <c r="A92" t="s">
        <v>80</v>
      </c>
      <c r="B92" s="29" t="s">
        <v>17</v>
      </c>
      <c r="C92" s="29" t="s">
        <v>17</v>
      </c>
      <c r="D92" s="29" t="s">
        <v>17</v>
      </c>
      <c r="E92" s="29" t="s">
        <v>17</v>
      </c>
      <c r="F92" s="29" t="s">
        <v>17</v>
      </c>
      <c r="G92" s="29" t="s">
        <v>17</v>
      </c>
      <c r="H92" s="29" t="s">
        <v>17</v>
      </c>
      <c r="I92" s="29" t="s">
        <v>17</v>
      </c>
      <c r="J92" s="29" t="s">
        <v>17</v>
      </c>
      <c r="K92" s="29" t="s">
        <v>17</v>
      </c>
      <c r="L92" s="29" t="s">
        <v>17</v>
      </c>
      <c r="M92" s="29" t="s">
        <v>17</v>
      </c>
      <c r="N92" s="27" t="s">
        <v>17</v>
      </c>
    </row>
    <row r="93" spans="1:14" ht="15.75" thickBot="1" x14ac:dyDescent="0.3">
      <c r="A93" s="34"/>
      <c r="B93" s="33">
        <v>2000</v>
      </c>
      <c r="C93" s="33">
        <v>2001</v>
      </c>
      <c r="D93" s="33">
        <v>2002</v>
      </c>
      <c r="E93" s="33">
        <v>2003</v>
      </c>
      <c r="F93" s="33">
        <v>2004</v>
      </c>
      <c r="G93" s="33">
        <v>2005</v>
      </c>
      <c r="H93" s="33">
        <v>2006</v>
      </c>
      <c r="I93" s="33">
        <v>2007</v>
      </c>
      <c r="J93" s="33">
        <v>2008</v>
      </c>
      <c r="K93" s="33">
        <v>2009</v>
      </c>
      <c r="L93" s="33">
        <v>2010</v>
      </c>
      <c r="M93" s="33">
        <v>2011</v>
      </c>
      <c r="N93" s="32">
        <v>2012</v>
      </c>
    </row>
    <row r="94" spans="1:14" ht="15.75" thickBot="1" x14ac:dyDescent="0.3">
      <c r="A94" s="31" t="s">
        <v>79</v>
      </c>
      <c r="B94" s="29" t="s">
        <v>17</v>
      </c>
      <c r="C94" s="29" t="s">
        <v>17</v>
      </c>
      <c r="D94" s="29" t="s">
        <v>17</v>
      </c>
      <c r="E94" s="29" t="s">
        <v>17</v>
      </c>
      <c r="F94" s="28">
        <v>0.104931</v>
      </c>
      <c r="G94" s="29" t="s">
        <v>17</v>
      </c>
      <c r="H94" s="29" t="s">
        <v>17</v>
      </c>
      <c r="I94" s="28">
        <v>4.2709999999999998E-2</v>
      </c>
      <c r="J94" s="29" t="s">
        <v>17</v>
      </c>
      <c r="K94" s="28">
        <v>1.5173000000000001E-2</v>
      </c>
      <c r="L94" s="28">
        <v>0.39735100000000001</v>
      </c>
      <c r="M94" s="28">
        <v>1.1679999999999999E-2</v>
      </c>
      <c r="N94" s="27" t="s">
        <v>17</v>
      </c>
    </row>
    <row r="95" spans="1:14" ht="30.75" thickBot="1" x14ac:dyDescent="0.3">
      <c r="A95" s="30" t="s">
        <v>78</v>
      </c>
      <c r="B95" s="29" t="s">
        <v>17</v>
      </c>
      <c r="C95" s="29" t="s">
        <v>17</v>
      </c>
      <c r="D95" s="29" t="s">
        <v>17</v>
      </c>
      <c r="E95" s="29" t="s">
        <v>17</v>
      </c>
      <c r="F95" s="28">
        <v>0.104931</v>
      </c>
      <c r="G95" s="29" t="s">
        <v>17</v>
      </c>
      <c r="H95" s="29" t="s">
        <v>17</v>
      </c>
      <c r="I95" s="28">
        <v>4.2709999999999998E-2</v>
      </c>
      <c r="J95" s="29" t="s">
        <v>17</v>
      </c>
      <c r="K95" s="28">
        <v>1.5173000000000001E-2</v>
      </c>
      <c r="L95" s="28">
        <v>0.39735100000000001</v>
      </c>
      <c r="M95" s="28">
        <v>1.1679999999999999E-2</v>
      </c>
      <c r="N95" s="27" t="s">
        <v>17</v>
      </c>
    </row>
  </sheetData>
  <customSheetViews>
    <customSheetView guid="{99EC964B-6DFB-4206-BFA0-685307533358}" scale="90" state="hidden" topLeftCell="A23">
      <selection activeCell="B32" sqref="B32"/>
      <pageMargins left="0.7" right="0.7" top="0.75" bottom="0.75" header="0.3" footer="0.3"/>
      <pageSetup paperSize="9" orientation="portrait" r:id="rId1"/>
    </customSheetView>
  </customSheetViews>
  <hyperlinks>
    <hyperlink ref="E6" r:id="rId2" display="http://stats.oecd.org/qwids/microdata.html?q=1:1+2:38+3:78+4:1+5:3+6:2003+7:1+8:85+9:85&amp;ds=CRS1&amp;f=json"/>
    <hyperlink ref="F6" r:id="rId3" display="http://stats.oecd.org/qwids/microdata.html?q=1:1+2:38+3:78+4:1+5:3+6:2004+7:1+8:85+9:85&amp;ds=CRS1&amp;f=json"/>
    <hyperlink ref="G6" r:id="rId4" display="http://stats.oecd.org/qwids/microdata.html?q=1:1+2:38+3:78+4:1+5:3+6:2005+7:1+8:85+9:85&amp;ds=CRS1&amp;f=json"/>
    <hyperlink ref="H6" r:id="rId5" display="http://stats.oecd.org/qwids/microdata.html?q=1:1+2:38+3:78+4:1+5:3+6:2006+7:1+8:85+9:85&amp;ds=CRS1&amp;f=json"/>
    <hyperlink ref="I6" r:id="rId6" display="http://stats.oecd.org/qwids/microdata.html?q=1:1+2:38+3:78+4:1+5:3+6:2007+7:1+8:85+9:85&amp;ds=CRS1&amp;f=json"/>
    <hyperlink ref="J6" r:id="rId7" display="http://stats.oecd.org/qwids/microdata.html?q=1:1+2:38+3:78+4:1+5:3+6:2008+7:1+8:85+9:85&amp;ds=CRS1&amp;f=json"/>
    <hyperlink ref="K6" r:id="rId8" display="http://stats.oecd.org/qwids/microdata.html?q=1:1+2:38+3:78+4:1+5:3+6:2009+7:1+8:85+9:85&amp;ds=CRS1&amp;f=json"/>
    <hyperlink ref="L6" r:id="rId9" display="http://stats.oecd.org/qwids/microdata.html?q=1:1+2:38+3:78+4:1+5:3+6:2010+7:1+8:85+9:85&amp;ds=CRS1&amp;f=json"/>
    <hyperlink ref="M6" r:id="rId10" display="http://stats.oecd.org/qwids/microdata.html?q=1:1+2:38+3:78+4:1+5:3+6:2011+7:1+8:85+9:85&amp;ds=CRS1&amp;f=json"/>
    <hyperlink ref="N6" r:id="rId11" display="http://stats.oecd.org/qwids/microdata.html?q=1:1+2:38+3:78+4:1+5:3+6:2012+7:1+8:85+9:85&amp;ds=CRS1&amp;f=json"/>
    <hyperlink ref="E7" r:id="rId12" display="http://stats.oecd.org/qwids/microdata.html?q=1:1+2:38+3:79+4:1+5:3+6:2003+7:1+8:85+9:85&amp;ds=CRS1&amp;f=json"/>
    <hyperlink ref="F7" r:id="rId13" display="http://stats.oecd.org/qwids/microdata.html?q=1:1+2:38+3:79+4:1+5:3+6:2004+7:1+8:85+9:85&amp;ds=CRS1&amp;f=json"/>
    <hyperlink ref="G7" r:id="rId14" display="http://stats.oecd.org/qwids/microdata.html?q=1:1+2:38+3:79+4:1+5:3+6:2005+7:1+8:85+9:85&amp;ds=CRS1&amp;f=json"/>
    <hyperlink ref="I7" r:id="rId15" display="http://stats.oecd.org/qwids/microdata.html?q=1:1+2:38+3:79+4:1+5:3+6:2007+7:1+8:85+9:85&amp;ds=CRS1&amp;f=json"/>
    <hyperlink ref="K7" r:id="rId16" display="http://stats.oecd.org/qwids/microdata.html?q=1:1+2:38+3:79+4:1+5:3+6:2009+7:1+8:85+9:85&amp;ds=CRS1&amp;f=json"/>
    <hyperlink ref="L7" r:id="rId17" display="http://stats.oecd.org/qwids/microdata.html?q=1:1+2:38+3:79+4:1+5:3+6:2010+7:1+8:85+9:85&amp;ds=CRS1&amp;f=json"/>
    <hyperlink ref="M7" r:id="rId18" display="http://stats.oecd.org/qwids/microdata.html?q=1:1+2:38+3:79+4:1+5:3+6:2011+7:1+8:85+9:85&amp;ds=CRS1&amp;f=json"/>
    <hyperlink ref="N7" r:id="rId19" display="http://stats.oecd.org/qwids/microdata.html?q=1:1+2:38+3:79+4:1+5:3+6:2012+7:1+8:85+9:85&amp;ds=CRS1&amp;f=json"/>
    <hyperlink ref="I8" r:id="rId20" display="http://stats.oecd.org/qwids/microdata.html?q=1:1+2:38+3:80+4:1+5:3+6:2007+7:1+8:85+9:85&amp;ds=CRS1&amp;f=json"/>
    <hyperlink ref="J8" r:id="rId21" display="http://stats.oecd.org/qwids/microdata.html?q=1:1+2:38+3:80+4:1+5:3+6:2008+7:1+8:85+9:85&amp;ds=CRS1&amp;f=json"/>
    <hyperlink ref="K8" r:id="rId22" display="http://stats.oecd.org/qwids/microdata.html?q=1:1+2:38+3:80+4:1+5:3+6:2009+7:1+8:85+9:85&amp;ds=CRS1&amp;f=json"/>
    <hyperlink ref="M8" r:id="rId23" display="http://stats.oecd.org/qwids/microdata.html?q=1:1+2:38+3:80+4:1+5:3+6:2011+7:1+8:85+9:85&amp;ds=CRS1&amp;f=json"/>
    <hyperlink ref="N9" r:id="rId24" display="http://stats.oecd.org/qwids/microdata.html?q=1:1+2:38+3:81+4:1+5:3+6:2012+7:1+8:85+9:85&amp;ds=CRS1&amp;f=json"/>
    <hyperlink ref="M9" r:id="rId25" display="http://stats.oecd.org/qwids/microdata.html?q=1:1+2:38+3:81+4:1+5:3+6:2011+7:1+8:85+9:85&amp;ds=CRS1&amp;f=json"/>
    <hyperlink ref="L9" r:id="rId26" display="http://stats.oecd.org/qwids/microdata.html?q=1:1+2:38+3:81+4:1+5:3+6:2010+7:1+8:85+9:85&amp;ds=CRS1&amp;f=json"/>
    <hyperlink ref="K9" r:id="rId27" display="http://stats.oecd.org/qwids/microdata.html?q=1:1+2:38+3:81+4:1+5:3+6:2009+7:1+8:85+9:85&amp;ds=CRS1&amp;f=json"/>
    <hyperlink ref="J9" r:id="rId28" display="http://stats.oecd.org/qwids/microdata.html?q=1:1+2:38+3:81+4:1+5:3+6:2008+7:1+8:85+9:85&amp;ds=CRS1&amp;f=json"/>
    <hyperlink ref="I9" r:id="rId29" display="http://stats.oecd.org/qwids/microdata.html?q=1:1+2:38+3:81+4:1+5:3+6:2007+7:1+8:85+9:85&amp;ds=CRS1&amp;f=json"/>
    <hyperlink ref="H9" r:id="rId30" display="http://stats.oecd.org/qwids/microdata.html?q=1:1+2:38+3:81+4:1+5:3+6:2006+7:1+8:85+9:85&amp;ds=CRS1&amp;f=json"/>
    <hyperlink ref="G9" r:id="rId31" display="http://stats.oecd.org/qwids/microdata.html?q=1:1+2:38+3:81+4:1+5:3+6:2005+7:1+8:85+9:85&amp;ds=CRS1&amp;f=json"/>
    <hyperlink ref="D9" r:id="rId32" display="http://stats.oecd.org/qwids/microdata.html?q=1:1+2:38+3:81+4:1+5:3+6:2002+7:1+8:85+9:85&amp;ds=CRS1&amp;f=json"/>
    <hyperlink ref="D10" r:id="rId33" display="http://stats.oecd.org/qwids/microdata.html?q=1:1+2:38+3:82+4:1+5:3+6:2002+7:1+8:85+9:85&amp;ds=CRS1&amp;f=json"/>
    <hyperlink ref="E10" r:id="rId34" display="http://stats.oecd.org/qwids/microdata.html?q=1:1+2:38+3:82+4:1+5:3+6:2003+7:1+8:85+9:85&amp;ds=CRS1&amp;f=json"/>
    <hyperlink ref="F10" r:id="rId35" display="http://stats.oecd.org/qwids/microdata.html?q=1:1+2:38+3:82+4:1+5:3+6:2004+7:1+8:85+9:85&amp;ds=CRS1&amp;f=json"/>
    <hyperlink ref="G10" r:id="rId36" display="http://stats.oecd.org/qwids/microdata.html?q=1:1+2:38+3:82+4:1+5:3+6:2005+7:1+8:85+9:85&amp;ds=CRS1&amp;f=json"/>
    <hyperlink ref="H10" r:id="rId37" display="http://stats.oecd.org/qwids/microdata.html?q=1:1+2:38+3:82+4:1+5:3+6:2006+7:1+8:85+9:85&amp;ds=CRS1&amp;f=json"/>
    <hyperlink ref="I10" r:id="rId38" display="http://stats.oecd.org/qwids/microdata.html?q=1:1+2:38+3:82+4:1+5:3+6:2007+7:1+8:85+9:85&amp;ds=CRS1&amp;f=json"/>
    <hyperlink ref="J10" r:id="rId39" display="http://stats.oecd.org/qwids/microdata.html?q=1:1+2:38+3:82+4:1+5:3+6:2008+7:1+8:85+9:85&amp;ds=CRS1&amp;f=json"/>
    <hyperlink ref="L10" r:id="rId40" display="http://stats.oecd.org/qwids/microdata.html?q=1:1+2:38+3:82+4:1+5:3+6:2010+7:1+8:85+9:85&amp;ds=CRS1&amp;f=json"/>
    <hyperlink ref="M10" r:id="rId41" display="http://stats.oecd.org/qwids/microdata.html?q=1:1+2:38+3:82+4:1+5:3+6:2011+7:1+8:85+9:85&amp;ds=CRS1&amp;f=json"/>
    <hyperlink ref="N10" r:id="rId42" display="http://stats.oecd.org/qwids/microdata.html?q=1:1+2:38+3:82+4:1+5:3+6:2012+7:1+8:85+9:85&amp;ds=CRS1&amp;f=json"/>
    <hyperlink ref="N12" r:id="rId43" display="http://stats.oecd.org/qwids/microdata.html?q=1:1+2:38+3:84+4:1+5:3+6:2012+7:1+8:85+9:85&amp;ds=CRS1&amp;f=json"/>
    <hyperlink ref="D5" r:id="rId44" display="http://stats.oecd.org/qwids/microdata.html?q=1:1+2:38+3:261+4:1+5:3+6:2002+7:1+8:85+9:85&amp;ds=CRS1&amp;f=json"/>
    <hyperlink ref="E5" r:id="rId45" display="http://stats.oecd.org/qwids/microdata.html?q=1:1+2:38+3:261+4:1+5:3+6:2003+7:1+8:85+9:85&amp;ds=CRS1&amp;f=json"/>
    <hyperlink ref="F5" r:id="rId46" display="http://stats.oecd.org/qwids/microdata.html?q=1:1+2:38+3:261+4:1+5:3+6:2004+7:1+8:85+9:85&amp;ds=CRS1&amp;f=json"/>
    <hyperlink ref="G5" r:id="rId47" display="http://stats.oecd.org/qwids/microdata.html?q=1:1+2:38+3:261+4:1+5:3+6:2005+7:1+8:85+9:85&amp;ds=CRS1&amp;f=json"/>
    <hyperlink ref="H5" r:id="rId48" display="http://stats.oecd.org/qwids/microdata.html?q=1:1+2:38+3:261+4:1+5:3+6:2006+7:1+8:85+9:85&amp;ds=CRS1&amp;f=json"/>
    <hyperlink ref="I5" r:id="rId49" display="http://stats.oecd.org/qwids/microdata.html?q=1:1+2:38+3:261+4:1+5:3+6:2007+7:1+8:85+9:85&amp;ds=CRS1&amp;f=json"/>
    <hyperlink ref="J5" r:id="rId50" display="http://stats.oecd.org/qwids/microdata.html?q=1:1+2:38+3:261+4:1+5:3+6:2008+7:1+8:85+9:85&amp;ds=CRS1&amp;f=json"/>
    <hyperlink ref="K5" r:id="rId51" display="http://stats.oecd.org/qwids/microdata.html?q=1:1+2:38+3:261+4:1+5:3+6:2009+7:1+8:85+9:85&amp;ds=CRS1&amp;f=json"/>
    <hyperlink ref="L5" r:id="rId52" display="http://stats.oecd.org/qwids/microdata.html?q=1:1+2:38+3:261+4:1+5:3+6:2010+7:1+8:85+9:85&amp;ds=CRS1&amp;f=json"/>
    <hyperlink ref="M5" r:id="rId53" display="http://stats.oecd.org/qwids/microdata.html?q=1:1+2:38+3:261+4:1+5:3+6:2011+7:1+8:85+9:85&amp;ds=CRS1&amp;f=json"/>
    <hyperlink ref="N5" r:id="rId54" display="http://stats.oecd.org/qwids/microdata.html?q=1:1+2:38+3:261+4:1+5:3+6:2012+7:1+8:85+9:85&amp;ds=CRS1&amp;f=json"/>
    <hyperlink ref="D14" r:id="rId55" display="http://stats.oecd.org/qwids/microdata.html?q=1:1+2:38+3:262+4:1+5:3+6:2002+7:1+8:85+9:85&amp;ds=CRS1&amp;f=json"/>
    <hyperlink ref="E14" r:id="rId56" display="http://stats.oecd.org/qwids/microdata.html?q=1:1+2:38+3:262+4:1+5:3+6:2003+7:1+8:85+9:85&amp;ds=CRS1&amp;f=json"/>
    <hyperlink ref="F14" r:id="rId57" display="http://stats.oecd.org/qwids/microdata.html?q=1:1+2:38+3:262+4:1+5:3+6:2004+7:1+8:85+9:85&amp;ds=CRS1&amp;f=json"/>
    <hyperlink ref="G14" r:id="rId58" display="http://stats.oecd.org/qwids/microdata.html?q=1:1+2:38+3:262+4:1+5:3+6:2005+7:1+8:85+9:85&amp;ds=CRS1&amp;f=json"/>
    <hyperlink ref="H14" r:id="rId59" display="http://stats.oecd.org/qwids/microdata.html?q=1:1+2:38+3:262+4:1+5:3+6:2006+7:1+8:85+9:85&amp;ds=CRS1&amp;f=json"/>
    <hyperlink ref="I14" r:id="rId60" display="http://stats.oecd.org/qwids/microdata.html?q=1:1+2:38+3:262+4:1+5:3+6:2007+7:1+8:85+9:85&amp;ds=CRS1&amp;f=json"/>
    <hyperlink ref="J14" r:id="rId61" display="http://stats.oecd.org/qwids/microdata.html?q=1:1+2:38+3:262+4:1+5:3+6:2008+7:1+8:85+9:85&amp;ds=CRS1&amp;f=json"/>
    <hyperlink ref="K14" r:id="rId62" display="http://stats.oecd.org/qwids/microdata.html?q=1:1+2:38+3:262+4:1+5:3+6:2009+7:1+8:85+9:85&amp;ds=CRS1&amp;f=json"/>
    <hyperlink ref="L14" r:id="rId63" display="http://stats.oecd.org/qwids/microdata.html?q=1:1+2:38+3:262+4:1+5:3+6:2010+7:1+8:85+9:85&amp;ds=CRS1&amp;f=json"/>
    <hyperlink ref="M14" r:id="rId64" display="http://stats.oecd.org/qwids/microdata.html?q=1:1+2:38+3:262+4:1+5:3+6:2011+7:1+8:85+9:85&amp;ds=CRS1&amp;f=json"/>
    <hyperlink ref="N14" r:id="rId65" display="http://stats.oecd.org/qwids/microdata.html?q=1:1+2:38+3:262+4:1+5:3+6:2012+7:1+8:85+9:85&amp;ds=CRS1&amp;f=json"/>
    <hyperlink ref="D16" r:id="rId66" display="http://stats.oecd.org/qwids/microdata.html?q=1:1+2:38+3:87+4:1+5:3+6:2002+7:1+8:85+9:85&amp;ds=CRS1&amp;f=json"/>
    <hyperlink ref="E16" r:id="rId67" display="http://stats.oecd.org/qwids/microdata.html?q=1:1+2:38+3:87+4:1+5:3+6:2003+7:1+8:85+9:85&amp;ds=CRS1&amp;f=json"/>
    <hyperlink ref="F16" r:id="rId68" display="http://stats.oecd.org/qwids/microdata.html?q=1:1+2:38+3:87+4:1+5:3+6:2004+7:1+8:85+9:85&amp;ds=CRS1&amp;f=json"/>
    <hyperlink ref="G16" r:id="rId69" display="http://stats.oecd.org/qwids/microdata.html?q=1:1+2:38+3:87+4:1+5:3+6:2005+7:1+8:85+9:85&amp;ds=CRS1&amp;f=json"/>
    <hyperlink ref="H16" r:id="rId70" display="http://stats.oecd.org/qwids/microdata.html?q=1:1+2:38+3:87+4:1+5:3+6:2006+7:1+8:85+9:85&amp;ds=CRS1&amp;f=json"/>
    <hyperlink ref="I16" r:id="rId71" display="http://stats.oecd.org/qwids/microdata.html?q=1:1+2:38+3:87+4:1+5:3+6:2007+7:1+8:85+9:85&amp;ds=CRS1&amp;f=json"/>
    <hyperlink ref="J16" r:id="rId72" display="http://stats.oecd.org/qwids/microdata.html?q=1:1+2:38+3:87+4:1+5:3+6:2008+7:1+8:85+9:85&amp;ds=CRS1&amp;f=json"/>
    <hyperlink ref="K16" r:id="rId73" display="http://stats.oecd.org/qwids/microdata.html?q=1:1+2:38+3:87+4:1+5:3+6:2009+7:1+8:85+9:85&amp;ds=CRS1&amp;f=json"/>
    <hyperlink ref="L16" r:id="rId74" display="http://stats.oecd.org/qwids/microdata.html?q=1:1+2:38+3:87+4:1+5:3+6:2010+7:1+8:85+9:85&amp;ds=CRS1&amp;f=json"/>
    <hyperlink ref="M16" r:id="rId75" display="http://stats.oecd.org/qwids/microdata.html?q=1:1+2:38+3:87+4:1+5:3+6:2011+7:1+8:85+9:85&amp;ds=CRS1&amp;f=json"/>
    <hyperlink ref="D15" r:id="rId76" display="http://stats.oecd.org/qwids/microdata.html?q=1:1+2:38+3:86+4:1+5:3+6:2002+7:1+8:85+9:85&amp;ds=CRS1&amp;f=json"/>
    <hyperlink ref="E15" r:id="rId77" display="http://stats.oecd.org/qwids/microdata.html?q=1:1+2:38+3:86+4:1+5:3+6:2003+7:1+8:85+9:85&amp;ds=CRS1&amp;f=json"/>
    <hyperlink ref="F15" r:id="rId78" display="http://stats.oecd.org/qwids/microdata.html?q=1:1+2:38+3:86+4:1+5:3+6:2004+7:1+8:85+9:85&amp;ds=CRS1&amp;f=json"/>
    <hyperlink ref="G15" r:id="rId79" display="http://stats.oecd.org/qwids/microdata.html?q=1:1+2:38+3:86+4:1+5:3+6:2005+7:1+8:85+9:85&amp;ds=CRS1&amp;f=json"/>
    <hyperlink ref="H15" r:id="rId80" display="http://stats.oecd.org/qwids/microdata.html?q=1:1+2:38+3:86+4:1+5:3+6:2006+7:1+8:85+9:85&amp;ds=CRS1&amp;f=json"/>
    <hyperlink ref="I15" r:id="rId81" display="http://stats.oecd.org/qwids/microdata.html?q=1:1+2:38+3:86+4:1+5:3+6:2007+7:1+8:85+9:85&amp;ds=CRS1&amp;f=json"/>
    <hyperlink ref="J15" r:id="rId82" display="http://stats.oecd.org/qwids/microdata.html?q=1:1+2:38+3:86+4:1+5:3+6:2008+7:1+8:85+9:85&amp;ds=CRS1&amp;f=json"/>
    <hyperlink ref="K15" r:id="rId83" display="http://stats.oecd.org/qwids/microdata.html?q=1:1+2:38+3:86+4:1+5:3+6:2009+7:1+8:85+9:85&amp;ds=CRS1&amp;f=json"/>
    <hyperlink ref="L15" r:id="rId84" display="http://stats.oecd.org/qwids/microdata.html?q=1:1+2:38+3:86+4:1+5:3+6:2010+7:1+8:85+9:85&amp;ds=CRS1&amp;f=json"/>
    <hyperlink ref="M15" r:id="rId85" display="http://stats.oecd.org/qwids/microdata.html?q=1:1+2:38+3:86+4:1+5:3+6:2011+7:1+8:85+9:85&amp;ds=CRS1&amp;f=json"/>
    <hyperlink ref="N15" r:id="rId86" display="http://stats.oecd.org/qwids/microdata.html?q=1:1+2:38+3:86+4:1+5:3+6:2012+7:1+8:85+9:85&amp;ds=CRS1&amp;f=json"/>
    <hyperlink ref="D17" r:id="rId87" display="http://stats.oecd.org/qwids/microdata.html?q=1:1+2:38+3:88+4:1+5:3+6:2002+7:1+8:85+9:85&amp;ds=CRS1&amp;f=json"/>
    <hyperlink ref="E17" r:id="rId88" display="http://stats.oecd.org/qwids/microdata.html?q=1:1+2:38+3:88+4:1+5:3+6:2003+7:1+8:85+9:85&amp;ds=CRS1&amp;f=json"/>
    <hyperlink ref="F17" r:id="rId89" display="http://stats.oecd.org/qwids/microdata.html?q=1:1+2:38+3:88+4:1+5:3+6:2004+7:1+8:85+9:85&amp;ds=CRS1&amp;f=json"/>
    <hyperlink ref="G17" r:id="rId90" display="http://stats.oecd.org/qwids/microdata.html?q=1:1+2:38+3:88+4:1+5:3+6:2005+7:1+8:85+9:85&amp;ds=CRS1&amp;f=json"/>
    <hyperlink ref="H17" r:id="rId91" display="http://stats.oecd.org/qwids/microdata.html?q=1:1+2:38+3:88+4:1+5:3+6:2006+7:1+8:85+9:85&amp;ds=CRS1&amp;f=json"/>
    <hyperlink ref="J17" r:id="rId92" display="http://stats.oecd.org/qwids/microdata.html?q=1:1+2:38+3:88+4:1+5:3+6:2008+7:1+8:85+9:85&amp;ds=CRS1&amp;f=json"/>
    <hyperlink ref="K17" r:id="rId93" display="http://stats.oecd.org/qwids/microdata.html?q=1:1+2:38+3:88+4:1+5:3+6:2009+7:1+8:85+9:85&amp;ds=CRS1&amp;f=json"/>
    <hyperlink ref="L17" r:id="rId94" display="http://stats.oecd.org/qwids/microdata.html?q=1:1+2:38+3:88+4:1+5:3+6:2010+7:1+8:85+9:85&amp;ds=CRS1&amp;f=json"/>
    <hyperlink ref="M17" r:id="rId95" display="http://stats.oecd.org/qwids/microdata.html?q=1:1+2:38+3:88+4:1+5:3+6:2011+7:1+8:85+9:85&amp;ds=CRS1&amp;f=json"/>
    <hyperlink ref="N17" r:id="rId96" display="http://stats.oecd.org/qwids/microdata.html?q=1:1+2:38+3:88+4:1+5:3+6:2012+7:1+8:85+9:85&amp;ds=CRS1&amp;f=json"/>
    <hyperlink ref="F18" r:id="rId97" display="http://stats.oecd.org/qwids/microdata.html?q=1:1+2:38+3:89+4:1+5:3+6:2004+7:1+8:85+9:85&amp;ds=CRS1&amp;f=json"/>
    <hyperlink ref="G18" r:id="rId98" display="http://stats.oecd.org/qwids/microdata.html?q=1:1+2:38+3:89+4:1+5:3+6:2005+7:1+8:85+9:85&amp;ds=CRS1&amp;f=json"/>
    <hyperlink ref="H18" r:id="rId99" display="http://stats.oecd.org/qwids/microdata.html?q=1:1+2:38+3:89+4:1+5:3+6:2006+7:1+8:85+9:85&amp;ds=CRS1&amp;f=json"/>
    <hyperlink ref="I18" r:id="rId100" display="http://stats.oecd.org/qwids/microdata.html?q=1:1+2:38+3:89+4:1+5:3+6:2007+7:1+8:85+9:85&amp;ds=CRS1&amp;f=json"/>
    <hyperlink ref="J18" r:id="rId101" display="http://stats.oecd.org/qwids/microdata.html?q=1:1+2:38+3:89+4:1+5:3+6:2008+7:1+8:85+9:85&amp;ds=CRS1&amp;f=json"/>
    <hyperlink ref="K18" r:id="rId102" display="http://stats.oecd.org/qwids/microdata.html?q=1:1+2:38+3:89+4:1+5:3+6:2009+7:1+8:85+9:85&amp;ds=CRS1&amp;f=json"/>
    <hyperlink ref="L18" r:id="rId103" display="http://stats.oecd.org/qwids/microdata.html?q=1:1+2:38+3:89+4:1+5:3+6:2010+7:1+8:85+9:85&amp;ds=CRS1&amp;f=json"/>
    <hyperlink ref="M18" r:id="rId104" display="http://stats.oecd.org/qwids/microdata.html?q=1:1+2:38+3:89+4:1+5:3+6:2011+7:1+8:85+9:85&amp;ds=CRS1&amp;f=json"/>
    <hyperlink ref="N18" r:id="rId105" display="http://stats.oecd.org/qwids/microdata.html?q=1:1+2:38+3:89+4:1+5:3+6:2012+7:1+8:85+9:85&amp;ds=CRS1&amp;f=json"/>
    <hyperlink ref="E20" r:id="rId106" display="http://stats.oecd.org/qwids/microdata.html?q=1:1+2:38+3:264+4:1+5:3+6:2003+7:1+8:85+9:85&amp;ds=CRS1&amp;f=json"/>
    <hyperlink ref="F20" r:id="rId107" display="http://stats.oecd.org/qwids/microdata.html?q=1:1+2:38+3:264+4:1+5:3+6:2004+7:1+8:85+9:85&amp;ds=CRS1&amp;f=json"/>
    <hyperlink ref="G20" r:id="rId108" display="http://stats.oecd.org/qwids/microdata.html?q=1:1+2:38+3:264+4:1+5:3+6:2005+7:1+8:85+9:85&amp;ds=CRS1&amp;f=json"/>
    <hyperlink ref="H20" r:id="rId109" display="http://stats.oecd.org/qwids/microdata.html?q=1:1+2:38+3:264+4:1+5:3+6:2006+7:1+8:85+9:85&amp;ds=CRS1&amp;f=json"/>
    <hyperlink ref="I20" r:id="rId110" display="http://stats.oecd.org/qwids/microdata.html?q=1:1+2:38+3:264+4:1+5:3+6:2007+7:1+8:85+9:85&amp;ds=CRS1&amp;f=json"/>
    <hyperlink ref="J20" r:id="rId111" display="http://stats.oecd.org/qwids/microdata.html?q=1:1+2:38+3:264+4:1+5:3+6:2008+7:1+8:85+9:85&amp;ds=CRS1&amp;f=json"/>
    <hyperlink ref="K20" r:id="rId112" display="http://stats.oecd.org/qwids/microdata.html?q=1:1+2:38+3:264+4:1+5:3+6:2009+7:1+8:85+9:85&amp;ds=CRS1&amp;f=json"/>
    <hyperlink ref="L20" r:id="rId113" display="http://stats.oecd.org/qwids/microdata.html?q=1:1+2:38+3:264+4:1+5:3+6:2010+7:1+8:85+9:85&amp;ds=CRS1&amp;f=json"/>
    <hyperlink ref="M20" r:id="rId114" display="http://stats.oecd.org/qwids/microdata.html?q=1:1+2:38+3:264+4:1+5:3+6:2011+7:1+8:85+9:85&amp;ds=CRS1&amp;f=json"/>
    <hyperlink ref="N20" r:id="rId115" display="http://stats.oecd.org/qwids/microdata.html?q=1:1+2:38+3:264+4:1+5:3+6:2012+7:1+8:85+9:85&amp;ds=CRS1&amp;f=json"/>
    <hyperlink ref="E21" r:id="rId116" display="http://stats.oecd.org/qwids/microdata.html?q=1:1+2:38+3:109+4:1+5:3+6:2003+7:1+8:85+9:85&amp;ds=CRS1&amp;f=json"/>
    <hyperlink ref="F21" r:id="rId117" display="http://stats.oecd.org/qwids/microdata.html?q=1:1+2:38+3:109+4:1+5:3+6:2004+7:1+8:85+9:85&amp;ds=CRS1&amp;f=json"/>
    <hyperlink ref="G21" r:id="rId118" display="http://stats.oecd.org/qwids/microdata.html?q=1:1+2:38+3:109+4:1+5:3+6:2005+7:1+8:85+9:85&amp;ds=CRS1&amp;f=json"/>
    <hyperlink ref="H21" r:id="rId119" display="http://stats.oecd.org/qwids/microdata.html?q=1:1+2:38+3:109+4:1+5:3+6:2006+7:1+8:85+9:85&amp;ds=CRS1&amp;f=json"/>
    <hyperlink ref="K21" r:id="rId120" display="http://stats.oecd.org/qwids/microdata.html?q=1:1+2:38+3:109+4:1+5:3+6:2009+7:1+8:85+9:85&amp;ds=CRS1&amp;f=json"/>
    <hyperlink ref="L21" r:id="rId121" display="http://stats.oecd.org/qwids/microdata.html?q=1:1+2:38+3:109+4:1+5:3+6:2010+7:1+8:85+9:85&amp;ds=CRS1&amp;f=json"/>
    <hyperlink ref="M21" r:id="rId122" display="http://stats.oecd.org/qwids/microdata.html?q=1:1+2:38+3:109+4:1+5:3+6:2011+7:1+8:85+9:85&amp;ds=CRS1&amp;f=json"/>
    <hyperlink ref="N21" r:id="rId123" display="http://stats.oecd.org/qwids/microdata.html?q=1:1+2:38+3:109+4:1+5:3+6:2012+7:1+8:85+9:85&amp;ds=CRS1&amp;f=json"/>
    <hyperlink ref="E23" r:id="rId124" display="http://stats.oecd.org/qwids/microdata.html?q=1:1+2:38+3:111+4:1+5:3+6:2003+7:1+8:85+9:85&amp;ds=CRS1&amp;f=json"/>
    <hyperlink ref="J23" r:id="rId125" display="http://stats.oecd.org/qwids/microdata.html?q=1:1+2:38+3:111+4:1+5:3+6:2008+7:1+8:85+9:85&amp;ds=CRS1&amp;f=json"/>
    <hyperlink ref="K23" r:id="rId126" display="http://stats.oecd.org/qwids/microdata.html?q=1:1+2:38+3:111+4:1+5:3+6:2009+7:1+8:85+9:85&amp;ds=CRS1&amp;f=json"/>
    <hyperlink ref="L23" r:id="rId127" display="http://stats.oecd.org/qwids/microdata.html?q=1:1+2:38+3:111+4:1+5:3+6:2010+7:1+8:85+9:85&amp;ds=CRS1&amp;f=json"/>
    <hyperlink ref="N23" r:id="rId128" display="http://stats.oecd.org/qwids/microdata.html?q=1:1+2:38+3:111+4:1+5:3+6:2012+7:1+8:85+9:85&amp;ds=CRS1&amp;f=json"/>
    <hyperlink ref="H24" r:id="rId129" display="http://stats.oecd.org/qwids/microdata.html?q=1:2+2:38+3:112+4:1+5:3+6:2006+7:1+8:85+9:85&amp;ds=CRS1&amp;f=json"/>
    <hyperlink ref="I24" r:id="rId130" display="http://stats.oecd.org/qwids/microdata.html?q=1:2+2:38+3:112+4:1+5:3+6:2007+7:1+8:85+9:85&amp;ds=CRS1&amp;f=json"/>
    <hyperlink ref="J24" r:id="rId131" display="http://stats.oecd.org/qwids/microdata.html?q=1:2+2:38+3:112+4:1+5:3+6:2008+7:1+8:85+9:85&amp;ds=CRS1&amp;f=json"/>
    <hyperlink ref="K24" r:id="rId132" display="http://stats.oecd.org/qwids/microdata.html?q=1:2+2:38+3:112+4:1+5:3+6:2009+7:1+8:85+9:85&amp;ds=CRS1&amp;f=json"/>
    <hyperlink ref="L24" r:id="rId133" display="http://stats.oecd.org/qwids/microdata.html?q=1:2+2:38+3:112+4:1+5:3+6:2010+7:1+8:85+9:85&amp;ds=CRS1&amp;f=json"/>
    <hyperlink ref="M24" r:id="rId134" display="http://stats.oecd.org/qwids/microdata.html?q=1:2+2:38+3:112+4:1+5:3+6:2011+7:1+8:85+9:85&amp;ds=CRS1&amp;f=json"/>
    <hyperlink ref="N24" r:id="rId135" display="http://stats.oecd.org/qwids/microdata.html?q=1:2+2:38+3:112+4:1+5:3+6:2012+7:1+8:85+9:85&amp;ds=CRS1&amp;f=json"/>
    <hyperlink ref="K25" r:id="rId136" display="http://stats.oecd.org/qwids/microdata.html?q=1:1+2:38+3:113+4:1+5:3+6:2009+7:1+8:85+9:85&amp;ds=CRS1&amp;f=json"/>
    <hyperlink ref="L25" r:id="rId137" display="http://stats.oecd.org/qwids/microdata.html?q=1:1+2:38+3:113+4:1+5:3+6:2010+7:1+8:85+9:85&amp;ds=CRS1&amp;f=json"/>
    <hyperlink ref="M25" r:id="rId138" display="http://stats.oecd.org/qwids/microdata.html?q=1:1+2:38+3:113+4:1+5:3+6:2011+7:1+8:85+9:85&amp;ds=CRS1&amp;f=json"/>
    <hyperlink ref="N25" r:id="rId139" display="http://stats.oecd.org/qwids/microdata.html?q=1:1+2:38+3:113+4:1+5:3+6:2012+7:1+8:85+9:85&amp;ds=CRS1&amp;f=json"/>
    <hyperlink ref="D28" r:id="rId140" display="http://stats.oecd.org/qwids/microdata.html?q=1:1+2:38+3:115+4:1+5:3+6:2002+7:1+8:85+9:85&amp;ds=CRS1&amp;f=json"/>
    <hyperlink ref="E28" r:id="rId141" display="http://stats.oecd.org/qwids/microdata.html?q=1:1+2:38+3:115+4:1+5:3+6:2003+7:1+8:85+9:85&amp;ds=CRS1&amp;f=json"/>
    <hyperlink ref="F28" r:id="rId142" display="http://stats.oecd.org/qwids/microdata.html?q=1:1+2:38+3:115+4:1+5:3+6:2004+7:1+8:85+9:85&amp;ds=CRS1&amp;f=json"/>
    <hyperlink ref="G28" r:id="rId143" display="http://stats.oecd.org/qwids/microdata.html?q=1:1+2:38+3:115+4:1+5:3+6:2005+7:1+8:85+9:85&amp;ds=CRS1&amp;f=json"/>
    <hyperlink ref="H28" r:id="rId144" display="http://stats.oecd.org/qwids/microdata.html?q=1:1+2:38+3:115+4:1+5:3+6:2006+7:1+8:85+9:85&amp;ds=CRS1&amp;f=json"/>
    <hyperlink ref="I28" r:id="rId145" display="http://stats.oecd.org/qwids/microdata.html?q=1:1+2:38+3:115+4:1+5:3+6:2007+7:1+8:85+9:85&amp;ds=CRS1&amp;f=json"/>
    <hyperlink ref="J28" r:id="rId146" display="http://stats.oecd.org/qwids/microdata.html?q=1:1+2:38+3:115+4:1+5:3+6:2008+7:1+8:85+9:85&amp;ds=CRS1&amp;f=json"/>
    <hyperlink ref="K28" r:id="rId147" display="http://stats.oecd.org/qwids/microdata.html?q=1:1+2:38+3:115+4:1+5:3+6:2009+7:1+8:85+9:85&amp;ds=CRS1&amp;f=json"/>
    <hyperlink ref="L28" r:id="rId148" display="http://stats.oecd.org/qwids/microdata.html?q=1:1+2:38+3:115+4:1+5:3+6:2010+7:1+8:85+9:85&amp;ds=CRS1&amp;f=json"/>
    <hyperlink ref="M28" r:id="rId149" display="http://stats.oecd.org/qwids/microdata.html?q=1:1+2:38+3:115+4:1+5:3+6:2011+7:1+8:85+9:85&amp;ds=CRS1&amp;f=json"/>
    <hyperlink ref="N28" r:id="rId150" display="http://stats.oecd.org/qwids/microdata.html?q=1:1+2:38+3:115+4:1+5:3+6:2012+7:1+8:85+9:85&amp;ds=CRS1&amp;f=json"/>
    <hyperlink ref="D27" r:id="rId151" display="http://stats.oecd.org/qwids/microdata.html?q=1:1+2:38+3:265+4:1+5:3+6:2002+7:1+8:85+9:85&amp;ds=CRS1&amp;f=json"/>
    <hyperlink ref="E27" r:id="rId152" display="http://stats.oecd.org/qwids/microdata.html?q=1:1+2:38+3:265+4:1+5:3+6:2003+7:1+8:85+9:85&amp;ds=CRS1&amp;f=json"/>
    <hyperlink ref="F27" r:id="rId153" display="http://stats.oecd.org/qwids/microdata.html?q=1:1+2:38+3:265+4:1+5:3+6:2004+7:1+8:85+9:85&amp;ds=CRS1&amp;f=json"/>
    <hyperlink ref="G27" r:id="rId154" display="http://stats.oecd.org/qwids/microdata.html?q=1:1+2:38+3:265+4:1+5:3+6:2005+7:1+8:85+9:85&amp;ds=CRS1&amp;f=json"/>
    <hyperlink ref="H27" r:id="rId155" display="http://stats.oecd.org/qwids/microdata.html?q=1:1+2:38+3:265+4:1+5:3+6:2006+7:1+8:85+9:85&amp;ds=CRS1&amp;f=json"/>
    <hyperlink ref="I27" r:id="rId156" display="http://stats.oecd.org/qwids/microdata.html?q=1:1+2:38+3:265+4:1+5:3+6:2007+7:1+8:85+9:85&amp;ds=CRS1&amp;f=json"/>
    <hyperlink ref="J27" r:id="rId157" display="http://stats.oecd.org/qwids/microdata.html?q=1:1+2:38+3:265+4:1+5:3+6:2008+7:1+8:85+9:85&amp;ds=CRS1&amp;f=json"/>
    <hyperlink ref="K27" r:id="rId158" display="http://stats.oecd.org/qwids/microdata.html?q=1:1+2:38+3:265+4:1+5:3+6:2009+7:1+8:85+9:85&amp;ds=CRS1&amp;f=json"/>
    <hyperlink ref="L27" r:id="rId159" display="http://stats.oecd.org/qwids/microdata.html?q=1:1+2:38+3:265+4:1+5:3+6:2010+7:1+8:85+9:85&amp;ds=CRS1&amp;f=json"/>
    <hyperlink ref="M27" r:id="rId160" display="http://stats.oecd.org/qwids/microdata.html?q=1:1+2:38+3:265+4:1+5:3+6:2011+7:1+8:85+9:85&amp;ds=CRS1&amp;f=json"/>
    <hyperlink ref="N27" r:id="rId161" display="http://stats.oecd.org/qwids/microdata.html?q=1:1+2:38+3:265+4:1+5:3+6:2012+7:1+8:85+9:85&amp;ds=CRS1&amp;f=json"/>
    <hyperlink ref="K29" r:id="rId162" display="http://stats.oecd.org/qwids/microdata.html?q=1:1+2:38+3:116+4:1+5:3+6:2009+7:1+8:85+9:85&amp;ds=CRS1&amp;f=json"/>
    <hyperlink ref="D31" r:id="rId163" display="http://stats.oecd.org/qwids/microdata.html?q=1:1+2:38+3:268+4:1+5:3+6:2002+7:1+8:85+9:85&amp;ds=CRS1&amp;f=json"/>
    <hyperlink ref="E31" r:id="rId164" display="http://stats.oecd.org/qwids/microdata.html?q=1:1+2:38+3:268+4:1+5:3+6:2003+7:1+8:85+9:85&amp;ds=CRS1&amp;f=json"/>
    <hyperlink ref="F31" r:id="rId165" display="http://stats.oecd.org/qwids/microdata.html?q=1:1+2:38+3:268+4:1+5:3+6:2004+7:1+8:85+9:85&amp;ds=CRS1&amp;f=json"/>
    <hyperlink ref="G31" r:id="rId166" display="http://stats.oecd.org/qwids/microdata.html?q=1:1+2:38+3:268+4:1+5:3+6:2005+7:1+8:85+9:85&amp;ds=CRS1&amp;f=json"/>
    <hyperlink ref="H31" r:id="rId167" display="http://stats.oecd.org/qwids/microdata.html?q=1:1+2:38+3:268+4:1+5:3+6:2006+7:1+8:85+9:85&amp;ds=CRS1&amp;f=json"/>
    <hyperlink ref="I31" r:id="rId168" display="http://stats.oecd.org/qwids/microdata.html?q=1:1+2:38+3:268+4:1+5:3+6:2007+7:1+8:85+9:85&amp;ds=CRS1&amp;f=json"/>
    <hyperlink ref="J31" r:id="rId169" display="http://stats.oecd.org/qwids/microdata.html?q=1:1+2:38+3:268+4:1+5:3+6:2008+7:1+8:85+9:85&amp;ds=CRS1&amp;f=json"/>
    <hyperlink ref="K31" r:id="rId170" display="http://stats.oecd.org/qwids/microdata.html?q=1:1+2:38+3:268+4:1+5:3+6:2009+7:1+8:85+9:85&amp;ds=CRS1&amp;f=json"/>
    <hyperlink ref="L31" r:id="rId171" display="http://stats.oecd.org/qwids/microdata.html?q=1:1+2:38+3:268+4:1+5:3+6:2010+7:1+8:85+9:85&amp;ds=CRS1&amp;f=json"/>
    <hyperlink ref="M31" r:id="rId172" display="http://stats.oecd.org/qwids/microdata.html?q=1:1+2:38+3:268+4:1+5:3+6:2011+7:1+8:85+9:85&amp;ds=CRS1&amp;f=json"/>
    <hyperlink ref="N31" r:id="rId173" display="http://stats.oecd.org/qwids/microdata.html?q=1:1+2:38+3:268+4:1+5:3+6:2012+7:1+8:85+9:85&amp;ds=CRS1&amp;f=json"/>
    <hyperlink ref="D32" r:id="rId174" display="http://stats.oecd.org/qwids/microdata.html?q=1:1+2:38+3:120+4:1+5:3+6:2002+7:1+8:85+9:85&amp;ds=CRS1&amp;f=json"/>
    <hyperlink ref="E32" r:id="rId175" display="http://stats.oecd.org/qwids/microdata.html?q=1:1+2:38+3:120+4:1+5:3+6:2003+7:1+8:85+9:85&amp;ds=CRS1&amp;f=json"/>
    <hyperlink ref="F32" r:id="rId176" display="http://stats.oecd.org/qwids/microdata.html?q=1:1+2:38+3:120+4:1+5:3+6:2004+7:1+8:85+9:85&amp;ds=CRS1&amp;f=json"/>
    <hyperlink ref="G32" r:id="rId177" display="http://stats.oecd.org/qwids/microdata.html?q=1:1+2:38+3:120+4:1+5:3+6:2005+7:1+8:85+9:85&amp;ds=CRS1&amp;f=json"/>
    <hyperlink ref="H32" r:id="rId178" display="http://stats.oecd.org/qwids/microdata.html?q=1:1+2:38+3:120+4:1+5:3+6:2006+7:1+8:85+9:85&amp;ds=CRS1&amp;f=json"/>
    <hyperlink ref="I32" r:id="rId179" display="http://stats.oecd.org/qwids/microdata.html?q=1:1+2:38+3:120+4:1+5:3+6:2007+7:1+8:85+9:85&amp;ds=CRS1&amp;f=json"/>
    <hyperlink ref="J32" r:id="rId180" display="http://stats.oecd.org/qwids/microdata.html?q=1:1+2:38+3:120+4:1+5:3+6:2008+7:1+8:85+9:85&amp;ds=CRS1&amp;f=json"/>
    <hyperlink ref="K32" r:id="rId181" display="http://stats.oecd.org/qwids/microdata.html?q=1:1+2:38+3:120+4:1+5:3+6:2009+7:1+8:85+9:85&amp;ds=CRS1&amp;f=json"/>
    <hyperlink ref="L32" r:id="rId182" display="http://stats.oecd.org/qwids/microdata.html?q=1:1+2:38+3:120+4:1+5:3+6:2010+7:1+8:85+9:85&amp;ds=CRS1&amp;f=json"/>
    <hyperlink ref="M32" r:id="rId183" display="http://stats.oecd.org/qwids/microdata.html?q=1:1+2:38+3:120+4:1+5:3+6:2011+7:1+8:85+9:85&amp;ds=CRS1&amp;f=json"/>
    <hyperlink ref="N32" r:id="rId184" display="http://stats.oecd.org/qwids/microdata.html?q=1:1+2:38+3:120+4:1+5:3+6:2012+7:1+8:85+9:85&amp;ds=CRS1&amp;f=json"/>
    <hyperlink ref="D33" r:id="rId185" display="http://stats.oecd.org/qwids/microdata.html?q=1:1+2:38+3:121+4:1+5:3+6:2002+7:1+8:85+9:85&amp;ds=CRS1&amp;f=json"/>
    <hyperlink ref="E33" r:id="rId186" display="http://stats.oecd.org/qwids/microdata.html?q=1:1+2:38+3:121+4:1+5:3+6:2003+7:1+8:85+9:85&amp;ds=CRS1&amp;f=json"/>
    <hyperlink ref="F33" r:id="rId187" display="http://stats.oecd.org/qwids/microdata.html?q=1:1+2:38+3:121+4:1+5:3+6:2004+7:1+8:85+9:85&amp;ds=CRS1&amp;f=json"/>
    <hyperlink ref="G33" r:id="rId188" display="http://stats.oecd.org/qwids/microdata.html?q=1:1+2:38+3:121+4:1+5:3+6:2005+7:1+8:85+9:85&amp;ds=CRS1&amp;f=json"/>
    <hyperlink ref="H33" r:id="rId189" display="http://stats.oecd.org/qwids/microdata.html?q=1:1+2:38+3:121+4:1+5:3+6:2006+7:1+8:85+9:85&amp;ds=CRS1&amp;f=json"/>
    <hyperlink ref="I33" r:id="rId190" display="http://stats.oecd.org/qwids/microdata.html?q=1:1+2:38+3:121+4:1+5:3+6:2007+7:1+8:85+9:85&amp;ds=CRS1&amp;f=json"/>
    <hyperlink ref="J33" r:id="rId191" display="http://stats.oecd.org/qwids/microdata.html?q=1:1+2:38+3:121+4:1+5:3+6:2008+7:1+8:85+9:85&amp;ds=CRS1&amp;f=json"/>
    <hyperlink ref="K33" r:id="rId192" display="http://stats.oecd.org/qwids/microdata.html?q=1:1+2:38+3:121+4:1+5:3+6:2009+7:1+8:85+9:85&amp;ds=CRS1&amp;f=json"/>
    <hyperlink ref="L33" r:id="rId193" display="http://stats.oecd.org/qwids/microdata.html?q=1:1+2:38+3:121+4:1+5:3+6:2010+7:1+8:85+9:85&amp;ds=CRS1&amp;f=json"/>
    <hyperlink ref="M33" r:id="rId194" display="http://stats.oecd.org/qwids/microdata.html?q=1:1+2:38+3:121+4:1+5:3+6:2011+7:1+8:85+9:85&amp;ds=CRS1&amp;f=json"/>
    <hyperlink ref="N33" r:id="rId195" display="http://stats.oecd.org/qwids/microdata.html?q=1:1+2:38+3:121+4:1+5:3+6:2012+7:1+8:85+9:85&amp;ds=CRS1&amp;f=json"/>
    <hyperlink ref="D34" r:id="rId196" display="http://stats.oecd.org/qwids/microdata.html?q=1:1+2:38+3:122+4:1+5:3+6:2002+7:1+8:85+9:85&amp;ds=CRS1&amp;f=json"/>
    <hyperlink ref="E34" r:id="rId197" display="http://stats.oecd.org/qwids/microdata.html?q=1:1+2:38+3:122+4:1+5:3+6:2003+7:1+8:85+9:85&amp;ds=CRS1&amp;f=json"/>
    <hyperlink ref="F34" r:id="rId198" display="http://stats.oecd.org/qwids/microdata.html?q=1:1+2:38+3:122+4:1+5:3+6:2004+7:1+8:85+9:85&amp;ds=CRS1&amp;f=json"/>
    <hyperlink ref="G34" r:id="rId199" display="http://stats.oecd.org/qwids/microdata.html?q=1:1+2:38+3:122+4:1+5:3+6:2005+7:1+8:85+9:85&amp;ds=CRS1&amp;f=json"/>
    <hyperlink ref="H34" r:id="rId200" display="http://stats.oecd.org/qwids/microdata.html?q=1:1+2:38+3:122+4:1+5:3+6:2006+7:1+8:85+9:85&amp;ds=CRS1&amp;f=json"/>
    <hyperlink ref="I34" r:id="rId201" display="http://stats.oecd.org/qwids/microdata.html?q=1:1+2:38+3:122+4:1+5:3+6:2007+7:1+8:85+9:85&amp;ds=CRS1&amp;f=json"/>
    <hyperlink ref="J34" r:id="rId202" display="http://stats.oecd.org/qwids/microdata.html?q=1:1+2:38+3:122+4:1+5:3+6:2008+7:1+8:85+9:85&amp;ds=CRS1&amp;f=json"/>
    <hyperlink ref="K34" r:id="rId203" display="http://stats.oecd.org/qwids/microdata.html?q=1:1+2:38+3:122+4:1+5:3+6:2009+7:1+8:85+9:85&amp;ds=CRS1&amp;f=json"/>
    <hyperlink ref="L34" r:id="rId204" display="http://stats.oecd.org/qwids/microdata.html?q=1:1+2:38+3:122+4:1+5:3+6:2010+7:1+8:85+9:85&amp;ds=CRS1&amp;f=json"/>
    <hyperlink ref="M34" r:id="rId205" display="http://stats.oecd.org/qwids/microdata.html?q=1:1+2:38+3:122+4:1+5:3+6:2011+7:1+8:85+9:85&amp;ds=CRS1&amp;f=json"/>
    <hyperlink ref="N34" r:id="rId206" display="http://stats.oecd.org/qwids/microdata.html?q=1:1+2:38+3:122+4:1+5:3+6:2012+7:1+8:85+9:85&amp;ds=CRS1&amp;f=json"/>
    <hyperlink ref="G36" r:id="rId207" display="http://stats.oecd.org/qwids/microdata.html?q=1:1+2:38+3:124+4:1+5:3+6:2005+7:1+8:85+9:85&amp;ds=CRS1&amp;f=json"/>
    <hyperlink ref="H36" r:id="rId208" display="http://stats.oecd.org/qwids/microdata.html?q=1:1+2:38+3:124+4:1+5:3+6:2006+7:1+8:85+9:85&amp;ds=CRS1&amp;f=json"/>
    <hyperlink ref="I36" r:id="rId209" display="http://stats.oecd.org/qwids/microdata.html?q=1:1+2:38+3:124+4:1+5:3+6:2007+7:1+8:85+9:85&amp;ds=CRS1&amp;f=json"/>
    <hyperlink ref="K36" r:id="rId210" display="http://stats.oecd.org/qwids/microdata.html?q=1:1+2:38+3:124+4:1+5:3+6:2009+7:1+8:85+9:85&amp;ds=CRS1&amp;f=json"/>
    <hyperlink ref="M36" r:id="rId211" display="http://stats.oecd.org/qwids/microdata.html?q=1:1+2:38+3:124+4:1+5:3+6:2011+7:1+8:85+9:85&amp;ds=CRS1&amp;f=json"/>
    <hyperlink ref="N36" r:id="rId212" display="http://stats.oecd.org/qwids/microdata.html?q=1:1+2:38+3:124+4:1+5:3+6:2012+7:1+8:85+9:85&amp;ds=CRS1&amp;f=json"/>
    <hyperlink ref="E35" r:id="rId213" display="http://stats.oecd.org/qwids/microdata.html?q=1:1+2:38+3:123+4:1+5:3+6:2003+7:1+8:85+9:85&amp;ds=CRS1&amp;f=json"/>
    <hyperlink ref="G35" r:id="rId214" display="http://stats.oecd.org/qwids/microdata.html?q=1:1+2:38+3:123+4:1+5:3+6:2005+7:1+8:85+9:85&amp;ds=CRS1&amp;f=json"/>
    <hyperlink ref="H35" r:id="rId215" display="http://stats.oecd.org/qwids/microdata.html?q=1:1+2:38+3:123+4:1+5:3+6:2006+7:1+8:85+9:85&amp;ds=CRS1&amp;f=json"/>
    <hyperlink ref="I35" r:id="rId216" display="http://stats.oecd.org/qwids/microdata.html?q=1:1+2:38+3:123+4:1+5:3+6:2007+7:1+8:85+9:85&amp;ds=CRS1&amp;f=json"/>
    <hyperlink ref="K35" r:id="rId217" display="http://stats.oecd.org/qwids/microdata.html?q=1:1+2:38+3:123+4:1+5:3+6:2009+7:1+8:85+9:85&amp;ds=CRS1&amp;f=json"/>
    <hyperlink ref="L35" r:id="rId218" display="http://stats.oecd.org/qwids/microdata.html?q=1:1+2:38+3:123+4:1+5:3+6:2010+7:1+8:85+9:85&amp;ds=CRS1&amp;f=json"/>
    <hyperlink ref="M35" r:id="rId219" display="http://stats.oecd.org/qwids/microdata.html?q=1:1+2:38+3:123+4:1+5:3+6:2011+7:1+8:85+9:85&amp;ds=CRS1&amp;f=json"/>
    <hyperlink ref="D37" r:id="rId220" display="http://stats.oecd.org/qwids/microdata.html?q=1:1+2:38+3:125+4:1+5:3+6:2002+7:1+8:85+9:85&amp;ds=CRS1&amp;f=json"/>
    <hyperlink ref="F37" r:id="rId221" display="http://stats.oecd.org/qwids/microdata.html?q=1:1+2:38+3:125+4:1+5:3+6:2004+7:1+8:85+9:85&amp;ds=CRS1&amp;f=json"/>
    <hyperlink ref="G37" r:id="rId222" display="http://stats.oecd.org/qwids/microdata.html?q=1:1+2:38+3:125+4:1+5:3+6:2005+7:1+8:85+9:85&amp;ds=CRS1&amp;f=json"/>
    <hyperlink ref="H37" r:id="rId223" display="http://stats.oecd.org/qwids/microdata.html?q=1:1+2:38+3:125+4:1+5:3+6:2006+7:1+8:85+9:85&amp;ds=CRS1&amp;f=json"/>
    <hyperlink ref="I37" r:id="rId224" display="http://stats.oecd.org/qwids/microdata.html?q=1:1+2:38+3:125+4:1+5:3+6:2007+7:1+8:85+9:85&amp;ds=CRS1&amp;f=json"/>
    <hyperlink ref="J37" r:id="rId225" display="http://stats.oecd.org/qwids/microdata.html?q=1:1+2:38+3:125+4:1+5:3+6:2008+7:1+8:85+9:85&amp;ds=CRS1&amp;f=json"/>
    <hyperlink ref="K37" r:id="rId226" display="http://stats.oecd.org/qwids/microdata.html?q=1:1+2:38+3:125+4:1+5:3+6:2009+7:1+8:85+9:85&amp;ds=CRS1&amp;f=json"/>
    <hyperlink ref="L37" r:id="rId227" display="http://stats.oecd.org/qwids/microdata.html?q=1:1+2:38+3:125+4:1+5:3+6:2010+7:1+8:85+9:85&amp;ds=CRS1&amp;f=json"/>
    <hyperlink ref="M37" r:id="rId228" display="http://stats.oecd.org/qwids/microdata.html?q=1:1+2:38+3:125+4:1+5:3+6:2011+7:1+8:85+9:85&amp;ds=CRS1&amp;f=json"/>
    <hyperlink ref="N37" r:id="rId229" display="http://stats.oecd.org/qwids/microdata.html?q=1:1+2:38+3:125+4:1+5:3+6:2012+7:1+8:85+9:85&amp;ds=CRS1&amp;f=json"/>
    <hyperlink ref="G38" r:id="rId230" display="http://stats.oecd.org/qwids/microdata.html?q=1:1+2:38+3:126+4:1+5:3+6:2005+7:1+8:85+9:85&amp;ds=CRS1&amp;f=json"/>
    <hyperlink ref="H38" r:id="rId231" display="http://stats.oecd.org/qwids/microdata.html?q=1:1+2:38+3:126+4:1+5:3+6:2006+7:1+8:85+9:85&amp;ds=CRS1&amp;f=json"/>
    <hyperlink ref="I38" r:id="rId232" display="http://stats.oecd.org/qwids/microdata.html?q=1:1+2:38+3:126+4:1+5:3+6:2007+7:1+8:85+9:85&amp;ds=CRS1&amp;f=json"/>
    <hyperlink ref="J38" r:id="rId233" display="http://stats.oecd.org/qwids/microdata.html?q=1:1+2:38+3:126+4:1+5:3+6:2008+7:1+8:85+9:85&amp;ds=CRS1&amp;f=json"/>
    <hyperlink ref="K38" r:id="rId234" display="http://stats.oecd.org/qwids/microdata.html?q=1:1+2:38+3:126+4:1+5:3+6:2009+7:1+8:85+9:85&amp;ds=CRS1&amp;f=json"/>
    <hyperlink ref="L38" r:id="rId235" display="http://stats.oecd.org/qwids/microdata.html?q=1:1+2:38+3:126+4:1+5:3+6:2010+7:1+8:85+9:85&amp;ds=CRS1&amp;f=json"/>
    <hyperlink ref="M38" r:id="rId236" display="http://stats.oecd.org/qwids/microdata.html?q=1:1+2:38+3:126+4:1+5:3+6:2011+7:1+8:85+9:85&amp;ds=CRS1&amp;f=json"/>
    <hyperlink ref="N38" r:id="rId237" display="http://stats.oecd.org/qwids/microdata.html?q=1:1+2:38+3:126+4:1+5:3+6:2012+7:1+8:85+9:85&amp;ds=CRS1&amp;f=json"/>
    <hyperlink ref="D39" r:id="rId238" display="http://stats.oecd.org/qwids/microdata.html?q=1:1+2:38+3:127+4:1+5:3+6:2002+7:1+8:85+9:85&amp;ds=CRS1&amp;f=json"/>
    <hyperlink ref="E39" r:id="rId239" display="http://stats.oecd.org/qwids/microdata.html?q=1:1+2:38+3:127+4:1+5:3+6:2003+7:1+8:85+9:85&amp;ds=CRS1&amp;f=json"/>
    <hyperlink ref="F39" r:id="rId240" display="http://stats.oecd.org/qwids/microdata.html?q=1:1+2:38+3:127+4:1+5:3+6:2004+7:1+8:85+9:85&amp;ds=CRS1&amp;f=json"/>
    <hyperlink ref="G39" r:id="rId241" display="http://stats.oecd.org/qwids/microdata.html?q=1:1+2:38+3:127+4:1+5:3+6:2005+7:1+8:85+9:85&amp;ds=CRS1&amp;f=json"/>
    <hyperlink ref="H39" r:id="rId242" display="http://stats.oecd.org/qwids/microdata.html?q=1:1+2:38+3:127+4:1+5:3+6:2006+7:1+8:85+9:85&amp;ds=CRS1&amp;f=json"/>
    <hyperlink ref="I39" r:id="rId243" display="http://stats.oecd.org/qwids/microdata.html?q=1:1+2:38+3:127+4:1+5:3+6:2007+7:1+8:85+9:85&amp;ds=CRS1&amp;f=json"/>
    <hyperlink ref="J39" r:id="rId244" display="http://stats.oecd.org/qwids/microdata.html?q=1:1+2:38+3:127+4:1+5:3+6:2008+7:1+8:85+9:85&amp;ds=CRS1&amp;f=json"/>
    <hyperlink ref="K39" r:id="rId245" display="http://stats.oecd.org/qwids/microdata.html?q=1:1+2:38+3:127+4:1+5:3+6:2009+7:1+8:85+9:85&amp;ds=CRS1&amp;f=json"/>
    <hyperlink ref="L39" r:id="rId246" display="http://stats.oecd.org/qwids/microdata.html?q=1:1+2:38+3:127+4:1+5:3+6:2010+7:1+8:85+9:85&amp;ds=CRS1&amp;f=json"/>
    <hyperlink ref="M39" r:id="rId247" display="http://stats.oecd.org/qwids/microdata.html?q=1:1+2:38+3:127+4:1+5:3+6:2011+7:1+8:85+9:85&amp;ds=CRS1&amp;f=json"/>
    <hyperlink ref="N39" r:id="rId248" display="http://stats.oecd.org/qwids/microdata.html?q=1:1+2:38+3:127+4:1+5:3+6:2012+7:1+8:85+9:85&amp;ds=CRS1&amp;f=json"/>
    <hyperlink ref="D40" r:id="rId249" display="http://stats.oecd.org/qwids/microdata.html?q=1:1+2:38+3:128+4:1+5:3+6:2002+7:1+8:85+9:85&amp;ds=CRS1&amp;f=json"/>
    <hyperlink ref="E40" r:id="rId250" display="http://stats.oecd.org/qwids/microdata.html?q=1:1+2:38+3:128+4:1+5:3+6:2003+7:1+8:85+9:85&amp;ds=CRS1&amp;f=json"/>
    <hyperlink ref="F40" r:id="rId251" display="http://stats.oecd.org/qwids/microdata.html?q=1:1+2:38+3:128+4:1+5:3+6:2004+7:1+8:85+9:85&amp;ds=CRS1&amp;f=json"/>
    <hyperlink ref="N40" r:id="rId252" display="http://stats.oecd.org/qwids/microdata.html?q=1:1+2:38+3:128+4:1+5:3+6:2012+7:1+8:85+9:85&amp;ds=CRS1&amp;f=json"/>
    <hyperlink ref="D41" r:id="rId253" display="http://stats.oecd.org/qwids/microdata.html?q=1:1+2:38+3:129+4:1+5:3+6:2002+7:1+8:85+9:85&amp;ds=CRS1&amp;f=json"/>
    <hyperlink ref="E41" r:id="rId254" display="http://stats.oecd.org/qwids/microdata.html?q=1:1+2:38+3:129+4:1+5:3+6:2003+7:1+8:85+9:85&amp;ds=CRS1&amp;f=json"/>
    <hyperlink ref="F41" r:id="rId255" display="http://stats.oecd.org/qwids/microdata.html?q=1:1+2:38+3:129+4:1+5:3+6:2004+7:1+8:85+9:85&amp;ds=CRS1&amp;f=json"/>
    <hyperlink ref="G41" r:id="rId256" display="http://stats.oecd.org/qwids/microdata.html?q=1:1+2:38+3:129+4:1+5:3+6:2005+7:1+8:85+9:85&amp;ds=CRS1&amp;f=json"/>
    <hyperlink ref="H41" r:id="rId257" display="http://stats.oecd.org/qwids/microdata.html?q=1:1+2:38+3:129+4:1+5:3+6:2006+7:1+8:85+9:85&amp;ds=CRS1&amp;f=json"/>
    <hyperlink ref="I41" r:id="rId258" display="http://stats.oecd.org/qwids/microdata.html?q=1:1+2:38+3:129+4:1+5:3+6:2007+7:1+8:85+9:85&amp;ds=CRS1&amp;f=json"/>
    <hyperlink ref="J41" r:id="rId259" display="http://stats.oecd.org/qwids/microdata.html?q=1:1+2:38+3:129+4:1+5:3+6:2008+7:1+8:85+9:85&amp;ds=CRS1&amp;f=json"/>
    <hyperlink ref="K41" r:id="rId260" display="http://stats.oecd.org/qwids/microdata.html?q=1:1+2:38+3:129+4:1+5:3+6:2009+7:1+8:85+9:85&amp;ds=CRS1&amp;f=json"/>
    <hyperlink ref="L41" r:id="rId261" display="http://stats.oecd.org/qwids/microdata.html?q=1:1+2:38+3:129+4:1+5:3+6:2010+7:1+8:85+9:85&amp;ds=CRS1&amp;f=json"/>
    <hyperlink ref="M41" r:id="rId262" display="http://stats.oecd.org/qwids/microdata.html?q=1:1+2:38+3:129+4:1+5:3+6:2011+7:1+8:85+9:85&amp;ds=CRS1&amp;f=json"/>
    <hyperlink ref="N41" r:id="rId263" display="http://stats.oecd.org/qwids/microdata.html?q=1:1+2:38+3:129+4:1+5:3+6:2012+7:1+8:85+9:85&amp;ds=CRS1&amp;f=json"/>
    <hyperlink ref="D42" r:id="rId264" display="http://stats.oecd.org/qwids/microdata.html?q=1:1+2:38+3:130+4:1+5:3+6:2002+7:1+8:85+9:85&amp;ds=CRS1&amp;f=json"/>
    <hyperlink ref="E42" r:id="rId265" display="http://stats.oecd.org/qwids/microdata.html?q=1:1+2:38+3:130+4:1+5:3+6:2003+7:1+8:85+9:85&amp;ds=CRS1&amp;f=json"/>
    <hyperlink ref="F42" r:id="rId266" display="http://stats.oecd.org/qwids/microdata.html?q=1:1+2:38+3:130+4:1+5:3+6:2004+7:1+8:85+9:85&amp;ds=CRS1&amp;f=json"/>
    <hyperlink ref="G42" r:id="rId267" display="http://stats.oecd.org/qwids/microdata.html?q=1:1+2:38+3:130+4:1+5:3+6:2005+7:1+8:85+9:85&amp;ds=CRS1&amp;f=json"/>
    <hyperlink ref="H42" r:id="rId268" display="http://stats.oecd.org/qwids/microdata.html?q=1:1+2:38+3:130+4:1+5:3+6:2006+7:1+8:85+9:85&amp;ds=CRS1&amp;f=json"/>
    <hyperlink ref="I42" r:id="rId269" display="http://stats.oecd.org/qwids/microdata.html?q=1:1+2:38+3:130+4:1+5:3+6:2007+7:1+8:85+9:85&amp;ds=CRS1&amp;f=json"/>
    <hyperlink ref="J42" r:id="rId270" display="http://stats.oecd.org/qwids/microdata.html?q=1:1+2:38+3:130+4:1+5:3+6:2008+7:1+8:85+9:85&amp;ds=CRS1&amp;f=json"/>
    <hyperlink ref="K42" r:id="rId271" display="http://stats.oecd.org/qwids/microdata.html?q=1:1+2:38+3:130+4:1+5:3+6:2009+7:1+8:85+9:85&amp;ds=CRS1&amp;f=json"/>
    <hyperlink ref="L42" r:id="rId272" display="http://stats.oecd.org/qwids/microdata.html?q=1:1+2:38+3:130+4:1+5:3+6:2010+7:1+8:85+9:85&amp;ds=CRS1&amp;f=json"/>
    <hyperlink ref="M42" r:id="rId273" display="http://stats.oecd.org/qwids/microdata.html?q=1:1+2:38+3:130+4:1+5:3+6:2011+7:1+8:85+9:85&amp;ds=CRS1&amp;f=json"/>
    <hyperlink ref="D43" r:id="rId274" display="http://stats.oecd.org/qwids/microdata.html?q=1:1+2:38+3:131+4:1+5:3+6:2002+7:1+8:85+9:85&amp;ds=CRS1&amp;f=json"/>
    <hyperlink ref="E43" r:id="rId275" display="http://stats.oecd.org/qwids/microdata.html?q=1:1+2:38+3:131+4:1+5:3+6:2003+7:1+8:85+9:85&amp;ds=CRS1&amp;f=json"/>
    <hyperlink ref="F43" r:id="rId276" display="http://stats.oecd.org/qwids/microdata.html?q=1:1+2:38+3:131+4:1+5:3+6:2004+7:1+8:85+9:85&amp;ds=CRS1&amp;f=json"/>
    <hyperlink ref="G43" r:id="rId277" display="http://stats.oecd.org/qwids/microdata.html?q=1:1+2:38+3:131+4:1+5:3+6:2005+7:1+8:85+9:85&amp;ds=CRS1&amp;f=json"/>
    <hyperlink ref="H43" r:id="rId278" display="http://stats.oecd.org/qwids/microdata.html?q=1:1+2:38+3:131+4:1+5:3+6:2006+7:1+8:85+9:85&amp;ds=CRS1&amp;f=json"/>
    <hyperlink ref="I43" r:id="rId279" display="http://stats.oecd.org/qwids/microdata.html?q=1:1+2:38+3:131+4:1+5:3+6:2007+7:1+8:85+9:85&amp;ds=CRS1&amp;f=json"/>
    <hyperlink ref="J43" r:id="rId280" display="http://stats.oecd.org/qwids/microdata.html?q=1:1+2:38+3:131+4:1+5:3+6:2008+7:1+8:85+9:85&amp;ds=CRS1&amp;f=json"/>
    <hyperlink ref="K43" r:id="rId281" display="http://stats.oecd.org/qwids/microdata.html?q=1:1+2:38+3:131+4:1+5:3+6:2009+7:1+8:85+9:85&amp;ds=CRS1&amp;f=json"/>
    <hyperlink ref="L43" r:id="rId282" display="http://stats.oecd.org/qwids/microdata.html?q=1:1+2:38+3:131+4:1+5:3+6:2010+7:1+8:85+9:85&amp;ds=CRS1&amp;f=json"/>
    <hyperlink ref="M43" r:id="rId283" display="http://stats.oecd.org/qwids/microdata.html?q=1:1+2:38+3:131+4:1+5:3+6:2011+7:1+8:85+9:85&amp;ds=CRS1&amp;f=json"/>
    <hyperlink ref="N43" r:id="rId284" display="http://stats.oecd.org/qwids/microdata.html?q=1:1+2:38+3:131+4:1+5:3+6:2012+7:1+8:85+9:85&amp;ds=CRS1&amp;f=json"/>
    <hyperlink ref="D44" r:id="rId285" display="http://stats.oecd.org/qwids/microdata.html?q=1:1+2:38+3:132+4:1+5:3+6:2002+7:1+8:85+9:85&amp;ds=CRS1&amp;f=json"/>
    <hyperlink ref="E44" r:id="rId286" display="http://stats.oecd.org/qwids/microdata.html?q=1:1+2:38+3:132+4:1+5:3+6:2003+7:1+8:85+9:85&amp;ds=CRS1&amp;f=json"/>
    <hyperlink ref="F44" r:id="rId287" display="http://stats.oecd.org/qwids/microdata.html?q=1:1+2:38+3:132+4:1+5:3+6:2004+7:1+8:85+9:85&amp;ds=CRS1&amp;f=json"/>
    <hyperlink ref="G44" r:id="rId288" display="http://stats.oecd.org/qwids/microdata.html?q=1:1+2:38+3:132+4:1+5:3+6:2005+7:1+8:85+9:85&amp;ds=CRS1&amp;f=json"/>
    <hyperlink ref="H44" r:id="rId289" display="http://stats.oecd.org/qwids/microdata.html?q=1:1+2:38+3:132+4:1+5:3+6:2006+7:1+8:85+9:85&amp;ds=CRS1&amp;f=json"/>
    <hyperlink ref="I44" r:id="rId290" display="http://stats.oecd.org/qwids/microdata.html?q=1:1+2:38+3:132+4:1+5:3+6:2007+7:1+8:85+9:85&amp;ds=CRS1&amp;f=json"/>
    <hyperlink ref="J44" r:id="rId291" display="http://stats.oecd.org/qwids/microdata.html?q=1:1+2:38+3:132+4:1+5:3+6:2008+7:1+8:85+9:85&amp;ds=CRS1&amp;f=json"/>
    <hyperlink ref="K44" r:id="rId292" display="http://stats.oecd.org/qwids/microdata.html?q=1:1+2:38+3:132+4:1+5:3+6:2009+7:1+8:85+9:85&amp;ds=CRS1&amp;f=json"/>
    <hyperlink ref="L44" r:id="rId293" display="http://stats.oecd.org/qwids/microdata.html?q=1:1+2:38+3:132+4:1+5:3+6:2010+7:1+8:85+9:85&amp;ds=CRS1&amp;f=json"/>
    <hyperlink ref="M44" r:id="rId294" display="http://stats.oecd.org/qwids/microdata.html?q=1:1+2:38+3:132+4:1+5:3+6:2011+7:1+8:85+9:85&amp;ds=CRS1&amp;f=json"/>
    <hyperlink ref="N44" r:id="rId295" display="http://stats.oecd.org/qwids/microdata.html?q=1:1+2:38+3:132+4:1+5:3+6:2012+7:1+8:85+9:85&amp;ds=CRS1&amp;f=json"/>
    <hyperlink ref="D45" r:id="rId296" display="http://stats.oecd.org/qwids/microdata.html?q=1:1+2:38+3:133+4:1+5:3+6:2002+7:1+8:85+9:85&amp;ds=CRS1&amp;f=json"/>
    <hyperlink ref="E45" r:id="rId297" display="http://stats.oecd.org/qwids/microdata.html?q=1:1+2:38+3:133+4:1+5:3+6:2003+7:1+8:85+9:85&amp;ds=CRS1&amp;f=json"/>
    <hyperlink ref="F45" r:id="rId298" display="http://stats.oecd.org/qwids/microdata.html?q=1:1+2:38+3:133+4:1+5:3+6:2004+7:1+8:85+9:85&amp;ds=CRS1&amp;f=json"/>
    <hyperlink ref="G45" r:id="rId299" display="http://stats.oecd.org/qwids/microdata.html?q=1:1+2:38+3:133+4:1+5:3+6:2005+7:1+8:85+9:85&amp;ds=CRS1&amp;f=json"/>
    <hyperlink ref="H45" r:id="rId300" display="http://stats.oecd.org/qwids/microdata.html?q=1:1+2:38+3:133+4:1+5:3+6:2006+7:1+8:85+9:85&amp;ds=CRS1&amp;f=json"/>
    <hyperlink ref="K45" r:id="rId301" display="http://stats.oecd.org/qwids/microdata.html?q=1:1+2:38+3:133+4:1+5:3+6:2009+7:1+8:85+9:85&amp;ds=CRS1&amp;f=json"/>
    <hyperlink ref="M45" r:id="rId302" display="http://stats.oecd.org/qwids/microdata.html?q=1:1+2:38+3:133+4:1+5:3+6:2011+7:1+8:85+9:85&amp;ds=CRS1&amp;f=json"/>
    <hyperlink ref="N45" r:id="rId303" display="http://stats.oecd.org/qwids/microdata.html?q=1:1+2:38+3:133+4:1+5:3+6:2012+7:1+8:85+9:85&amp;ds=CRS1&amp;f=json"/>
    <hyperlink ref="D46" r:id="rId304" display="http://stats.oecd.org/qwids/microdata.html?q=1:1+2:38+3:134+4:1+5:3+6:2002+7:1+8:85+9:85&amp;ds=CRS1&amp;f=json"/>
    <hyperlink ref="G46" r:id="rId305" display="http://stats.oecd.org/qwids/microdata.html?q=1:1+2:38+3:134+4:1+5:3+6:2005+7:1+8:85+9:85&amp;ds=CRS1&amp;f=json"/>
    <hyperlink ref="N46" r:id="rId306" display="http://stats.oecd.org/qwids/microdata.html?q=1:1+2:38+3:134+4:1+5:3+6:2012+7:1+8:85+9:85&amp;ds=CRS1&amp;f=json"/>
    <hyperlink ref="G47" r:id="rId307" display="http://stats.oecd.org/qwids/microdata.html?q=1:1+2:38+3:135+4:1+5:3+6:2005+7:1+8:85+9:85&amp;ds=CRS1&amp;f=json"/>
    <hyperlink ref="H47" r:id="rId308" display="http://stats.oecd.org/qwids/microdata.html?q=1:1+2:38+3:135+4:1+5:3+6:2006+7:1+8:85+9:85&amp;ds=CRS1&amp;f=json"/>
    <hyperlink ref="I47" r:id="rId309" display="http://stats.oecd.org/qwids/microdata.html?q=1:1+2:38+3:135+4:1+5:3+6:2007+7:1+8:85+9:85&amp;ds=CRS1&amp;f=json"/>
    <hyperlink ref="K47" r:id="rId310" display="http://stats.oecd.org/qwids/microdata.html?q=1:1+2:38+3:135+4:1+5:3+6:2009+7:1+8:85+9:85&amp;ds=CRS1&amp;f=json"/>
    <hyperlink ref="M47" r:id="rId311" display="http://stats.oecd.org/qwids/microdata.html?q=1:1+2:38+3:135+4:1+5:3+6:2011+7:1+8:85+9:85&amp;ds=CRS1&amp;f=json"/>
    <hyperlink ref="N47" r:id="rId312" display="http://stats.oecd.org/qwids/microdata.html?q=1:1+2:38+3:135+4:1+5:3+6:2012+7:1+8:85+9:85&amp;ds=CRS1&amp;f=json"/>
    <hyperlink ref="D48" r:id="rId313" display="http://stats.oecd.org/qwids/microdata.html?q=1:1+2:38+3:136+4:1+5:3+6:2002+7:1+8:85+9:85&amp;ds=CRS1&amp;f=json"/>
    <hyperlink ref="F48" r:id="rId314" display="http://stats.oecd.org/qwids/microdata.html?q=1:1+2:38+3:136+4:1+5:3+6:2004+7:1+8:85+9:85&amp;ds=CRS1&amp;f=json"/>
    <hyperlink ref="G48" r:id="rId315" display="http://stats.oecd.org/qwids/microdata.html?q=1:1+2:38+3:136+4:1+5:3+6:2005+7:1+8:85+9:85&amp;ds=CRS1&amp;f=json"/>
    <hyperlink ref="H48" r:id="rId316" display="http://stats.oecd.org/qwids/microdata.html?q=1:1+2:38+3:136+4:1+5:3+6:2006+7:1+8:85+9:85&amp;ds=CRS1&amp;f=json"/>
    <hyperlink ref="J48" r:id="rId317" display="http://stats.oecd.org/qwids/microdata.html?q=1:1+2:38+3:136+4:1+5:3+6:2008+7:1+8:85+9:85&amp;ds=CRS1&amp;f=json"/>
    <hyperlink ref="K48" r:id="rId318" display="http://stats.oecd.org/qwids/microdata.html?q=1:1+2:38+3:136+4:1+5:3+6:2009+7:1+8:85+9:85&amp;ds=CRS1&amp;f=json"/>
    <hyperlink ref="L48" r:id="rId319" display="http://stats.oecd.org/qwids/microdata.html?q=1:1+2:38+3:136+4:1+5:3+6:2010+7:1+8:85+9:85&amp;ds=CRS1&amp;f=json"/>
    <hyperlink ref="M48" r:id="rId320" display="http://stats.oecd.org/qwids/microdata.html?q=1:1+2:38+3:136+4:1+5:3+6:2011+7:1+8:85+9:85&amp;ds=CRS1&amp;f=json"/>
    <hyperlink ref="N48" r:id="rId321" display="http://stats.oecd.org/qwids/microdata.html?q=1:1+2:38+3:136+4:1+5:3+6:2012+7:1+8:85+9:85&amp;ds=CRS1&amp;f=json"/>
    <hyperlink ref="G49" r:id="rId322" display="http://stats.oecd.org/qwids/microdata.html?q=1:1+2:38+3:137+4:1+5:3+6:2005+7:1+8:85+9:85&amp;ds=CRS1&amp;f=json"/>
    <hyperlink ref="H49" r:id="rId323" display="http://stats.oecd.org/qwids/microdata.html?q=1:1+2:38+3:137+4:1+5:3+6:2006+7:1+8:85+9:85&amp;ds=CRS1&amp;f=json"/>
    <hyperlink ref="I49" r:id="rId324" display="http://stats.oecd.org/qwids/microdata.html?q=1:1+2:38+3:137+4:1+5:3+6:2007+7:1+8:85+9:85&amp;ds=CRS1&amp;f=json"/>
    <hyperlink ref="J49" r:id="rId325" display="http://stats.oecd.org/qwids/microdata.html?q=1:1+2:38+3:137+4:1+5:3+6:2008+7:1+8:85+9:85&amp;ds=CRS1&amp;f=json"/>
    <hyperlink ref="L49" r:id="rId326" display="http://stats.oecd.org/qwids/microdata.html?q=1:1+2:38+3:137+4:1+5:3+6:2010+7:1+8:85+9:85&amp;ds=CRS1&amp;f=json"/>
    <hyperlink ref="D51" r:id="rId327" display="http://stats.oecd.org/qwids/microdata.html?q=1:1+2:38+3:269+4:1+5:3+6:2002+7:1+8:85+9:85&amp;ds=CRS1&amp;f=json"/>
    <hyperlink ref="E51" r:id="rId328" display="http://stats.oecd.org/qwids/microdata.html?q=1:1+2:38+3:269+4:1+5:3+6:2003+7:1+8:85+9:85&amp;ds=CRS1&amp;f=json"/>
    <hyperlink ref="F51" r:id="rId329" display="http://stats.oecd.org/qwids/microdata.html?q=1:1+2:38+3:269+4:1+5:3+6:2004+7:1+8:85+9:85&amp;ds=CRS1&amp;f=json"/>
    <hyperlink ref="G51" r:id="rId330" display="http://stats.oecd.org/qwids/microdata.html?q=1:1+2:38+3:269+4:1+5:3+6:2005+7:1+8:85+9:85&amp;ds=CRS1&amp;f=json"/>
    <hyperlink ref="H51" r:id="rId331" display="http://stats.oecd.org/qwids/microdata.html?q=1:1+2:38+3:269+4:1+5:3+6:2006+7:1+8:85+9:85&amp;ds=CRS1&amp;f=json"/>
    <hyperlink ref="I51" r:id="rId332" display="http://stats.oecd.org/qwids/microdata.html?q=1:1+2:38+3:269+4:1+5:3+6:2007+7:1+8:85+9:85&amp;ds=CRS1&amp;f=json"/>
    <hyperlink ref="J51" r:id="rId333" display="http://stats.oecd.org/qwids/microdata.html?q=1:1+2:38+3:269+4:1+5:3+6:2008+7:1+8:85+9:85&amp;ds=CRS1&amp;f=json"/>
    <hyperlink ref="K51" r:id="rId334" display="http://stats.oecd.org/qwids/microdata.html?q=1:1+2:38+3:269+4:1+5:3+6:2009+7:1+8:85+9:85&amp;ds=CRS1&amp;f=json"/>
    <hyperlink ref="L51" r:id="rId335" display="http://stats.oecd.org/qwids/microdata.html?q=1:1+2:38+3:269+4:1+5:3+6:2010+7:1+8:85+9:85&amp;ds=CRS1&amp;f=json"/>
    <hyperlink ref="M51" r:id="rId336" display="http://stats.oecd.org/qwids/microdata.html?q=1:1+2:38+3:269+4:1+5:3+6:2011+7:1+8:85+9:85&amp;ds=CRS1&amp;f=json"/>
    <hyperlink ref="N51" r:id="rId337" display="http://stats.oecd.org/qwids/microdata.html?q=1:1+2:38+3:269+4:1+5:3+6:2012+7:1+8:85+9:85&amp;ds=CRS1&amp;f=json"/>
    <hyperlink ref="D52" r:id="rId338" display="http://stats.oecd.org/qwids/microdata.html?q=1:1+2:38+3:139+4:1+5:3+6:2002+7:1+8:85+9:85&amp;ds=CRS1&amp;f=json"/>
    <hyperlink ref="E52" r:id="rId339" display="http://stats.oecd.org/qwids/microdata.html?q=1:1+2:38+3:139+4:1+5:3+6:2003+7:1+8:85+9:85&amp;ds=CRS1&amp;f=json"/>
    <hyperlink ref="F52" r:id="rId340" display="http://stats.oecd.org/qwids/microdata.html?q=1:1+2:38+3:139+4:1+5:3+6:2004+7:1+8:85+9:85&amp;ds=CRS1&amp;f=json"/>
    <hyperlink ref="G52" r:id="rId341" display="http://stats.oecd.org/qwids/microdata.html?q=1:1+2:38+3:139+4:1+5:3+6:2005+7:1+8:85+9:85&amp;ds=CRS1&amp;f=json"/>
    <hyperlink ref="H52" r:id="rId342" display="http://stats.oecd.org/qwids/microdata.html?q=1:1+2:38+3:139+4:1+5:3+6:2006+7:1+8:85+9:85&amp;ds=CRS1&amp;f=json"/>
    <hyperlink ref="I52" r:id="rId343" display="http://stats.oecd.org/qwids/microdata.html?q=1:1+2:38+3:139+4:1+5:3+6:2007+7:1+8:85+9:85&amp;ds=CRS1&amp;f=json"/>
    <hyperlink ref="J52" r:id="rId344" display="http://stats.oecd.org/qwids/microdata.html?q=1:1+2:38+3:139+4:1+5:3+6:2008+7:1+8:85+9:85&amp;ds=CRS1&amp;f=json"/>
    <hyperlink ref="K52" r:id="rId345" display="http://stats.oecd.org/qwids/microdata.html?q=1:1+2:38+3:139+4:1+5:3+6:2009+7:1+8:85+9:85&amp;ds=CRS1&amp;f=json"/>
    <hyperlink ref="L52" r:id="rId346" display="http://stats.oecd.org/qwids/microdata.html?q=1:1+2:38+3:139+4:1+5:3+6:2010+7:1+8:85+9:85&amp;ds=CRS1&amp;f=json"/>
    <hyperlink ref="M52" r:id="rId347" display="http://stats.oecd.org/qwids/microdata.html?q=1:1+2:38+3:139+4:1+5:3+6:2011+7:1+8:85+9:85&amp;ds=CRS1&amp;f=json"/>
    <hyperlink ref="N52" r:id="rId348" display="http://stats.oecd.org/qwids/microdata.html?q=1:1+2:38+3:139+4:1+5:3+6:2012+7:1+8:85+9:85&amp;ds=CRS1&amp;f=json"/>
    <hyperlink ref="D53" r:id="rId349" display="http://stats.oecd.org/qwids/microdata.html?q=1:1+2:38+3:140+4:1+5:3+6:2002+7:1+8:85+9:85&amp;ds=CRS1&amp;f=json"/>
    <hyperlink ref="E53" r:id="rId350" display="http://stats.oecd.org/qwids/microdata.html?q=1:1+2:38+3:140+4:1+5:3+6:2003+7:1+8:85+9:85&amp;ds=CRS1&amp;f=json"/>
    <hyperlink ref="F53" r:id="rId351" display="http://stats.oecd.org/qwids/microdata.html?q=1:1+2:38+3:140+4:1+5:3+6:2004+7:1+8:85+9:85&amp;ds=CRS1&amp;f=json"/>
    <hyperlink ref="G53" r:id="rId352" display="http://stats.oecd.org/qwids/microdata.html?q=1:1+2:38+3:140+4:1+5:3+6:2005+7:1+8:85+9:85&amp;ds=CRS1&amp;f=json"/>
    <hyperlink ref="H53" r:id="rId353" display="http://stats.oecd.org/qwids/microdata.html?q=1:1+2:38+3:140+4:1+5:3+6:2006+7:1+8:85+9:85&amp;ds=CRS1&amp;f=json"/>
    <hyperlink ref="I53" r:id="rId354" display="http://stats.oecd.org/qwids/microdata.html?q=1:1+2:38+3:140+4:1+5:3+6:2007+7:1+8:85+9:85&amp;ds=CRS1&amp;f=json"/>
    <hyperlink ref="J53" r:id="rId355" display="http://stats.oecd.org/qwids/microdata.html?q=1:1+2:38+3:140+4:1+5:3+6:2008+7:1+8:85+9:85&amp;ds=CRS1&amp;f=json"/>
    <hyperlink ref="K53" r:id="rId356" display="http://stats.oecd.org/qwids/microdata.html?q=1:1+2:38+3:140+4:1+5:3+6:2009+7:1+8:85+9:85&amp;ds=CRS1&amp;f=json"/>
    <hyperlink ref="L53" r:id="rId357" display="http://stats.oecd.org/qwids/microdata.html?q=1:1+2:38+3:140+4:1+5:3+6:2010+7:1+8:85+9:85&amp;ds=CRS1&amp;f=json"/>
    <hyperlink ref="M53" r:id="rId358" display="http://stats.oecd.org/qwids/microdata.html?q=1:1+2:38+3:140+4:1+5:3+6:2011+7:1+8:85+9:85&amp;ds=CRS1&amp;f=json"/>
    <hyperlink ref="N53" r:id="rId359" display="http://stats.oecd.org/qwids/microdata.html?q=1:1+2:38+3:140+4:1+5:3+6:2012+7:1+8:85+9:85&amp;ds=CRS1&amp;f=json"/>
    <hyperlink ref="D55" r:id="rId360" display="http://stats.oecd.org/qwids/microdata.html?q=1:1+2:38+3:270+4:1+5:3+6:2002+7:1+8:85+9:85&amp;ds=CRS1&amp;f=json"/>
    <hyperlink ref="E55" r:id="rId361" display="http://stats.oecd.org/qwids/microdata.html?q=1:1+2:38+3:270+4:1+5:3+6:2003+7:1+8:85+9:85&amp;ds=CRS1&amp;f=json"/>
    <hyperlink ref="F55" r:id="rId362" display="http://stats.oecd.org/qwids/microdata.html?q=1:1+2:38+3:270+4:1+5:3+6:2004+7:1+8:85+9:85&amp;ds=CRS1&amp;f=json"/>
    <hyperlink ref="G55" r:id="rId363" display="http://stats.oecd.org/qwids/microdata.html?q=1:1+2:38+3:270+4:1+5:3+6:2005+7:1+8:85+9:85&amp;ds=CRS1&amp;f=json"/>
    <hyperlink ref="H55" r:id="rId364" display="http://stats.oecd.org/qwids/microdata.html?q=1:1+2:38+3:270+4:1+5:3+6:2006+7:1+8:85+9:85&amp;ds=CRS1&amp;f=json"/>
    <hyperlink ref="I55" r:id="rId365" display="http://stats.oecd.org/qwids/microdata.html?q=1:1+2:38+3:270+4:1+5:3+6:2007+7:1+8:85+9:85&amp;ds=CRS1&amp;f=json"/>
    <hyperlink ref="J55" r:id="rId366" display="http://stats.oecd.org/qwids/microdata.html?q=1:1+2:38+3:270+4:1+5:3+6:2008+7:1+8:85+9:85&amp;ds=CRS1&amp;f=json"/>
    <hyperlink ref="K55" r:id="rId367" display="http://stats.oecd.org/qwids/microdata.html?q=1:1+2:38+3:270+4:1+5:3+6:2009+7:1+8:85+9:85&amp;ds=CRS1&amp;f=json"/>
    <hyperlink ref="L55" r:id="rId368" display="http://stats.oecd.org/qwids/microdata.html?q=1:1+2:38+3:270+4:1+5:3+6:2010+7:1+8:85+9:85&amp;ds=CRS1&amp;f=json"/>
    <hyperlink ref="M55" r:id="rId369" display="http://stats.oecd.org/qwids/microdata.html?q=1:1+2:38+3:270+4:1+5:3+6:2011+7:1+8:85+9:85&amp;ds=CRS1&amp;f=json"/>
    <hyperlink ref="N55" r:id="rId370" display="http://stats.oecd.org/qwids/microdata.html?q=1:1+2:38+3:270+4:1+5:3+6:2012+7:1+8:85+9:85&amp;ds=CRS1&amp;f=json"/>
    <hyperlink ref="N56" r:id="rId371" display="http://stats.oecd.org/qwids/microdata.html?q=1:1+2:38+3:146+4:1+5:3+6:2012+7:1+8:85+9:85&amp;ds=CRS1&amp;f=json"/>
    <hyperlink ref="H57" r:id="rId372" display="http://stats.oecd.org/qwids/microdata.html?q=1:1+2:38+3:147+4:1+5:3+6:2006+7:1+8:85+9:85&amp;ds=CRS1&amp;f=json"/>
    <hyperlink ref="I57" r:id="rId373" display="http://stats.oecd.org/qwids/microdata.html?q=1:1+2:38+3:147+4:1+5:3+6:2007+7:1+8:85+9:85&amp;ds=CRS1&amp;f=json"/>
    <hyperlink ref="J57" r:id="rId374" display="http://stats.oecd.org/qwids/microdata.html?q=1:1+2:38+3:147+4:1+5:3+6:2008+7:1+8:85+9:85&amp;ds=CRS1&amp;f=json"/>
    <hyperlink ref="K57" r:id="rId375" display="http://stats.oecd.org/qwids/microdata.html?q=1:1+2:38+3:147+4:1+5:3+6:2009+7:1+8:85+9:85&amp;ds=CRS1&amp;f=json"/>
    <hyperlink ref="L57" r:id="rId376" display="http://stats.oecd.org/qwids/microdata.html?q=1:1+2:38+3:147+4:1+5:3+6:2010+7:1+8:85+9:85&amp;ds=CRS1&amp;f=json"/>
    <hyperlink ref="M57" r:id="rId377" display="http://stats.oecd.org/qwids/microdata.html?q=1:1+2:38+3:147+4:1+5:3+6:2011+7:1+8:85+9:85&amp;ds=CRS1&amp;f=json"/>
    <hyperlink ref="N57" r:id="rId378" display="http://stats.oecd.org/qwids/microdata.html?q=1:1+2:38+3:147+4:1+5:3+6:2012+7:1+8:85+9:85&amp;ds=CRS1&amp;f=json"/>
    <hyperlink ref="D58" r:id="rId379" display="http://stats.oecd.org/qwids/microdata.html?q=1:1+2:38+3:148+4:1+5:3+6:2002+7:1+8:85+9:85&amp;ds=CRS1&amp;f=json"/>
    <hyperlink ref="K58" r:id="rId380" display="http://stats.oecd.org/qwids/microdata.html?q=1:1+2:38+3:148+4:1+5:3+6:2009+7:1+8:85+9:85&amp;ds=CRS1&amp;f=json"/>
    <hyperlink ref="N58" r:id="rId381" display="http://stats.oecd.org/qwids/microdata.html?q=1:1+2:38+3:148+4:1+5:3+6:2012+7:1+8:85+9:85&amp;ds=CRS1&amp;f=json"/>
    <hyperlink ref="F59" r:id="rId382" display="http://stats.oecd.org/qwids/microdata.html?q=1:1+2:38+3:149+4:1+5:3+6:2004+7:1+8:85+9:85&amp;ds=CRS1&amp;f=json"/>
    <hyperlink ref="K59" r:id="rId383" display="http://stats.oecd.org/qwids/microdata.html?q=1:1+2:38+3:149+4:1+5:3+6:2009+7:1+8:85+9:85&amp;ds=CRS1&amp;f=json"/>
    <hyperlink ref="E60" r:id="rId384" display="http://stats.oecd.org/qwids/microdata.html?q=1:1+2:38+3:150+4:1+5:3+6:2003+7:1+8:85+9:85&amp;ds=CRS1&amp;f=json"/>
    <hyperlink ref="D62" r:id="rId385" display="http://stats.oecd.org/qwids/microdata.html?q=1:1+2:38+3:271+4:1+5:3+6:2002+7:1+8:85+9:85&amp;ds=CRS1&amp;f=json"/>
    <hyperlink ref="E62" r:id="rId386" display="http://stats.oecd.org/qwids/microdata.html?q=1:1+2:38+3:271+4:1+5:3+6:2003+7:1+8:85+9:85&amp;ds=CRS1&amp;f=json"/>
    <hyperlink ref="F62" r:id="rId387" display="http://stats.oecd.org/qwids/microdata.html?q=1:1+2:38+3:271+4:1+5:3+6:2004+7:1+8:85+9:85&amp;ds=CRS1&amp;f=json"/>
    <hyperlink ref="G62" r:id="rId388" display="http://stats.oecd.org/qwids/microdata.html?q=1:1+2:38+3:271+4:1+5:3+6:2005+7:1+8:85+9:85&amp;ds=CRS1&amp;f=json"/>
    <hyperlink ref="H62" r:id="rId389" display="http://stats.oecd.org/qwids/microdata.html?q=1:1+2:38+3:271+4:1+5:3+6:2006+7:1+8:85+9:85&amp;ds=CRS1&amp;f=json"/>
    <hyperlink ref="I62" r:id="rId390" display="http://stats.oecd.org/qwids/microdata.html?q=1:1+2:38+3:271+4:1+5:3+6:2007+7:1+8:85+9:85&amp;ds=CRS1&amp;f=json"/>
    <hyperlink ref="J62" r:id="rId391" display="http://stats.oecd.org/qwids/microdata.html?q=1:1+2:38+3:271+4:1+5:3+6:2008+7:1+8:85+9:85&amp;ds=CRS1&amp;f=json"/>
    <hyperlink ref="K62" r:id="rId392" display="http://stats.oecd.org/qwids/microdata.html?q=1:1+2:38+3:271+4:1+5:3+6:2009+7:1+8:85+9:85&amp;ds=CRS1&amp;f=json"/>
    <hyperlink ref="L62" r:id="rId393" display="http://stats.oecd.org/qwids/microdata.html?q=1:1+2:38+3:271+4:1+5:3+6:2010+7:1+8:85+9:85&amp;ds=CRS1&amp;f=json"/>
    <hyperlink ref="M62" r:id="rId394" display="http://stats.oecd.org/qwids/microdata.html?q=1:1+2:38+3:271+4:1+5:3+6:2011+7:1+8:85+9:85&amp;ds=CRS1&amp;f=json"/>
    <hyperlink ref="N62" r:id="rId395" display="http://stats.oecd.org/qwids/microdata.html?q=1:1+2:38+3:271+4:1+5:3+6:2012+7:1+8:85+9:85&amp;ds=CRS1&amp;f=json"/>
    <hyperlink ref="D63" r:id="rId396" display="http://stats.oecd.org/qwids/microdata.html?q=1:1+2:38+3:272+4:1+5:3+6:2002+7:1+8:85+9:85&amp;ds=CRS1&amp;f=json"/>
    <hyperlink ref="E63" r:id="rId397" display="http://stats.oecd.org/qwids/microdata.html?q=1:1+2:38+3:272+4:1+5:3+6:2003+7:1+8:85+9:85&amp;ds=CRS1&amp;f=json"/>
    <hyperlink ref="F63" r:id="rId398" display="http://stats.oecd.org/qwids/microdata.html?q=1:1+2:38+3:272+4:1+5:3+6:2004+7:1+8:85+9:85&amp;ds=CRS1&amp;f=json"/>
    <hyperlink ref="G63" r:id="rId399" display="http://stats.oecd.org/qwids/microdata.html?q=1:1+2:38+3:272+4:1+5:3+6:2005+7:1+8:85+9:85&amp;ds=CRS1&amp;f=json"/>
    <hyperlink ref="H63" r:id="rId400" display="http://stats.oecd.org/qwids/microdata.html?q=1:1+2:38+3:272+4:1+5:3+6:2006+7:1+8:85+9:85&amp;ds=CRS1&amp;f=json"/>
    <hyperlink ref="I63" r:id="rId401" display="http://stats.oecd.org/qwids/microdata.html?q=1:1+2:38+3:272+4:1+5:3+6:2007+7:1+8:85+9:85&amp;ds=CRS1&amp;f=json"/>
    <hyperlink ref="J63" r:id="rId402" display="http://stats.oecd.org/qwids/microdata.html?q=1:1+2:38+3:272+4:1+5:3+6:2008+7:1+8:85+9:85&amp;ds=CRS1&amp;f=json"/>
    <hyperlink ref="K63" r:id="rId403" display="http://stats.oecd.org/qwids/microdata.html?q=1:1+2:38+3:272+4:1+5:3+6:2009+7:1+8:85+9:85&amp;ds=CRS1&amp;f=json"/>
    <hyperlink ref="L63" r:id="rId404" display="http://stats.oecd.org/qwids/microdata.html?q=1:1+2:38+3:272+4:1+5:3+6:2010+7:1+8:85+9:85&amp;ds=CRS1&amp;f=json"/>
    <hyperlink ref="M63" r:id="rId405" display="http://stats.oecd.org/qwids/microdata.html?q=1:1+2:38+3:272+4:1+5:3+6:2011+7:1+8:85+9:85&amp;ds=CRS1&amp;f=json"/>
    <hyperlink ref="N63" r:id="rId406" display="http://stats.oecd.org/qwids/microdata.html?q=1:1+2:38+3:272+4:1+5:3+6:2012+7:1+8:85+9:85&amp;ds=CRS1&amp;f=json"/>
    <hyperlink ref="N64" r:id="rId407" display="http://stats.oecd.org/qwids/microdata.html?q=1:1+2:38+3:153+4:1+5:3+6:2012+7:1+8:85+9:85&amp;ds=CRS1&amp;f=json"/>
    <hyperlink ref="M56" r:id="rId408" display="http://stats.oecd.org/qwids/microdata.html?q=1:1+2:38+3:146+4:1+5:3+6:2011+7:1+8:85+9:85&amp;ds=CRS1&amp;f=json"/>
    <hyperlink ref="L56" r:id="rId409" display="http://stats.oecd.org/qwids/microdata.html?q=1:1+2:38+3:146+4:1+5:3+6:2010+7:1+8:85+9:85&amp;ds=CRS1&amp;f=json"/>
    <hyperlink ref="K56" r:id="rId410" display="http://stats.oecd.org/qwids/microdata.html?q=1:1+2:38+3:146+4:1+5:3+6:2009+7:1+8:85+9:85&amp;ds=CRS1&amp;f=json"/>
    <hyperlink ref="J56" r:id="rId411" display="http://stats.oecd.org/qwids/microdata.html?q=1:1+2:38+3:146+4:1+5:3+6:2008+7:1+8:85+9:85&amp;ds=CRS1&amp;f=json"/>
    <hyperlink ref="I56" r:id="rId412" display="http://stats.oecd.org/qwids/microdata.html?q=1:1+2:38+3:146+4:1+5:3+6:2007+7:1+8:85+9:85&amp;ds=CRS1&amp;f=json"/>
    <hyperlink ref="H56" r:id="rId413" display="http://stats.oecd.org/qwids/microdata.html?q=1:1+2:38+3:146+4:1+5:3+6:2006+7:1+8:85+9:85&amp;ds=CRS1&amp;f=json"/>
    <hyperlink ref="G56" r:id="rId414" display="http://stats.oecd.org/qwids/microdata.html?q=1:1+2:38+3:146+4:1+5:3+6:2005+7:1+8:85+9:85&amp;ds=CRS1&amp;f=json"/>
    <hyperlink ref="F56" r:id="rId415" display="http://stats.oecd.org/qwids/microdata.html?q=1:1+2:38+3:146+4:1+5:3+6:2004+7:1+8:85+9:85&amp;ds=CRS1&amp;f=json"/>
    <hyperlink ref="M64" r:id="rId416" display="http://stats.oecd.org/qwids/microdata.html?q=1:1+2:38+3:153+4:1+5:3+6:2011+7:1+8:85+9:85&amp;ds=CRS1&amp;f=json"/>
    <hyperlink ref="L64" r:id="rId417" display="http://stats.oecd.org/qwids/microdata.html?q=1:1+2:38+3:153+4:1+5:3+6:2010+7:1+8:85+9:85&amp;ds=CRS1&amp;f=json"/>
    <hyperlink ref="K64" r:id="rId418" display="http://stats.oecd.org/qwids/microdata.html?q=1:1+2:38+3:153+4:1+5:3+6:2009+7:1+8:85+9:85&amp;ds=CRS1&amp;f=json"/>
    <hyperlink ref="J64" r:id="rId419" display="http://stats.oecd.org/qwids/microdata.html?q=1:1+2:38+3:153+4:1+5:3+6:2008+7:1+8:85+9:85&amp;ds=CRS1&amp;f=json"/>
    <hyperlink ref="I64" r:id="rId420" display="http://stats.oecd.org/qwids/microdata.html?q=1:1+2:38+3:153+4:1+5:3+6:2007+7:1+8:85+9:85&amp;ds=CRS1&amp;f=json"/>
    <hyperlink ref="H64" r:id="rId421" display="http://stats.oecd.org/qwids/microdata.html?q=1:1+2:38+3:153+4:1+5:3+6:2006+7:1+8:85+9:85&amp;ds=CRS1&amp;f=json"/>
    <hyperlink ref="G64" r:id="rId422" display="http://stats.oecd.org/qwids/microdata.html?q=1:1+2:38+3:153+4:1+5:3+6:2005+7:1+8:85+9:85&amp;ds=CRS1&amp;f=json"/>
    <hyperlink ref="F64" r:id="rId423" display="http://stats.oecd.org/qwids/microdata.html?q=1:1+2:38+3:153+4:1+5:3+6:2004+7:1+8:85+9:85&amp;ds=CRS1&amp;f=json"/>
    <hyperlink ref="E64" r:id="rId424" display="http://stats.oecd.org/qwids/microdata.html?q=1:1+2:38+3:153+4:1+5:3+6:2003+7:1+8:85+9:85&amp;ds=CRS1&amp;f=json"/>
    <hyperlink ref="D64" r:id="rId425" display="http://stats.oecd.org/qwids/microdata.html?q=1:1+2:38+3:153+4:1+5:3+6:2002+7:1+8:85+9:85&amp;ds=CRS1&amp;f=json"/>
    <hyperlink ref="D65" r:id="rId426" display="http://stats.oecd.org/qwids/microdata.html?q=1:1+2:38+3:154+4:1+5:3+6:2002+7:1+8:85+9:85&amp;ds=CRS1&amp;f=json"/>
    <hyperlink ref="E65" r:id="rId427" display="http://stats.oecd.org/qwids/microdata.html?q=1:1+2:38+3:154+4:1+5:3+6:2003+7:1+8:85+9:85&amp;ds=CRS1&amp;f=json"/>
    <hyperlink ref="F65" r:id="rId428" display="http://stats.oecd.org/qwids/microdata.html?q=1:1+2:38+3:154+4:1+5:3+6:2004+7:1+8:85+9:85&amp;ds=CRS1&amp;f=json"/>
    <hyperlink ref="L65" r:id="rId429" display="http://stats.oecd.org/qwids/microdata.html?q=1:1+2:38+3:154+4:1+5:3+6:2010+7:1+8:85+9:85&amp;ds=CRS1&amp;f=json"/>
    <hyperlink ref="M65" r:id="rId430" display="http://stats.oecd.org/qwids/microdata.html?q=1:1+2:38+3:154+4:1+5:3+6:2011+7:1+8:85+9:85&amp;ds=CRS1&amp;f=json"/>
    <hyperlink ref="N65" r:id="rId431" display="http://stats.oecd.org/qwids/microdata.html?q=1:1+2:38+3:154+4:1+5:3+6:2012+7:1+8:85+9:85&amp;ds=CRS1&amp;f=json"/>
    <hyperlink ref="D66" r:id="rId432" display="http://stats.oecd.org/qwids/microdata.html?q=1:1+2:38+3:155+4:1+5:3+6:2002+7:1+8:85+9:85&amp;ds=CRS1&amp;f=json"/>
    <hyperlink ref="E66" r:id="rId433" display="http://stats.oecd.org/qwids/microdata.html?q=1:1+2:38+3:155+4:1+5:3+6:2003+7:1+8:85+9:85&amp;ds=CRS1&amp;f=json"/>
    <hyperlink ref="F66" r:id="rId434" display="http://stats.oecd.org/qwids/microdata.html?q=1:1+2:38+3:155+4:1+5:3+6:2004+7:1+8:85+9:85&amp;ds=CRS1&amp;f=json"/>
    <hyperlink ref="G66" r:id="rId435" display="http://stats.oecd.org/qwids/microdata.html?q=1:1+2:38+3:155+4:1+5:3+6:2005+7:1+8:85+9:85&amp;ds=CRS1&amp;f=json"/>
    <hyperlink ref="H66" r:id="rId436" display="http://stats.oecd.org/qwids/microdata.html?q=1:1+2:38+3:155+4:1+5:3+6:2006+7:1+8:85+9:85&amp;ds=CRS1&amp;f=json"/>
    <hyperlink ref="I66" r:id="rId437" display="http://stats.oecd.org/qwids/microdata.html?q=1:1+2:38+3:155+4:1+5:3+6:2007+7:1+8:85+9:85&amp;ds=CRS1&amp;f=json"/>
    <hyperlink ref="J66" r:id="rId438" display="http://stats.oecd.org/qwids/microdata.html?q=1:1+2:38+3:155+4:1+5:3+6:2008+7:1+8:85+9:85&amp;ds=CRS1&amp;f=json"/>
    <hyperlink ref="K66" r:id="rId439" display="http://stats.oecd.org/qwids/microdata.html?q=1:1+2:38+3:155+4:1+5:3+6:2009+7:1+8:85+9:85&amp;ds=CRS1&amp;f=json"/>
    <hyperlink ref="L66" r:id="rId440" display="http://stats.oecd.org/qwids/microdata.html?q=1:1+2:38+3:155+4:1+5:3+6:2010+7:1+8:85+9:85&amp;ds=CRS1&amp;f=json"/>
    <hyperlink ref="M66" r:id="rId441" display="http://stats.oecd.org/qwids/microdata.html?q=1:1+2:38+3:155+4:1+5:3+6:2011+7:1+8:85+9:85&amp;ds=CRS1&amp;f=json"/>
    <hyperlink ref="N66" r:id="rId442" display="http://stats.oecd.org/qwids/microdata.html?q=1:1+2:38+3:155+4:1+5:3+6:2012+7:1+8:85+9:85&amp;ds=CRS1&amp;f=json"/>
    <hyperlink ref="D67" r:id="rId443" display="http://stats.oecd.org/qwids/microdata.html?q=1:1+2:38+3:156+4:1+5:3+6:2002+7:1+8:85+9:85&amp;ds=CRS1&amp;f=json"/>
    <hyperlink ref="F67" r:id="rId444" display="http://stats.oecd.org/qwids/microdata.html?q=1:1+2:38+3:156+4:1+5:3+6:2004+7:1+8:85+9:85&amp;ds=CRS1&amp;f=json"/>
    <hyperlink ref="H67" r:id="rId445" display="http://stats.oecd.org/qwids/microdata.html?q=1:1+2:38+3:156+4:1+5:3+6:2006+7:1+8:85+9:85&amp;ds=CRS1&amp;f=json"/>
    <hyperlink ref="I67" r:id="rId446" display="http://stats.oecd.org/qwids/microdata.html?q=1:1+2:38+3:156+4:1+5:3+6:2007+7:1+8:85+9:85&amp;ds=CRS1&amp;f=json"/>
    <hyperlink ref="J67" r:id="rId447" display="http://stats.oecd.org/qwids/microdata.html?q=1:1+2:38+3:156+4:1+5:3+6:2008+7:1+8:85+9:85&amp;ds=CRS1&amp;f=json"/>
    <hyperlink ref="K67" r:id="rId448" display="http://stats.oecd.org/qwids/microdata.html?q=1:1+2:38+3:156+4:1+5:3+6:2009+7:1+8:85+9:85&amp;ds=CRS1&amp;f=json"/>
    <hyperlink ref="L67" r:id="rId449" display="http://stats.oecd.org/qwids/microdata.html?q=1:1+2:38+3:156+4:1+5:3+6:2010+7:1+8:85+9:85&amp;ds=CRS1&amp;f=json"/>
    <hyperlink ref="N67" r:id="rId450" display="http://stats.oecd.org/qwids/microdata.html?q=1:1+2:38+3:156+4:1+5:3+6:2012+7:1+8:85+9:85&amp;ds=CRS1&amp;f=json"/>
    <hyperlink ref="E68" r:id="rId451" display="http://stats.oecd.org/qwids/microdata.html?q=1:1+2:38+3:157+4:1+5:3+6:2003+7:1+8:85+9:85&amp;ds=CRS1&amp;f=json"/>
    <hyperlink ref="F68" r:id="rId452" display="http://stats.oecd.org/qwids/microdata.html?q=1:1+2:38+3:157+4:1+5:3+6:2004+7:1+8:85+9:85&amp;ds=CRS1&amp;f=json"/>
    <hyperlink ref="H68" r:id="rId453" display="http://stats.oecd.org/qwids/microdata.html?q=1:1+2:38+3:157+4:1+5:3+6:2006+7:1+8:85+9:85&amp;ds=CRS1&amp;f=json"/>
    <hyperlink ref="J68" r:id="rId454" display="http://stats.oecd.org/qwids/microdata.html?q=1:1+2:38+3:157+4:1+5:3+6:2008+7:1+8:85+9:85&amp;ds=CRS1&amp;f=json"/>
    <hyperlink ref="K68" r:id="rId455" display="http://stats.oecd.org/qwids/microdata.html?q=1:1+2:38+3:157+4:1+5:3+6:2009+7:1+8:85+9:85&amp;ds=CRS1&amp;f=json"/>
    <hyperlink ref="L68" r:id="rId456" display="http://stats.oecd.org/qwids/microdata.html?q=1:1+2:38+3:157+4:1+5:3+6:2010+7:1+8:85+9:85&amp;ds=CRS1&amp;f=json"/>
    <hyperlink ref="M68" r:id="rId457" display="http://stats.oecd.org/qwids/microdata.html?q=1:1+2:38+3:157+4:1+5:3+6:2011+7:1+8:85+9:85&amp;ds=CRS1&amp;f=json"/>
    <hyperlink ref="N68" r:id="rId458" display="http://stats.oecd.org/qwids/microdata.html?q=1:1+2:38+3:157+4:1+5:3+6:2012+7:1+8:85+9:85&amp;ds=CRS1&amp;f=json"/>
    <hyperlink ref="E69" r:id="rId459" display="http://stats.oecd.org/qwids/microdata.html?q=1:1+2:38+3:158+4:1+5:3+6:2003+7:1+8:85+9:85&amp;ds=CRS1&amp;f=json"/>
    <hyperlink ref="F69" r:id="rId460" display="http://stats.oecd.org/qwids/microdata.html?q=1:1+2:38+3:158+4:1+5:3+6:2004+7:1+8:85+9:85&amp;ds=CRS1&amp;f=json"/>
    <hyperlink ref="I69" r:id="rId461" display="http://stats.oecd.org/qwids/microdata.html?q=1:1+2:38+3:158+4:1+5:3+6:2007+7:1+8:85+9:85&amp;ds=CRS1&amp;f=json"/>
    <hyperlink ref="J69" r:id="rId462" display="http://stats.oecd.org/qwids/microdata.html?q=1:1+2:38+3:158+4:1+5:3+6:2008+7:1+8:85+9:85&amp;ds=CRS1&amp;f=json"/>
    <hyperlink ref="K69" r:id="rId463" display="http://stats.oecd.org/qwids/microdata.html?q=1:1+2:38+3:158+4:1+5:3+6:2009+7:1+8:85+9:85&amp;ds=CRS1&amp;f=json"/>
    <hyperlink ref="L69" r:id="rId464" display="http://stats.oecd.org/qwids/microdata.html?q=1:1+2:38+3:158+4:1+5:3+6:2010+7:1+8:85+9:85&amp;ds=CRS1&amp;f=json"/>
    <hyperlink ref="N69" r:id="rId465" display="http://stats.oecd.org/qwids/microdata.html?q=1:1+2:38+3:158+4:1+5:3+6:2012+7:1+8:85+9:85&amp;ds=CRS1&amp;f=json"/>
    <hyperlink ref="E70" r:id="rId466" display="http://stats.oecd.org/qwids/microdata.html?q=1:1+2:38+3:159+4:1+5:3+6:2003+7:1+8:85+9:85&amp;ds=CRS1&amp;f=json"/>
    <hyperlink ref="J70" r:id="rId467" display="http://stats.oecd.org/qwids/microdata.html?q=1:1+2:38+3:159+4:1+5:3+6:2008+7:1+8:85+9:85&amp;ds=CRS1&amp;f=json"/>
    <hyperlink ref="K70" r:id="rId468" display="http://stats.oecd.org/qwids/microdata.html?q=1:1+2:38+3:159+4:1+5:3+6:2009+7:1+8:85+9:85&amp;ds=CRS1&amp;f=json"/>
    <hyperlink ref="L70" r:id="rId469" display="http://stats.oecd.org/qwids/microdata.html?q=1:1+2:38+3:159+4:1+5:3+6:2010+7:1+8:85+9:85&amp;ds=CRS1&amp;f=json"/>
    <hyperlink ref="M70" r:id="rId470" display="http://stats.oecd.org/qwids/microdata.html?q=1:1+2:38+3:159+4:1+5:3+6:2011+7:1+8:85+9:85&amp;ds=CRS1&amp;f=json"/>
    <hyperlink ref="F71" r:id="rId471" display="http://stats.oecd.org/qwids/microdata.html?q=1:1+2:38+3:160+4:1+5:3+6:2004+7:1+8:85+9:85&amp;ds=CRS1&amp;f=json"/>
    <hyperlink ref="G71" r:id="rId472" display="http://stats.oecd.org/qwids/microdata.html?q=1:1+2:38+3:160+4:1+5:3+6:2005+7:1+8:85+9:85&amp;ds=CRS1&amp;f=json"/>
    <hyperlink ref="H71" r:id="rId473" display="http://stats.oecd.org/qwids/microdata.html?q=1:1+2:38+3:160+4:1+5:3+6:2006+7:1+8:85+9:85&amp;ds=CRS1&amp;f=json"/>
    <hyperlink ref="J71" r:id="rId474" display="http://stats.oecd.org/qwids/microdata.html?q=1:1+2:38+3:160+4:1+5:3+6:2008+7:1+8:85+9:85&amp;ds=CRS1&amp;f=json"/>
    <hyperlink ref="K71" r:id="rId475" display="http://stats.oecd.org/qwids/microdata.html?q=1:1+2:38+3:160+4:1+5:3+6:2009+7:1+8:85+9:85&amp;ds=CRS1&amp;f=json"/>
    <hyperlink ref="L71" r:id="rId476" display="http://stats.oecd.org/qwids/microdata.html?q=1:1+2:38+3:160+4:1+5:3+6:2010+7:1+8:85+9:85&amp;ds=CRS1&amp;f=json"/>
    <hyperlink ref="N71" r:id="rId477" display="http://stats.oecd.org/qwids/microdata.html?q=1:1+2:38+3:160+4:1+5:3+6:2012+7:1+8:85+9:85&amp;ds=CRS1&amp;f=json"/>
    <hyperlink ref="D74" r:id="rId478" display="http://stats.oecd.org/qwids/microdata.html?q=1:1+2:38+3:163+4:1+5:3+6:2002+7:1+8:85+9:85&amp;ds=CRS1&amp;f=json"/>
    <hyperlink ref="J74" r:id="rId479" display="http://stats.oecd.org/qwids/microdata.html?q=1:1+2:38+3:163+4:1+5:3+6:2008+7:1+8:85+9:85&amp;ds=CRS1&amp;f=json"/>
    <hyperlink ref="M75" r:id="rId480" display="http://stats.oecd.org/qwids/microdata.html?q=1:1+2:38+3:164+4:1+5:3+6:2011+7:1+8:85+9:85&amp;ds=CRS1&amp;f=json"/>
    <hyperlink ref="E76" r:id="rId481" display="http://stats.oecd.org/qwids/microdata.html?q=1:1+2:38+3:165+4:1+5:3+6:2003+7:1+8:85+9:85&amp;ds=CRS1&amp;f=json"/>
    <hyperlink ref="E78" r:id="rId482" display="http://stats.oecd.org/qwids/microdata.html?q=1:1+2:38+3:167+4:1+5:3+6:2003+7:1+8:85+9:85&amp;ds=CRS1&amp;f=json"/>
    <hyperlink ref="F78" r:id="rId483" display="http://stats.oecd.org/qwids/microdata.html?q=1:1+2:38+3:167+4:1+5:3+6:2004+7:1+8:85+9:85&amp;ds=CRS1&amp;f=json"/>
    <hyperlink ref="G78" r:id="rId484" display="http://stats.oecd.org/qwids/microdata.html?q=1:1+2:38+3:167+4:1+5:3+6:2005+7:1+8:85+9:85&amp;ds=CRS1&amp;f=json"/>
    <hyperlink ref="H78" r:id="rId485" display="http://stats.oecd.org/qwids/microdata.html?q=1:1+2:38+3:167+4:1+5:3+6:2006+7:1+8:85+9:85&amp;ds=CRS1&amp;f=json"/>
    <hyperlink ref="I78" r:id="rId486" display="http://stats.oecd.org/qwids/microdata.html?q=1:1+2:38+3:167+4:1+5:3+6:2007+7:1+8:85+9:85&amp;ds=CRS1&amp;f=json"/>
    <hyperlink ref="J78" r:id="rId487" display="http://stats.oecd.org/qwids/microdata.html?q=1:1+2:38+3:167+4:1+5:3+6:2008+7:1+8:85+9:85&amp;ds=CRS1&amp;f=json"/>
    <hyperlink ref="K78" r:id="rId488" display="http://stats.oecd.org/qwids/microdata.html?q=1:1+2:38+3:167+4:1+5:3+6:2009+7:1+8:85+9:85&amp;ds=CRS1&amp;f=json"/>
    <hyperlink ref="L78" r:id="rId489" display="http://stats.oecd.org/qwids/microdata.html?q=1:1+2:38+3:167+4:1+5:3+6:2010+7:1+8:85+9:85&amp;ds=CRS1&amp;f=json"/>
    <hyperlink ref="M78" r:id="rId490" display="http://stats.oecd.org/qwids/microdata.html?q=1:1+2:38+3:167+4:1+5:3+6:2011+7:1+8:85+9:85&amp;ds=CRS1&amp;f=json"/>
    <hyperlink ref="N78" r:id="rId491" display="http://stats.oecd.org/qwids/microdata.html?q=1:1+2:38+3:167+4:1+5:3+6:2012+7:1+8:85+9:85&amp;ds=CRS1&amp;f=json"/>
    <hyperlink ref="D80" r:id="rId492" display="http://stats.oecd.org/qwids/microdata.html?q=1:1+2:38+3:169+4:1+5:3+6:2002+7:1+8:85+9:85&amp;ds=CRS1&amp;f=json"/>
    <hyperlink ref="E80" r:id="rId493" display="http://stats.oecd.org/qwids/microdata.html?q=1:1+2:38+3:169+4:1+5:3+6:2003+7:1+8:85+9:85&amp;ds=CRS1&amp;f=json"/>
    <hyperlink ref="F80" r:id="rId494" display="http://stats.oecd.org/qwids/microdata.html?q=1:1+2:38+3:169+4:1+5:3+6:2004+7:1+8:85+9:85&amp;ds=CRS1&amp;f=json"/>
    <hyperlink ref="G80" r:id="rId495" display="http://stats.oecd.org/qwids/microdata.html?q=1:1+2:38+3:169+4:1+5:3+6:2005+7:1+8:85+9:85&amp;ds=CRS1&amp;f=json"/>
    <hyperlink ref="H80" r:id="rId496" display="http://stats.oecd.org/qwids/microdata.html?q=1:1+2:38+3:169+4:1+5:3+6:2006+7:1+8:85+9:85&amp;ds=CRS1&amp;f=json"/>
    <hyperlink ref="I80" r:id="rId497" display="http://stats.oecd.org/qwids/microdata.html?q=1:1+2:38+3:169+4:1+5:3+6:2007+7:1+8:85+9:85&amp;ds=CRS1&amp;f=json"/>
    <hyperlink ref="J80" r:id="rId498" display="http://stats.oecd.org/qwids/microdata.html?q=1:1+2:38+3:169+4:1+5:3+6:2008+7:1+8:85+9:85&amp;ds=CRS1&amp;f=json"/>
    <hyperlink ref="K80" r:id="rId499" display="http://stats.oecd.org/qwids/microdata.html?q=1:1+2:38+3:169+4:1+5:3+6:2009+7:1+8:85+9:85&amp;ds=CRS1&amp;f=json"/>
    <hyperlink ref="L80" r:id="rId500" display="http://stats.oecd.org/qwids/microdata.html?q=1:1+2:38+3:169+4:1+5:3+6:2010+7:1+8:85+9:85&amp;ds=CRS1&amp;f=json"/>
    <hyperlink ref="M80" r:id="rId501" display="http://stats.oecd.org/qwids/microdata.html?q=1:1+2:38+3:169+4:1+5:3+6:2011+7:1+8:85+9:85&amp;ds=CRS1&amp;f=json"/>
    <hyperlink ref="N80" r:id="rId502" display="http://stats.oecd.org/qwids/microdata.html?q=1:1+2:38+3:169+4:1+5:3+6:2012+7:1+8:85+9:85&amp;ds=CRS1&amp;f=json"/>
    <hyperlink ref="D82" r:id="rId503" display="http://stats.oecd.org/qwids/microdata.html?q=1:1+2:38+3:273+4:1+5:3+6:2002+7:1+8:85+9:85&amp;ds=CRS1&amp;f=json"/>
    <hyperlink ref="E82" r:id="rId504" display="http://stats.oecd.org/qwids/microdata.html?q=1:1+2:38+3:273+4:1+5:3+6:2003+7:1+8:85+9:85&amp;ds=CRS1&amp;f=json"/>
    <hyperlink ref="F82" r:id="rId505" display="http://stats.oecd.org/qwids/microdata.html?q=1:1+2:38+3:273+4:1+5:3+6:2004+7:1+8:85+9:85&amp;ds=CRS1&amp;f=json"/>
    <hyperlink ref="G82" r:id="rId506" display="http://stats.oecd.org/qwids/microdata.html?q=1:1+2:38+3:273+4:1+5:3+6:2005+7:1+8:85+9:85&amp;ds=CRS1&amp;f=json"/>
    <hyperlink ref="H82" r:id="rId507" display="http://stats.oecd.org/qwids/microdata.html?q=1:1+2:38+3:273+4:1+5:3+6:2006+7:1+8:85+9:85&amp;ds=CRS1&amp;f=json"/>
    <hyperlink ref="I82" r:id="rId508" display="http://stats.oecd.org/qwids/microdata.html?q=1:1+2:38+3:273+4:1+5:3+6:2007+7:1+8:85+9:85&amp;ds=CRS1&amp;f=json"/>
    <hyperlink ref="J82" r:id="rId509" display="http://stats.oecd.org/qwids/microdata.html?q=1:1+2:38+3:273+4:1+5:3+6:2008+7:1+8:85+9:85&amp;ds=CRS1&amp;f=json"/>
    <hyperlink ref="K82" r:id="rId510" display="http://stats.oecd.org/qwids/microdata.html?q=1:1+2:38+3:273+4:1+5:3+6:2009+7:1+8:85+9:85&amp;ds=CRS1&amp;f=json"/>
    <hyperlink ref="L82" r:id="rId511" display="http://stats.oecd.org/qwids/microdata.html?q=1:1+2:38+3:273+4:1+5:3+6:2010+7:1+8:85+9:85&amp;ds=CRS1&amp;f=json"/>
    <hyperlink ref="M82" r:id="rId512" display="http://stats.oecd.org/qwids/microdata.html?q=1:1+2:38+3:273+4:1+5:3+6:2011+7:1+8:85+9:85&amp;ds=CRS1&amp;f=json"/>
    <hyperlink ref="N82" r:id="rId513" display="http://stats.oecd.org/qwids/microdata.html?q=1:1+2:38+3:273+4:1+5:3+6:2012+7:1+8:85+9:85&amp;ds=CRS1&amp;f=json"/>
    <hyperlink ref="E83" r:id="rId514" display="http://stats.oecd.org/qwids/microdata.html?q=1:1+2:38+3:171+4:1+5:3+6:2003+7:1+8:85+9:85&amp;ds=CRS1&amp;f=json"/>
    <hyperlink ref="F83" r:id="rId515" display="http://stats.oecd.org/qwids/microdata.html?q=1:1+2:38+3:171+4:1+5:3+6:2004+7:1+8:85+9:85&amp;ds=CRS1&amp;f=json"/>
    <hyperlink ref="G83" r:id="rId516" display="http://stats.oecd.org/qwids/microdata.html?q=1:1+2:38+3:171+4:1+5:3+6:2005+7:1+8:85+9:85&amp;ds=CRS1&amp;f=json"/>
    <hyperlink ref="H83" r:id="rId517" display="http://stats.oecd.org/qwids/microdata.html?q=1:1+2:38+3:171+4:1+5:3+6:2006+7:1+8:85+9:85&amp;ds=CRS1&amp;f=json"/>
    <hyperlink ref="I83" r:id="rId518" display="http://stats.oecd.org/qwids/microdata.html?q=1:1+2:38+3:171+4:1+5:3+6:2007+7:1+8:85+9:85&amp;ds=CRS1&amp;f=json"/>
    <hyperlink ref="J83" r:id="rId519" display="http://stats.oecd.org/qwids/microdata.html?q=1:1+2:38+3:171+4:1+5:3+6:2008+7:1+8:85+9:85&amp;ds=CRS1&amp;f=json"/>
    <hyperlink ref="K83" r:id="rId520" display="http://stats.oecd.org/qwids/microdata.html?q=1:1+2:38+3:171+4:1+5:3+6:2009+7:1+8:85+9:85&amp;ds=CRS1&amp;f=json"/>
    <hyperlink ref="L83" r:id="rId521" display="http://stats.oecd.org/qwids/microdata.html?q=1:1+2:38+3:171+4:1+5:3+6:2010+7:1+8:85+9:85&amp;ds=CRS1&amp;f=json"/>
    <hyperlink ref="N83" r:id="rId522" display="http://stats.oecd.org/qwids/microdata.html?q=1:1+2:38+3:171+4:1+5:3+6:2012+7:1+8:85+9:85&amp;ds=CRS1&amp;f=json"/>
    <hyperlink ref="E84" r:id="rId523" display="http://stats.oecd.org/qwids/microdata.html?q=1:1+2:38+3:172+4:1+5:3+6:2003+7:1+8:85+9:85&amp;ds=CRS1&amp;f=json"/>
    <hyperlink ref="J84" r:id="rId524" display="http://stats.oecd.org/qwids/microdata.html?q=1:1+2:38+3:172+4:1+5:3+6:2008+7:1+8:85+9:85&amp;ds=CRS1&amp;f=json"/>
    <hyperlink ref="M84" r:id="rId525" display="http://stats.oecd.org/qwids/microdata.html?q=1:1+2:38+3:172+4:1+5:3+6:2011+7:1+8:85+9:85&amp;ds=CRS1&amp;f=json"/>
    <hyperlink ref="N84" r:id="rId526" display="http://stats.oecd.org/qwids/microdata.html?q=1:1+2:38+3:172+4:1+5:3+6:2012+7:1+8:85+9:85&amp;ds=CRS1&amp;f=json"/>
    <hyperlink ref="K85" r:id="rId527" display="http://stats.oecd.org/qwids/microdata.html?q=1:1+2:38+3:173+4:1+5:3+6:2009+7:1+8:85+9:85&amp;ds=CRS1&amp;f=json"/>
    <hyperlink ref="D86" r:id="rId528" display="http://stats.oecd.org/qwids/microdata.html?q=1:1+2:38+3:174+4:1+5:3+6:2002+7:1+8:85+9:85&amp;ds=CRS1&amp;f=json"/>
    <hyperlink ref="K86" r:id="rId529" display="http://stats.oecd.org/qwids/microdata.html?q=1:1+2:38+3:174+4:1+5:3+6:2009+7:1+8:85+9:85&amp;ds=CRS1&amp;f=json"/>
    <hyperlink ref="M86" r:id="rId530" display="http://stats.oecd.org/qwids/microdata.html?q=1:1+2:38+3:174+4:1+5:3+6:2011+7:1+8:85+9:85&amp;ds=CRS1&amp;f=json"/>
    <hyperlink ref="N86" r:id="rId531" display="http://stats.oecd.org/qwids/microdata.html?q=1:1+2:38+3:174+4:1+5:3+6:2012+7:1+8:85+9:85&amp;ds=CRS1&amp;f=json"/>
    <hyperlink ref="F94" r:id="rId532" display="http://stats.oecd.org/qwids/microdata.html?q=1:1+2:38+3:274+4:1+5:3+6:2004+7:1+8:85+9:85&amp;ds=CRS1&amp;f=json"/>
    <hyperlink ref="I94" r:id="rId533" display="http://stats.oecd.org/qwids/microdata.html?q=1:1+2:38+3:274+4:1+5:3+6:2007+7:1+8:85+9:85&amp;ds=CRS1&amp;f=json"/>
    <hyperlink ref="K94" r:id="rId534" display="http://stats.oecd.org/qwids/microdata.html?q=1:1+2:38+3:274+4:1+5:3+6:2009+7:1+8:85+9:85&amp;ds=CRS1&amp;f=json"/>
    <hyperlink ref="L94" r:id="rId535" display="http://stats.oecd.org/qwids/microdata.html?q=1:1+2:38+3:274+4:1+5:3+6:2010+7:1+8:85+9:85&amp;ds=CRS1&amp;f=json"/>
    <hyperlink ref="M94" r:id="rId536" display="http://stats.oecd.org/qwids/microdata.html?q=1:1+2:38+3:274+4:1+5:3+6:2011+7:1+8:85+9:85&amp;ds=CRS1&amp;f=json"/>
    <hyperlink ref="F95" r:id="rId537" display="http://stats.oecd.org/qwids/microdata.html?q=1:1+2:38+3:182+4:1+5:3+6:2004+7:1+8:85+9:85&amp;ds=CRS1&amp;f=json"/>
    <hyperlink ref="I95" r:id="rId538" display="http://stats.oecd.org/qwids/microdata.html?q=1:1+2:38+3:182+4:1+5:3+6:2007+7:1+8:85+9:85&amp;ds=CRS1&amp;f=json"/>
    <hyperlink ref="K95" r:id="rId539" display="http://stats.oecd.org/qwids/microdata.html?q=1:1+2:38+3:182+4:1+5:3+6:2009+7:1+8:85+9:85&amp;ds=CRS1&amp;f=json"/>
    <hyperlink ref="L95" r:id="rId540" display="http://stats.oecd.org/qwids/microdata.html?q=1:1+2:38+3:182+4:1+5:3+6:2010+7:1+8:85+9:85&amp;ds=CRS1&amp;f=json"/>
    <hyperlink ref="M95" r:id="rId541" display="http://stats.oecd.org/qwids/microdata.html?q=1:1+2:38+3:182+4:1+5:3+6:2011+7:1+8:85+9:85&amp;ds=CRS1&amp;f=json"/>
  </hyperlinks>
  <pageMargins left="0.7" right="0.7" top="0.75" bottom="0.75" header="0.3" footer="0.3"/>
  <pageSetup paperSize="9" orientation="portrait" r:id="rId542"/>
  <drawing r:id="rId54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topLeftCell="A4" zoomScaleNormal="100" workbookViewId="0">
      <selection activeCell="J41" sqref="J41"/>
    </sheetView>
  </sheetViews>
  <sheetFormatPr baseColWidth="10" defaultRowHeight="15" x14ac:dyDescent="0.25"/>
  <cols>
    <col min="1" max="1" width="15" bestFit="1" customWidth="1"/>
    <col min="2" max="2" width="43.5703125" customWidth="1"/>
    <col min="4" max="4" width="4.140625" customWidth="1"/>
    <col min="5" max="5" width="13.85546875" bestFit="1" customWidth="1"/>
    <col min="6" max="16" width="13.28515625" customWidth="1"/>
    <col min="17" max="17" width="14" bestFit="1" customWidth="1"/>
    <col min="18" max="18" width="12" bestFit="1" customWidth="1"/>
  </cols>
  <sheetData>
    <row r="1" spans="1:18" x14ac:dyDescent="0.25">
      <c r="A1" t="s">
        <v>0</v>
      </c>
      <c r="B1" t="s">
        <v>1</v>
      </c>
      <c r="D1" t="s">
        <v>2</v>
      </c>
      <c r="E1" t="s">
        <v>3</v>
      </c>
      <c r="G1" t="s">
        <v>4</v>
      </c>
      <c r="H1" t="s">
        <v>5</v>
      </c>
      <c r="J1" t="s">
        <v>6</v>
      </c>
      <c r="K1" t="s">
        <v>7</v>
      </c>
      <c r="M1" t="s">
        <v>8</v>
      </c>
      <c r="N1" t="s">
        <v>9</v>
      </c>
      <c r="P1" t="s">
        <v>10</v>
      </c>
      <c r="Q1" t="s">
        <v>11</v>
      </c>
      <c r="R1" s="5" t="s">
        <v>47</v>
      </c>
    </row>
    <row r="2" spans="1:18" x14ac:dyDescent="0.25">
      <c r="R2" s="6"/>
    </row>
    <row r="3" spans="1:18" x14ac:dyDescent="0.25">
      <c r="A3" s="1"/>
      <c r="B3" s="1" t="s">
        <v>12</v>
      </c>
      <c r="C3" s="1"/>
      <c r="D3" s="1">
        <v>2000</v>
      </c>
      <c r="E3" s="1">
        <v>2001</v>
      </c>
      <c r="F3" s="1">
        <v>2002</v>
      </c>
      <c r="G3" s="1">
        <v>2003</v>
      </c>
      <c r="H3" s="1">
        <v>2004</v>
      </c>
      <c r="I3" s="1">
        <v>2005</v>
      </c>
      <c r="J3" s="1">
        <v>2006</v>
      </c>
      <c r="K3" s="1">
        <v>2007</v>
      </c>
      <c r="L3" s="1">
        <v>2008</v>
      </c>
      <c r="M3" s="1">
        <v>2009</v>
      </c>
      <c r="N3" s="1">
        <v>2010</v>
      </c>
      <c r="O3" s="1">
        <v>2011</v>
      </c>
      <c r="P3" s="1">
        <v>2012</v>
      </c>
      <c r="R3" s="6"/>
    </row>
    <row r="4" spans="1:18" x14ac:dyDescent="0.25">
      <c r="A4" s="1" t="s">
        <v>13</v>
      </c>
      <c r="B4" s="1" t="s">
        <v>14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6"/>
    </row>
    <row r="5" spans="1:18" x14ac:dyDescent="0.25">
      <c r="A5" s="1" t="s">
        <v>15</v>
      </c>
      <c r="B5" s="1" t="s">
        <v>16</v>
      </c>
      <c r="C5" s="1"/>
      <c r="D5" s="1" t="s">
        <v>17</v>
      </c>
      <c r="E5" s="1" t="s">
        <v>17</v>
      </c>
      <c r="F5" s="1">
        <v>455.77665200000001</v>
      </c>
      <c r="G5" s="1">
        <v>813.15690400000005</v>
      </c>
      <c r="H5" s="1">
        <v>558.42614700000001</v>
      </c>
      <c r="I5" s="1">
        <v>707.32301700000005</v>
      </c>
      <c r="J5" s="1">
        <v>1012.123214</v>
      </c>
      <c r="K5" s="1">
        <v>737.23299799999995</v>
      </c>
      <c r="L5" s="1">
        <v>1006.790606</v>
      </c>
      <c r="M5" s="1">
        <v>977.61162200000001</v>
      </c>
      <c r="N5" s="1">
        <v>961.53099899999995</v>
      </c>
      <c r="O5" s="1">
        <v>1057.5273440000001</v>
      </c>
      <c r="P5" s="1">
        <v>803.54439100000002</v>
      </c>
      <c r="R5" s="6">
        <f>SUM(F5:Q5)</f>
        <v>9091.0438939999985</v>
      </c>
    </row>
    <row r="6" spans="1:18" x14ac:dyDescent="0.25">
      <c r="A6" s="1" t="s">
        <v>15</v>
      </c>
      <c r="B6" s="1" t="s">
        <v>18</v>
      </c>
      <c r="C6" s="1"/>
      <c r="D6" s="1" t="s">
        <v>17</v>
      </c>
      <c r="E6" s="1" t="s">
        <v>17</v>
      </c>
      <c r="F6" s="1">
        <v>9.389329</v>
      </c>
      <c r="G6" s="1">
        <v>17.028027999999999</v>
      </c>
      <c r="H6" s="1">
        <v>18.332750999999998</v>
      </c>
      <c r="I6" s="1">
        <v>71.831984000000006</v>
      </c>
      <c r="J6" s="1">
        <v>86.672203999999994</v>
      </c>
      <c r="K6" s="1">
        <v>103.45772100000001</v>
      </c>
      <c r="L6" s="1">
        <v>82.947796999999994</v>
      </c>
      <c r="M6" s="1">
        <v>86.745643000000001</v>
      </c>
      <c r="N6" s="1">
        <v>80.633405999999994</v>
      </c>
      <c r="O6" s="1">
        <v>85.150989999999993</v>
      </c>
      <c r="P6" s="1">
        <v>69.389003000000002</v>
      </c>
      <c r="R6" s="6">
        <f>SUM(F6:Q6)</f>
        <v>711.57885599999997</v>
      </c>
    </row>
    <row r="7" spans="1:18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R7" s="6"/>
    </row>
    <row r="8" spans="1:18" ht="15.75" thickBot="1" x14ac:dyDescent="0.3">
      <c r="A8" s="198" t="s">
        <v>48</v>
      </c>
      <c r="B8" s="198"/>
      <c r="C8" s="2"/>
      <c r="D8" s="2"/>
      <c r="E8" s="2"/>
      <c r="F8" s="3">
        <f>(F6/F5)/100</f>
        <v>2.06007239703889E-4</v>
      </c>
      <c r="G8" s="3">
        <f t="shared" ref="G8:P8" si="0">(G6/G5)/100</f>
        <v>2.0940642471628079E-4</v>
      </c>
      <c r="H8" s="3">
        <f t="shared" si="0"/>
        <v>3.2829320579790114E-4</v>
      </c>
      <c r="I8" s="3">
        <f t="shared" si="0"/>
        <v>1.0155471018695834E-3</v>
      </c>
      <c r="J8" s="3">
        <f t="shared" si="0"/>
        <v>8.5634044156999241E-4</v>
      </c>
      <c r="K8" s="3">
        <f t="shared" si="0"/>
        <v>1.4033246108172712E-3</v>
      </c>
      <c r="L8" s="3">
        <f t="shared" si="0"/>
        <v>8.2388330309867818E-4</v>
      </c>
      <c r="M8" s="3">
        <f t="shared" si="0"/>
        <v>8.8732213332872996E-4</v>
      </c>
      <c r="N8" s="3">
        <f t="shared" si="0"/>
        <v>8.3859393076104029E-4</v>
      </c>
      <c r="O8" s="3">
        <f t="shared" si="0"/>
        <v>8.0518948737461668E-4</v>
      </c>
      <c r="P8" s="3">
        <f t="shared" si="0"/>
        <v>8.6353664809540051E-4</v>
      </c>
      <c r="R8" s="7">
        <f>R6/R5</f>
        <v>7.8272513508557046E-2</v>
      </c>
    </row>
    <row r="9" spans="1:18" ht="15.75" thickBot="1" x14ac:dyDescent="0.3"/>
    <row r="10" spans="1:18" ht="30.75" thickBot="1" x14ac:dyDescent="0.3">
      <c r="E10" s="69" t="s">
        <v>44</v>
      </c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9" t="s">
        <v>45</v>
      </c>
      <c r="R10" s="80" t="s">
        <v>46</v>
      </c>
    </row>
    <row r="11" spans="1:18" x14ac:dyDescent="0.25">
      <c r="E11" s="66" t="s">
        <v>39</v>
      </c>
      <c r="F11" s="67"/>
      <c r="G11" s="67"/>
      <c r="H11" s="67"/>
      <c r="I11" s="67"/>
      <c r="J11" s="67"/>
      <c r="K11" s="67"/>
      <c r="L11" s="67"/>
      <c r="M11" s="77">
        <v>3.38515625E-7</v>
      </c>
      <c r="N11" s="67"/>
      <c r="O11" s="67">
        <v>0.18778373916632271</v>
      </c>
      <c r="P11" s="67"/>
      <c r="Q11" s="67">
        <f>SUM(F11:O11)</f>
        <v>0.18778407768194771</v>
      </c>
      <c r="R11" s="78">
        <f>(Q11/$Q$36)/100</f>
        <v>2.6391778802529455E-6</v>
      </c>
    </row>
    <row r="12" spans="1:18" x14ac:dyDescent="0.25">
      <c r="E12" s="61" t="s">
        <v>19</v>
      </c>
      <c r="F12" s="1">
        <v>1.884836490434456E-2</v>
      </c>
      <c r="G12" s="1"/>
      <c r="H12" s="1"/>
      <c r="I12" s="1"/>
      <c r="J12" s="1"/>
      <c r="K12" s="1"/>
      <c r="L12" s="1"/>
      <c r="M12" s="1"/>
      <c r="N12" s="1"/>
      <c r="O12" s="1"/>
      <c r="P12" s="1">
        <v>6.6326221079691505E-3</v>
      </c>
      <c r="Q12" s="1">
        <f>SUM(F12:P12)</f>
        <v>2.5480987012313709E-2</v>
      </c>
      <c r="R12" s="75">
        <f t="shared" ref="R12:R35" si="1">(Q12/$Q$36)/100</f>
        <v>3.5811799445430714E-7</v>
      </c>
    </row>
    <row r="13" spans="1:18" x14ac:dyDescent="0.25">
      <c r="E13" s="61" t="s">
        <v>36</v>
      </c>
      <c r="F13" s="1"/>
      <c r="G13" s="1"/>
      <c r="H13" s="1"/>
      <c r="I13" s="1"/>
      <c r="J13" s="1">
        <v>0.25103552152629599</v>
      </c>
      <c r="K13" s="1">
        <v>0.27378507871321001</v>
      </c>
      <c r="L13" s="1"/>
      <c r="M13" s="1"/>
      <c r="N13" s="1"/>
      <c r="O13" s="1"/>
      <c r="P13" s="1"/>
      <c r="Q13" s="1">
        <f t="shared" ref="Q13:Q35" si="2">SUM(F13:P13)</f>
        <v>0.52482060023950594</v>
      </c>
      <c r="R13" s="75">
        <f t="shared" si="1"/>
        <v>7.3759976689777223E-6</v>
      </c>
    </row>
    <row r="14" spans="1:18" x14ac:dyDescent="0.25">
      <c r="E14" s="61" t="s">
        <v>27</v>
      </c>
      <c r="F14" s="1"/>
      <c r="G14" s="1">
        <v>1.4013284765373912</v>
      </c>
      <c r="H14" s="1">
        <v>1.3158096994850514</v>
      </c>
      <c r="I14" s="1">
        <v>0.78402244780061092</v>
      </c>
      <c r="J14" s="1">
        <v>2.6448029621793179</v>
      </c>
      <c r="K14" s="1">
        <v>2.2219119426603369</v>
      </c>
      <c r="L14" s="1">
        <v>1.032270064168139</v>
      </c>
      <c r="M14" s="1">
        <v>4.9832164767747624</v>
      </c>
      <c r="N14" s="1">
        <v>2.4558338186759845</v>
      </c>
      <c r="O14" s="1">
        <v>4.8528965726417956</v>
      </c>
      <c r="P14" s="1">
        <v>4.5528722978382694</v>
      </c>
      <c r="Q14" s="1">
        <f t="shared" si="2"/>
        <v>26.244964758761661</v>
      </c>
      <c r="R14" s="75">
        <f t="shared" si="1"/>
        <v>3.6885518364691757E-4</v>
      </c>
    </row>
    <row r="15" spans="1:18" x14ac:dyDescent="0.25">
      <c r="E15" s="61" t="s">
        <v>28</v>
      </c>
      <c r="F15" s="1"/>
      <c r="G15" s="1">
        <v>1.00666591345611</v>
      </c>
      <c r="H15" s="1"/>
      <c r="I15" s="1">
        <v>16.410638826746215</v>
      </c>
      <c r="J15" s="1">
        <v>22.86313882264341</v>
      </c>
      <c r="K15" s="1">
        <v>29.195976591375743</v>
      </c>
      <c r="L15" s="1">
        <v>25.852353180441373</v>
      </c>
      <c r="M15" s="1">
        <v>25.828119816181587</v>
      </c>
      <c r="N15" s="1">
        <v>19.599794701986749</v>
      </c>
      <c r="O15" s="1">
        <v>20.063579889441005</v>
      </c>
      <c r="P15" s="1">
        <v>18.922888341902322</v>
      </c>
      <c r="Q15" s="1">
        <f t="shared" si="2"/>
        <v>179.74315608417447</v>
      </c>
      <c r="R15" s="75">
        <f t="shared" si="1"/>
        <v>2.5261681795389463E-3</v>
      </c>
    </row>
    <row r="16" spans="1:18" x14ac:dyDescent="0.25">
      <c r="E16" s="61" t="s">
        <v>20</v>
      </c>
      <c r="F16" s="1">
        <v>1.8848364904344599E-2</v>
      </c>
      <c r="G16" s="1"/>
      <c r="H16" s="1"/>
      <c r="I16" s="1"/>
      <c r="J16" s="1"/>
      <c r="K16" s="1">
        <v>0.68446269678302496</v>
      </c>
      <c r="L16" s="1">
        <v>0.72118851867878297</v>
      </c>
      <c r="M16" s="1">
        <v>0.69628185489486205</v>
      </c>
      <c r="N16" s="1">
        <v>0.66225165562913901</v>
      </c>
      <c r="O16" s="1">
        <v>0.69521690767519495</v>
      </c>
      <c r="P16" s="1"/>
      <c r="Q16" s="1">
        <f t="shared" si="2"/>
        <v>3.4782499985653481</v>
      </c>
      <c r="R16" s="75">
        <f t="shared" si="1"/>
        <v>4.8884445217721361E-5</v>
      </c>
    </row>
    <row r="17" spans="5:18" x14ac:dyDescent="0.25">
      <c r="E17" s="61" t="s">
        <v>33</v>
      </c>
      <c r="F17" s="1"/>
      <c r="G17" s="1"/>
      <c r="H17" s="1"/>
      <c r="I17" s="1">
        <v>1.03</v>
      </c>
      <c r="J17" s="1"/>
      <c r="K17" s="1"/>
      <c r="L17" s="1"/>
      <c r="M17" s="1"/>
      <c r="N17" s="1">
        <v>2.6490066225165601E-2</v>
      </c>
      <c r="O17" s="1">
        <v>0.69521690767519495</v>
      </c>
      <c r="P17" s="1">
        <v>3.8560411311053998E-2</v>
      </c>
      <c r="Q17" s="1">
        <f t="shared" si="2"/>
        <v>1.7902673852114148</v>
      </c>
      <c r="R17" s="75">
        <f t="shared" si="1"/>
        <v>2.5160994164748923E-5</v>
      </c>
    </row>
    <row r="18" spans="5:18" x14ac:dyDescent="0.25">
      <c r="E18" s="61" t="s">
        <v>21</v>
      </c>
      <c r="F18" s="1">
        <v>1.8216944680049041</v>
      </c>
      <c r="G18" s="1">
        <v>2.0702293526155229</v>
      </c>
      <c r="H18" s="1">
        <v>2.8322034108028067</v>
      </c>
      <c r="I18" s="1">
        <v>3.5656475267213525</v>
      </c>
      <c r="J18" s="1">
        <v>3.7975699999999999</v>
      </c>
      <c r="K18" s="1">
        <v>4.2571822000000008</v>
      </c>
      <c r="L18" s="1">
        <v>5.4977565900000007</v>
      </c>
      <c r="M18" s="1">
        <v>5.4681650500000005</v>
      </c>
      <c r="N18" s="1">
        <v>4.71258278</v>
      </c>
      <c r="O18" s="1">
        <v>5.3374847300000017</v>
      </c>
      <c r="P18" s="1">
        <v>3.7983198899999997</v>
      </c>
      <c r="Q18" s="1">
        <f t="shared" si="2"/>
        <v>43.158835998144589</v>
      </c>
      <c r="R18" s="75">
        <f t="shared" si="1"/>
        <v>6.0656817505416055E-4</v>
      </c>
    </row>
    <row r="19" spans="5:18" x14ac:dyDescent="0.25">
      <c r="E19" s="61" t="s">
        <v>42</v>
      </c>
      <c r="F19" s="1"/>
      <c r="G19" s="1"/>
      <c r="H19" s="1"/>
      <c r="I19" s="1"/>
      <c r="J19" s="1"/>
      <c r="K19" s="1"/>
      <c r="L19" s="1"/>
      <c r="M19" s="1"/>
      <c r="N19" s="1"/>
      <c r="O19" s="1">
        <v>0.96144600000000002</v>
      </c>
      <c r="P19" s="1">
        <v>8.7493000000000001E-2</v>
      </c>
      <c r="Q19" s="1">
        <f t="shared" si="2"/>
        <v>1.0489390000000001</v>
      </c>
      <c r="R19" s="75">
        <f t="shared" si="1"/>
        <v>1.4742126386367066E-5</v>
      </c>
    </row>
    <row r="20" spans="5:18" x14ac:dyDescent="0.25">
      <c r="E20" s="61" t="s">
        <v>29</v>
      </c>
      <c r="F20" s="1"/>
      <c r="G20" s="1">
        <v>6.2105976725793698E-3</v>
      </c>
      <c r="H20" s="1">
        <v>3.3310970306870399E-2</v>
      </c>
      <c r="I20" s="1"/>
      <c r="J20" s="1"/>
      <c r="K20" s="1"/>
      <c r="L20" s="1"/>
      <c r="M20" s="1"/>
      <c r="N20" s="1"/>
      <c r="O20" s="1"/>
      <c r="P20" s="1"/>
      <c r="Q20" s="1">
        <f t="shared" si="2"/>
        <v>3.9521567979449772E-2</v>
      </c>
      <c r="R20" s="75">
        <f t="shared" si="1"/>
        <v>5.5544883938956055E-7</v>
      </c>
    </row>
    <row r="21" spans="5:18" x14ac:dyDescent="0.25">
      <c r="E21" s="61" t="s">
        <v>30</v>
      </c>
      <c r="F21" s="1"/>
      <c r="G21" s="1">
        <v>1.143689978533502</v>
      </c>
      <c r="H21" s="1"/>
      <c r="I21" s="1"/>
      <c r="J21" s="1">
        <v>2.565945E-2</v>
      </c>
      <c r="K21" s="1">
        <v>1.35745379876797</v>
      </c>
      <c r="L21" s="1">
        <v>7.2118851867878295E-2</v>
      </c>
      <c r="M21" s="1">
        <v>0.1446982035928141</v>
      </c>
      <c r="N21" s="1">
        <v>0.19867549668874199</v>
      </c>
      <c r="O21" s="1"/>
      <c r="P21" s="1">
        <v>4.4987146529563003E-2</v>
      </c>
      <c r="Q21" s="1">
        <f t="shared" si="2"/>
        <v>2.9872829259804692</v>
      </c>
      <c r="R21" s="75">
        <f t="shared" si="1"/>
        <v>4.1984235924720593E-5</v>
      </c>
    </row>
    <row r="22" spans="5:18" x14ac:dyDescent="0.25">
      <c r="E22" s="61" t="s">
        <v>38</v>
      </c>
      <c r="F22" s="1"/>
      <c r="G22" s="1"/>
      <c r="H22" s="1"/>
      <c r="I22" s="1"/>
      <c r="J22" s="1"/>
      <c r="K22" s="1"/>
      <c r="L22" s="1">
        <v>0.18238190772946899</v>
      </c>
      <c r="M22" s="1">
        <v>0.36903773415417601</v>
      </c>
      <c r="N22" s="1">
        <v>0.18412593347836706</v>
      </c>
      <c r="O22" s="1">
        <v>7.499987454018979E-2</v>
      </c>
      <c r="P22" s="1">
        <v>0.22650839790044161</v>
      </c>
      <c r="Q22" s="1">
        <f t="shared" si="2"/>
        <v>1.0370538478026434</v>
      </c>
      <c r="R22" s="75">
        <f t="shared" si="1"/>
        <v>1.4575088631250095E-5</v>
      </c>
    </row>
    <row r="23" spans="5:18" x14ac:dyDescent="0.25">
      <c r="E23" s="61" t="s">
        <v>41</v>
      </c>
      <c r="F23" s="1"/>
      <c r="G23" s="1"/>
      <c r="H23" s="1"/>
      <c r="I23" s="1"/>
      <c r="J23" s="1"/>
      <c r="K23" s="1"/>
      <c r="L23" s="1"/>
      <c r="M23" s="1"/>
      <c r="N23" s="1">
        <v>0.29193500000000006</v>
      </c>
      <c r="O23" s="1">
        <v>0.308643</v>
      </c>
      <c r="P23" s="1">
        <v>1.7111999999999999E-2</v>
      </c>
      <c r="Q23" s="1">
        <f t="shared" si="2"/>
        <v>0.61769000000000007</v>
      </c>
      <c r="R23" s="75">
        <f t="shared" si="1"/>
        <v>8.6812141102533837E-6</v>
      </c>
    </row>
    <row r="24" spans="5:18" x14ac:dyDescent="0.25">
      <c r="E24" s="61" t="s">
        <v>22</v>
      </c>
      <c r="F24" s="1">
        <v>0.15</v>
      </c>
      <c r="G24" s="1">
        <v>0.25</v>
      </c>
      <c r="H24" s="1">
        <v>0.24847807181016299</v>
      </c>
      <c r="I24" s="1">
        <v>0.69127889634601025</v>
      </c>
      <c r="J24" s="1">
        <v>0.9752730011296602</v>
      </c>
      <c r="K24" s="1">
        <v>1.40041067761807</v>
      </c>
      <c r="L24" s="1">
        <v>1.6154622818404729</v>
      </c>
      <c r="M24" s="1">
        <v>1.3925637097897239</v>
      </c>
      <c r="N24" s="1">
        <v>1.1675496688741722</v>
      </c>
      <c r="O24" s="1">
        <v>1.4340239154616241</v>
      </c>
      <c r="P24" s="1">
        <v>0.95970437017994903</v>
      </c>
      <c r="Q24" s="1">
        <f t="shared" si="2"/>
        <v>10.284744593049846</v>
      </c>
      <c r="R24" s="75">
        <f t="shared" si="1"/>
        <v>1.4454511143378797E-4</v>
      </c>
    </row>
    <row r="25" spans="5:18" x14ac:dyDescent="0.25">
      <c r="E25" s="61" t="s">
        <v>32</v>
      </c>
      <c r="F25" s="1"/>
      <c r="G25" s="1"/>
      <c r="H25" s="1">
        <v>0.62168999999999996</v>
      </c>
      <c r="I25" s="1">
        <v>3.6790000000000003</v>
      </c>
      <c r="J25" s="1">
        <v>3.6390000000000002</v>
      </c>
      <c r="K25" s="1">
        <v>6.8459099999999999</v>
      </c>
      <c r="L25" s="1">
        <v>4.2539999999999996</v>
      </c>
      <c r="M25" s="1">
        <v>4.07186</v>
      </c>
      <c r="N25" s="1">
        <v>3.693377484</v>
      </c>
      <c r="O25" s="1">
        <v>2.6696329259999998</v>
      </c>
      <c r="P25" s="1"/>
      <c r="Q25" s="1">
        <f t="shared" si="2"/>
        <v>29.474470409999999</v>
      </c>
      <c r="R25" s="75">
        <f t="shared" si="1"/>
        <v>4.1424369573011996E-4</v>
      </c>
    </row>
    <row r="26" spans="5:18" x14ac:dyDescent="0.25">
      <c r="E26" s="61" t="s">
        <v>43</v>
      </c>
      <c r="F26" s="1"/>
      <c r="G26" s="1"/>
      <c r="H26" s="1"/>
      <c r="I26" s="1"/>
      <c r="J26" s="1"/>
      <c r="K26" s="1"/>
      <c r="L26" s="1"/>
      <c r="M26" s="1"/>
      <c r="N26" s="1"/>
      <c r="O26" s="1">
        <v>0.10581174984207201</v>
      </c>
      <c r="P26" s="1"/>
      <c r="Q26" s="1">
        <f t="shared" si="2"/>
        <v>0.10581174984207201</v>
      </c>
      <c r="R26" s="75">
        <f t="shared" si="1"/>
        <v>1.4871123957965916E-6</v>
      </c>
    </row>
    <row r="27" spans="5:18" x14ac:dyDescent="0.25">
      <c r="E27" s="61" t="s">
        <v>23</v>
      </c>
      <c r="F27" s="1">
        <v>4.354838709677419</v>
      </c>
      <c r="G27" s="1">
        <v>1.33535336412821</v>
      </c>
      <c r="H27" s="1">
        <v>4.7546941076966451</v>
      </c>
      <c r="I27" s="1">
        <v>4.9562206973639293</v>
      </c>
      <c r="J27" s="1">
        <v>4.6671759057180324</v>
      </c>
      <c r="K27" s="1">
        <v>5.6566166530110644</v>
      </c>
      <c r="L27" s="1">
        <v>3.3167937553659326</v>
      </c>
      <c r="M27" s="1">
        <v>1.0160855472731909</v>
      </c>
      <c r="N27" s="1">
        <v>3.1002676813632251</v>
      </c>
      <c r="O27" s="1">
        <v>1.22672920458195</v>
      </c>
      <c r="P27" s="1">
        <v>4.1273280709900346</v>
      </c>
      <c r="Q27" s="1">
        <f t="shared" si="2"/>
        <v>38.512103697169628</v>
      </c>
      <c r="R27" s="75">
        <f t="shared" si="1"/>
        <v>5.4126150339395241E-4</v>
      </c>
    </row>
    <row r="28" spans="5:18" x14ac:dyDescent="0.25">
      <c r="E28" s="61" t="s">
        <v>24</v>
      </c>
      <c r="F28" s="1">
        <v>0.45978514748845567</v>
      </c>
      <c r="G28" s="1">
        <v>0.4516048243136363</v>
      </c>
      <c r="H28" s="1">
        <v>1.1284577959995032</v>
      </c>
      <c r="I28" s="1">
        <v>2.6950966560986958</v>
      </c>
      <c r="J28" s="1">
        <v>0.98364880130538435</v>
      </c>
      <c r="K28" s="1">
        <v>1.8935163449691979</v>
      </c>
      <c r="L28" s="1">
        <v>6.3083181915188193</v>
      </c>
      <c r="M28" s="1">
        <v>6.4247962540036188</v>
      </c>
      <c r="N28" s="1">
        <v>3.1566645386754986</v>
      </c>
      <c r="O28" s="1">
        <v>4.2933167964404912</v>
      </c>
      <c r="P28" s="1">
        <v>4.4544909383033442</v>
      </c>
      <c r="Q28" s="1">
        <f t="shared" si="2"/>
        <v>32.249696289116649</v>
      </c>
      <c r="R28" s="75">
        <f t="shared" si="1"/>
        <v>4.5324761365161427E-4</v>
      </c>
    </row>
    <row r="29" spans="5:18" x14ac:dyDescent="0.25">
      <c r="E29" s="61" t="s">
        <v>25</v>
      </c>
      <c r="F29" s="1">
        <v>0.473202345437712</v>
      </c>
      <c r="G29" s="1">
        <v>1.312684913531647</v>
      </c>
      <c r="H29" s="1">
        <v>3.0995099373808879</v>
      </c>
      <c r="I29" s="1">
        <v>2.6096033402922743</v>
      </c>
      <c r="J29" s="1">
        <v>2.6651860089783388</v>
      </c>
      <c r="K29" s="1">
        <v>3.6818349981502023</v>
      </c>
      <c r="L29" s="1">
        <v>3.7807518301720142</v>
      </c>
      <c r="M29" s="1">
        <v>6.8853406619323421</v>
      </c>
      <c r="N29" s="1">
        <v>6.0522377884535361</v>
      </c>
      <c r="O29" s="1">
        <v>6.2758737594772871</v>
      </c>
      <c r="P29" s="1">
        <v>6.6985773168461735</v>
      </c>
      <c r="Q29" s="1">
        <f t="shared" si="2"/>
        <v>43.534802900652416</v>
      </c>
      <c r="R29" s="75">
        <f t="shared" si="1"/>
        <v>6.1185213493539421E-4</v>
      </c>
    </row>
    <row r="30" spans="5:18" x14ac:dyDescent="0.25">
      <c r="E30" s="61" t="s">
        <v>26</v>
      </c>
      <c r="F30" s="1">
        <v>2.0921120246659806</v>
      </c>
      <c r="G30" s="1">
        <v>3.7702602230483278</v>
      </c>
      <c r="H30" s="1">
        <v>3.9035970065180683</v>
      </c>
      <c r="I30" s="1">
        <v>4.0476763785215493</v>
      </c>
      <c r="J30" s="1">
        <v>3.3961059687200774</v>
      </c>
      <c r="K30" s="1">
        <v>4.2498749791631942</v>
      </c>
      <c r="L30" s="1">
        <v>3.6503738829108148</v>
      </c>
      <c r="M30" s="1">
        <v>5.315256942522371</v>
      </c>
      <c r="N30" s="1">
        <v>6.6685288194111436</v>
      </c>
      <c r="O30" s="1">
        <v>5.4398985572587923</v>
      </c>
      <c r="P30" s="1">
        <v>6.7217152000000073</v>
      </c>
      <c r="Q30" s="1">
        <f t="shared" si="2"/>
        <v>49.255399982740322</v>
      </c>
      <c r="R30" s="75">
        <f t="shared" si="1"/>
        <v>6.9225124793397897E-4</v>
      </c>
    </row>
    <row r="31" spans="5:18" x14ac:dyDescent="0.25">
      <c r="E31" s="61" t="s">
        <v>37</v>
      </c>
      <c r="F31" s="1"/>
      <c r="G31" s="1"/>
      <c r="H31" s="1"/>
      <c r="I31" s="1"/>
      <c r="J31" s="1"/>
      <c r="K31" s="1">
        <v>0.24158999999999997</v>
      </c>
      <c r="L31" s="1">
        <v>0.71106000000000003</v>
      </c>
      <c r="M31" s="1">
        <v>0.43329999999999996</v>
      </c>
      <c r="N31" s="1">
        <v>1.01E-3</v>
      </c>
      <c r="O31" s="1"/>
      <c r="P31" s="1"/>
      <c r="Q31" s="1">
        <f t="shared" si="2"/>
        <v>1.38696</v>
      </c>
      <c r="R31" s="75">
        <f t="shared" si="1"/>
        <v>1.9492782337996458E-5</v>
      </c>
    </row>
    <row r="32" spans="5:18" x14ac:dyDescent="0.25">
      <c r="E32" s="61" t="s">
        <v>34</v>
      </c>
      <c r="F32" s="1"/>
      <c r="G32" s="1"/>
      <c r="H32" s="1"/>
      <c r="I32" s="1">
        <v>8.8917736999999997E-2</v>
      </c>
      <c r="J32" s="1">
        <v>2E-3</v>
      </c>
      <c r="K32" s="1"/>
      <c r="L32" s="1">
        <v>0.23434389</v>
      </c>
      <c r="M32" s="1">
        <v>0.21051</v>
      </c>
      <c r="N32" s="1">
        <v>8.9534409999999995E-2</v>
      </c>
      <c r="O32" s="1">
        <v>0.14196584000000001</v>
      </c>
      <c r="P32" s="1">
        <v>0.25598135999999999</v>
      </c>
      <c r="Q32" s="1">
        <f t="shared" si="2"/>
        <v>1.023253237</v>
      </c>
      <c r="R32" s="75">
        <f t="shared" si="1"/>
        <v>1.4381130404259173E-5</v>
      </c>
    </row>
    <row r="33" spans="5:18" x14ac:dyDescent="0.25">
      <c r="E33" s="61" t="s">
        <v>35</v>
      </c>
      <c r="F33" s="1"/>
      <c r="G33" s="1"/>
      <c r="H33" s="1"/>
      <c r="I33" s="1">
        <v>0.15088165788038499</v>
      </c>
      <c r="J33" s="1">
        <v>5.0607287449392697E-2</v>
      </c>
      <c r="K33" s="1"/>
      <c r="L33" s="1"/>
      <c r="M33" s="1"/>
      <c r="N33" s="1"/>
      <c r="O33" s="1">
        <v>3.6171689644116699E-3</v>
      </c>
      <c r="P33" s="1">
        <v>2.2858659483441599E-3</v>
      </c>
      <c r="Q33" s="1">
        <f t="shared" si="2"/>
        <v>0.2073919802425335</v>
      </c>
      <c r="R33" s="75">
        <f t="shared" si="1"/>
        <v>2.9147536551261517E-6</v>
      </c>
    </row>
    <row r="34" spans="5:18" x14ac:dyDescent="0.25">
      <c r="E34" s="61" t="s">
        <v>31</v>
      </c>
      <c r="F34" s="1"/>
      <c r="G34" s="1">
        <v>4.28</v>
      </c>
      <c r="H34" s="1">
        <v>0.39500000000000002</v>
      </c>
      <c r="I34" s="1">
        <v>31.123000000000001</v>
      </c>
      <c r="J34" s="1">
        <v>40.710999999999999</v>
      </c>
      <c r="K34" s="1">
        <v>41.497192999999996</v>
      </c>
      <c r="L34" s="1">
        <v>25.718623999999995</v>
      </c>
      <c r="M34" s="1">
        <v>22.941912999999992</v>
      </c>
      <c r="N34" s="1">
        <v>28.530000999999992</v>
      </c>
      <c r="O34" s="1">
        <v>25.574797999999994</v>
      </c>
      <c r="P34" s="1">
        <v>18.41236</v>
      </c>
      <c r="Q34" s="1">
        <f t="shared" si="2"/>
        <v>239.18388899999999</v>
      </c>
      <c r="R34" s="75">
        <f t="shared" si="1"/>
        <v>3.3615673754344069E-3</v>
      </c>
    </row>
    <row r="35" spans="5:18" ht="15.75" thickBot="1" x14ac:dyDescent="0.3">
      <c r="E35" s="63" t="s">
        <v>40</v>
      </c>
      <c r="F35" s="64"/>
      <c r="G35" s="64"/>
      <c r="H35" s="64"/>
      <c r="I35" s="64"/>
      <c r="J35" s="64"/>
      <c r="K35" s="64"/>
      <c r="L35" s="64"/>
      <c r="M35" s="64">
        <v>0.32275920000000002</v>
      </c>
      <c r="N35" s="64">
        <v>4.2546499999999994E-2</v>
      </c>
      <c r="O35" s="64">
        <v>4.9958381999999997</v>
      </c>
      <c r="P35" s="64">
        <v>6.1184835500000007E-2</v>
      </c>
      <c r="Q35" s="64">
        <f t="shared" si="2"/>
        <v>5.4223287354999998</v>
      </c>
      <c r="R35" s="76">
        <f t="shared" si="1"/>
        <v>7.6207153635407697E-5</v>
      </c>
    </row>
    <row r="36" spans="5:18" x14ac:dyDescent="0.25">
      <c r="Q36">
        <f>SUM(Q11:Q35)</f>
        <v>711.52489980686721</v>
      </c>
      <c r="R36" s="4"/>
    </row>
  </sheetData>
  <customSheetViews>
    <customSheetView guid="{99EC964B-6DFB-4206-BFA0-685307533358}" topLeftCell="A4">
      <selection activeCell="J41" sqref="J41"/>
      <pageMargins left="0.7" right="0.7" top="0.75" bottom="0.75" header="0.3" footer="0.3"/>
      <pageSetup orientation="portrait" r:id="rId1"/>
    </customSheetView>
  </customSheetViews>
  <mergeCells count="1">
    <mergeCell ref="A8:B8"/>
  </mergeCells>
  <pageMargins left="0.7" right="0.7" top="0.75" bottom="0.75" header="0.3" footer="0.3"/>
  <pageSetup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6"/>
  <sheetViews>
    <sheetView topLeftCell="B10" zoomScaleNormal="100" workbookViewId="0">
      <selection activeCell="E11" sqref="E11"/>
    </sheetView>
  </sheetViews>
  <sheetFormatPr baseColWidth="10" defaultRowHeight="15" x14ac:dyDescent="0.25"/>
  <cols>
    <col min="2" max="2" width="15" bestFit="1" customWidth="1"/>
    <col min="3" max="3" width="34.5703125" bestFit="1" customWidth="1"/>
    <col min="5" max="5" width="20.28515625" customWidth="1"/>
    <col min="6" max="7" width="14.85546875" bestFit="1" customWidth="1"/>
    <col min="8" max="8" width="15.28515625" customWidth="1"/>
    <col min="9" max="10" width="14.85546875" bestFit="1" customWidth="1"/>
    <col min="11" max="11" width="15.42578125" bestFit="1" customWidth="1"/>
    <col min="12" max="12" width="14.85546875" bestFit="1" customWidth="1"/>
    <col min="17" max="17" width="14" bestFit="1" customWidth="1"/>
    <col min="18" max="18" width="19.28515625" bestFit="1" customWidth="1"/>
  </cols>
  <sheetData>
    <row r="1" spans="2:18" x14ac:dyDescent="0.25">
      <c r="B1" t="s">
        <v>0</v>
      </c>
      <c r="C1" t="s">
        <v>1</v>
      </c>
      <c r="D1" t="s">
        <v>2</v>
      </c>
      <c r="E1" t="s">
        <v>3</v>
      </c>
      <c r="G1" t="s">
        <v>4</v>
      </c>
      <c r="H1" t="s">
        <v>5</v>
      </c>
      <c r="J1" t="s">
        <v>6</v>
      </c>
      <c r="K1" t="s">
        <v>7</v>
      </c>
      <c r="M1" t="s">
        <v>8</v>
      </c>
      <c r="N1" t="s">
        <v>9</v>
      </c>
      <c r="P1" t="s">
        <v>10</v>
      </c>
      <c r="Q1" t="s">
        <v>11</v>
      </c>
      <c r="R1" s="5" t="s">
        <v>70</v>
      </c>
    </row>
    <row r="2" spans="2:18" x14ac:dyDescent="0.25">
      <c r="R2" s="6"/>
    </row>
    <row r="3" spans="2:18" x14ac:dyDescent="0.25">
      <c r="B3" s="1"/>
      <c r="C3" s="1" t="s">
        <v>12</v>
      </c>
      <c r="D3" s="1">
        <v>2000</v>
      </c>
      <c r="E3" s="1">
        <v>2001</v>
      </c>
      <c r="F3" s="1">
        <v>2002</v>
      </c>
      <c r="G3" s="1">
        <v>2003</v>
      </c>
      <c r="H3" s="1">
        <v>2004</v>
      </c>
      <c r="I3" s="1">
        <v>2005</v>
      </c>
      <c r="J3" s="1">
        <v>2006</v>
      </c>
      <c r="K3" s="1">
        <v>2007</v>
      </c>
      <c r="L3" s="1">
        <v>2008</v>
      </c>
      <c r="M3" s="1">
        <v>2009</v>
      </c>
      <c r="N3" s="1">
        <v>2010</v>
      </c>
      <c r="O3" s="1">
        <v>2011</v>
      </c>
      <c r="P3" s="1">
        <v>2012</v>
      </c>
      <c r="R3" s="6"/>
    </row>
    <row r="4" spans="2:18" x14ac:dyDescent="0.25">
      <c r="B4" s="1" t="s">
        <v>13</v>
      </c>
      <c r="C4" s="1" t="s">
        <v>14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6"/>
    </row>
    <row r="5" spans="2:18" x14ac:dyDescent="0.25">
      <c r="B5" s="1" t="s">
        <v>15</v>
      </c>
      <c r="C5" s="1" t="s">
        <v>16</v>
      </c>
      <c r="D5" s="1" t="s">
        <v>17</v>
      </c>
      <c r="E5" s="1" t="s">
        <v>17</v>
      </c>
      <c r="F5" s="1">
        <v>455.77665200000001</v>
      </c>
      <c r="G5" s="1">
        <v>813.15690400000005</v>
      </c>
      <c r="H5" s="1">
        <v>558.42614700000001</v>
      </c>
      <c r="I5" s="1">
        <v>707.32301700000005</v>
      </c>
      <c r="J5" s="1">
        <v>1012.123214</v>
      </c>
      <c r="K5" s="1">
        <v>737.23299799999995</v>
      </c>
      <c r="L5" s="1">
        <v>1006.790606</v>
      </c>
      <c r="M5" s="1">
        <v>977.61162200000001</v>
      </c>
      <c r="N5" s="1">
        <v>961.53099899999995</v>
      </c>
      <c r="O5" s="1">
        <v>1057.5273440000001</v>
      </c>
      <c r="P5" s="1">
        <v>803.54439100000002</v>
      </c>
      <c r="R5" s="6">
        <f>SUM(F5:Q5)</f>
        <v>9091.0438939999985</v>
      </c>
    </row>
    <row r="6" spans="2:18" x14ac:dyDescent="0.25">
      <c r="B6" s="1" t="s">
        <v>15</v>
      </c>
      <c r="C6" s="1" t="s">
        <v>69</v>
      </c>
      <c r="D6" s="1" t="s">
        <v>17</v>
      </c>
      <c r="E6" s="1" t="s">
        <v>17</v>
      </c>
      <c r="F6" s="1">
        <v>9.7605059999999995</v>
      </c>
      <c r="G6" s="1">
        <v>19.229752999999999</v>
      </c>
      <c r="H6" s="1">
        <v>16.486609999999999</v>
      </c>
      <c r="I6" s="1">
        <v>20.011365999999999</v>
      </c>
      <c r="J6" s="1">
        <v>20.893663</v>
      </c>
      <c r="K6" s="1">
        <v>25.699743000000002</v>
      </c>
      <c r="L6" s="1">
        <v>22.118538000000001</v>
      </c>
      <c r="M6" s="1">
        <v>19.541467000000001</v>
      </c>
      <c r="N6" s="1">
        <v>20.046299000000001</v>
      </c>
      <c r="O6" s="1">
        <v>12.424033</v>
      </c>
      <c r="P6" s="1">
        <v>28.998764999999999</v>
      </c>
      <c r="R6" s="6">
        <f>SUM(F6:Q6)</f>
        <v>215.21074300000001</v>
      </c>
    </row>
    <row r="7" spans="2:18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R7" s="6"/>
    </row>
    <row r="8" spans="2:18" x14ac:dyDescent="0.25">
      <c r="B8" s="199" t="s">
        <v>68</v>
      </c>
      <c r="C8" s="199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R8" s="11"/>
    </row>
    <row r="9" spans="2:18" ht="15" customHeight="1" thickBot="1" x14ac:dyDescent="0.3">
      <c r="B9" s="199"/>
      <c r="C9" s="199"/>
      <c r="D9" s="1"/>
      <c r="E9" s="1"/>
      <c r="F9" s="10">
        <f t="shared" ref="F9:P9" si="0">(F6/F5)/100</f>
        <v>2.1415107503137303E-4</v>
      </c>
      <c r="G9" s="10">
        <f t="shared" si="0"/>
        <v>2.3648268747897145E-4</v>
      </c>
      <c r="H9" s="10">
        <f t="shared" si="0"/>
        <v>2.9523348948773344E-4</v>
      </c>
      <c r="I9" s="10">
        <f t="shared" si="0"/>
        <v>2.8291693496523102E-4</v>
      </c>
      <c r="J9" s="10">
        <f t="shared" si="0"/>
        <v>2.0643398660353225E-4</v>
      </c>
      <c r="K9" s="10">
        <f t="shared" si="0"/>
        <v>3.4859729650896611E-4</v>
      </c>
      <c r="L9" s="10">
        <f t="shared" si="0"/>
        <v>2.1969352781187949E-4</v>
      </c>
      <c r="M9" s="10">
        <f t="shared" si="0"/>
        <v>1.9988988019620742E-4</v>
      </c>
      <c r="N9" s="10">
        <f t="shared" si="0"/>
        <v>2.0848312764589302E-4</v>
      </c>
      <c r="O9" s="10">
        <f t="shared" si="0"/>
        <v>1.1748190787206727E-4</v>
      </c>
      <c r="P9" s="10">
        <f t="shared" si="0"/>
        <v>3.6088566263167406E-4</v>
      </c>
      <c r="Q9" s="9"/>
      <c r="R9" s="8">
        <f>R6/R5</f>
        <v>2.3672830701217604E-2</v>
      </c>
    </row>
    <row r="11" spans="2:18" ht="15.75" thickBot="1" x14ac:dyDescent="0.3"/>
    <row r="12" spans="2:18" ht="15.75" thickBot="1" x14ac:dyDescent="0.3">
      <c r="E12" s="71" t="s">
        <v>44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3" t="s">
        <v>45</v>
      </c>
      <c r="R12" s="74" t="s">
        <v>67</v>
      </c>
    </row>
    <row r="13" spans="2:18" x14ac:dyDescent="0.25">
      <c r="E13" s="66" t="s">
        <v>39</v>
      </c>
      <c r="F13" s="67"/>
      <c r="G13" s="67"/>
      <c r="H13" s="67"/>
      <c r="I13" s="67"/>
      <c r="J13" s="67"/>
      <c r="K13" s="67"/>
      <c r="L13" s="67"/>
      <c r="M13" s="67"/>
      <c r="N13" s="67">
        <v>3.4798202164740402E-2</v>
      </c>
      <c r="O13" s="67"/>
      <c r="P13" s="67">
        <v>0.69013112422360201</v>
      </c>
      <c r="Q13" s="67">
        <f>SUM(N13:P13)</f>
        <v>0.7249293263883424</v>
      </c>
      <c r="R13" s="68">
        <f t="shared" ref="R13:R35" si="1">Q13/$Q$36</f>
        <v>3.3684625879789095E-3</v>
      </c>
    </row>
    <row r="14" spans="2:18" x14ac:dyDescent="0.25">
      <c r="E14" s="61" t="s">
        <v>19</v>
      </c>
      <c r="F14" s="1">
        <v>0.13476580906606361</v>
      </c>
      <c r="G14" s="1">
        <v>9.0385267201446198E-2</v>
      </c>
      <c r="H14" s="1">
        <v>0.19173810411231204</v>
      </c>
      <c r="I14" s="1">
        <v>0.39299030574198346</v>
      </c>
      <c r="J14" s="1">
        <v>0.31693234592694869</v>
      </c>
      <c r="K14" s="1">
        <v>0.25407255304585941</v>
      </c>
      <c r="L14" s="1">
        <v>9.69171354392038E-2</v>
      </c>
      <c r="M14" s="1">
        <v>3.523186185768E-2</v>
      </c>
      <c r="N14" s="1"/>
      <c r="O14" s="1"/>
      <c r="P14" s="1">
        <v>3.3161953727506399E-3</v>
      </c>
      <c r="Q14" s="1">
        <f t="shared" ref="Q14:Q35" si="2">SUM(F14:P14)</f>
        <v>1.5163495777642477</v>
      </c>
      <c r="R14" s="62">
        <f t="shared" si="1"/>
        <v>7.045882456492414E-3</v>
      </c>
    </row>
    <row r="15" spans="2:18" x14ac:dyDescent="0.25">
      <c r="E15" s="61" t="s">
        <v>27</v>
      </c>
      <c r="F15" s="1">
        <v>0.48429235668789833</v>
      </c>
      <c r="G15" s="1">
        <v>1.2856224555388899E-2</v>
      </c>
      <c r="H15" s="1">
        <v>9.2229651833064304E-3</v>
      </c>
      <c r="I15" s="1"/>
      <c r="J15" s="1"/>
      <c r="K15" s="1"/>
      <c r="L15" s="1"/>
      <c r="M15" s="1">
        <v>8.2611744084136782E-2</v>
      </c>
      <c r="N15" s="1"/>
      <c r="O15" s="1">
        <v>1.5165301789505571E-2</v>
      </c>
      <c r="P15" s="1">
        <v>0.39403522818254588</v>
      </c>
      <c r="Q15" s="1">
        <f t="shared" si="2"/>
        <v>0.99818382048278187</v>
      </c>
      <c r="R15" s="62">
        <f t="shared" si="1"/>
        <v>4.6381691743298424E-3</v>
      </c>
    </row>
    <row r="16" spans="2:18" x14ac:dyDescent="0.25">
      <c r="E16" s="61" t="s">
        <v>66</v>
      </c>
      <c r="F16" s="1"/>
      <c r="G16" s="1"/>
      <c r="H16" s="1"/>
      <c r="I16" s="1">
        <v>0.98309719115088212</v>
      </c>
      <c r="J16" s="1">
        <v>1.641546378812601</v>
      </c>
      <c r="K16" s="1">
        <v>0.50378644763860336</v>
      </c>
      <c r="L16" s="1">
        <v>1.1952272753497759</v>
      </c>
      <c r="M16" s="1"/>
      <c r="N16" s="1">
        <v>2.4607549668874169</v>
      </c>
      <c r="O16" s="1"/>
      <c r="P16" s="1">
        <v>2.3650463624678659</v>
      </c>
      <c r="Q16" s="1">
        <f t="shared" si="2"/>
        <v>9.1494586223071455</v>
      </c>
      <c r="R16" s="62">
        <f t="shared" si="1"/>
        <v>4.2513949908811813E-2</v>
      </c>
    </row>
    <row r="17" spans="5:18" x14ac:dyDescent="0.25">
      <c r="E17" s="61" t="s">
        <v>65</v>
      </c>
      <c r="F17" s="1"/>
      <c r="G17" s="1"/>
      <c r="H17" s="1"/>
      <c r="I17" s="1"/>
      <c r="J17" s="1"/>
      <c r="K17" s="1"/>
      <c r="L17" s="1"/>
      <c r="M17" s="1">
        <v>7.1717031054170698E-3</v>
      </c>
      <c r="N17" s="1"/>
      <c r="O17" s="1">
        <v>0.11010308676307</v>
      </c>
      <c r="P17" s="1">
        <v>0.21350403598971759</v>
      </c>
      <c r="Q17" s="1">
        <f t="shared" si="2"/>
        <v>0.33077882585820467</v>
      </c>
      <c r="R17" s="62">
        <f t="shared" si="1"/>
        <v>1.5369996208458962E-3</v>
      </c>
    </row>
    <row r="18" spans="5:18" x14ac:dyDescent="0.25">
      <c r="E18" s="61" t="s">
        <v>64</v>
      </c>
      <c r="F18" s="1">
        <v>0.7171333538752237</v>
      </c>
      <c r="G18" s="1">
        <v>0.3181674387074907</v>
      </c>
      <c r="H18" s="1">
        <v>0.5452736985960982</v>
      </c>
      <c r="I18" s="1">
        <v>0.69959083378076081</v>
      </c>
      <c r="J18" s="1">
        <v>0.95949303376427819</v>
      </c>
      <c r="K18" s="1">
        <v>1.0890620123203283</v>
      </c>
      <c r="L18" s="1">
        <v>0.66166284436751699</v>
      </c>
      <c r="M18" s="1">
        <v>0.1524995683052498</v>
      </c>
      <c r="N18" s="1">
        <v>4.0948291390728503E-2</v>
      </c>
      <c r="O18" s="1">
        <v>2.3637374860956649E-2</v>
      </c>
      <c r="P18" s="1">
        <v>1.1190648329048842</v>
      </c>
      <c r="Q18" s="1">
        <f t="shared" si="2"/>
        <v>6.3265332828735161</v>
      </c>
      <c r="R18" s="62">
        <f t="shared" si="1"/>
        <v>2.9396921740129409E-2</v>
      </c>
    </row>
    <row r="19" spans="5:18" x14ac:dyDescent="0.25">
      <c r="E19" s="61" t="s">
        <v>63</v>
      </c>
      <c r="F19" s="1">
        <v>1.82</v>
      </c>
      <c r="G19" s="1">
        <v>2.84</v>
      </c>
      <c r="H19" s="1">
        <v>3.63</v>
      </c>
      <c r="I19" s="1">
        <v>4.07</v>
      </c>
      <c r="J19" s="1">
        <v>3.79</v>
      </c>
      <c r="K19" s="1">
        <v>8.36</v>
      </c>
      <c r="L19" s="1">
        <v>3.7709482399999996</v>
      </c>
      <c r="M19" s="1">
        <v>3.7307508300000003</v>
      </c>
      <c r="N19" s="1">
        <v>4.5617743699999993</v>
      </c>
      <c r="O19" s="1">
        <v>3.2567392399999999</v>
      </c>
      <c r="P19" s="1">
        <v>8.2426252899999994</v>
      </c>
      <c r="Q19" s="1">
        <f t="shared" si="2"/>
        <v>48.072837970000002</v>
      </c>
      <c r="R19" s="62">
        <f t="shared" si="1"/>
        <v>0.22337564546694966</v>
      </c>
    </row>
    <row r="20" spans="5:18" x14ac:dyDescent="0.25">
      <c r="E20" s="61" t="s">
        <v>62</v>
      </c>
      <c r="F20" s="1">
        <v>6.5969277165205901E-3</v>
      </c>
      <c r="G20" s="1">
        <v>1.6142921703762281</v>
      </c>
      <c r="H20" s="1">
        <v>2.2173064977015833</v>
      </c>
      <c r="I20" s="1">
        <v>2.2324509072831185</v>
      </c>
      <c r="J20" s="1">
        <v>2.1510699999999998</v>
      </c>
      <c r="K20" s="1">
        <v>0.93891449999999987</v>
      </c>
      <c r="L20" s="1">
        <v>0.46722775999999999</v>
      </c>
      <c r="M20" s="1">
        <v>0.68059314000000004</v>
      </c>
      <c r="N20" s="1">
        <v>0.50717261999999996</v>
      </c>
      <c r="O20" s="1">
        <v>0.65626755999999997</v>
      </c>
      <c r="P20" s="1">
        <v>1.3688237999999999</v>
      </c>
      <c r="Q20" s="1">
        <f t="shared" si="2"/>
        <v>12.840715883077447</v>
      </c>
      <c r="R20" s="62">
        <f t="shared" si="1"/>
        <v>5.9665776346096114E-2</v>
      </c>
    </row>
    <row r="21" spans="5:18" x14ac:dyDescent="0.25">
      <c r="E21" s="61" t="s">
        <v>42</v>
      </c>
      <c r="F21" s="1"/>
      <c r="G21" s="1"/>
      <c r="H21" s="1"/>
      <c r="I21" s="1"/>
      <c r="J21" s="1"/>
      <c r="K21" s="1"/>
      <c r="L21" s="1"/>
      <c r="M21" s="1">
        <v>0.20502000000000001</v>
      </c>
      <c r="N21" s="1"/>
      <c r="O21" s="1">
        <v>0.82907799999999998</v>
      </c>
      <c r="P21" s="1">
        <v>0.77817200000000009</v>
      </c>
      <c r="Q21" s="1">
        <f t="shared" si="2"/>
        <v>1.81227</v>
      </c>
      <c r="R21" s="62">
        <f t="shared" si="1"/>
        <v>8.420908731517289E-3</v>
      </c>
    </row>
    <row r="22" spans="5:18" x14ac:dyDescent="0.25">
      <c r="E22" s="61" t="s">
        <v>61</v>
      </c>
      <c r="F22" s="1"/>
      <c r="G22" s="1">
        <v>2.34289910744549E-2</v>
      </c>
      <c r="H22" s="1"/>
      <c r="I22" s="1"/>
      <c r="J22" s="1"/>
      <c r="K22" s="1"/>
      <c r="L22" s="1">
        <v>2.8414827635943999E-2</v>
      </c>
      <c r="M22" s="1"/>
      <c r="N22" s="1"/>
      <c r="O22" s="1"/>
      <c r="P22" s="1"/>
      <c r="Q22" s="1">
        <f t="shared" si="2"/>
        <v>5.1843818710398899E-2</v>
      </c>
      <c r="R22" s="62">
        <f t="shared" si="1"/>
        <v>2.4089791568231966E-4</v>
      </c>
    </row>
    <row r="23" spans="5:18" x14ac:dyDescent="0.25">
      <c r="E23" s="61" t="s">
        <v>60</v>
      </c>
      <c r="F23" s="1"/>
      <c r="G23" s="1"/>
      <c r="H23" s="1"/>
      <c r="I23" s="1"/>
      <c r="J23" s="1">
        <v>0.25708671999999999</v>
      </c>
      <c r="K23" s="1">
        <v>0.31501824777549586</v>
      </c>
      <c r="L23" s="1"/>
      <c r="M23" s="1"/>
      <c r="N23" s="1"/>
      <c r="O23" s="1"/>
      <c r="P23" s="1"/>
      <c r="Q23" s="1">
        <f t="shared" si="2"/>
        <v>0.57210496777549591</v>
      </c>
      <c r="R23" s="62">
        <f t="shared" si="1"/>
        <v>2.6583476625917164E-3</v>
      </c>
    </row>
    <row r="24" spans="5:18" x14ac:dyDescent="0.25">
      <c r="E24" s="61" t="s">
        <v>59</v>
      </c>
      <c r="F24" s="1"/>
      <c r="G24" s="1">
        <v>0.357118205349439</v>
      </c>
      <c r="H24" s="1">
        <v>0.129509713228492</v>
      </c>
      <c r="I24" s="1">
        <v>0.1077747502270663</v>
      </c>
      <c r="J24" s="1">
        <v>0.26755154639175277</v>
      </c>
      <c r="K24" s="1">
        <v>0.40634125636672336</v>
      </c>
      <c r="L24" s="1">
        <v>0.22421256038647391</v>
      </c>
      <c r="M24" s="1">
        <v>0.16630620985010688</v>
      </c>
      <c r="N24" s="1">
        <v>7.8440666996351494E-2</v>
      </c>
      <c r="O24" s="1">
        <v>9.95774513592316E-2</v>
      </c>
      <c r="P24" s="1">
        <v>0.21018974209909064</v>
      </c>
      <c r="Q24" s="1">
        <f t="shared" si="2"/>
        <v>2.0470221022547279</v>
      </c>
      <c r="R24" s="62">
        <f t="shared" si="1"/>
        <v>9.5117097863374189E-3</v>
      </c>
    </row>
    <row r="25" spans="5:18" x14ac:dyDescent="0.25">
      <c r="E25" s="61" t="s">
        <v>58</v>
      </c>
      <c r="F25" s="1"/>
      <c r="G25" s="1"/>
      <c r="H25" s="1"/>
      <c r="I25" s="1"/>
      <c r="J25" s="1"/>
      <c r="K25" s="1"/>
      <c r="L25" s="1"/>
      <c r="M25" s="1"/>
      <c r="N25" s="1">
        <v>7.9991523178807894E-2</v>
      </c>
      <c r="O25" s="1"/>
      <c r="P25" s="1"/>
      <c r="Q25" s="1">
        <f t="shared" si="2"/>
        <v>7.9991523178807894E-2</v>
      </c>
      <c r="R25" s="62">
        <f t="shared" si="1"/>
        <v>3.7168927145722819E-4</v>
      </c>
    </row>
    <row r="26" spans="5:18" x14ac:dyDescent="0.25">
      <c r="E26" s="61" t="s">
        <v>57</v>
      </c>
      <c r="F26" s="1"/>
      <c r="G26" s="1"/>
      <c r="H26" s="1"/>
      <c r="I26" s="1"/>
      <c r="J26" s="1"/>
      <c r="K26" s="1"/>
      <c r="L26" s="1"/>
      <c r="M26" s="1"/>
      <c r="N26" s="1"/>
      <c r="O26" s="1">
        <v>0.256718</v>
      </c>
      <c r="P26" s="1">
        <v>9.4432000000000016E-2</v>
      </c>
      <c r="Q26" s="1">
        <f t="shared" si="2"/>
        <v>0.35115000000000002</v>
      </c>
      <c r="R26" s="62">
        <f t="shared" si="1"/>
        <v>1.6316564866561251E-3</v>
      </c>
    </row>
    <row r="27" spans="5:18" x14ac:dyDescent="0.25">
      <c r="E27" s="61" t="s">
        <v>56</v>
      </c>
      <c r="F27" s="1">
        <v>4.3322966732635999</v>
      </c>
      <c r="G27" s="1">
        <v>5.3310899999999997</v>
      </c>
      <c r="H27" s="1">
        <v>7.9995099999999999</v>
      </c>
      <c r="I27" s="1">
        <v>6.0470000000000006</v>
      </c>
      <c r="J27" s="1">
        <v>10.387070000000001</v>
      </c>
      <c r="K27" s="1">
        <v>7.7081099999999996</v>
      </c>
      <c r="L27" s="1">
        <v>12.319999999999999</v>
      </c>
      <c r="M27" s="1">
        <v>11.56302</v>
      </c>
      <c r="N27" s="1">
        <v>10.346590966999999</v>
      </c>
      <c r="O27" s="1">
        <v>6.1438693819999992</v>
      </c>
      <c r="P27" s="1">
        <v>3.1897481880000003</v>
      </c>
      <c r="Q27" s="1">
        <f t="shared" si="2"/>
        <v>85.3683052102636</v>
      </c>
      <c r="R27" s="62">
        <f t="shared" si="1"/>
        <v>0.39667307119796807</v>
      </c>
    </row>
    <row r="28" spans="5:18" x14ac:dyDescent="0.25">
      <c r="E28" s="61" t="s">
        <v>55</v>
      </c>
      <c r="F28" s="1">
        <v>9.2451347478389508E-3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>
        <f t="shared" si="2"/>
        <v>9.2451347478389508E-3</v>
      </c>
      <c r="R28" s="62">
        <f t="shared" si="1"/>
        <v>4.2958519382945646E-5</v>
      </c>
    </row>
    <row r="29" spans="5:18" x14ac:dyDescent="0.25">
      <c r="E29" s="61" t="s">
        <v>54</v>
      </c>
      <c r="F29" s="1">
        <v>0.53008269720101842</v>
      </c>
      <c r="G29" s="1">
        <v>1.5729245621963579</v>
      </c>
      <c r="H29" s="1">
        <v>1.236507031929432</v>
      </c>
      <c r="I29" s="1">
        <v>0.46186867334809878</v>
      </c>
      <c r="J29" s="1">
        <v>0.7046282582778961</v>
      </c>
      <c r="K29" s="1">
        <v>5.5136560367118443</v>
      </c>
      <c r="L29" s="1">
        <v>3.0504053079475</v>
      </c>
      <c r="M29" s="1">
        <v>2.3307510513856005</v>
      </c>
      <c r="N29" s="1">
        <v>0.82377225888079464</v>
      </c>
      <c r="O29" s="1">
        <v>0.28747219132369262</v>
      </c>
      <c r="P29" s="1">
        <v>0.7773725860475581</v>
      </c>
      <c r="Q29" s="1">
        <f t="shared" si="2"/>
        <v>17.289440655249795</v>
      </c>
      <c r="R29" s="62">
        <f t="shared" si="1"/>
        <v>8.0337257570253312E-2</v>
      </c>
    </row>
    <row r="30" spans="5:18" x14ac:dyDescent="0.25">
      <c r="E30" s="61" t="s">
        <v>53</v>
      </c>
      <c r="F30" s="1">
        <v>1.6700924974306239</v>
      </c>
      <c r="G30" s="1">
        <v>6.7724907063196964</v>
      </c>
      <c r="H30" s="1">
        <v>0.34763016013518949</v>
      </c>
      <c r="I30" s="1">
        <v>1.2175937073601406</v>
      </c>
      <c r="J30" s="1">
        <v>0.27928503032237501</v>
      </c>
      <c r="K30" s="1"/>
      <c r="L30" s="1">
        <v>2.91811052343607E-2</v>
      </c>
      <c r="M30" s="1"/>
      <c r="N30" s="1">
        <v>0.29141939196317207</v>
      </c>
      <c r="O30" s="1">
        <v>0.28742110009017091</v>
      </c>
      <c r="P30" s="1"/>
      <c r="Q30" s="1">
        <f t="shared" si="2"/>
        <v>10.895113698855731</v>
      </c>
      <c r="R30" s="62">
        <f t="shared" si="1"/>
        <v>5.06253251875095E-2</v>
      </c>
    </row>
    <row r="31" spans="5:18" x14ac:dyDescent="0.25">
      <c r="E31" s="61" t="s">
        <v>52</v>
      </c>
      <c r="F31" s="1"/>
      <c r="G31" s="1"/>
      <c r="H31" s="1">
        <v>1.49111E-2</v>
      </c>
      <c r="I31" s="1">
        <v>1.499999E-2</v>
      </c>
      <c r="J31" s="1"/>
      <c r="K31" s="1">
        <v>8.5178749999999998E-2</v>
      </c>
      <c r="L31" s="1"/>
      <c r="M31" s="1"/>
      <c r="N31" s="1"/>
      <c r="O31" s="1"/>
      <c r="P31" s="1">
        <v>2.3422490000000001E-2</v>
      </c>
      <c r="Q31" s="1">
        <f t="shared" si="2"/>
        <v>0.13851232999999999</v>
      </c>
      <c r="R31" s="62">
        <f t="shared" si="1"/>
        <v>6.4361253517401047E-4</v>
      </c>
    </row>
    <row r="32" spans="5:18" x14ac:dyDescent="0.25">
      <c r="E32" s="61" t="s">
        <v>37</v>
      </c>
      <c r="F32" s="1"/>
      <c r="G32" s="1"/>
      <c r="H32" s="1"/>
      <c r="I32" s="1"/>
      <c r="J32" s="1"/>
      <c r="K32" s="1"/>
      <c r="L32" s="1">
        <v>1.0499999999999999E-3</v>
      </c>
      <c r="M32" s="1"/>
      <c r="N32" s="1">
        <v>4.9919999999999999E-3</v>
      </c>
      <c r="O32" s="1"/>
      <c r="P32" s="1"/>
      <c r="Q32" s="1">
        <f t="shared" si="2"/>
        <v>6.0419999999999996E-3</v>
      </c>
      <c r="R32" s="62">
        <f t="shared" si="1"/>
        <v>2.8074807040798253E-5</v>
      </c>
    </row>
    <row r="33" spans="5:18" x14ac:dyDescent="0.25">
      <c r="E33" s="61" t="s">
        <v>51</v>
      </c>
      <c r="F33" s="1"/>
      <c r="G33" s="1"/>
      <c r="H33" s="1"/>
      <c r="I33" s="1"/>
      <c r="J33" s="1"/>
      <c r="K33" s="1"/>
      <c r="L33" s="1"/>
      <c r="M33" s="1"/>
      <c r="N33" s="1">
        <v>0.18133209999999997</v>
      </c>
      <c r="O33" s="1">
        <v>8.0326708406000008E-2</v>
      </c>
      <c r="P33" s="1">
        <v>5.6228695884999999E-2</v>
      </c>
      <c r="Q33" s="1">
        <f t="shared" si="2"/>
        <v>0.31788750429099999</v>
      </c>
      <c r="R33" s="62">
        <f t="shared" si="1"/>
        <v>1.4770986997104853E-3</v>
      </c>
    </row>
    <row r="34" spans="5:18" x14ac:dyDescent="0.25">
      <c r="E34" s="61" t="s">
        <v>50</v>
      </c>
      <c r="F34" s="1"/>
      <c r="G34" s="1"/>
      <c r="H34" s="1"/>
      <c r="I34" s="1"/>
      <c r="J34" s="1"/>
      <c r="K34" s="1"/>
      <c r="L34" s="1">
        <v>8.7839768409625499E-2</v>
      </c>
      <c r="M34" s="1"/>
      <c r="N34" s="1">
        <v>0.26559637065637098</v>
      </c>
      <c r="O34" s="1">
        <v>5.7065998717537675E-2</v>
      </c>
      <c r="P34" s="1">
        <v>0.24335965774045337</v>
      </c>
      <c r="Q34" s="1">
        <f t="shared" si="2"/>
        <v>0.6538617955239876</v>
      </c>
      <c r="R34" s="62">
        <f t="shared" si="1"/>
        <v>3.0382396128245345E-3</v>
      </c>
    </row>
    <row r="35" spans="5:18" ht="15.75" thickBot="1" x14ac:dyDescent="0.3">
      <c r="E35" s="63" t="s">
        <v>49</v>
      </c>
      <c r="F35" s="64">
        <v>5.6000000000000001E-2</v>
      </c>
      <c r="G35" s="64">
        <v>0.29700000000000004</v>
      </c>
      <c r="H35" s="64">
        <v>0.16500000000000001</v>
      </c>
      <c r="I35" s="64">
        <v>3.7840000000000003</v>
      </c>
      <c r="J35" s="64">
        <v>0.13900000000000001</v>
      </c>
      <c r="K35" s="64">
        <v>0.52560399999999996</v>
      </c>
      <c r="L35" s="64">
        <v>0.185451</v>
      </c>
      <c r="M35" s="64">
        <v>0.58751200000000003</v>
      </c>
      <c r="N35" s="64">
        <v>0.36871299999999996</v>
      </c>
      <c r="O35" s="64">
        <v>0.32059100000000001</v>
      </c>
      <c r="P35" s="64">
        <v>9.2292909999999999</v>
      </c>
      <c r="Q35" s="64">
        <f t="shared" si="2"/>
        <v>15.658162000000001</v>
      </c>
      <c r="R35" s="65">
        <f t="shared" si="1"/>
        <v>7.2757344714260139E-2</v>
      </c>
    </row>
    <row r="36" spans="5:18" x14ac:dyDescent="0.25">
      <c r="Q36">
        <f>SUM(Q13:Q35)</f>
        <v>215.21074004960309</v>
      </c>
    </row>
  </sheetData>
  <customSheetViews>
    <customSheetView guid="{99EC964B-6DFB-4206-BFA0-685307533358}" topLeftCell="B10">
      <selection activeCell="E11" sqref="E11"/>
      <pageMargins left="0.7" right="0.7" top="0.75" bottom="0.75" header="0.3" footer="0.3"/>
      <pageSetup orientation="portrait" r:id="rId1"/>
    </customSheetView>
  </customSheetViews>
  <mergeCells count="1">
    <mergeCell ref="B8:C9"/>
  </mergeCell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% Sectorizado</vt:lpstr>
      <vt:lpstr>Educación</vt:lpstr>
      <vt:lpstr>Health</vt:lpstr>
      <vt:lpstr>Water Supply and Sanitation</vt:lpstr>
      <vt:lpstr>Goverment and civil </vt:lpstr>
      <vt:lpstr>Other Social Infr</vt:lpstr>
      <vt:lpstr>Cifras AOD sector</vt:lpstr>
      <vt:lpstr>Humanitarian Aid</vt:lpstr>
      <vt:lpstr>Environmental</vt:lpstr>
      <vt:lpstr>Trade policies</vt:lpstr>
      <vt:lpstr>Tourism</vt:lpstr>
      <vt:lpstr>Transport &amp; Storage</vt:lpstr>
      <vt:lpstr>Communications</vt:lpstr>
      <vt:lpstr>Banking and Financial </vt:lpstr>
      <vt:lpstr>Business-Other services</vt:lpstr>
      <vt:lpstr>Agriculture</vt:lpstr>
      <vt:lpstr>Forestry</vt:lpstr>
      <vt:lpstr>Fishing </vt:lpstr>
      <vt:lpstr>Industry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Auxiliares Biblioteca Angelico</cp:lastModifiedBy>
  <cp:lastPrinted>2015-02-14T00:02:45Z</cp:lastPrinted>
  <dcterms:created xsi:type="dcterms:W3CDTF">2014-12-14T20:49:56Z</dcterms:created>
  <dcterms:modified xsi:type="dcterms:W3CDTF">2021-03-17T17:02:17Z</dcterms:modified>
</cp:coreProperties>
</file>