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ostor Proyectos Desarrollados\"/>
    </mc:Choice>
  </mc:AlternateContent>
  <xr:revisionPtr revIDLastSave="0" documentId="13_ncr:1_{07BD6C06-BD62-4151-8120-FE2187EFB958}" xr6:coauthVersionLast="47" xr6:coauthVersionMax="47" xr10:uidLastSave="{00000000-0000-0000-0000-000000000000}"/>
  <bookViews>
    <workbookView xWindow="-120" yWindow="-120" windowWidth="20730" windowHeight="11310" activeTab="1" xr2:uid="{20DBDDCE-785B-4BE2-A583-02940395A41F}"/>
  </bookViews>
  <sheets>
    <sheet name="Resumen" sheetId="1" r:id="rId1"/>
    <sheet name="Materia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" l="1"/>
  <c r="H39" i="2" s="1"/>
  <c r="G27" i="2"/>
  <c r="H27" i="2" s="1"/>
  <c r="I27" i="2" s="1"/>
  <c r="G26" i="2"/>
  <c r="G22" i="2"/>
  <c r="H22" i="2" s="1"/>
  <c r="I22" i="2" s="1"/>
  <c r="G28" i="2" l="1"/>
  <c r="F39" i="1" s="1"/>
  <c r="H26" i="2"/>
  <c r="H28" i="2" s="1"/>
  <c r="G39" i="1" s="1"/>
  <c r="G21" i="2"/>
  <c r="H21" i="2" s="1"/>
  <c r="I21" i="2" s="1"/>
  <c r="I26" i="2" l="1"/>
  <c r="I28" i="2" s="1"/>
  <c r="H39" i="1" l="1"/>
  <c r="G41" i="2"/>
  <c r="H41" i="2" s="1"/>
  <c r="I41" i="2" s="1"/>
  <c r="G40" i="2"/>
  <c r="I39" i="2"/>
  <c r="G34" i="2"/>
  <c r="H34" i="2" s="1"/>
  <c r="I34" i="2" s="1"/>
  <c r="G35" i="2"/>
  <c r="H35" i="2" s="1"/>
  <c r="I35" i="2" s="1"/>
  <c r="G36" i="2"/>
  <c r="H36" i="2" s="1"/>
  <c r="I36" i="2" s="1"/>
  <c r="G37" i="2"/>
  <c r="H37" i="2" s="1"/>
  <c r="I37" i="2" s="1"/>
  <c r="G38" i="2"/>
  <c r="G42" i="2"/>
  <c r="H42" i="2" s="1"/>
  <c r="I42" i="2" s="1"/>
  <c r="G43" i="2"/>
  <c r="H43" i="2" s="1"/>
  <c r="I43" i="2" s="1"/>
  <c r="G44" i="2"/>
  <c r="H44" i="2" s="1"/>
  <c r="I44" i="2" s="1"/>
  <c r="G45" i="2"/>
  <c r="H45" i="2" s="1"/>
  <c r="I45" i="2" s="1"/>
  <c r="G46" i="2"/>
  <c r="H46" i="2" s="1"/>
  <c r="I46" i="2" s="1"/>
  <c r="G47" i="2"/>
  <c r="H47" i="2" s="1"/>
  <c r="I47" i="2" s="1"/>
  <c r="G48" i="2"/>
  <c r="H48" i="2" s="1"/>
  <c r="I48" i="2" s="1"/>
  <c r="G49" i="2"/>
  <c r="H49" i="2" s="1"/>
  <c r="I49" i="2" s="1"/>
  <c r="G50" i="2"/>
  <c r="H50" i="2" s="1"/>
  <c r="I50" i="2" s="1"/>
  <c r="G51" i="2"/>
  <c r="H51" i="2" s="1"/>
  <c r="I51" i="2" s="1"/>
  <c r="G52" i="2"/>
  <c r="H52" i="2" s="1"/>
  <c r="I52" i="2" s="1"/>
  <c r="G53" i="2"/>
  <c r="H53" i="2" s="1"/>
  <c r="I53" i="2" s="1"/>
  <c r="G33" i="2"/>
  <c r="H33" i="2" s="1"/>
  <c r="I33" i="2" s="1"/>
  <c r="G12" i="2"/>
  <c r="H12" i="2" s="1"/>
  <c r="I12" i="2" s="1"/>
  <c r="G13" i="2"/>
  <c r="H13" i="2" s="1"/>
  <c r="I13" i="2" s="1"/>
  <c r="G14" i="2"/>
  <c r="H14" i="2" s="1"/>
  <c r="I14" i="2" s="1"/>
  <c r="G15" i="2"/>
  <c r="H15" i="2" s="1"/>
  <c r="I15" i="2" s="1"/>
  <c r="G16" i="2"/>
  <c r="H16" i="2" s="1"/>
  <c r="I16" i="2" s="1"/>
  <c r="G17" i="2"/>
  <c r="H17" i="2" s="1"/>
  <c r="I17" i="2" s="1"/>
  <c r="G18" i="2"/>
  <c r="H18" i="2" s="1"/>
  <c r="I18" i="2" s="1"/>
  <c r="G19" i="2"/>
  <c r="H19" i="2" s="1"/>
  <c r="I19" i="2" s="1"/>
  <c r="G20" i="2"/>
  <c r="H20" i="2" s="1"/>
  <c r="I20" i="2" s="1"/>
  <c r="G11" i="2"/>
  <c r="H40" i="2" l="1"/>
  <c r="I40" i="2" s="1"/>
  <c r="H11" i="2"/>
  <c r="H23" i="2" s="1"/>
  <c r="G23" i="2"/>
  <c r="G54" i="2"/>
  <c r="H38" i="2"/>
  <c r="I54" i="2" l="1"/>
  <c r="F38" i="1"/>
  <c r="F40" i="1" s="1"/>
  <c r="I11" i="2"/>
  <c r="I23" i="2" s="1"/>
  <c r="H54" i="2"/>
  <c r="G38" i="1" s="1"/>
  <c r="G40" i="1" s="1"/>
  <c r="I38" i="2"/>
  <c r="H38" i="1" l="1"/>
  <c r="H40" i="1" s="1"/>
</calcChain>
</file>

<file path=xl/sharedStrings.xml><?xml version="1.0" encoding="utf-8"?>
<sst xmlns="http://schemas.openxmlformats.org/spreadsheetml/2006/main" count="130" uniqueCount="75">
  <si>
    <t>Centro Costo</t>
  </si>
  <si>
    <t>Fabricante</t>
  </si>
  <si>
    <t>Responsable Obra</t>
  </si>
  <si>
    <t>Responsable En sitio</t>
  </si>
  <si>
    <t>Mano de Obra</t>
  </si>
  <si>
    <t>IVA</t>
  </si>
  <si>
    <t>Inicio de Operación</t>
  </si>
  <si>
    <t>Inicio de Preoperativo</t>
  </si>
  <si>
    <t>Item</t>
  </si>
  <si>
    <t>Cantidad</t>
  </si>
  <si>
    <t>Vida Util</t>
  </si>
  <si>
    <t>Tiempo de Fabrición</t>
  </si>
  <si>
    <t>Inicio Obra</t>
  </si>
  <si>
    <t>Fin de Obra</t>
  </si>
  <si>
    <t xml:space="preserve">CIPRODYSER S.A </t>
  </si>
  <si>
    <t>NIT 830.125.529-2</t>
  </si>
  <si>
    <t xml:space="preserve">Calle 4 #5-13, Samacá, Boyacá. Teléfono:7372148 </t>
  </si>
  <si>
    <t xml:space="preserve">Nombre de Proyecto: </t>
  </si>
  <si>
    <t xml:space="preserve">Evidencia Fotografica </t>
  </si>
  <si>
    <t>Alcance</t>
  </si>
  <si>
    <t xml:space="preserve">Montajes Industriales Samaca </t>
  </si>
  <si>
    <t xml:space="preserve">Ing. Diego Neiza, Ing. Oscar Diaz, Liliana Lancheros. </t>
  </si>
  <si>
    <t>Descripción</t>
  </si>
  <si>
    <t xml:space="preserve">Valor Total </t>
  </si>
  <si>
    <t xml:space="preserve">Valor Neto  </t>
  </si>
  <si>
    <t>Materiales y suministros</t>
  </si>
  <si>
    <t>COSTO TOTAL</t>
  </si>
  <si>
    <t xml:space="preserve">Descripción </t>
  </si>
  <si>
    <t>Destino</t>
  </si>
  <si>
    <t>Valor Unt.</t>
  </si>
  <si>
    <t xml:space="preserve">Valor Iva </t>
  </si>
  <si>
    <t>TOTAL</t>
  </si>
  <si>
    <t xml:space="preserve">RESUMEN MATERIALES </t>
  </si>
  <si>
    <t>RESUMEN CONSUMIBLES</t>
  </si>
  <si>
    <t>VAGONETA LLENADO HORNOS COLMENA</t>
  </si>
  <si>
    <t>El propósito del proyecto es la implementacion del sistema de llenado, y fabricacion de  vagonetas  para hornos colmena, la cual será utilizada para la optimizacion de llenado en  el proceso  de coquizacion  con el fin de que sea un metodo facil, rapido y eficaz.</t>
  </si>
  <si>
    <t xml:space="preserve">Hornos Colmena </t>
  </si>
  <si>
    <t xml:space="preserve">Jorge Silva </t>
  </si>
  <si>
    <t>Canal en U de 3" x 6m</t>
  </si>
  <si>
    <r>
      <t xml:space="preserve">Angulo 1 </t>
    </r>
    <r>
      <rPr>
        <vertAlign val="superscript"/>
        <sz val="11"/>
        <color theme="1"/>
        <rFont val="Calibri"/>
        <family val="2"/>
        <scheme val="minor"/>
      </rPr>
      <t>1/2"</t>
    </r>
    <r>
      <rPr>
        <sz val="11"/>
        <color theme="1"/>
        <rFont val="Calibri"/>
        <family val="2"/>
        <scheme val="minor"/>
      </rPr>
      <t xml:space="preserve"> x 3/16" x 6m</t>
    </r>
  </si>
  <si>
    <t>Angulo 2" x 1/4" x 6m</t>
  </si>
  <si>
    <t>Platina 1" x 3/16" x 6m</t>
  </si>
  <si>
    <t>Lamina 3/16" de 1.80m x 6m</t>
  </si>
  <si>
    <t>Lamina 1/8" de 1.20m x 2.40m</t>
  </si>
  <si>
    <t>Carreton de 27cm de Diametro</t>
  </si>
  <si>
    <t>Tapa para Carretón Modelo</t>
  </si>
  <si>
    <t>Chumacera Tensora</t>
  </si>
  <si>
    <t>Chumacera de Pared rodamiento 211</t>
  </si>
  <si>
    <t xml:space="preserve">Vagonetas </t>
  </si>
  <si>
    <t xml:space="preserve">Riel de 30 lb yarda x 6 mts </t>
  </si>
  <si>
    <t xml:space="preserve">Riel de 40 lb Yarda x 6 mts </t>
  </si>
  <si>
    <t xml:space="preserve">Mano de obra sistema de llenado </t>
  </si>
  <si>
    <t xml:space="preserve">Mano de obra banda cargue de molido </t>
  </si>
  <si>
    <t xml:space="preserve">Molienda </t>
  </si>
  <si>
    <t>TORNILLO HEXAGONAL NEGRO G5 R.O 1/2 X 1 1/2</t>
  </si>
  <si>
    <t>TUERCA HEXAGONAL DE SEGURIDAD R.O 1/2</t>
  </si>
  <si>
    <t xml:space="preserve">ARANDELA ZINCADA 1/2  </t>
  </si>
  <si>
    <t xml:space="preserve">TORNILLO HEXAGONAL NEGRO G5 R.O 3/8 X 2 </t>
  </si>
  <si>
    <t xml:space="preserve">TUERCA HEXAGONAL SEGURIDAD G5 R.O 3/8 </t>
  </si>
  <si>
    <t xml:space="preserve">ARANDELA ZINCADA 3/8  </t>
  </si>
  <si>
    <t>TORNILLO HEXAGONAL NEGRO G5 R.O 5/8 X 2</t>
  </si>
  <si>
    <t xml:space="preserve">TUERCA HEXAGONAL SEGURIDAD R.O 5/8 </t>
  </si>
  <si>
    <t xml:space="preserve">ARANDELA ZINCADA 5/8  </t>
  </si>
  <si>
    <t>PLATINA 1/4 X 1 1/2</t>
  </si>
  <si>
    <t>TUERCA HEXAGONAL NEGRA NORMAL G5 R.O 1/2</t>
  </si>
  <si>
    <t xml:space="preserve">TUERCA HEXAGONAL SEGURIDAD R.O 5/16 </t>
  </si>
  <si>
    <t>TUERCA HEXAGONAL NEGRA NORMAL G5 R.O 5/16</t>
  </si>
  <si>
    <t xml:space="preserve">TORNILLO HEXAGONAL NEGRO G5 R.O 5/16 X 1 1/2 </t>
  </si>
  <si>
    <t xml:space="preserve">TORNILLO CATG9  R.F 5/8 X 2 </t>
  </si>
  <si>
    <t>TUERCA HEXAGONAL NEGRA NORMAL G5 R.O 5/8</t>
  </si>
  <si>
    <t>PREMIER DISCO DE CORTE 7*1/8</t>
  </si>
  <si>
    <t>PREMIER DISCO DE PULIR PREMIER 7 * 1/4</t>
  </si>
  <si>
    <t xml:space="preserve">WA KILO DE SOLDADURA WEST ARCO 7018 EN 1/8 </t>
  </si>
  <si>
    <t>VARILLA CORRUGADA 5/8 X 6MTS</t>
  </si>
  <si>
    <t>Vagonetas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</si>
</sst>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#,##0;[Red]\-&quot;$&quot;#,##0"/>
    <numFmt numFmtId="165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Book Antiqua"/>
      <family val="1"/>
    </font>
    <font>
      <sz val="10"/>
      <color theme="1"/>
      <name val="Bodoni MT Condensed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Fill="1" applyBorder="1"/>
    <xf numFmtId="0" fontId="0" fillId="0" borderId="0" xfId="0" applyFill="1" applyBorder="1"/>
    <xf numFmtId="15" fontId="0" fillId="0" borderId="0" xfId="0" applyNumberFormat="1" applyFill="1" applyBorder="1" applyAlignment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0" fillId="0" borderId="14" xfId="0" applyBorder="1"/>
    <xf numFmtId="164" fontId="0" fillId="0" borderId="11" xfId="0" applyNumberFormat="1" applyBorder="1"/>
    <xf numFmtId="0" fontId="0" fillId="0" borderId="4" xfId="0" applyBorder="1"/>
    <xf numFmtId="164" fontId="0" fillId="0" borderId="21" xfId="0" applyNumberFormat="1" applyBorder="1"/>
    <xf numFmtId="44" fontId="0" fillId="0" borderId="21" xfId="1" applyFont="1" applyBorder="1"/>
    <xf numFmtId="164" fontId="0" fillId="0" borderId="22" xfId="0" applyNumberFormat="1" applyBorder="1"/>
    <xf numFmtId="164" fontId="2" fillId="0" borderId="24" xfId="0" applyNumberFormat="1" applyFont="1" applyBorder="1" applyAlignment="1"/>
    <xf numFmtId="164" fontId="2" fillId="0" borderId="25" xfId="0" applyNumberFormat="1" applyFont="1" applyBorder="1" applyAlignment="1"/>
    <xf numFmtId="0" fontId="5" fillId="0" borderId="4" xfId="0" applyFont="1" applyBorder="1"/>
    <xf numFmtId="0" fontId="0" fillId="0" borderId="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" xfId="0" applyBorder="1"/>
    <xf numFmtId="0" fontId="0" fillId="0" borderId="0" xfId="0" applyFill="1"/>
    <xf numFmtId="0" fontId="0" fillId="0" borderId="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11" xfId="0" applyBorder="1"/>
    <xf numFmtId="0" fontId="0" fillId="0" borderId="16" xfId="0" applyBorder="1"/>
    <xf numFmtId="0" fontId="0" fillId="0" borderId="13" xfId="0" applyBorder="1"/>
    <xf numFmtId="0" fontId="0" fillId="0" borderId="9" xfId="0" applyBorder="1"/>
    <xf numFmtId="0" fontId="0" fillId="0" borderId="15" xfId="0" applyBorder="1"/>
    <xf numFmtId="0" fontId="0" fillId="0" borderId="28" xfId="0" applyBorder="1"/>
    <xf numFmtId="0" fontId="0" fillId="0" borderId="29" xfId="0" applyBorder="1"/>
    <xf numFmtId="0" fontId="2" fillId="0" borderId="3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165" fontId="0" fillId="0" borderId="0" xfId="1" applyNumberFormat="1" applyFont="1"/>
    <xf numFmtId="165" fontId="0" fillId="0" borderId="2" xfId="1" applyNumberFormat="1" applyFont="1" applyBorder="1"/>
    <xf numFmtId="165" fontId="0" fillId="0" borderId="7" xfId="1" applyNumberFormat="1" applyFont="1" applyBorder="1"/>
    <xf numFmtId="165" fontId="0" fillId="0" borderId="0" xfId="1" applyNumberFormat="1" applyFont="1" applyBorder="1"/>
    <xf numFmtId="165" fontId="2" fillId="0" borderId="24" xfId="1" applyNumberFormat="1" applyFont="1" applyFill="1" applyBorder="1" applyAlignment="1">
      <alignment horizontal="center"/>
    </xf>
    <xf numFmtId="165" fontId="0" fillId="0" borderId="9" xfId="1" applyNumberFormat="1" applyFont="1" applyBorder="1"/>
    <xf numFmtId="165" fontId="0" fillId="0" borderId="11" xfId="1" applyNumberFormat="1" applyFont="1" applyBorder="1"/>
    <xf numFmtId="165" fontId="0" fillId="0" borderId="16" xfId="1" applyNumberFormat="1" applyFont="1" applyBorder="1"/>
    <xf numFmtId="165" fontId="2" fillId="0" borderId="24" xfId="1" applyNumberFormat="1" applyFont="1" applyBorder="1" applyAlignment="1">
      <alignment horizontal="center"/>
    </xf>
    <xf numFmtId="165" fontId="0" fillId="0" borderId="29" xfId="1" applyNumberFormat="1" applyFont="1" applyBorder="1"/>
    <xf numFmtId="165" fontId="0" fillId="0" borderId="3" xfId="1" applyNumberFormat="1" applyFont="1" applyBorder="1"/>
    <xf numFmtId="165" fontId="0" fillId="0" borderId="8" xfId="1" applyNumberFormat="1" applyFont="1" applyBorder="1"/>
    <xf numFmtId="165" fontId="2" fillId="0" borderId="25" xfId="1" applyNumberFormat="1" applyFont="1" applyBorder="1" applyAlignment="1">
      <alignment horizontal="center"/>
    </xf>
    <xf numFmtId="165" fontId="0" fillId="0" borderId="10" xfId="1" applyNumberFormat="1" applyFont="1" applyBorder="1"/>
    <xf numFmtId="165" fontId="0" fillId="0" borderId="30" xfId="1" applyNumberFormat="1" applyFont="1" applyBorder="1"/>
    <xf numFmtId="165" fontId="2" fillId="0" borderId="27" xfId="1" applyNumberFormat="1" applyFont="1" applyBorder="1"/>
    <xf numFmtId="165" fontId="0" fillId="0" borderId="12" xfId="1" applyNumberFormat="1" applyFont="1" applyBorder="1"/>
    <xf numFmtId="165" fontId="0" fillId="0" borderId="17" xfId="1" applyNumberFormat="1" applyFont="1" applyBorder="1"/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165" fontId="2" fillId="0" borderId="33" xfId="1" applyNumberFormat="1" applyFont="1" applyBorder="1" applyAlignment="1">
      <alignment horizontal="center"/>
    </xf>
    <xf numFmtId="165" fontId="2" fillId="0" borderId="34" xfId="1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/>
    <xf numFmtId="0" fontId="0" fillId="0" borderId="11" xfId="0" applyBorder="1" applyAlignment="1">
      <alignment horizontal="center"/>
    </xf>
    <xf numFmtId="165" fontId="2" fillId="0" borderId="33" xfId="1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Fill="1" applyBorder="1"/>
    <xf numFmtId="0" fontId="0" fillId="0" borderId="29" xfId="0" applyFill="1" applyBorder="1"/>
    <xf numFmtId="0" fontId="0" fillId="0" borderId="11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4" fontId="0" fillId="0" borderId="11" xfId="0" applyNumberFormat="1" applyFill="1" applyBorder="1"/>
    <xf numFmtId="0" fontId="9" fillId="0" borderId="11" xfId="0" applyFont="1" applyBorder="1"/>
    <xf numFmtId="0" fontId="9" fillId="0" borderId="11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/>
    <xf numFmtId="0" fontId="0" fillId="0" borderId="5" xfId="0" applyBorder="1"/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4" xfId="0" applyBorder="1"/>
    <xf numFmtId="0" fontId="0" fillId="0" borderId="18" xfId="0" applyBorder="1"/>
    <xf numFmtId="0" fontId="2" fillId="0" borderId="1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Fill="1" applyBorder="1"/>
    <xf numFmtId="0" fontId="0" fillId="0" borderId="5" xfId="0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165" fontId="2" fillId="0" borderId="6" xfId="1" applyNumberFormat="1" applyFont="1" applyBorder="1"/>
    <xf numFmtId="165" fontId="2" fillId="0" borderId="7" xfId="1" applyNumberFormat="1" applyFont="1" applyBorder="1"/>
    <xf numFmtId="165" fontId="2" fillId="0" borderId="35" xfId="1" applyNumberFormat="1" applyFont="1" applyBorder="1"/>
    <xf numFmtId="0" fontId="9" fillId="0" borderId="16" xfId="0" applyFont="1" applyBorder="1"/>
    <xf numFmtId="0" fontId="0" fillId="0" borderId="16" xfId="0" applyBorder="1" applyAlignment="1">
      <alignment horizontal="center" vertical="center"/>
    </xf>
    <xf numFmtId="164" fontId="0" fillId="0" borderId="16" xfId="0" applyNumberFormat="1" applyBorder="1"/>
    <xf numFmtId="0" fontId="0" fillId="0" borderId="36" xfId="0" applyBorder="1"/>
    <xf numFmtId="0" fontId="0" fillId="0" borderId="37" xfId="0" applyBorder="1"/>
    <xf numFmtId="164" fontId="0" fillId="0" borderId="29" xfId="0" applyNumberFormat="1" applyBorder="1"/>
    <xf numFmtId="44" fontId="0" fillId="0" borderId="29" xfId="1" applyFont="1" applyBorder="1"/>
    <xf numFmtId="164" fontId="0" fillId="0" borderId="30" xfId="0" applyNumberFormat="1" applyBorder="1"/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47624</xdr:rowOff>
    </xdr:from>
    <xdr:to>
      <xdr:col>3</xdr:col>
      <xdr:colOff>714375</xdr:colOff>
      <xdr:row>5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8CD9AE-2269-4184-B623-16156C68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80974"/>
          <a:ext cx="2171700" cy="962026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E0BFD5E7-73EE-451A-A1D3-AE929329F32D}"/>
            </a:ext>
          </a:extLst>
        </xdr:cNvPr>
        <xdr:cNvSpPr>
          <a:spLocks noChangeAspect="1" noChangeArrowheads="1"/>
        </xdr:cNvSpPr>
      </xdr:nvSpPr>
      <xdr:spPr bwMode="auto">
        <a:xfrm>
          <a:off x="1666875" y="1685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14DA7F23-FFEA-4096-9C01-FD0474701583}"/>
            </a:ext>
          </a:extLst>
        </xdr:cNvPr>
        <xdr:cNvSpPr>
          <a:spLocks noChangeAspect="1" noChangeArrowheads="1"/>
        </xdr:cNvSpPr>
      </xdr:nvSpPr>
      <xdr:spPr bwMode="auto">
        <a:xfrm>
          <a:off x="1666875" y="1685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38100</xdr:rowOff>
    </xdr:from>
    <xdr:to>
      <xdr:col>6</xdr:col>
      <xdr:colOff>142875</xdr:colOff>
      <xdr:row>19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88B9F8-0277-4F10-9A6E-C157CB234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6875" y="1724025"/>
          <a:ext cx="2800350" cy="2028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47624</xdr:rowOff>
    </xdr:from>
    <xdr:to>
      <xdr:col>2</xdr:col>
      <xdr:colOff>1676400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691379-A5B7-4555-ACC5-2B7220F7F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7624"/>
          <a:ext cx="1952625" cy="9906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B8A96-226A-49F1-ADC2-11347647D0E9}">
  <dimension ref="A1:J41"/>
  <sheetViews>
    <sheetView topLeftCell="A31" workbookViewId="0">
      <selection activeCell="H40" sqref="G40:H40"/>
    </sheetView>
  </sheetViews>
  <sheetFormatPr baseColWidth="10" defaultRowHeight="15" x14ac:dyDescent="0.25"/>
  <cols>
    <col min="1" max="1" width="2.140625" customWidth="1"/>
    <col min="4" max="4" width="12.140625" bestFit="1" customWidth="1"/>
    <col min="5" max="5" width="15.5703125" bestFit="1" customWidth="1"/>
    <col min="6" max="6" width="12.140625" bestFit="1" customWidth="1"/>
    <col min="7" max="7" width="15.5703125" bestFit="1" customWidth="1"/>
    <col min="8" max="8" width="12.140625" bestFit="1" customWidth="1"/>
  </cols>
  <sheetData>
    <row r="1" spans="1:10" ht="10.5" customHeight="1" thickBot="1" x14ac:dyDescent="0.3">
      <c r="A1" s="27"/>
      <c r="B1" s="27"/>
      <c r="C1" s="27"/>
      <c r="D1" s="27"/>
    </row>
    <row r="2" spans="1:10" x14ac:dyDescent="0.25">
      <c r="A2" s="27"/>
      <c r="B2" s="28"/>
      <c r="C2" s="29"/>
      <c r="D2" s="10"/>
      <c r="E2" s="2"/>
      <c r="F2" s="2"/>
      <c r="G2" s="2"/>
      <c r="H2" s="2"/>
      <c r="I2" s="2"/>
      <c r="J2" s="3"/>
    </row>
    <row r="3" spans="1:10" ht="18.75" x14ac:dyDescent="0.25">
      <c r="A3" s="27"/>
      <c r="B3" s="30"/>
      <c r="C3" s="11"/>
      <c r="D3" s="31"/>
      <c r="E3" s="78" t="s">
        <v>14</v>
      </c>
      <c r="F3" s="78"/>
      <c r="G3" s="78"/>
      <c r="H3" s="78"/>
      <c r="I3" s="78"/>
      <c r="J3" s="79"/>
    </row>
    <row r="4" spans="1:10" ht="18.75" x14ac:dyDescent="0.25">
      <c r="A4" s="27"/>
      <c r="B4" s="30"/>
      <c r="C4" s="11"/>
      <c r="D4" s="31"/>
      <c r="E4" s="78" t="s">
        <v>15</v>
      </c>
      <c r="F4" s="78"/>
      <c r="G4" s="78"/>
      <c r="H4" s="78"/>
      <c r="I4" s="78"/>
      <c r="J4" s="79"/>
    </row>
    <row r="5" spans="1:10" x14ac:dyDescent="0.25">
      <c r="A5" s="27"/>
      <c r="B5" s="30"/>
      <c r="C5" s="11"/>
      <c r="D5" s="31"/>
      <c r="E5" s="80" t="s">
        <v>16</v>
      </c>
      <c r="F5" s="80"/>
      <c r="G5" s="80"/>
      <c r="H5" s="80"/>
      <c r="I5" s="80"/>
      <c r="J5" s="81"/>
    </row>
    <row r="6" spans="1:10" ht="15.75" thickBot="1" x14ac:dyDescent="0.3">
      <c r="A6" s="27"/>
      <c r="B6" s="32"/>
      <c r="C6" s="33"/>
      <c r="D6" s="34"/>
      <c r="E6" s="8"/>
      <c r="F6" s="8"/>
      <c r="G6" s="8"/>
      <c r="H6" s="8"/>
      <c r="I6" s="8"/>
      <c r="J6" s="9"/>
    </row>
    <row r="7" spans="1:10" ht="15" customHeight="1" thickBot="1" x14ac:dyDescent="0.3"/>
    <row r="8" spans="1:10" ht="8.25" customHeight="1" x14ac:dyDescent="0.25">
      <c r="B8" s="1"/>
      <c r="C8" s="2"/>
      <c r="D8" s="2"/>
      <c r="E8" s="2"/>
      <c r="F8" s="2"/>
      <c r="G8" s="2"/>
      <c r="H8" s="2"/>
      <c r="I8" s="2"/>
      <c r="J8" s="3"/>
    </row>
    <row r="9" spans="1:10" ht="15.75" x14ac:dyDescent="0.25">
      <c r="B9" s="23" t="s">
        <v>17</v>
      </c>
      <c r="C9" s="5"/>
      <c r="D9" s="84" t="s">
        <v>34</v>
      </c>
      <c r="E9" s="84"/>
      <c r="F9" s="84"/>
      <c r="G9" s="84"/>
      <c r="H9" s="84"/>
      <c r="I9" s="84"/>
      <c r="J9" s="85"/>
    </row>
    <row r="10" spans="1:10" x14ac:dyDescent="0.25">
      <c r="B10" s="4"/>
      <c r="C10" s="5"/>
      <c r="E10" s="5"/>
      <c r="F10" s="5"/>
      <c r="G10" s="5"/>
      <c r="H10" s="5"/>
      <c r="I10" s="5"/>
      <c r="J10" s="6"/>
    </row>
    <row r="11" spans="1:10" ht="15.75" x14ac:dyDescent="0.25">
      <c r="B11" s="23" t="s">
        <v>18</v>
      </c>
      <c r="C11" s="5"/>
      <c r="D11" s="5"/>
      <c r="E11" s="5"/>
      <c r="F11" s="5"/>
      <c r="G11" s="5"/>
      <c r="H11" s="5"/>
      <c r="I11" s="5"/>
      <c r="J11" s="6"/>
    </row>
    <row r="12" spans="1:10" x14ac:dyDescent="0.25">
      <c r="B12" s="4"/>
      <c r="C12" s="5"/>
      <c r="D12" s="5"/>
      <c r="E12" s="5"/>
      <c r="F12" s="5"/>
      <c r="G12" s="5"/>
      <c r="H12" s="5"/>
      <c r="I12" s="5"/>
      <c r="J12" s="6"/>
    </row>
    <row r="13" spans="1:10" x14ac:dyDescent="0.25">
      <c r="B13" s="4"/>
      <c r="C13" s="5"/>
      <c r="D13" s="5"/>
      <c r="E13" s="5"/>
      <c r="F13" s="5"/>
      <c r="G13" s="5"/>
      <c r="H13" s="5"/>
      <c r="I13" s="5"/>
      <c r="J13" s="6"/>
    </row>
    <row r="14" spans="1:10" x14ac:dyDescent="0.25">
      <c r="B14" s="4"/>
      <c r="C14" s="5"/>
      <c r="D14" s="5"/>
      <c r="E14" s="5"/>
      <c r="F14" s="5"/>
      <c r="G14" s="5"/>
      <c r="H14" s="5"/>
      <c r="I14" s="5"/>
      <c r="J14" s="6"/>
    </row>
    <row r="15" spans="1:10" x14ac:dyDescent="0.25">
      <c r="B15" s="4"/>
      <c r="C15" s="5"/>
      <c r="D15" s="5"/>
      <c r="E15" s="5"/>
      <c r="F15" s="5"/>
      <c r="G15" s="5"/>
      <c r="H15" s="5"/>
      <c r="I15" s="5"/>
      <c r="J15" s="6"/>
    </row>
    <row r="16" spans="1:10" x14ac:dyDescent="0.25">
      <c r="B16" s="4"/>
      <c r="C16" s="5"/>
      <c r="D16" s="5"/>
      <c r="E16" s="5"/>
      <c r="F16" s="5"/>
      <c r="G16" s="5"/>
      <c r="H16" s="5"/>
      <c r="I16" s="5"/>
      <c r="J16" s="6"/>
    </row>
    <row r="17" spans="2:10" x14ac:dyDescent="0.25">
      <c r="B17" s="4"/>
      <c r="C17" s="5"/>
      <c r="D17" s="5"/>
      <c r="E17" s="5"/>
      <c r="F17" s="5"/>
      <c r="G17" s="5"/>
      <c r="H17" s="5"/>
      <c r="I17" s="5"/>
      <c r="J17" s="6"/>
    </row>
    <row r="18" spans="2:10" x14ac:dyDescent="0.25">
      <c r="B18" s="4"/>
      <c r="C18" s="5"/>
      <c r="D18" s="5"/>
      <c r="E18" s="5"/>
      <c r="F18" s="5"/>
      <c r="G18" s="5"/>
      <c r="H18" s="5"/>
      <c r="I18" s="5"/>
      <c r="J18" s="6"/>
    </row>
    <row r="19" spans="2:10" x14ac:dyDescent="0.25">
      <c r="B19" s="17"/>
      <c r="C19" s="14"/>
      <c r="D19" s="14"/>
      <c r="E19" s="14"/>
      <c r="F19" s="14"/>
      <c r="G19" s="14"/>
      <c r="H19" s="14"/>
      <c r="I19" s="14"/>
      <c r="J19" s="26"/>
    </row>
    <row r="20" spans="2:10" x14ac:dyDescent="0.25">
      <c r="B20" s="17"/>
      <c r="C20" s="14"/>
      <c r="D20" s="14"/>
      <c r="E20" s="14"/>
      <c r="F20" s="14"/>
      <c r="G20" s="14"/>
      <c r="H20" s="14"/>
      <c r="I20" s="14"/>
      <c r="J20" s="26"/>
    </row>
    <row r="21" spans="2:10" ht="15.75" x14ac:dyDescent="0.25">
      <c r="B21" s="94" t="s">
        <v>19</v>
      </c>
      <c r="C21" s="95"/>
      <c r="D21" s="86" t="s">
        <v>35</v>
      </c>
      <c r="E21" s="86"/>
      <c r="F21" s="86"/>
      <c r="G21" s="86"/>
      <c r="H21" s="86"/>
      <c r="I21" s="86"/>
      <c r="J21" s="87"/>
    </row>
    <row r="22" spans="2:10" x14ac:dyDescent="0.25">
      <c r="B22" s="4"/>
      <c r="C22" s="5"/>
      <c r="D22" s="86"/>
      <c r="E22" s="86"/>
      <c r="F22" s="86"/>
      <c r="G22" s="86"/>
      <c r="H22" s="86"/>
      <c r="I22" s="86"/>
      <c r="J22" s="87"/>
    </row>
    <row r="23" spans="2:10" x14ac:dyDescent="0.25">
      <c r="B23" s="4"/>
      <c r="C23" s="5"/>
      <c r="D23" s="86"/>
      <c r="E23" s="86"/>
      <c r="F23" s="86"/>
      <c r="G23" s="86"/>
      <c r="H23" s="86"/>
      <c r="I23" s="86"/>
      <c r="J23" s="87"/>
    </row>
    <row r="24" spans="2:10" x14ac:dyDescent="0.25">
      <c r="B24" s="4"/>
      <c r="C24" s="5"/>
      <c r="D24" s="86"/>
      <c r="E24" s="86"/>
      <c r="F24" s="86"/>
      <c r="G24" s="86"/>
      <c r="H24" s="86"/>
      <c r="I24" s="86"/>
      <c r="J24" s="87"/>
    </row>
    <row r="25" spans="2:10" x14ac:dyDescent="0.25">
      <c r="B25" s="4"/>
      <c r="C25" s="5"/>
      <c r="D25" s="24"/>
      <c r="E25" s="24"/>
      <c r="F25" s="24"/>
      <c r="G25" s="24"/>
      <c r="H25" s="24"/>
      <c r="I25" s="24"/>
      <c r="J25" s="25"/>
    </row>
    <row r="26" spans="2:10" ht="15.75" x14ac:dyDescent="0.25">
      <c r="B26" s="23" t="s">
        <v>0</v>
      </c>
      <c r="C26" s="5"/>
      <c r="D26" s="82" t="s">
        <v>36</v>
      </c>
      <c r="E26" s="82"/>
      <c r="F26" s="82"/>
      <c r="G26" s="82"/>
      <c r="H26" s="82"/>
      <c r="I26" s="82"/>
      <c r="J26" s="83"/>
    </row>
    <row r="27" spans="2:10" ht="15.75" x14ac:dyDescent="0.25">
      <c r="B27" s="23" t="s">
        <v>1</v>
      </c>
      <c r="C27" s="5"/>
      <c r="D27" s="82" t="s">
        <v>20</v>
      </c>
      <c r="E27" s="82"/>
      <c r="F27" s="82"/>
      <c r="G27" s="82"/>
      <c r="H27" s="82"/>
      <c r="I27" s="82"/>
      <c r="J27" s="83"/>
    </row>
    <row r="28" spans="2:10" ht="15.75" x14ac:dyDescent="0.25">
      <c r="B28" s="23" t="s">
        <v>2</v>
      </c>
      <c r="C28" s="5"/>
      <c r="D28" s="82" t="s">
        <v>21</v>
      </c>
      <c r="E28" s="82"/>
      <c r="F28" s="82"/>
      <c r="G28" s="82"/>
      <c r="H28" s="82"/>
      <c r="I28" s="82"/>
      <c r="J28" s="83"/>
    </row>
    <row r="29" spans="2:10" ht="15.75" x14ac:dyDescent="0.25">
      <c r="B29" s="23" t="s">
        <v>3</v>
      </c>
      <c r="C29" s="5"/>
      <c r="D29" s="96" t="s">
        <v>37</v>
      </c>
      <c r="E29" s="96"/>
      <c r="F29" s="96"/>
      <c r="G29" s="96"/>
      <c r="H29" s="96"/>
      <c r="I29" s="96"/>
      <c r="J29" s="97"/>
    </row>
    <row r="30" spans="2:10" ht="15.75" x14ac:dyDescent="0.25">
      <c r="B30" s="23" t="s">
        <v>7</v>
      </c>
      <c r="C30" s="5"/>
      <c r="D30" s="12"/>
      <c r="E30" s="5"/>
      <c r="F30" s="5"/>
      <c r="G30" s="5"/>
      <c r="H30" s="5"/>
      <c r="I30" s="5"/>
      <c r="J30" s="6"/>
    </row>
    <row r="31" spans="2:10" ht="15.75" x14ac:dyDescent="0.25">
      <c r="B31" s="23" t="s">
        <v>6</v>
      </c>
      <c r="C31" s="5"/>
      <c r="D31" s="12"/>
      <c r="E31" s="5"/>
      <c r="F31" s="5"/>
      <c r="G31" s="5"/>
      <c r="H31" s="5"/>
      <c r="I31" s="5"/>
      <c r="J31" s="6"/>
    </row>
    <row r="32" spans="2:10" ht="15.75" x14ac:dyDescent="0.25">
      <c r="B32" s="23" t="s">
        <v>10</v>
      </c>
      <c r="C32" s="5"/>
      <c r="D32" s="13"/>
      <c r="E32" s="5"/>
      <c r="F32" s="5"/>
      <c r="G32" s="5"/>
      <c r="H32" s="5"/>
      <c r="I32" s="5"/>
      <c r="J32" s="6"/>
    </row>
    <row r="33" spans="2:10" ht="15.75" x14ac:dyDescent="0.25">
      <c r="B33" s="23" t="s">
        <v>11</v>
      </c>
      <c r="C33" s="5"/>
      <c r="D33" s="13"/>
      <c r="E33" s="5"/>
      <c r="F33" s="5"/>
      <c r="G33" s="5"/>
      <c r="H33" s="5"/>
      <c r="I33" s="5"/>
      <c r="J33" s="6"/>
    </row>
    <row r="34" spans="2:10" ht="15.75" x14ac:dyDescent="0.25">
      <c r="B34" s="23" t="s">
        <v>12</v>
      </c>
      <c r="C34" s="5"/>
      <c r="D34" s="12"/>
      <c r="E34" s="5"/>
      <c r="F34" s="5"/>
      <c r="G34" s="5"/>
      <c r="H34" s="5"/>
      <c r="I34" s="5"/>
      <c r="J34" s="6"/>
    </row>
    <row r="35" spans="2:10" ht="15.75" x14ac:dyDescent="0.25">
      <c r="B35" s="23" t="s">
        <v>13</v>
      </c>
      <c r="C35" s="5"/>
      <c r="D35" s="12"/>
      <c r="E35" s="5"/>
      <c r="F35" s="5"/>
      <c r="G35" s="5"/>
      <c r="H35" s="5"/>
      <c r="I35" s="5"/>
      <c r="J35" s="6"/>
    </row>
    <row r="36" spans="2:10" ht="16.5" thickBot="1" x14ac:dyDescent="0.3">
      <c r="B36" s="23"/>
      <c r="C36" s="5"/>
      <c r="D36" s="11"/>
      <c r="E36" s="5"/>
      <c r="F36" s="5"/>
      <c r="G36" s="5"/>
      <c r="H36" s="5"/>
      <c r="I36" s="5"/>
      <c r="J36" s="6"/>
    </row>
    <row r="37" spans="2:10" ht="15.75" thickBot="1" x14ac:dyDescent="0.3">
      <c r="B37" s="4"/>
      <c r="C37" s="5"/>
      <c r="D37" s="88" t="s">
        <v>22</v>
      </c>
      <c r="E37" s="89"/>
      <c r="F37" s="118" t="s">
        <v>23</v>
      </c>
      <c r="G37" s="119" t="s">
        <v>5</v>
      </c>
      <c r="H37" s="120" t="s">
        <v>24</v>
      </c>
      <c r="I37" s="5"/>
      <c r="J37" s="6"/>
    </row>
    <row r="38" spans="2:10" x14ac:dyDescent="0.25">
      <c r="B38" s="4"/>
      <c r="C38" s="5"/>
      <c r="D38" s="113" t="s">
        <v>25</v>
      </c>
      <c r="E38" s="114"/>
      <c r="F38" s="115">
        <f>+Materiales!G23+Materiales!G54</f>
        <v>50393543.689999998</v>
      </c>
      <c r="G38" s="116">
        <f>+Materiales!H54+Materiales!H23</f>
        <v>9574773.3011000007</v>
      </c>
      <c r="H38" s="117">
        <f>SUM(F38:G38)</f>
        <v>59968316.991099998</v>
      </c>
      <c r="I38" s="5"/>
      <c r="J38" s="6"/>
    </row>
    <row r="39" spans="2:10" ht="15.75" thickBot="1" x14ac:dyDescent="0.3">
      <c r="B39" s="4"/>
      <c r="C39" s="5"/>
      <c r="D39" s="90" t="s">
        <v>4</v>
      </c>
      <c r="E39" s="91"/>
      <c r="F39" s="18">
        <f>+Materiales!G28</f>
        <v>19500000</v>
      </c>
      <c r="G39" s="19">
        <f>+Materiales!H28</f>
        <v>3705000</v>
      </c>
      <c r="H39" s="20">
        <f>SUM(F39:G39)</f>
        <v>23205000</v>
      </c>
      <c r="I39" s="5"/>
      <c r="J39" s="6"/>
    </row>
    <row r="40" spans="2:10" ht="15.75" thickBot="1" x14ac:dyDescent="0.3">
      <c r="B40" s="4"/>
      <c r="C40" s="5"/>
      <c r="D40" s="92" t="s">
        <v>26</v>
      </c>
      <c r="E40" s="93"/>
      <c r="F40" s="21">
        <f>SUM(F38:F39)</f>
        <v>69893543.689999998</v>
      </c>
      <c r="G40" s="21">
        <f t="shared" ref="G40" si="0">SUM(G38:G39)</f>
        <v>13279773.301100001</v>
      </c>
      <c r="H40" s="22">
        <f>SUM(H38:H39)</f>
        <v>83173316.991099998</v>
      </c>
      <c r="I40" s="5"/>
      <c r="J40" s="6"/>
    </row>
    <row r="41" spans="2:10" ht="6" customHeight="1" thickBot="1" x14ac:dyDescent="0.3">
      <c r="B41" s="7"/>
      <c r="C41" s="8"/>
      <c r="D41" s="8"/>
      <c r="E41" s="8"/>
      <c r="F41" s="8"/>
      <c r="G41" s="8"/>
      <c r="H41" s="8"/>
      <c r="I41" s="8"/>
      <c r="J41" s="9"/>
    </row>
  </sheetData>
  <mergeCells count="14">
    <mergeCell ref="D37:E37"/>
    <mergeCell ref="D38:E38"/>
    <mergeCell ref="D39:E39"/>
    <mergeCell ref="D40:E40"/>
    <mergeCell ref="B21:C21"/>
    <mergeCell ref="D29:J29"/>
    <mergeCell ref="E3:J3"/>
    <mergeCell ref="E4:J4"/>
    <mergeCell ref="E5:J5"/>
    <mergeCell ref="D28:J28"/>
    <mergeCell ref="D27:J27"/>
    <mergeCell ref="D26:J26"/>
    <mergeCell ref="D9:J9"/>
    <mergeCell ref="D21:J24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2279-D5B1-4D02-91C9-21AABFDF7CA4}">
  <dimension ref="A1:J139"/>
  <sheetViews>
    <sheetView tabSelected="1" workbookViewId="0">
      <selection activeCell="G57" sqref="G57:I58"/>
    </sheetView>
  </sheetViews>
  <sheetFormatPr baseColWidth="10" defaultRowHeight="15" x14ac:dyDescent="0.25"/>
  <cols>
    <col min="1" max="1" width="3.140625" customWidth="1"/>
    <col min="2" max="2" width="5.140625" bestFit="1" customWidth="1"/>
    <col min="3" max="3" width="25.28515625" bestFit="1" customWidth="1"/>
    <col min="4" max="4" width="8.85546875" bestFit="1" customWidth="1"/>
    <col min="5" max="5" width="12.5703125" bestFit="1" customWidth="1"/>
    <col min="6" max="6" width="13" style="44" bestFit="1" customWidth="1"/>
    <col min="7" max="7" width="14" style="44" bestFit="1" customWidth="1"/>
    <col min="8" max="9" width="13" style="44" bestFit="1" customWidth="1"/>
  </cols>
  <sheetData>
    <row r="1" spans="1:10" ht="15.75" thickBot="1" x14ac:dyDescent="0.3"/>
    <row r="2" spans="1:10" x14ac:dyDescent="0.25">
      <c r="A2" s="5"/>
      <c r="B2" s="28"/>
      <c r="C2" s="29"/>
      <c r="D2" s="2"/>
      <c r="E2" s="2"/>
      <c r="F2" s="45"/>
      <c r="G2" s="45"/>
      <c r="H2" s="45"/>
      <c r="I2" s="54"/>
      <c r="J2" s="5"/>
    </row>
    <row r="3" spans="1:10" ht="18.75" x14ac:dyDescent="0.25">
      <c r="A3" s="5"/>
      <c r="B3" s="30"/>
      <c r="C3" s="11"/>
      <c r="D3" s="78" t="s">
        <v>14</v>
      </c>
      <c r="E3" s="78"/>
      <c r="F3" s="78"/>
      <c r="G3" s="78"/>
      <c r="H3" s="78"/>
      <c r="I3" s="79"/>
      <c r="J3" s="5"/>
    </row>
    <row r="4" spans="1:10" ht="18.75" x14ac:dyDescent="0.25">
      <c r="A4" s="5"/>
      <c r="B4" s="30"/>
      <c r="C4" s="11"/>
      <c r="D4" s="78" t="s">
        <v>15</v>
      </c>
      <c r="E4" s="78"/>
      <c r="F4" s="78"/>
      <c r="G4" s="78"/>
      <c r="H4" s="78"/>
      <c r="I4" s="79"/>
      <c r="J4" s="5"/>
    </row>
    <row r="5" spans="1:10" x14ac:dyDescent="0.25">
      <c r="A5" s="5"/>
      <c r="B5" s="30"/>
      <c r="C5" s="11"/>
      <c r="D5" s="80" t="s">
        <v>16</v>
      </c>
      <c r="E5" s="80"/>
      <c r="F5" s="80"/>
      <c r="G5" s="80"/>
      <c r="H5" s="80"/>
      <c r="I5" s="81"/>
      <c r="J5" s="5"/>
    </row>
    <row r="6" spans="1:10" ht="15.75" thickBot="1" x14ac:dyDescent="0.3">
      <c r="A6" s="5"/>
      <c r="B6" s="32"/>
      <c r="C6" s="33"/>
      <c r="D6" s="8"/>
      <c r="E6" s="8"/>
      <c r="F6" s="46"/>
      <c r="G6" s="46"/>
      <c r="H6" s="46"/>
      <c r="I6" s="55"/>
      <c r="J6" s="5"/>
    </row>
    <row r="7" spans="1:10" x14ac:dyDescent="0.25">
      <c r="A7" s="5"/>
      <c r="B7" s="11"/>
      <c r="C7" s="11"/>
      <c r="D7" s="11"/>
      <c r="E7" s="5"/>
      <c r="F7" s="47"/>
      <c r="G7" s="47"/>
      <c r="H7" s="47"/>
      <c r="I7" s="47"/>
      <c r="J7" s="5"/>
    </row>
    <row r="8" spans="1:10" ht="15.75" thickBot="1" x14ac:dyDescent="0.3">
      <c r="A8" s="5"/>
      <c r="B8" s="11"/>
      <c r="C8" s="11"/>
      <c r="D8" s="11"/>
      <c r="E8" s="5"/>
      <c r="F8" s="47"/>
      <c r="G8" s="47"/>
      <c r="H8" s="47"/>
      <c r="I8" s="47"/>
      <c r="J8" s="5"/>
    </row>
    <row r="9" spans="1:10" ht="16.5" thickBot="1" x14ac:dyDescent="0.3">
      <c r="A9" s="5"/>
      <c r="B9" s="104" t="s">
        <v>32</v>
      </c>
      <c r="C9" s="105"/>
      <c r="D9" s="105"/>
      <c r="E9" s="105"/>
      <c r="F9" s="105"/>
      <c r="G9" s="105"/>
      <c r="H9" s="105"/>
      <c r="I9" s="106"/>
      <c r="J9" s="5"/>
    </row>
    <row r="10" spans="1:10" ht="15.75" thickBot="1" x14ac:dyDescent="0.3">
      <c r="A10" s="5"/>
      <c r="B10" s="62" t="s">
        <v>8</v>
      </c>
      <c r="C10" s="63" t="s">
        <v>27</v>
      </c>
      <c r="D10" s="63" t="s">
        <v>9</v>
      </c>
      <c r="E10" s="63" t="s">
        <v>28</v>
      </c>
      <c r="F10" s="69" t="s">
        <v>29</v>
      </c>
      <c r="G10" s="64" t="s">
        <v>23</v>
      </c>
      <c r="H10" s="64" t="s">
        <v>30</v>
      </c>
      <c r="I10" s="65" t="s">
        <v>24</v>
      </c>
      <c r="J10" s="5"/>
    </row>
    <row r="11" spans="1:10" x14ac:dyDescent="0.25">
      <c r="A11" s="5"/>
      <c r="B11" s="37">
        <v>1</v>
      </c>
      <c r="C11" s="38" t="s">
        <v>38</v>
      </c>
      <c r="D11" s="70">
        <v>5.5</v>
      </c>
      <c r="E11" s="38" t="s">
        <v>48</v>
      </c>
      <c r="F11" s="49">
        <v>153421</v>
      </c>
      <c r="G11" s="49">
        <f>+F11*D11</f>
        <v>843815.5</v>
      </c>
      <c r="H11" s="49">
        <f>+G11*19%</f>
        <v>160324.94500000001</v>
      </c>
      <c r="I11" s="57">
        <f>+H11+G11</f>
        <v>1004140.4450000001</v>
      </c>
      <c r="J11" s="5"/>
    </row>
    <row r="12" spans="1:10" ht="17.25" x14ac:dyDescent="0.25">
      <c r="A12" s="5"/>
      <c r="B12" s="15">
        <v>2</v>
      </c>
      <c r="C12" s="35" t="s">
        <v>39</v>
      </c>
      <c r="D12" s="68">
        <v>4</v>
      </c>
      <c r="E12" s="35" t="s">
        <v>48</v>
      </c>
      <c r="F12" s="50">
        <v>66940</v>
      </c>
      <c r="G12" s="50">
        <f t="shared" ref="G12:G20" si="0">+F12*D12</f>
        <v>267760</v>
      </c>
      <c r="H12" s="50">
        <f t="shared" ref="H12:H20" si="1">+G12*19%</f>
        <v>50874.400000000001</v>
      </c>
      <c r="I12" s="60">
        <f t="shared" ref="I12:I20" si="2">+H12+G12</f>
        <v>318634.40000000002</v>
      </c>
      <c r="J12" s="5"/>
    </row>
    <row r="13" spans="1:10" x14ac:dyDescent="0.25">
      <c r="A13" s="5"/>
      <c r="B13" s="15">
        <v>3</v>
      </c>
      <c r="C13" s="35" t="s">
        <v>40</v>
      </c>
      <c r="D13" s="68">
        <v>10</v>
      </c>
      <c r="E13" s="35" t="s">
        <v>48</v>
      </c>
      <c r="F13" s="50">
        <v>117448</v>
      </c>
      <c r="G13" s="50">
        <f t="shared" si="0"/>
        <v>1174480</v>
      </c>
      <c r="H13" s="50">
        <f t="shared" si="1"/>
        <v>223151.2</v>
      </c>
      <c r="I13" s="60">
        <f t="shared" si="2"/>
        <v>1397631.2</v>
      </c>
      <c r="J13" s="5"/>
    </row>
    <row r="14" spans="1:10" x14ac:dyDescent="0.25">
      <c r="A14" s="5"/>
      <c r="B14" s="15">
        <v>4</v>
      </c>
      <c r="C14" s="35" t="s">
        <v>41</v>
      </c>
      <c r="D14" s="68">
        <v>9.5</v>
      </c>
      <c r="E14" s="35" t="s">
        <v>48</v>
      </c>
      <c r="F14" s="50">
        <v>3780</v>
      </c>
      <c r="G14" s="50">
        <f t="shared" si="0"/>
        <v>35910</v>
      </c>
      <c r="H14" s="50">
        <f t="shared" si="1"/>
        <v>6822.9</v>
      </c>
      <c r="I14" s="60">
        <f t="shared" si="2"/>
        <v>42732.9</v>
      </c>
      <c r="J14" s="5"/>
    </row>
    <row r="15" spans="1:10" x14ac:dyDescent="0.25">
      <c r="A15" s="5"/>
      <c r="B15" s="15">
        <v>5</v>
      </c>
      <c r="C15" s="35" t="s">
        <v>42</v>
      </c>
      <c r="D15" s="68">
        <v>6.3</v>
      </c>
      <c r="E15" s="35" t="s">
        <v>48</v>
      </c>
      <c r="F15" s="50">
        <v>2274247</v>
      </c>
      <c r="G15" s="50">
        <f t="shared" si="0"/>
        <v>14327756.1</v>
      </c>
      <c r="H15" s="50">
        <f t="shared" si="1"/>
        <v>2722273.659</v>
      </c>
      <c r="I15" s="60">
        <f t="shared" si="2"/>
        <v>17050029.759</v>
      </c>
      <c r="J15" s="5"/>
    </row>
    <row r="16" spans="1:10" x14ac:dyDescent="0.25">
      <c r="A16" s="5"/>
      <c r="B16" s="15">
        <v>6</v>
      </c>
      <c r="C16" s="35" t="s">
        <v>43</v>
      </c>
      <c r="D16" s="68">
        <v>2.2000000000000002</v>
      </c>
      <c r="E16" s="35" t="s">
        <v>48</v>
      </c>
      <c r="F16" s="50">
        <v>284844</v>
      </c>
      <c r="G16" s="50">
        <f t="shared" si="0"/>
        <v>626656.80000000005</v>
      </c>
      <c r="H16" s="50">
        <f t="shared" si="1"/>
        <v>119064.79200000002</v>
      </c>
      <c r="I16" s="60">
        <f t="shared" si="2"/>
        <v>745721.59200000006</v>
      </c>
      <c r="J16" s="5"/>
    </row>
    <row r="17" spans="1:10" x14ac:dyDescent="0.25">
      <c r="A17" s="5"/>
      <c r="B17" s="15">
        <v>7</v>
      </c>
      <c r="C17" s="35" t="s">
        <v>44</v>
      </c>
      <c r="D17" s="68">
        <v>16</v>
      </c>
      <c r="E17" s="35" t="s">
        <v>48</v>
      </c>
      <c r="F17" s="50">
        <v>165000</v>
      </c>
      <c r="G17" s="50">
        <f t="shared" si="0"/>
        <v>2640000</v>
      </c>
      <c r="H17" s="50">
        <f t="shared" si="1"/>
        <v>501600</v>
      </c>
      <c r="I17" s="60">
        <f t="shared" si="2"/>
        <v>3141600</v>
      </c>
      <c r="J17" s="5"/>
    </row>
    <row r="18" spans="1:10" x14ac:dyDescent="0.25">
      <c r="A18" s="5"/>
      <c r="B18" s="15">
        <v>8</v>
      </c>
      <c r="C18" s="35" t="s">
        <v>45</v>
      </c>
      <c r="D18" s="68">
        <v>16</v>
      </c>
      <c r="E18" s="35" t="s">
        <v>48</v>
      </c>
      <c r="F18" s="50">
        <v>10000</v>
      </c>
      <c r="G18" s="50">
        <f t="shared" si="0"/>
        <v>160000</v>
      </c>
      <c r="H18" s="50">
        <f t="shared" si="1"/>
        <v>30400</v>
      </c>
      <c r="I18" s="60">
        <f t="shared" si="2"/>
        <v>190400</v>
      </c>
      <c r="J18" s="5"/>
    </row>
    <row r="19" spans="1:10" x14ac:dyDescent="0.25">
      <c r="A19" s="5"/>
      <c r="B19" s="15">
        <v>9</v>
      </c>
      <c r="C19" s="35" t="s">
        <v>46</v>
      </c>
      <c r="D19" s="68">
        <v>12</v>
      </c>
      <c r="E19" s="35" t="s">
        <v>48</v>
      </c>
      <c r="F19" s="50">
        <v>70000</v>
      </c>
      <c r="G19" s="50">
        <f t="shared" si="0"/>
        <v>840000</v>
      </c>
      <c r="H19" s="50">
        <f t="shared" si="1"/>
        <v>159600</v>
      </c>
      <c r="I19" s="60">
        <f t="shared" si="2"/>
        <v>999600</v>
      </c>
      <c r="J19" s="5"/>
    </row>
    <row r="20" spans="1:10" x14ac:dyDescent="0.25">
      <c r="A20" s="5"/>
      <c r="B20" s="15">
        <v>10</v>
      </c>
      <c r="C20" s="35" t="s">
        <v>47</v>
      </c>
      <c r="D20" s="68">
        <v>10</v>
      </c>
      <c r="E20" s="35" t="s">
        <v>48</v>
      </c>
      <c r="F20" s="50">
        <v>45000</v>
      </c>
      <c r="G20" s="50">
        <f t="shared" si="0"/>
        <v>450000</v>
      </c>
      <c r="H20" s="50">
        <f t="shared" si="1"/>
        <v>85500</v>
      </c>
      <c r="I20" s="60">
        <f t="shared" si="2"/>
        <v>535500</v>
      </c>
      <c r="J20" s="5"/>
    </row>
    <row r="21" spans="1:10" x14ac:dyDescent="0.25">
      <c r="A21" s="5"/>
      <c r="B21" s="15">
        <v>11</v>
      </c>
      <c r="C21" s="35" t="s">
        <v>49</v>
      </c>
      <c r="D21" s="68">
        <v>77</v>
      </c>
      <c r="E21" s="35" t="s">
        <v>48</v>
      </c>
      <c r="F21" s="50">
        <v>354545.45</v>
      </c>
      <c r="G21" s="50">
        <f t="shared" ref="G21:G22" si="3">+F21*D21</f>
        <v>27299999.650000002</v>
      </c>
      <c r="H21" s="50">
        <f t="shared" ref="H21:H22" si="4">+G21*19%</f>
        <v>5186999.9335000003</v>
      </c>
      <c r="I21" s="60">
        <f t="shared" ref="I21:I22" si="5">+H21+G21</f>
        <v>32486999.583500002</v>
      </c>
      <c r="J21" s="5"/>
    </row>
    <row r="22" spans="1:10" x14ac:dyDescent="0.25">
      <c r="A22" s="5"/>
      <c r="B22" s="15">
        <v>12</v>
      </c>
      <c r="C22" s="35" t="s">
        <v>50</v>
      </c>
      <c r="D22" s="68">
        <v>2</v>
      </c>
      <c r="E22" s="35" t="s">
        <v>48</v>
      </c>
      <c r="F22" s="50">
        <v>525000</v>
      </c>
      <c r="G22" s="50">
        <f t="shared" si="3"/>
        <v>1050000</v>
      </c>
      <c r="H22" s="50">
        <f t="shared" si="4"/>
        <v>199500</v>
      </c>
      <c r="I22" s="60">
        <f t="shared" si="5"/>
        <v>1249500</v>
      </c>
      <c r="J22" s="5"/>
    </row>
    <row r="23" spans="1:10" ht="15.75" thickBot="1" x14ac:dyDescent="0.3">
      <c r="A23" s="5"/>
      <c r="B23" s="101" t="s">
        <v>31</v>
      </c>
      <c r="C23" s="102"/>
      <c r="D23" s="102"/>
      <c r="E23" s="102"/>
      <c r="F23" s="103"/>
      <c r="G23" s="59">
        <f>SUM(G11:G22)</f>
        <v>49716378.049999997</v>
      </c>
      <c r="H23" s="59">
        <f>SUM(H11:H22)</f>
        <v>9446111.8295000009</v>
      </c>
      <c r="I23" s="59">
        <f>SUM(I11:I22)</f>
        <v>59162489.879500002</v>
      </c>
      <c r="J23" s="5"/>
    </row>
    <row r="24" spans="1:10" ht="15.75" thickBot="1" x14ac:dyDescent="0.3">
      <c r="A24" s="5"/>
      <c r="B24" s="67"/>
      <c r="C24" s="67"/>
      <c r="D24" s="67"/>
      <c r="E24" s="67"/>
      <c r="F24" s="47"/>
      <c r="G24" s="47"/>
      <c r="H24" s="47"/>
      <c r="I24" s="47"/>
      <c r="J24" s="5"/>
    </row>
    <row r="25" spans="1:10" ht="15.75" thickBot="1" x14ac:dyDescent="0.3">
      <c r="A25" s="5"/>
      <c r="B25" s="42" t="s">
        <v>8</v>
      </c>
      <c r="C25" s="43" t="s">
        <v>27</v>
      </c>
      <c r="D25" s="43" t="s">
        <v>9</v>
      </c>
      <c r="E25" s="43" t="s">
        <v>28</v>
      </c>
      <c r="F25" s="48" t="s">
        <v>29</v>
      </c>
      <c r="G25" s="52" t="s">
        <v>23</v>
      </c>
      <c r="H25" s="52" t="s">
        <v>30</v>
      </c>
      <c r="I25" s="56" t="s">
        <v>24</v>
      </c>
      <c r="J25" s="5"/>
    </row>
    <row r="26" spans="1:10" x14ac:dyDescent="0.25">
      <c r="A26" s="5"/>
      <c r="B26" s="40">
        <v>1</v>
      </c>
      <c r="C26" s="72" t="s">
        <v>51</v>
      </c>
      <c r="D26" s="41">
        <v>1</v>
      </c>
      <c r="E26" s="72" t="s">
        <v>36</v>
      </c>
      <c r="F26" s="53">
        <v>15000000</v>
      </c>
      <c r="G26" s="53">
        <f>+F26*D26</f>
        <v>15000000</v>
      </c>
      <c r="H26" s="53">
        <f>+G26*19%</f>
        <v>2850000</v>
      </c>
      <c r="I26" s="58">
        <f>+H26+G26</f>
        <v>17850000</v>
      </c>
      <c r="J26" s="5"/>
    </row>
    <row r="27" spans="1:10" ht="15.75" thickBot="1" x14ac:dyDescent="0.3">
      <c r="A27" s="5"/>
      <c r="B27" s="39">
        <v>2</v>
      </c>
      <c r="C27" s="71" t="s">
        <v>52</v>
      </c>
      <c r="D27" s="36">
        <v>1</v>
      </c>
      <c r="E27" s="36" t="s">
        <v>53</v>
      </c>
      <c r="F27" s="51">
        <v>4500000</v>
      </c>
      <c r="G27" s="51">
        <f>+F27*D27</f>
        <v>4500000</v>
      </c>
      <c r="H27" s="51">
        <f>+G27*19%</f>
        <v>855000</v>
      </c>
      <c r="I27" s="61">
        <f>+H27+G27</f>
        <v>5355000</v>
      </c>
      <c r="J27" s="5"/>
    </row>
    <row r="28" spans="1:10" ht="15.75" thickBot="1" x14ac:dyDescent="0.3">
      <c r="A28" s="5"/>
      <c r="B28" s="101" t="s">
        <v>31</v>
      </c>
      <c r="C28" s="102"/>
      <c r="D28" s="102"/>
      <c r="E28" s="102"/>
      <c r="F28" s="103"/>
      <c r="G28" s="59">
        <f>SUM(G26:G27)</f>
        <v>19500000</v>
      </c>
      <c r="H28" s="59">
        <f>SUM(H26:H27)</f>
        <v>3705000</v>
      </c>
      <c r="I28" s="59">
        <f>SUM(I26:I27)</f>
        <v>23205000</v>
      </c>
      <c r="J28" s="5"/>
    </row>
    <row r="29" spans="1:10" x14ac:dyDescent="0.25">
      <c r="A29" s="5"/>
      <c r="B29" s="5"/>
      <c r="C29" s="67"/>
      <c r="D29" s="67"/>
      <c r="E29" s="67"/>
      <c r="F29" s="67"/>
      <c r="G29" s="67"/>
      <c r="H29" s="67"/>
      <c r="I29" s="67"/>
      <c r="J29" s="5"/>
    </row>
    <row r="30" spans="1:10" ht="15.75" thickBot="1" x14ac:dyDescent="0.3">
      <c r="A30" s="5"/>
      <c r="B30" s="5"/>
      <c r="C30" s="5"/>
      <c r="D30" s="5"/>
      <c r="E30" s="5"/>
      <c r="F30" s="47"/>
      <c r="G30" s="47"/>
      <c r="H30" s="47"/>
      <c r="I30" s="47"/>
      <c r="J30" s="5"/>
    </row>
    <row r="31" spans="1:10" ht="15.75" thickBot="1" x14ac:dyDescent="0.3">
      <c r="A31" s="5"/>
      <c r="B31" s="98" t="s">
        <v>33</v>
      </c>
      <c r="C31" s="99"/>
      <c r="D31" s="99"/>
      <c r="E31" s="99"/>
      <c r="F31" s="99"/>
      <c r="G31" s="99"/>
      <c r="H31" s="99"/>
      <c r="I31" s="100"/>
      <c r="J31" s="5"/>
    </row>
    <row r="32" spans="1:10" ht="15.75" thickBot="1" x14ac:dyDescent="0.3">
      <c r="A32" s="5"/>
      <c r="B32" s="62" t="s">
        <v>8</v>
      </c>
      <c r="C32" s="63" t="s">
        <v>27</v>
      </c>
      <c r="D32" s="63" t="s">
        <v>9</v>
      </c>
      <c r="E32" s="63" t="s">
        <v>28</v>
      </c>
      <c r="F32" s="64" t="s">
        <v>29</v>
      </c>
      <c r="G32" s="64" t="s">
        <v>23</v>
      </c>
      <c r="H32" s="64" t="s">
        <v>30</v>
      </c>
      <c r="I32" s="65" t="s">
        <v>24</v>
      </c>
      <c r="J32" s="5"/>
    </row>
    <row r="33" spans="1:10" x14ac:dyDescent="0.25">
      <c r="A33" s="5"/>
      <c r="B33" s="37">
        <v>1</v>
      </c>
      <c r="C33" s="76" t="s">
        <v>54</v>
      </c>
      <c r="D33" s="73">
        <v>28</v>
      </c>
      <c r="E33" s="35" t="s">
        <v>74</v>
      </c>
      <c r="F33" s="16">
        <v>846.22</v>
      </c>
      <c r="G33" s="49">
        <f>+F33*D33</f>
        <v>23694.16</v>
      </c>
      <c r="H33" s="49">
        <f>+G33*19%</f>
        <v>4501.8904000000002</v>
      </c>
      <c r="I33" s="57">
        <f>+H33+G33</f>
        <v>28196.0504</v>
      </c>
      <c r="J33" s="5"/>
    </row>
    <row r="34" spans="1:10" x14ac:dyDescent="0.25">
      <c r="A34" s="5"/>
      <c r="B34" s="15">
        <v>2</v>
      </c>
      <c r="C34" s="76" t="s">
        <v>55</v>
      </c>
      <c r="D34" s="73">
        <v>18</v>
      </c>
      <c r="E34" s="35" t="s">
        <v>74</v>
      </c>
      <c r="F34" s="16">
        <v>310.92</v>
      </c>
      <c r="G34" s="50">
        <f t="shared" ref="G34:G53" si="6">+F34*D34</f>
        <v>5596.56</v>
      </c>
      <c r="H34" s="50">
        <f t="shared" ref="H34:H53" si="7">+G34*19%</f>
        <v>1063.3464000000001</v>
      </c>
      <c r="I34" s="60">
        <f t="shared" ref="I34:I53" si="8">+H34+G34</f>
        <v>6659.9064000000008</v>
      </c>
      <c r="J34" s="5"/>
    </row>
    <row r="35" spans="1:10" x14ac:dyDescent="0.25">
      <c r="A35" s="5"/>
      <c r="B35" s="15">
        <v>3</v>
      </c>
      <c r="C35" s="76" t="s">
        <v>56</v>
      </c>
      <c r="D35" s="73">
        <v>16</v>
      </c>
      <c r="E35" s="35" t="s">
        <v>74</v>
      </c>
      <c r="F35" s="16">
        <v>61</v>
      </c>
      <c r="G35" s="50">
        <f t="shared" si="6"/>
        <v>976</v>
      </c>
      <c r="H35" s="50">
        <f t="shared" si="7"/>
        <v>185.44</v>
      </c>
      <c r="I35" s="60">
        <f t="shared" si="8"/>
        <v>1161.44</v>
      </c>
      <c r="J35" s="5"/>
    </row>
    <row r="36" spans="1:10" x14ac:dyDescent="0.25">
      <c r="A36" s="5"/>
      <c r="B36" s="15">
        <v>4</v>
      </c>
      <c r="C36" s="76" t="s">
        <v>57</v>
      </c>
      <c r="D36" s="73">
        <v>3</v>
      </c>
      <c r="E36" s="35" t="s">
        <v>74</v>
      </c>
      <c r="F36" s="16">
        <v>1600</v>
      </c>
      <c r="G36" s="50">
        <f t="shared" si="6"/>
        <v>4800</v>
      </c>
      <c r="H36" s="50">
        <f t="shared" si="7"/>
        <v>912</v>
      </c>
      <c r="I36" s="60">
        <f t="shared" si="8"/>
        <v>5712</v>
      </c>
      <c r="J36" s="5"/>
    </row>
    <row r="37" spans="1:10" x14ac:dyDescent="0.25">
      <c r="A37" s="5"/>
      <c r="B37" s="15">
        <v>5</v>
      </c>
      <c r="C37" s="76" t="s">
        <v>58</v>
      </c>
      <c r="D37" s="73">
        <v>3</v>
      </c>
      <c r="E37" s="35" t="s">
        <v>74</v>
      </c>
      <c r="F37" s="16">
        <v>137</v>
      </c>
      <c r="G37" s="50">
        <f t="shared" si="6"/>
        <v>411</v>
      </c>
      <c r="H37" s="50">
        <f t="shared" si="7"/>
        <v>78.09</v>
      </c>
      <c r="I37" s="60">
        <f t="shared" si="8"/>
        <v>489.09000000000003</v>
      </c>
      <c r="J37" s="5"/>
    </row>
    <row r="38" spans="1:10" x14ac:dyDescent="0.25">
      <c r="A38" s="5"/>
      <c r="B38" s="15">
        <v>6</v>
      </c>
      <c r="C38" s="76" t="s">
        <v>59</v>
      </c>
      <c r="D38" s="73">
        <v>3</v>
      </c>
      <c r="E38" s="35" t="s">
        <v>74</v>
      </c>
      <c r="F38" s="16">
        <v>61</v>
      </c>
      <c r="G38" s="50">
        <f t="shared" si="6"/>
        <v>183</v>
      </c>
      <c r="H38" s="50">
        <f t="shared" si="7"/>
        <v>34.770000000000003</v>
      </c>
      <c r="I38" s="60">
        <f t="shared" si="8"/>
        <v>217.77</v>
      </c>
      <c r="J38" s="5"/>
    </row>
    <row r="39" spans="1:10" x14ac:dyDescent="0.25">
      <c r="A39" s="5"/>
      <c r="B39" s="15">
        <v>7</v>
      </c>
      <c r="C39" s="76" t="s">
        <v>60</v>
      </c>
      <c r="D39" s="73">
        <v>58</v>
      </c>
      <c r="E39" s="35" t="s">
        <v>74</v>
      </c>
      <c r="F39" s="16">
        <v>1500</v>
      </c>
      <c r="G39" s="50">
        <f>+F39*D39</f>
        <v>87000</v>
      </c>
      <c r="H39" s="50">
        <f>+G39*19%</f>
        <v>16530</v>
      </c>
      <c r="I39" s="60">
        <f t="shared" si="8"/>
        <v>103530</v>
      </c>
      <c r="J39" s="5"/>
    </row>
    <row r="40" spans="1:10" x14ac:dyDescent="0.25">
      <c r="A40" s="5"/>
      <c r="B40" s="15">
        <v>8</v>
      </c>
      <c r="C40" s="76" t="s">
        <v>61</v>
      </c>
      <c r="D40" s="73">
        <v>8</v>
      </c>
      <c r="E40" s="35" t="s">
        <v>74</v>
      </c>
      <c r="F40" s="16">
        <v>566</v>
      </c>
      <c r="G40" s="50">
        <f t="shared" si="6"/>
        <v>4528</v>
      </c>
      <c r="H40" s="50">
        <f>+G40*19%</f>
        <v>860.32</v>
      </c>
      <c r="I40" s="60">
        <f t="shared" si="8"/>
        <v>5388.32</v>
      </c>
      <c r="J40" s="5"/>
    </row>
    <row r="41" spans="1:10" x14ac:dyDescent="0.25">
      <c r="A41" s="5"/>
      <c r="B41" s="15">
        <v>9</v>
      </c>
      <c r="C41" s="76" t="s">
        <v>62</v>
      </c>
      <c r="D41" s="73">
        <v>108</v>
      </c>
      <c r="E41" s="35" t="s">
        <v>74</v>
      </c>
      <c r="F41" s="16">
        <v>336</v>
      </c>
      <c r="G41" s="50">
        <f>+F41*D41</f>
        <v>36288</v>
      </c>
      <c r="H41" s="50">
        <f>+G41*19%</f>
        <v>6894.72</v>
      </c>
      <c r="I41" s="60">
        <f>+H41+G41</f>
        <v>43182.720000000001</v>
      </c>
      <c r="J41" s="5"/>
    </row>
    <row r="42" spans="1:10" x14ac:dyDescent="0.25">
      <c r="A42" s="5"/>
      <c r="B42" s="15">
        <v>10</v>
      </c>
      <c r="C42" s="76" t="s">
        <v>63</v>
      </c>
      <c r="D42" s="73">
        <v>2</v>
      </c>
      <c r="E42" s="35" t="s">
        <v>74</v>
      </c>
      <c r="F42" s="16">
        <v>69000.960000000006</v>
      </c>
      <c r="G42" s="50">
        <f t="shared" si="6"/>
        <v>138001.92000000001</v>
      </c>
      <c r="H42" s="50">
        <f t="shared" si="7"/>
        <v>26220.364800000003</v>
      </c>
      <c r="I42" s="60">
        <f t="shared" si="8"/>
        <v>164222.28480000002</v>
      </c>
      <c r="J42" s="5"/>
    </row>
    <row r="43" spans="1:10" x14ac:dyDescent="0.25">
      <c r="A43" s="5"/>
      <c r="B43" s="15">
        <v>11</v>
      </c>
      <c r="C43" s="76" t="s">
        <v>64</v>
      </c>
      <c r="D43" s="73">
        <v>10</v>
      </c>
      <c r="E43" s="35" t="s">
        <v>74</v>
      </c>
      <c r="F43" s="16">
        <v>101</v>
      </c>
      <c r="G43" s="50">
        <f t="shared" si="6"/>
        <v>1010</v>
      </c>
      <c r="H43" s="50">
        <f t="shared" si="7"/>
        <v>191.9</v>
      </c>
      <c r="I43" s="60">
        <f t="shared" si="8"/>
        <v>1201.9000000000001</v>
      </c>
      <c r="J43" s="5"/>
    </row>
    <row r="44" spans="1:10" x14ac:dyDescent="0.25">
      <c r="A44" s="5"/>
      <c r="B44" s="15">
        <v>12</v>
      </c>
      <c r="C44" s="77" t="s">
        <v>65</v>
      </c>
      <c r="D44" s="74">
        <v>10</v>
      </c>
      <c r="E44" s="35" t="s">
        <v>74</v>
      </c>
      <c r="F44" s="75">
        <v>133</v>
      </c>
      <c r="G44" s="50">
        <f t="shared" si="6"/>
        <v>1330</v>
      </c>
      <c r="H44" s="50">
        <f t="shared" si="7"/>
        <v>252.70000000000002</v>
      </c>
      <c r="I44" s="60">
        <f t="shared" si="8"/>
        <v>1582.7</v>
      </c>
      <c r="J44" s="5"/>
    </row>
    <row r="45" spans="1:10" x14ac:dyDescent="0.25">
      <c r="A45" s="5"/>
      <c r="B45" s="15">
        <v>13</v>
      </c>
      <c r="C45" s="77" t="s">
        <v>66</v>
      </c>
      <c r="D45" s="74">
        <v>30</v>
      </c>
      <c r="E45" s="35" t="s">
        <v>74</v>
      </c>
      <c r="F45" s="75">
        <v>59</v>
      </c>
      <c r="G45" s="50">
        <f t="shared" si="6"/>
        <v>1770</v>
      </c>
      <c r="H45" s="50">
        <f t="shared" si="7"/>
        <v>336.3</v>
      </c>
      <c r="I45" s="60">
        <f t="shared" si="8"/>
        <v>2106.3000000000002</v>
      </c>
      <c r="J45" s="5"/>
    </row>
    <row r="46" spans="1:10" x14ac:dyDescent="0.25">
      <c r="A46" s="5"/>
      <c r="B46" s="15">
        <v>14</v>
      </c>
      <c r="C46" s="77" t="s">
        <v>67</v>
      </c>
      <c r="D46" s="74">
        <v>40</v>
      </c>
      <c r="E46" s="35" t="s">
        <v>74</v>
      </c>
      <c r="F46" s="75">
        <v>217.65</v>
      </c>
      <c r="G46" s="50">
        <f t="shared" si="6"/>
        <v>8706</v>
      </c>
      <c r="H46" s="50">
        <f t="shared" si="7"/>
        <v>1654.14</v>
      </c>
      <c r="I46" s="60">
        <f t="shared" si="8"/>
        <v>10360.14</v>
      </c>
      <c r="J46" s="5"/>
    </row>
    <row r="47" spans="1:10" x14ac:dyDescent="0.25">
      <c r="A47" s="5"/>
      <c r="B47" s="15">
        <v>15</v>
      </c>
      <c r="C47" s="77" t="s">
        <v>68</v>
      </c>
      <c r="D47" s="74">
        <v>8</v>
      </c>
      <c r="E47" s="35" t="s">
        <v>74</v>
      </c>
      <c r="F47" s="75">
        <v>4500</v>
      </c>
      <c r="G47" s="50">
        <f t="shared" si="6"/>
        <v>36000</v>
      </c>
      <c r="H47" s="50">
        <f t="shared" si="7"/>
        <v>6840</v>
      </c>
      <c r="I47" s="60">
        <f t="shared" si="8"/>
        <v>42840</v>
      </c>
      <c r="J47" s="5"/>
    </row>
    <row r="48" spans="1:10" x14ac:dyDescent="0.25">
      <c r="A48" s="5"/>
      <c r="B48" s="15">
        <v>16</v>
      </c>
      <c r="C48" s="77" t="s">
        <v>69</v>
      </c>
      <c r="D48" s="74">
        <v>8</v>
      </c>
      <c r="E48" s="35" t="s">
        <v>74</v>
      </c>
      <c r="F48" s="75">
        <v>354</v>
      </c>
      <c r="G48" s="50">
        <f t="shared" si="6"/>
        <v>2832</v>
      </c>
      <c r="H48" s="50">
        <f t="shared" si="7"/>
        <v>538.08000000000004</v>
      </c>
      <c r="I48" s="60">
        <f t="shared" si="8"/>
        <v>3370.08</v>
      </c>
      <c r="J48" s="5"/>
    </row>
    <row r="49" spans="1:10" x14ac:dyDescent="0.25">
      <c r="A49" s="5"/>
      <c r="B49" s="15">
        <v>17</v>
      </c>
      <c r="C49" s="76" t="s">
        <v>70</v>
      </c>
      <c r="D49" s="73">
        <v>9</v>
      </c>
      <c r="E49" s="35" t="s">
        <v>74</v>
      </c>
      <c r="F49" s="16">
        <v>6723</v>
      </c>
      <c r="G49" s="50">
        <f t="shared" si="6"/>
        <v>60507</v>
      </c>
      <c r="H49" s="50">
        <f t="shared" si="7"/>
        <v>11496.33</v>
      </c>
      <c r="I49" s="60">
        <f t="shared" si="8"/>
        <v>72003.33</v>
      </c>
      <c r="J49" s="5"/>
    </row>
    <row r="50" spans="1:10" x14ac:dyDescent="0.25">
      <c r="A50" s="5"/>
      <c r="B50" s="15">
        <v>18</v>
      </c>
      <c r="C50" s="76" t="s">
        <v>71</v>
      </c>
      <c r="D50" s="73">
        <v>3</v>
      </c>
      <c r="E50" s="35" t="s">
        <v>74</v>
      </c>
      <c r="F50" s="16">
        <v>7564</v>
      </c>
      <c r="G50" s="50">
        <f t="shared" si="6"/>
        <v>22692</v>
      </c>
      <c r="H50" s="50">
        <f t="shared" si="7"/>
        <v>4311.4800000000005</v>
      </c>
      <c r="I50" s="60">
        <f t="shared" si="8"/>
        <v>27003.48</v>
      </c>
      <c r="J50" s="5"/>
    </row>
    <row r="51" spans="1:10" x14ac:dyDescent="0.25">
      <c r="A51" s="5"/>
      <c r="B51" s="15">
        <v>19</v>
      </c>
      <c r="C51" s="76" t="s">
        <v>72</v>
      </c>
      <c r="D51" s="73">
        <v>5</v>
      </c>
      <c r="E51" s="35" t="s">
        <v>74</v>
      </c>
      <c r="F51" s="16">
        <v>9350</v>
      </c>
      <c r="G51" s="50">
        <f t="shared" si="6"/>
        <v>46750</v>
      </c>
      <c r="H51" s="50">
        <f t="shared" si="7"/>
        <v>8882.5</v>
      </c>
      <c r="I51" s="60">
        <f t="shared" si="8"/>
        <v>55632.5</v>
      </c>
      <c r="J51" s="5"/>
    </row>
    <row r="52" spans="1:10" x14ac:dyDescent="0.25">
      <c r="A52" s="5"/>
      <c r="B52" s="15">
        <v>20</v>
      </c>
      <c r="C52" s="76" t="s">
        <v>61</v>
      </c>
      <c r="D52" s="73">
        <v>50</v>
      </c>
      <c r="E52" s="35" t="s">
        <v>74</v>
      </c>
      <c r="F52" s="16">
        <v>1261</v>
      </c>
      <c r="G52" s="50">
        <f t="shared" si="6"/>
        <v>63050</v>
      </c>
      <c r="H52" s="50">
        <f t="shared" si="7"/>
        <v>11979.5</v>
      </c>
      <c r="I52" s="60">
        <f t="shared" si="8"/>
        <v>75029.5</v>
      </c>
      <c r="J52" s="5"/>
    </row>
    <row r="53" spans="1:10" ht="15.75" thickBot="1" x14ac:dyDescent="0.3">
      <c r="A53" s="66"/>
      <c r="B53" s="39">
        <v>21</v>
      </c>
      <c r="C53" s="110" t="s">
        <v>73</v>
      </c>
      <c r="D53" s="111">
        <v>4</v>
      </c>
      <c r="E53" s="36" t="s">
        <v>74</v>
      </c>
      <c r="F53" s="112">
        <v>32760</v>
      </c>
      <c r="G53" s="51">
        <f t="shared" si="6"/>
        <v>131040</v>
      </c>
      <c r="H53" s="51">
        <f t="shared" si="7"/>
        <v>24897.599999999999</v>
      </c>
      <c r="I53" s="61">
        <f t="shared" si="8"/>
        <v>155937.60000000001</v>
      </c>
      <c r="J53" s="66"/>
    </row>
    <row r="54" spans="1:10" ht="15.75" thickBot="1" x14ac:dyDescent="0.3">
      <c r="A54" s="66"/>
      <c r="B54" s="5"/>
      <c r="C54" s="5"/>
      <c r="D54" s="5"/>
      <c r="E54" s="5"/>
      <c r="F54" s="47"/>
      <c r="G54" s="107">
        <f>SUM(G33:G53)</f>
        <v>677165.64</v>
      </c>
      <c r="H54" s="108">
        <f>SUM(H33:H53)</f>
        <v>128661.47159999999</v>
      </c>
      <c r="I54" s="109">
        <f>SUM(I33:I53)</f>
        <v>805827.11160000006</v>
      </c>
      <c r="J54" s="66"/>
    </row>
    <row r="55" spans="1:10" x14ac:dyDescent="0.25">
      <c r="A55" s="66"/>
      <c r="B55" s="5"/>
      <c r="C55" s="5"/>
      <c r="D55" s="5"/>
      <c r="E55" s="5"/>
      <c r="F55" s="47"/>
      <c r="G55" s="47"/>
      <c r="H55" s="47"/>
      <c r="I55" s="47"/>
      <c r="J55" s="66"/>
    </row>
    <row r="56" spans="1:10" x14ac:dyDescent="0.25">
      <c r="A56" s="5"/>
      <c r="B56" s="5"/>
      <c r="C56" s="5"/>
      <c r="D56" s="5"/>
      <c r="E56" s="5"/>
      <c r="F56" s="47"/>
      <c r="G56" s="47"/>
      <c r="H56" s="47"/>
      <c r="I56" s="47"/>
      <c r="J56" s="5"/>
    </row>
    <row r="57" spans="1:10" x14ac:dyDescent="0.25">
      <c r="A57" s="5"/>
      <c r="B57" s="5"/>
      <c r="C57" s="5"/>
      <c r="D57" s="5"/>
      <c r="E57" s="5"/>
      <c r="F57" s="47"/>
      <c r="G57" s="47"/>
      <c r="H57" s="47"/>
      <c r="I57" s="47"/>
      <c r="J57" s="5"/>
    </row>
    <row r="58" spans="1:10" x14ac:dyDescent="0.25">
      <c r="A58" s="5"/>
      <c r="B58" s="5"/>
      <c r="C58" s="5"/>
      <c r="D58" s="5"/>
      <c r="E58" s="5"/>
      <c r="F58" s="47"/>
      <c r="G58" s="47"/>
      <c r="H58" s="47"/>
      <c r="I58" s="47"/>
      <c r="J58" s="5"/>
    </row>
    <row r="59" spans="1:10" x14ac:dyDescent="0.25">
      <c r="A59" s="5"/>
      <c r="B59" s="5"/>
      <c r="C59" s="5"/>
      <c r="D59" s="5"/>
      <c r="E59" s="5"/>
      <c r="F59" s="47"/>
      <c r="G59" s="47"/>
      <c r="H59" s="47"/>
      <c r="I59" s="47"/>
      <c r="J59" s="5"/>
    </row>
    <row r="60" spans="1:10" x14ac:dyDescent="0.25">
      <c r="A60" s="5"/>
      <c r="B60" s="5"/>
      <c r="C60" s="5"/>
      <c r="D60" s="5"/>
      <c r="E60" s="5"/>
      <c r="F60" s="47"/>
      <c r="G60" s="47"/>
      <c r="H60" s="47"/>
      <c r="I60" s="47"/>
      <c r="J60" s="5"/>
    </row>
    <row r="61" spans="1:10" x14ac:dyDescent="0.25">
      <c r="A61" s="5"/>
      <c r="B61" s="5"/>
      <c r="C61" s="5"/>
      <c r="D61" s="5"/>
      <c r="E61" s="5"/>
      <c r="F61" s="47"/>
      <c r="G61" s="47"/>
      <c r="H61" s="47"/>
      <c r="I61" s="47"/>
      <c r="J61" s="5"/>
    </row>
    <row r="62" spans="1:10" x14ac:dyDescent="0.25">
      <c r="A62" s="5"/>
      <c r="B62" s="5"/>
      <c r="C62" s="5"/>
      <c r="D62" s="5"/>
      <c r="E62" s="5"/>
      <c r="F62" s="47"/>
      <c r="G62" s="47"/>
      <c r="H62" s="47"/>
      <c r="I62" s="47"/>
      <c r="J62" s="5"/>
    </row>
    <row r="63" spans="1:10" x14ac:dyDescent="0.25">
      <c r="A63" s="5"/>
      <c r="B63" s="5"/>
      <c r="C63" s="5"/>
      <c r="D63" s="5"/>
      <c r="E63" s="5"/>
      <c r="F63" s="47"/>
      <c r="G63" s="47"/>
      <c r="H63" s="47"/>
      <c r="I63" s="47"/>
      <c r="J63" s="5"/>
    </row>
    <row r="64" spans="1:10" x14ac:dyDescent="0.25">
      <c r="A64" s="5"/>
      <c r="B64" s="5"/>
      <c r="C64" s="5"/>
      <c r="D64" s="5"/>
      <c r="E64" s="5"/>
      <c r="F64" s="47"/>
      <c r="G64" s="47"/>
      <c r="H64" s="47"/>
      <c r="I64" s="47"/>
      <c r="J64" s="5"/>
    </row>
    <row r="65" spans="1:10" x14ac:dyDescent="0.25">
      <c r="A65" s="5"/>
      <c r="B65" s="5"/>
      <c r="C65" s="5"/>
      <c r="D65" s="5"/>
      <c r="E65" s="5"/>
      <c r="F65" s="47"/>
      <c r="G65" s="47"/>
      <c r="H65" s="47"/>
      <c r="I65" s="47"/>
      <c r="J65" s="5"/>
    </row>
    <row r="66" spans="1:10" x14ac:dyDescent="0.25">
      <c r="A66" s="5"/>
      <c r="B66" s="5"/>
      <c r="C66" s="5"/>
      <c r="D66" s="5"/>
      <c r="E66" s="5"/>
      <c r="F66" s="47"/>
      <c r="G66" s="47"/>
      <c r="H66" s="47"/>
      <c r="I66" s="47"/>
      <c r="J66" s="5"/>
    </row>
    <row r="67" spans="1:10" x14ac:dyDescent="0.25">
      <c r="A67" s="5"/>
      <c r="B67" s="5"/>
      <c r="C67" s="5"/>
      <c r="D67" s="5"/>
      <c r="E67" s="5"/>
      <c r="F67" s="47"/>
      <c r="G67" s="47"/>
      <c r="H67" s="47"/>
      <c r="I67" s="47"/>
      <c r="J67" s="5"/>
    </row>
    <row r="68" spans="1:10" x14ac:dyDescent="0.25">
      <c r="A68" s="5"/>
      <c r="B68" s="5"/>
      <c r="C68" s="5"/>
      <c r="D68" s="5"/>
      <c r="E68" s="5"/>
      <c r="F68" s="47"/>
      <c r="G68" s="47"/>
      <c r="H68" s="47"/>
      <c r="I68" s="47"/>
      <c r="J68" s="5"/>
    </row>
    <row r="69" spans="1:10" x14ac:dyDescent="0.25">
      <c r="A69" s="5"/>
      <c r="B69" s="5"/>
      <c r="C69" s="5"/>
      <c r="D69" s="5"/>
      <c r="E69" s="5"/>
      <c r="F69" s="47"/>
      <c r="G69" s="47"/>
      <c r="H69" s="47"/>
      <c r="I69" s="47"/>
      <c r="J69" s="5"/>
    </row>
    <row r="70" spans="1:10" x14ac:dyDescent="0.25">
      <c r="A70" s="5"/>
      <c r="B70" s="5"/>
      <c r="C70" s="5"/>
      <c r="D70" s="5"/>
      <c r="E70" s="5"/>
      <c r="F70" s="47"/>
      <c r="G70" s="47"/>
      <c r="H70" s="47"/>
      <c r="I70" s="47"/>
      <c r="J70" s="5"/>
    </row>
    <row r="71" spans="1:10" x14ac:dyDescent="0.25">
      <c r="A71" s="5"/>
      <c r="B71" s="5"/>
      <c r="C71" s="5"/>
      <c r="D71" s="5"/>
      <c r="E71" s="5"/>
      <c r="F71" s="47"/>
      <c r="G71" s="47"/>
      <c r="H71" s="47"/>
      <c r="I71" s="47"/>
      <c r="J71" s="5"/>
    </row>
    <row r="72" spans="1:10" x14ac:dyDescent="0.25">
      <c r="A72" s="5"/>
      <c r="B72" s="5"/>
      <c r="C72" s="5"/>
      <c r="D72" s="5"/>
      <c r="E72" s="5"/>
      <c r="F72" s="47"/>
      <c r="G72" s="47"/>
      <c r="H72" s="47"/>
      <c r="I72" s="47"/>
      <c r="J72" s="5"/>
    </row>
    <row r="73" spans="1:10" x14ac:dyDescent="0.25">
      <c r="A73" s="5"/>
      <c r="B73" s="5"/>
      <c r="C73" s="5"/>
      <c r="D73" s="5"/>
      <c r="E73" s="5"/>
      <c r="F73" s="47"/>
      <c r="G73" s="47"/>
      <c r="H73" s="47"/>
      <c r="I73" s="47"/>
      <c r="J73" s="5"/>
    </row>
    <row r="74" spans="1:10" x14ac:dyDescent="0.25">
      <c r="A74" s="5"/>
      <c r="B74" s="5"/>
      <c r="C74" s="5"/>
      <c r="D74" s="5"/>
      <c r="E74" s="5"/>
      <c r="F74" s="47"/>
      <c r="G74" s="47"/>
      <c r="H74" s="47"/>
      <c r="I74" s="47"/>
      <c r="J74" s="5"/>
    </row>
    <row r="75" spans="1:10" x14ac:dyDescent="0.25">
      <c r="A75" s="5"/>
      <c r="B75" s="5"/>
      <c r="C75" s="5"/>
      <c r="D75" s="5"/>
      <c r="E75" s="5"/>
      <c r="F75" s="47"/>
      <c r="G75" s="47"/>
      <c r="H75" s="47"/>
      <c r="I75" s="47"/>
      <c r="J75" s="5"/>
    </row>
    <row r="76" spans="1:10" x14ac:dyDescent="0.25">
      <c r="A76" s="5"/>
      <c r="B76" s="5"/>
      <c r="C76" s="5"/>
      <c r="D76" s="5"/>
      <c r="E76" s="5"/>
      <c r="F76" s="47"/>
      <c r="G76" s="47"/>
      <c r="H76" s="47"/>
      <c r="I76" s="47"/>
      <c r="J76" s="5"/>
    </row>
    <row r="77" spans="1:10" x14ac:dyDescent="0.25">
      <c r="A77" s="5"/>
      <c r="B77" s="5"/>
      <c r="C77" s="5"/>
      <c r="D77" s="5"/>
      <c r="E77" s="5"/>
      <c r="F77" s="47"/>
      <c r="G77" s="47"/>
      <c r="H77" s="47"/>
      <c r="I77" s="47"/>
      <c r="J77" s="5"/>
    </row>
    <row r="78" spans="1:10" x14ac:dyDescent="0.25">
      <c r="A78" s="5"/>
      <c r="B78" s="5"/>
      <c r="C78" s="5"/>
      <c r="D78" s="5"/>
      <c r="E78" s="5"/>
      <c r="F78" s="47"/>
      <c r="G78" s="47"/>
      <c r="H78" s="47"/>
      <c r="I78" s="47"/>
      <c r="J78" s="5"/>
    </row>
    <row r="79" spans="1:10" x14ac:dyDescent="0.25">
      <c r="A79" s="5"/>
      <c r="B79" s="5"/>
      <c r="C79" s="5"/>
      <c r="D79" s="5"/>
      <c r="E79" s="5"/>
      <c r="F79" s="47"/>
      <c r="G79" s="47"/>
      <c r="H79" s="47"/>
      <c r="I79" s="47"/>
      <c r="J79" s="5"/>
    </row>
    <row r="80" spans="1:10" x14ac:dyDescent="0.25">
      <c r="A80" s="5"/>
      <c r="B80" s="5"/>
      <c r="C80" s="5"/>
      <c r="D80" s="5"/>
      <c r="E80" s="5"/>
      <c r="F80" s="47"/>
      <c r="G80" s="47"/>
      <c r="H80" s="47"/>
      <c r="I80" s="47"/>
      <c r="J80" s="5"/>
    </row>
    <row r="81" spans="1:10" x14ac:dyDescent="0.25">
      <c r="A81" s="5"/>
      <c r="B81" s="5"/>
      <c r="C81" s="5"/>
      <c r="D81" s="5"/>
      <c r="E81" s="5"/>
      <c r="F81" s="47"/>
      <c r="G81" s="47"/>
      <c r="H81" s="47"/>
      <c r="I81" s="47"/>
      <c r="J81" s="5"/>
    </row>
    <row r="82" spans="1:10" x14ac:dyDescent="0.25">
      <c r="A82" s="5"/>
      <c r="B82" s="5"/>
      <c r="C82" s="5"/>
      <c r="D82" s="5"/>
      <c r="E82" s="5"/>
      <c r="F82" s="47"/>
      <c r="G82" s="47"/>
      <c r="H82" s="47"/>
      <c r="I82" s="47"/>
      <c r="J82" s="5"/>
    </row>
    <row r="83" spans="1:10" x14ac:dyDescent="0.25">
      <c r="A83" s="5"/>
      <c r="B83" s="5"/>
      <c r="C83" s="5"/>
      <c r="D83" s="5"/>
      <c r="E83" s="5"/>
      <c r="F83" s="47"/>
      <c r="G83" s="47"/>
      <c r="H83" s="47"/>
      <c r="I83" s="47"/>
      <c r="J83" s="5"/>
    </row>
    <row r="84" spans="1:10" x14ac:dyDescent="0.25">
      <c r="A84" s="5"/>
      <c r="B84" s="5"/>
      <c r="C84" s="5"/>
      <c r="D84" s="5"/>
      <c r="E84" s="5"/>
      <c r="F84" s="47"/>
      <c r="G84" s="47"/>
      <c r="H84" s="47"/>
      <c r="I84" s="47"/>
      <c r="J84" s="5"/>
    </row>
    <row r="85" spans="1:10" x14ac:dyDescent="0.25">
      <c r="A85" s="5"/>
      <c r="B85" s="5"/>
      <c r="C85" s="5"/>
      <c r="D85" s="5"/>
      <c r="E85" s="5"/>
      <c r="F85" s="47"/>
      <c r="G85" s="47"/>
      <c r="H85" s="47"/>
      <c r="I85" s="47"/>
      <c r="J85" s="5"/>
    </row>
    <row r="86" spans="1:10" x14ac:dyDescent="0.25">
      <c r="A86" s="5"/>
      <c r="B86" s="5"/>
      <c r="C86" s="5"/>
      <c r="D86" s="5"/>
      <c r="E86" s="5"/>
      <c r="F86" s="47"/>
      <c r="G86" s="47"/>
      <c r="H86" s="47"/>
      <c r="I86" s="47"/>
      <c r="J86" s="5"/>
    </row>
    <row r="87" spans="1:10" x14ac:dyDescent="0.25">
      <c r="A87" s="5"/>
      <c r="B87" s="5"/>
      <c r="C87" s="5"/>
      <c r="D87" s="5"/>
      <c r="E87" s="5"/>
      <c r="F87" s="47"/>
      <c r="G87" s="47"/>
      <c r="H87" s="47"/>
      <c r="I87" s="47"/>
      <c r="J87" s="5"/>
    </row>
    <row r="88" spans="1:10" x14ac:dyDescent="0.25">
      <c r="A88" s="5"/>
      <c r="B88" s="5"/>
      <c r="C88" s="5"/>
      <c r="D88" s="5"/>
      <c r="E88" s="5"/>
      <c r="F88" s="47"/>
      <c r="G88" s="47"/>
      <c r="H88" s="47"/>
      <c r="I88" s="47"/>
      <c r="J88" s="5"/>
    </row>
    <row r="89" spans="1:10" x14ac:dyDescent="0.25">
      <c r="A89" s="5"/>
      <c r="B89" s="5"/>
      <c r="C89" s="5"/>
      <c r="D89" s="5"/>
      <c r="E89" s="5"/>
      <c r="F89" s="47"/>
      <c r="G89" s="47"/>
      <c r="H89" s="47"/>
      <c r="I89" s="47"/>
      <c r="J89" s="5"/>
    </row>
    <row r="90" spans="1:10" x14ac:dyDescent="0.25">
      <c r="A90" s="5"/>
      <c r="B90" s="5"/>
      <c r="C90" s="5"/>
      <c r="D90" s="5"/>
      <c r="E90" s="5"/>
      <c r="F90" s="47"/>
      <c r="G90" s="47"/>
      <c r="H90" s="47"/>
      <c r="I90" s="47"/>
      <c r="J90" s="5"/>
    </row>
    <row r="91" spans="1:10" x14ac:dyDescent="0.25">
      <c r="A91" s="5"/>
      <c r="B91" s="5"/>
      <c r="C91" s="5"/>
      <c r="D91" s="5"/>
      <c r="E91" s="5"/>
      <c r="F91" s="47"/>
      <c r="G91" s="47"/>
      <c r="H91" s="47"/>
      <c r="I91" s="47"/>
      <c r="J91" s="5"/>
    </row>
    <row r="92" spans="1:10" x14ac:dyDescent="0.25">
      <c r="A92" s="5"/>
      <c r="B92" s="5"/>
      <c r="C92" s="5"/>
      <c r="D92" s="5"/>
      <c r="E92" s="5"/>
      <c r="F92" s="47"/>
      <c r="G92" s="47"/>
      <c r="H92" s="47"/>
      <c r="I92" s="47"/>
      <c r="J92" s="5"/>
    </row>
    <row r="93" spans="1:10" x14ac:dyDescent="0.25">
      <c r="A93" s="5"/>
      <c r="B93" s="5"/>
      <c r="C93" s="5"/>
      <c r="D93" s="5"/>
      <c r="E93" s="5"/>
      <c r="F93" s="47"/>
      <c r="G93" s="47"/>
      <c r="H93" s="47"/>
      <c r="I93" s="47"/>
      <c r="J93" s="5"/>
    </row>
    <row r="94" spans="1:10" x14ac:dyDescent="0.25">
      <c r="A94" s="5"/>
      <c r="B94" s="5"/>
      <c r="C94" s="5"/>
      <c r="D94" s="5"/>
      <c r="E94" s="5"/>
      <c r="F94" s="47"/>
      <c r="G94" s="47"/>
      <c r="H94" s="47"/>
      <c r="I94" s="47"/>
      <c r="J94" s="5"/>
    </row>
    <row r="95" spans="1:10" x14ac:dyDescent="0.25">
      <c r="A95" s="5"/>
      <c r="B95" s="5"/>
      <c r="C95" s="5"/>
      <c r="D95" s="5"/>
      <c r="E95" s="5"/>
      <c r="F95" s="47"/>
      <c r="G95" s="47"/>
      <c r="H95" s="47"/>
      <c r="I95" s="47"/>
      <c r="J95" s="5"/>
    </row>
    <row r="96" spans="1:10" x14ac:dyDescent="0.25">
      <c r="A96" s="5"/>
      <c r="B96" s="5"/>
      <c r="C96" s="5"/>
      <c r="D96" s="5"/>
      <c r="E96" s="5"/>
      <c r="F96" s="47"/>
      <c r="G96" s="47"/>
      <c r="H96" s="47"/>
      <c r="I96" s="47"/>
      <c r="J96" s="5"/>
    </row>
    <row r="97" spans="1:10" x14ac:dyDescent="0.25">
      <c r="A97" s="5"/>
      <c r="B97" s="5"/>
      <c r="C97" s="5"/>
      <c r="D97" s="5"/>
      <c r="E97" s="5"/>
      <c r="F97" s="47"/>
      <c r="G97" s="47"/>
      <c r="H97" s="47"/>
      <c r="I97" s="47"/>
      <c r="J97" s="5"/>
    </row>
    <row r="98" spans="1:10" x14ac:dyDescent="0.25">
      <c r="A98" s="5"/>
      <c r="B98" s="5"/>
      <c r="C98" s="5"/>
      <c r="D98" s="5"/>
      <c r="E98" s="5"/>
      <c r="F98" s="47"/>
      <c r="G98" s="47"/>
      <c r="H98" s="47"/>
      <c r="I98" s="47"/>
      <c r="J98" s="5"/>
    </row>
    <row r="99" spans="1:10" x14ac:dyDescent="0.25">
      <c r="A99" s="5"/>
      <c r="B99" s="5"/>
      <c r="C99" s="5"/>
      <c r="D99" s="5"/>
      <c r="E99" s="5"/>
      <c r="F99" s="47"/>
      <c r="G99" s="47"/>
      <c r="H99" s="47"/>
      <c r="I99" s="47"/>
      <c r="J99" s="5"/>
    </row>
    <row r="100" spans="1:10" x14ac:dyDescent="0.25">
      <c r="A100" s="5"/>
      <c r="B100" s="5"/>
      <c r="C100" s="5"/>
      <c r="D100" s="5"/>
      <c r="E100" s="5"/>
      <c r="F100" s="47"/>
      <c r="G100" s="47"/>
      <c r="H100" s="47"/>
      <c r="I100" s="47"/>
      <c r="J100" s="5"/>
    </row>
    <row r="101" spans="1:10" x14ac:dyDescent="0.25">
      <c r="A101" s="5"/>
      <c r="B101" s="5"/>
      <c r="C101" s="5"/>
      <c r="D101" s="5"/>
      <c r="E101" s="5"/>
      <c r="F101" s="47"/>
      <c r="G101" s="47"/>
      <c r="H101" s="47"/>
      <c r="I101" s="47"/>
      <c r="J101" s="5"/>
    </row>
    <row r="102" spans="1:10" x14ac:dyDescent="0.25">
      <c r="A102" s="5"/>
      <c r="B102" s="5"/>
      <c r="C102" s="5"/>
      <c r="D102" s="5"/>
      <c r="E102" s="5"/>
      <c r="F102" s="47"/>
      <c r="G102" s="47"/>
      <c r="H102" s="47"/>
      <c r="I102" s="47"/>
      <c r="J102" s="5"/>
    </row>
    <row r="103" spans="1:10" x14ac:dyDescent="0.25">
      <c r="A103" s="5"/>
      <c r="B103" s="5"/>
      <c r="C103" s="5"/>
      <c r="D103" s="5"/>
      <c r="E103" s="5"/>
      <c r="F103" s="47"/>
      <c r="G103" s="47"/>
      <c r="H103" s="47"/>
      <c r="I103" s="47"/>
      <c r="J103" s="5"/>
    </row>
    <row r="104" spans="1:10" x14ac:dyDescent="0.25">
      <c r="A104" s="5"/>
      <c r="B104" s="5"/>
      <c r="C104" s="5"/>
      <c r="D104" s="5"/>
      <c r="E104" s="5"/>
      <c r="F104" s="47"/>
      <c r="G104" s="47"/>
      <c r="H104" s="47"/>
      <c r="I104" s="47"/>
      <c r="J104" s="5"/>
    </row>
    <row r="105" spans="1:10" x14ac:dyDescent="0.25">
      <c r="A105" s="5"/>
      <c r="B105" s="5"/>
      <c r="C105" s="5"/>
      <c r="D105" s="5"/>
      <c r="E105" s="5"/>
      <c r="F105" s="47"/>
      <c r="G105" s="47"/>
      <c r="H105" s="47"/>
      <c r="I105" s="47"/>
      <c r="J105" s="5"/>
    </row>
    <row r="106" spans="1:10" x14ac:dyDescent="0.25">
      <c r="A106" s="5"/>
      <c r="B106" s="5"/>
      <c r="C106" s="5"/>
      <c r="D106" s="5"/>
      <c r="E106" s="5"/>
      <c r="F106" s="47"/>
      <c r="G106" s="47"/>
      <c r="H106" s="47"/>
      <c r="I106" s="47"/>
      <c r="J106" s="5"/>
    </row>
    <row r="107" spans="1:10" x14ac:dyDescent="0.25">
      <c r="A107" s="5"/>
      <c r="B107" s="5"/>
      <c r="C107" s="5"/>
      <c r="D107" s="5"/>
      <c r="E107" s="5"/>
      <c r="F107" s="47"/>
      <c r="G107" s="47"/>
      <c r="H107" s="47"/>
      <c r="I107" s="47"/>
      <c r="J107" s="5"/>
    </row>
    <row r="108" spans="1:10" x14ac:dyDescent="0.25">
      <c r="A108" s="5"/>
      <c r="B108" s="5"/>
      <c r="C108" s="5"/>
      <c r="D108" s="5"/>
      <c r="E108" s="5"/>
      <c r="F108" s="47"/>
      <c r="G108" s="47"/>
      <c r="H108" s="47"/>
      <c r="I108" s="47"/>
      <c r="J108" s="5"/>
    </row>
    <row r="109" spans="1:10" x14ac:dyDescent="0.25">
      <c r="A109" s="5"/>
      <c r="B109" s="5"/>
      <c r="C109" s="5"/>
      <c r="D109" s="5"/>
      <c r="E109" s="5"/>
      <c r="F109" s="47"/>
      <c r="G109" s="47"/>
      <c r="H109" s="47"/>
      <c r="I109" s="47"/>
      <c r="J109" s="5"/>
    </row>
    <row r="110" spans="1:10" x14ac:dyDescent="0.25">
      <c r="A110" s="5"/>
      <c r="B110" s="5"/>
      <c r="C110" s="5"/>
      <c r="D110" s="5"/>
      <c r="E110" s="5"/>
      <c r="F110" s="47"/>
      <c r="G110" s="47"/>
      <c r="H110" s="47"/>
      <c r="I110" s="47"/>
      <c r="J110" s="5"/>
    </row>
    <row r="111" spans="1:10" x14ac:dyDescent="0.25">
      <c r="A111" s="5"/>
      <c r="B111" s="5"/>
      <c r="C111" s="5"/>
      <c r="D111" s="5"/>
      <c r="E111" s="5"/>
      <c r="F111" s="47"/>
      <c r="G111" s="47"/>
      <c r="H111" s="47"/>
      <c r="I111" s="47"/>
      <c r="J111" s="5"/>
    </row>
    <row r="112" spans="1:10" x14ac:dyDescent="0.25">
      <c r="A112" s="5"/>
      <c r="B112" s="5"/>
      <c r="C112" s="5"/>
      <c r="D112" s="5"/>
      <c r="E112" s="5"/>
      <c r="F112" s="47"/>
      <c r="G112" s="47"/>
      <c r="H112" s="47"/>
      <c r="I112" s="47"/>
      <c r="J112" s="5"/>
    </row>
    <row r="113" spans="1:10" x14ac:dyDescent="0.25">
      <c r="A113" s="5"/>
      <c r="B113" s="5"/>
      <c r="C113" s="5"/>
      <c r="D113" s="5"/>
      <c r="E113" s="5"/>
      <c r="F113" s="47"/>
      <c r="G113" s="47"/>
      <c r="H113" s="47"/>
      <c r="I113" s="47"/>
      <c r="J113" s="5"/>
    </row>
    <row r="114" spans="1:10" x14ac:dyDescent="0.25">
      <c r="A114" s="5"/>
      <c r="B114" s="5"/>
      <c r="C114" s="5"/>
      <c r="D114" s="5"/>
      <c r="E114" s="5"/>
      <c r="F114" s="47"/>
      <c r="G114" s="47"/>
      <c r="H114" s="47"/>
      <c r="I114" s="47"/>
      <c r="J114" s="5"/>
    </row>
    <row r="115" spans="1:10" x14ac:dyDescent="0.25">
      <c r="A115" s="5"/>
      <c r="B115" s="5"/>
      <c r="C115" s="5"/>
      <c r="D115" s="5"/>
      <c r="E115" s="5"/>
      <c r="F115" s="47"/>
      <c r="G115" s="47"/>
      <c r="H115" s="47"/>
      <c r="I115" s="47"/>
      <c r="J115" s="5"/>
    </row>
    <row r="116" spans="1:10" x14ac:dyDescent="0.25">
      <c r="A116" s="5"/>
      <c r="B116" s="5"/>
      <c r="C116" s="5"/>
      <c r="D116" s="5"/>
      <c r="E116" s="5"/>
      <c r="F116" s="47"/>
      <c r="G116" s="47"/>
      <c r="H116" s="47"/>
      <c r="I116" s="47"/>
      <c r="J116" s="5"/>
    </row>
    <row r="117" spans="1:10" x14ac:dyDescent="0.25">
      <c r="A117" s="5"/>
      <c r="B117" s="5"/>
      <c r="C117" s="5"/>
      <c r="D117" s="5"/>
      <c r="E117" s="5"/>
      <c r="F117" s="47"/>
      <c r="G117" s="47"/>
      <c r="H117" s="47"/>
      <c r="I117" s="47"/>
      <c r="J117" s="5"/>
    </row>
    <row r="118" spans="1:10" x14ac:dyDescent="0.25">
      <c r="A118" s="5"/>
      <c r="J118" s="5"/>
    </row>
    <row r="119" spans="1:10" x14ac:dyDescent="0.25">
      <c r="A119" s="5"/>
      <c r="J119" s="5"/>
    </row>
    <row r="120" spans="1:10" x14ac:dyDescent="0.25">
      <c r="A120" s="5"/>
      <c r="J120" s="5"/>
    </row>
    <row r="121" spans="1:10" x14ac:dyDescent="0.25">
      <c r="A121" s="5"/>
      <c r="J121" s="5"/>
    </row>
    <row r="122" spans="1:10" x14ac:dyDescent="0.25">
      <c r="A122" s="5"/>
      <c r="J122" s="5"/>
    </row>
    <row r="123" spans="1:10" x14ac:dyDescent="0.25">
      <c r="A123" s="5"/>
      <c r="J123" s="5"/>
    </row>
    <row r="124" spans="1:10" x14ac:dyDescent="0.25">
      <c r="A124" s="5"/>
      <c r="J124" s="5"/>
    </row>
    <row r="125" spans="1:10" x14ac:dyDescent="0.25">
      <c r="A125" s="5"/>
      <c r="J125" s="5"/>
    </row>
    <row r="126" spans="1:10" x14ac:dyDescent="0.25">
      <c r="A126" s="5"/>
      <c r="J126" s="5"/>
    </row>
    <row r="127" spans="1:10" x14ac:dyDescent="0.25">
      <c r="A127" s="5"/>
      <c r="J127" s="5"/>
    </row>
    <row r="128" spans="1:10" x14ac:dyDescent="0.25">
      <c r="A128" s="5"/>
      <c r="J128" s="5"/>
    </row>
    <row r="129" spans="1:10" x14ac:dyDescent="0.25">
      <c r="A129" s="5"/>
      <c r="J129" s="5"/>
    </row>
    <row r="130" spans="1:10" x14ac:dyDescent="0.25">
      <c r="A130" s="5"/>
      <c r="J130" s="5"/>
    </row>
    <row r="131" spans="1:10" x14ac:dyDescent="0.25">
      <c r="A131" s="5"/>
      <c r="J131" s="5"/>
    </row>
    <row r="132" spans="1:10" x14ac:dyDescent="0.25">
      <c r="A132" s="5"/>
      <c r="J132" s="5"/>
    </row>
    <row r="133" spans="1:10" x14ac:dyDescent="0.25">
      <c r="A133" s="5"/>
      <c r="J133" s="5"/>
    </row>
    <row r="134" spans="1:10" x14ac:dyDescent="0.25">
      <c r="A134" s="5"/>
      <c r="J134" s="5"/>
    </row>
    <row r="135" spans="1:10" x14ac:dyDescent="0.25">
      <c r="A135" s="5"/>
      <c r="J135" s="5"/>
    </row>
    <row r="136" spans="1:10" x14ac:dyDescent="0.25">
      <c r="A136" s="5"/>
      <c r="J136" s="5"/>
    </row>
    <row r="137" spans="1:10" x14ac:dyDescent="0.25">
      <c r="A137" s="5"/>
      <c r="J137" s="5"/>
    </row>
    <row r="138" spans="1:10" x14ac:dyDescent="0.25">
      <c r="A138" s="5"/>
      <c r="J138" s="5"/>
    </row>
    <row r="139" spans="1:10" x14ac:dyDescent="0.25">
      <c r="A139" s="5"/>
      <c r="J139" s="5"/>
    </row>
  </sheetData>
  <mergeCells count="7">
    <mergeCell ref="B31:I31"/>
    <mergeCell ref="D3:I3"/>
    <mergeCell ref="D4:I4"/>
    <mergeCell ref="D5:I5"/>
    <mergeCell ref="B23:F23"/>
    <mergeCell ref="B9:I9"/>
    <mergeCell ref="B28:F28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2021-10-05T16:31:25Z</dcterms:created>
  <dcterms:modified xsi:type="dcterms:W3CDTF">2022-02-15T02:43:23Z</dcterms:modified>
</cp:coreProperties>
</file>