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a156427c9d0ca368/Escritorio/NICOLAS PORTATIL/POPSY/PRACTICAS/TRABAJO DE GRADO/"/>
    </mc:Choice>
  </mc:AlternateContent>
  <xr:revisionPtr revIDLastSave="19" documentId="8_{B193F49D-BFF4-4CDE-8D26-2CB928CB4451}" xr6:coauthVersionLast="47" xr6:coauthVersionMax="47" xr10:uidLastSave="{5B9AC4D2-50FB-46B6-9735-6E328BCDD5C8}"/>
  <bookViews>
    <workbookView xWindow="-108" yWindow="-108" windowWidth="23256" windowHeight="12456" xr2:uid="{00000000-000D-0000-FFFF-FFFF00000000}"/>
  </bookViews>
  <sheets>
    <sheet name="Criterios" sheetId="1" r:id="rId1"/>
    <sheet name="Matriz" sheetId="2" r:id="rId2"/>
  </sheets>
  <definedNames>
    <definedName name="_xlnm._FilterDatabase" localSheetId="1" hidden="1">Matriz!$B$2:$J$2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J3" i="2" s="1"/>
  <c r="T5" i="2"/>
  <c r="T6" i="2"/>
  <c r="T7" i="2"/>
  <c r="T8" i="2"/>
  <c r="T4" i="2"/>
  <c r="S5" i="2"/>
  <c r="S6" i="2"/>
  <c r="S7" i="2"/>
  <c r="S8" i="2"/>
  <c r="S4" i="2"/>
  <c r="R5" i="2"/>
  <c r="R6" i="2"/>
  <c r="R7" i="2"/>
  <c r="R8" i="2"/>
  <c r="R4" i="2"/>
  <c r="Q5" i="2"/>
  <c r="Q6" i="2"/>
  <c r="Q7" i="2"/>
  <c r="Q8" i="2"/>
  <c r="Q4" i="2"/>
  <c r="P5" i="2"/>
  <c r="P6" i="2"/>
  <c r="P7" i="2"/>
  <c r="P8" i="2"/>
  <c r="P4" i="2"/>
  <c r="I4" i="2"/>
  <c r="J4" i="2" s="1"/>
  <c r="I5" i="2"/>
  <c r="J5" i="2" s="1"/>
  <c r="I13" i="2"/>
  <c r="J13" i="2" s="1"/>
  <c r="I7" i="2"/>
  <c r="J7" i="2" s="1"/>
  <c r="I6" i="2"/>
  <c r="J6" i="2" s="1"/>
  <c r="I8" i="2"/>
  <c r="J8" i="2" s="1"/>
  <c r="I9" i="2"/>
  <c r="J9" i="2" s="1"/>
  <c r="I14" i="2"/>
  <c r="J14" i="2" s="1"/>
  <c r="I15" i="2"/>
  <c r="J15" i="2" s="1"/>
  <c r="I16" i="2"/>
  <c r="J16" i="2" s="1"/>
  <c r="I10" i="2"/>
  <c r="J10" i="2" s="1"/>
  <c r="I11" i="2"/>
  <c r="J11" i="2" s="1"/>
  <c r="I12" i="2"/>
  <c r="J12" i="2" s="1"/>
</calcChain>
</file>

<file path=xl/sharedStrings.xml><?xml version="1.0" encoding="utf-8"?>
<sst xmlns="http://schemas.openxmlformats.org/spreadsheetml/2006/main" count="84" uniqueCount="77">
  <si>
    <t>Factor de evaluación</t>
  </si>
  <si>
    <t>S</t>
  </si>
  <si>
    <t>Seguridad y medio ambiente</t>
  </si>
  <si>
    <t>Q</t>
  </si>
  <si>
    <t>Calidad del producto</t>
  </si>
  <si>
    <t>O</t>
  </si>
  <si>
    <t>Condiciones de operación del punto de venta</t>
  </si>
  <si>
    <t>La operación continúa normalmente, la falla es menor o el equipo no es esencial para la operación diaria.</t>
  </si>
  <si>
    <t>P</t>
  </si>
  <si>
    <t>M</t>
  </si>
  <si>
    <t>Índice de pérdidas / Confiabilidad</t>
  </si>
  <si>
    <t>Mantenibilidad</t>
  </si>
  <si>
    <t>Criterio</t>
  </si>
  <si>
    <t>Peso (%)</t>
  </si>
  <si>
    <t>Justificación técnica</t>
  </si>
  <si>
    <t>Q – Calidad del producto</t>
  </si>
  <si>
    <t>O – Condiciones de operación</t>
  </si>
  <si>
    <t>S – Seguridad y medio ambiente</t>
  </si>
  <si>
    <t>Los PDV manejan refrigerantes y equipos eléctricos; el riesgo existe pero es menos frecuente que los impactos en operación y producto.</t>
  </si>
  <si>
    <t>Equipos con fallas recurrentes generan costos, visitas técnicas y pérdida de disponibilidad.</t>
  </si>
  <si>
    <t>Importa, pero la mayoría de equipos de PDV son de fácil o mediana intervención.</t>
  </si>
  <si>
    <t>La pérdida de producto implica costos altos y afecta la reputación del PDV.</t>
  </si>
  <si>
    <t>El servicio depende totalmente del estado de equipos clave.</t>
  </si>
  <si>
    <t>P – Índice de pérdidas / Confiabilidad</t>
  </si>
  <si>
    <t>M – Mantenibilidad</t>
  </si>
  <si>
    <t>1 (Baja criticidad)</t>
  </si>
  <si>
    <t>EQUIPO</t>
  </si>
  <si>
    <t>CRITICIDAD</t>
  </si>
  <si>
    <t>NIVEL</t>
  </si>
  <si>
    <t>3 (Alta criticidad)</t>
  </si>
  <si>
    <t>2 (Media criticidad)</t>
  </si>
  <si>
    <t>CONG. PANORAMICO</t>
  </si>
  <si>
    <t>CONG. VERTICAL</t>
  </si>
  <si>
    <t>CONG. LITROS</t>
  </si>
  <si>
    <t>CONG. APOYO</t>
  </si>
  <si>
    <t>CONG. HORIZONTAL</t>
  </si>
  <si>
    <t>NEVERA TRUE</t>
  </si>
  <si>
    <t>MALTEADORA</t>
  </si>
  <si>
    <t>MAQUINA DE CAFÉ</t>
  </si>
  <si>
    <t>MANTENEDOR DE GALLETAS</t>
  </si>
  <si>
    <t>HORNO DE PASTELERÍA</t>
  </si>
  <si>
    <t>MOTOR VITAMIX</t>
  </si>
  <si>
    <t>MAQUINA DE FILTRADO</t>
  </si>
  <si>
    <t>GRANIZADORA</t>
  </si>
  <si>
    <t>HIELERA</t>
  </si>
  <si>
    <t>FRECUENCIA</t>
  </si>
  <si>
    <t>NIVEL DE CRITICIDAD</t>
  </si>
  <si>
    <t>1 VEZ A LA SEMANA</t>
  </si>
  <si>
    <t>1 VEZ AL MES</t>
  </si>
  <si>
    <t>1 VEZ CADA 6 MESES</t>
  </si>
  <si>
    <t>DESPRECIABLE</t>
  </si>
  <si>
    <t>MUY ALTA</t>
  </si>
  <si>
    <t>ALTA</t>
  </si>
  <si>
    <t>MEDIA</t>
  </si>
  <si>
    <t>BAJA</t>
  </si>
  <si>
    <t xml:space="preserve">  </t>
  </si>
  <si>
    <t>4 (Muy  alta criticidad)</t>
  </si>
  <si>
    <t xml:space="preserve">Electrocución, incendio, explosión, fracturas, cortaduras profundas, fuga masiva de refrigerante. Presenta incapacidades  mayores o iguales a 7 días. </t>
  </si>
  <si>
    <t>Resbalones, contacto con superficies frías, molestias físicas. Presenta incapacidades de máximo 1 día.</t>
  </si>
  <si>
    <t>La falla no representa riesgo para el personal ni el medio ambiente. Sin afectación</t>
  </si>
  <si>
    <t>Pérdida total del producto, riesgo sanitario. El equipo está fuera de servicio de 3 a 7 días</t>
  </si>
  <si>
    <t>La temperatura está en -14°C o menos y el producto está parcialmente derretido. El equipo está fuera de servicio  de 1 a 3 días</t>
  </si>
  <si>
    <t xml:space="preserve">Variación de textura/temperatura, producto recuperable. Equipo fuera de servicio máximo por 1 día </t>
  </si>
  <si>
    <t>La falla no afecta la calidad del producto o el equipo no está relacionado directamente con la conservación. El equipo no presenta parada</t>
  </si>
  <si>
    <t>El equipo falla recurrentemente, es inestable o es considerado un riesgo operacional. La frecuencia de la falla es semanalmente</t>
  </si>
  <si>
    <t xml:space="preserve">El equipo falla frecuentemente según el histórico del CMMS. Requiere intervención mensualmente </t>
  </si>
  <si>
    <t xml:space="preserve">Falla rara y de bajo impacto. Requiere intervención Cada 6 meses </t>
  </si>
  <si>
    <t>Falla ocasional que genera ciertos costos o interrupciones moderadas. Requeire intervención cada 4 meses</t>
  </si>
  <si>
    <t>Cambio de compresor, fuga mayor, proveedor externo. El  equipo está fuera de servicio por 7 días o más</t>
  </si>
  <si>
    <t>La falla del equipo puede generar cortaduras leves, quemaduras superficiales, golpes, exposición a refrigerante. Presenta incapacidades estimadas de 1-3 días</t>
  </si>
  <si>
    <t>1 VEZ CADA 4 MESES</t>
  </si>
  <si>
    <t>La reparación requiere repuestos específicos, proveedores externos o deja el PDV sin operación. El equipo está fuera de servicio de 2-3 días</t>
  </si>
  <si>
    <t xml:space="preserve">Reparación moderada interna. El equipo está fuera de servicio por 1 día </t>
  </si>
  <si>
    <t>Intervención rápida, económica y con disponibilidad inmediata de repuestos, tales como ajsutes  o limpieza. El equipo está por fuera de servicio menos de 8 horas</t>
  </si>
  <si>
    <t>La falla detiene completamente el funcionamiento del punto de venta (no se puede vender producto). El PDV está fuera de servicio más de 1 día</t>
  </si>
  <si>
    <t>Operación limitada, ventas afectadas máximo por 1 día.</t>
  </si>
  <si>
    <t xml:space="preserve">La falla afecta la operación parcialmente (demoras, reducción de capacidad de atención) con afectacion de hasta 5 horas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</si>
</sst>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0" fillId="2" borderId="18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/>
    <xf numFmtId="1" fontId="0" fillId="2" borderId="18" xfId="0" applyNumberFormat="1" applyFill="1" applyBorder="1" applyAlignment="1">
      <alignment horizontal="center" vertical="center"/>
    </xf>
    <xf numFmtId="1" fontId="0" fillId="2" borderId="22" xfId="0" applyNumberForma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topLeftCell="A3" workbookViewId="0">
      <selection activeCell="E5" sqref="E5"/>
    </sheetView>
  </sheetViews>
  <sheetFormatPr baseColWidth="10" defaultRowHeight="14.4" x14ac:dyDescent="0.3"/>
  <cols>
    <col min="2" max="2" width="6.33203125" bestFit="1" customWidth="1"/>
    <col min="3" max="3" width="19.77734375" customWidth="1"/>
    <col min="4" max="4" width="34.88671875" customWidth="1"/>
    <col min="5" max="5" width="32.44140625" customWidth="1"/>
    <col min="6" max="6" width="28.44140625" customWidth="1"/>
    <col min="7" max="7" width="30.44140625" customWidth="1"/>
    <col min="8" max="8" width="23.88671875" customWidth="1"/>
  </cols>
  <sheetData>
    <row r="1" spans="2:7" ht="15" thickBot="1" x14ac:dyDescent="0.35"/>
    <row r="2" spans="2:7" ht="15" thickBot="1" x14ac:dyDescent="0.35">
      <c r="B2" s="56" t="s">
        <v>0</v>
      </c>
      <c r="C2" s="57"/>
      <c r="D2" s="25" t="s">
        <v>56</v>
      </c>
      <c r="E2" s="25" t="s">
        <v>29</v>
      </c>
      <c r="F2" s="25" t="s">
        <v>30</v>
      </c>
      <c r="G2" s="26" t="s">
        <v>25</v>
      </c>
    </row>
    <row r="3" spans="2:7" ht="110.4" customHeight="1" thickBot="1" x14ac:dyDescent="0.35">
      <c r="B3" s="7" t="s">
        <v>1</v>
      </c>
      <c r="C3" s="23" t="s">
        <v>2</v>
      </c>
      <c r="D3" s="27" t="s">
        <v>57</v>
      </c>
      <c r="E3" s="5" t="s">
        <v>69</v>
      </c>
      <c r="F3" s="5" t="s">
        <v>58</v>
      </c>
      <c r="G3" s="6" t="s">
        <v>59</v>
      </c>
    </row>
    <row r="4" spans="2:7" ht="132" customHeight="1" thickBot="1" x14ac:dyDescent="0.35">
      <c r="B4" s="7" t="s">
        <v>3</v>
      </c>
      <c r="C4" s="23" t="s">
        <v>4</v>
      </c>
      <c r="D4" s="27" t="s">
        <v>60</v>
      </c>
      <c r="E4" s="5" t="s">
        <v>61</v>
      </c>
      <c r="F4" s="5" t="s">
        <v>62</v>
      </c>
      <c r="G4" s="6" t="s">
        <v>63</v>
      </c>
    </row>
    <row r="5" spans="2:7" ht="96.9" customHeight="1" thickBot="1" x14ac:dyDescent="0.35">
      <c r="B5" s="7" t="s">
        <v>5</v>
      </c>
      <c r="C5" s="23" t="s">
        <v>6</v>
      </c>
      <c r="D5" s="62" t="s">
        <v>74</v>
      </c>
      <c r="E5" s="5" t="s">
        <v>75</v>
      </c>
      <c r="F5" s="5" t="s">
        <v>76</v>
      </c>
      <c r="G5" s="6" t="s">
        <v>7</v>
      </c>
    </row>
    <row r="6" spans="2:7" ht="73.5" customHeight="1" thickBot="1" x14ac:dyDescent="0.35">
      <c r="B6" s="7" t="s">
        <v>8</v>
      </c>
      <c r="C6" s="23" t="s">
        <v>10</v>
      </c>
      <c r="D6" s="27" t="s">
        <v>64</v>
      </c>
      <c r="E6" s="5" t="s">
        <v>65</v>
      </c>
      <c r="F6" s="5" t="s">
        <v>67</v>
      </c>
      <c r="G6" s="6" t="s">
        <v>66</v>
      </c>
    </row>
    <row r="7" spans="2:7" ht="85.5" customHeight="1" thickBot="1" x14ac:dyDescent="0.35">
      <c r="B7" s="8" t="s">
        <v>9</v>
      </c>
      <c r="C7" s="24" t="s">
        <v>11</v>
      </c>
      <c r="D7" s="27" t="s">
        <v>68</v>
      </c>
      <c r="E7" s="5" t="s">
        <v>71</v>
      </c>
      <c r="F7" s="5" t="s">
        <v>72</v>
      </c>
      <c r="G7" s="6" t="s">
        <v>73</v>
      </c>
    </row>
    <row r="9" spans="2:7" ht="15" thickBot="1" x14ac:dyDescent="0.35"/>
    <row r="10" spans="2:7" ht="28.65" customHeight="1" thickBot="1" x14ac:dyDescent="0.35">
      <c r="B10" s="56" t="s">
        <v>12</v>
      </c>
      <c r="C10" s="57"/>
      <c r="D10" s="3" t="s">
        <v>13</v>
      </c>
      <c r="E10" s="4" t="s">
        <v>14</v>
      </c>
    </row>
    <row r="11" spans="2:7" ht="72" customHeight="1" x14ac:dyDescent="0.3">
      <c r="B11" s="60" t="s">
        <v>15</v>
      </c>
      <c r="C11" s="61"/>
      <c r="D11" s="9">
        <v>0.3</v>
      </c>
      <c r="E11" s="1" t="s">
        <v>21</v>
      </c>
    </row>
    <row r="12" spans="2:7" ht="86.4" customHeight="1" x14ac:dyDescent="0.3">
      <c r="B12" s="60" t="s">
        <v>16</v>
      </c>
      <c r="C12" s="61"/>
      <c r="D12" s="9">
        <v>0.25</v>
      </c>
      <c r="E12" s="1" t="s">
        <v>22</v>
      </c>
    </row>
    <row r="13" spans="2:7" ht="86.4" customHeight="1" x14ac:dyDescent="0.3">
      <c r="B13" s="60" t="s">
        <v>17</v>
      </c>
      <c r="C13" s="61"/>
      <c r="D13" s="9">
        <v>0.15</v>
      </c>
      <c r="E13" s="1" t="s">
        <v>18</v>
      </c>
    </row>
    <row r="14" spans="2:7" ht="144" customHeight="1" x14ac:dyDescent="0.3">
      <c r="B14" s="60" t="s">
        <v>23</v>
      </c>
      <c r="C14" s="61"/>
      <c r="D14" s="9">
        <v>0.15</v>
      </c>
      <c r="E14" s="1" t="s">
        <v>19</v>
      </c>
    </row>
    <row r="15" spans="2:7" ht="86.4" customHeight="1" thickBot="1" x14ac:dyDescent="0.35">
      <c r="B15" s="58" t="s">
        <v>24</v>
      </c>
      <c r="C15" s="59"/>
      <c r="D15" s="10">
        <v>0.15</v>
      </c>
      <c r="E15" s="2" t="s">
        <v>20</v>
      </c>
    </row>
  </sheetData>
  <mergeCells count="7">
    <mergeCell ref="B2:C2"/>
    <mergeCell ref="B15:C15"/>
    <mergeCell ref="B14:C14"/>
    <mergeCell ref="B13:C13"/>
    <mergeCell ref="B12:C12"/>
    <mergeCell ref="B11:C11"/>
    <mergeCell ref="B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zoomScale="120" zoomScaleNormal="120" workbookViewId="0">
      <selection activeCell="P14" sqref="P14"/>
    </sheetView>
  </sheetViews>
  <sheetFormatPr baseColWidth="10" defaultRowHeight="14.4" x14ac:dyDescent="0.3"/>
  <cols>
    <col min="2" max="2" width="24.109375" bestFit="1" customWidth="1"/>
    <col min="3" max="3" width="13" bestFit="1" customWidth="1"/>
    <col min="9" max="9" width="11.88671875" customWidth="1"/>
    <col min="10" max="10" width="15" bestFit="1" customWidth="1"/>
    <col min="14" max="14" width="17.88671875" bestFit="1" customWidth="1"/>
    <col min="15" max="15" width="12" customWidth="1"/>
    <col min="16" max="16" width="14.33203125" bestFit="1" customWidth="1"/>
  </cols>
  <sheetData>
    <row r="1" spans="1:21" ht="15" thickBo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M1" t="s">
        <v>55</v>
      </c>
    </row>
    <row r="2" spans="1:21" ht="28.65" customHeight="1" thickBot="1" x14ac:dyDescent="0.35">
      <c r="A2" s="17"/>
      <c r="B2" s="40" t="s">
        <v>26</v>
      </c>
      <c r="C2" s="21" t="s">
        <v>45</v>
      </c>
      <c r="D2" s="21" t="s">
        <v>3</v>
      </c>
      <c r="E2" s="31" t="s">
        <v>5</v>
      </c>
      <c r="F2" s="31" t="s">
        <v>1</v>
      </c>
      <c r="G2" s="31" t="s">
        <v>8</v>
      </c>
      <c r="H2" s="32" t="s">
        <v>9</v>
      </c>
      <c r="I2" s="40" t="s">
        <v>27</v>
      </c>
      <c r="J2" s="32" t="s">
        <v>28</v>
      </c>
      <c r="K2" s="17"/>
    </row>
    <row r="3" spans="1:21" ht="15" thickBot="1" x14ac:dyDescent="0.35">
      <c r="A3" s="17"/>
      <c r="B3" s="11" t="s">
        <v>31</v>
      </c>
      <c r="C3" s="14">
        <v>4</v>
      </c>
      <c r="D3" s="41">
        <v>3</v>
      </c>
      <c r="E3" s="42">
        <v>4</v>
      </c>
      <c r="F3" s="42">
        <v>3</v>
      </c>
      <c r="G3" s="42">
        <v>3</v>
      </c>
      <c r="H3" s="43">
        <v>3</v>
      </c>
      <c r="I3" s="18">
        <f t="shared" ref="I3:I16" si="0">((D3*0.3)+(E3*0.25)+(F3*0.15)+(G3*0.15)+(H3*0.15))*C3</f>
        <v>13</v>
      </c>
      <c r="J3" s="28" t="str">
        <f t="shared" ref="J3:J16" si="1">IF(I3&gt;7.5,"Criticidad Alta",IF(AND(I3&gt;4.5,I3&lt;=7.4),"Criticidad Media","Criticidad Baja"))</f>
        <v>Criticidad Alta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5" thickBot="1" x14ac:dyDescent="0.35">
      <c r="A4" s="17"/>
      <c r="B4" s="12" t="s">
        <v>32</v>
      </c>
      <c r="C4" s="15">
        <v>4</v>
      </c>
      <c r="D4" s="44">
        <v>2</v>
      </c>
      <c r="E4" s="45">
        <v>3</v>
      </c>
      <c r="F4" s="45">
        <v>2</v>
      </c>
      <c r="G4" s="45">
        <v>3</v>
      </c>
      <c r="H4" s="46">
        <v>2</v>
      </c>
      <c r="I4" s="18">
        <f t="shared" si="0"/>
        <v>9.6</v>
      </c>
      <c r="J4" s="29" t="str">
        <f t="shared" si="1"/>
        <v>Criticidad Alta</v>
      </c>
      <c r="K4" s="17"/>
      <c r="L4" s="17"/>
      <c r="M4" s="50" t="s">
        <v>45</v>
      </c>
      <c r="N4" s="21" t="s">
        <v>47</v>
      </c>
      <c r="O4" s="22">
        <v>5</v>
      </c>
      <c r="P4" s="33">
        <f>O4*$P$9</f>
        <v>5</v>
      </c>
      <c r="Q4" s="34">
        <f>O4*$Q$9</f>
        <v>10</v>
      </c>
      <c r="R4" s="34">
        <f>O4*$R$9</f>
        <v>15</v>
      </c>
      <c r="S4" s="34">
        <f>O4*$S$9</f>
        <v>20</v>
      </c>
      <c r="T4" s="35">
        <f>O4*$T$9</f>
        <v>25</v>
      </c>
      <c r="U4" s="17"/>
    </row>
    <row r="5" spans="1:21" ht="15" thickBot="1" x14ac:dyDescent="0.35">
      <c r="A5" s="17"/>
      <c r="B5" s="12" t="s">
        <v>33</v>
      </c>
      <c r="C5" s="15">
        <v>4</v>
      </c>
      <c r="D5" s="44">
        <v>2</v>
      </c>
      <c r="E5" s="45">
        <v>3</v>
      </c>
      <c r="F5" s="45">
        <v>2</v>
      </c>
      <c r="G5" s="45">
        <v>3</v>
      </c>
      <c r="H5" s="46">
        <v>2</v>
      </c>
      <c r="I5" s="18">
        <f t="shared" si="0"/>
        <v>9.6</v>
      </c>
      <c r="J5" s="29" t="str">
        <f t="shared" si="1"/>
        <v>Criticidad Alta</v>
      </c>
      <c r="K5" s="17"/>
      <c r="L5" s="17"/>
      <c r="M5" s="51"/>
      <c r="N5" s="21" t="s">
        <v>48</v>
      </c>
      <c r="O5" s="22">
        <v>4</v>
      </c>
      <c r="P5" s="33">
        <f t="shared" ref="P5:P8" si="2">O5*$P$9</f>
        <v>4</v>
      </c>
      <c r="Q5" s="34">
        <f t="shared" ref="Q5:Q8" si="3">O5*$Q$9</f>
        <v>8</v>
      </c>
      <c r="R5" s="34">
        <f t="shared" ref="R5:R8" si="4">O5*$R$9</f>
        <v>12</v>
      </c>
      <c r="S5" s="34">
        <f t="shared" ref="S5:S8" si="5">O5*$S$9</f>
        <v>16</v>
      </c>
      <c r="T5" s="35">
        <f t="shared" ref="T5:T8" si="6">O5*$T$9</f>
        <v>20</v>
      </c>
      <c r="U5" s="17"/>
    </row>
    <row r="6" spans="1:21" ht="15" thickBot="1" x14ac:dyDescent="0.35">
      <c r="A6" s="17"/>
      <c r="B6" s="12" t="s">
        <v>36</v>
      </c>
      <c r="C6" s="15">
        <v>4</v>
      </c>
      <c r="D6" s="44">
        <v>1</v>
      </c>
      <c r="E6" s="45">
        <v>2</v>
      </c>
      <c r="F6" s="45">
        <v>2</v>
      </c>
      <c r="G6" s="45">
        <v>4</v>
      </c>
      <c r="H6" s="46">
        <v>2</v>
      </c>
      <c r="I6" s="18">
        <f t="shared" si="0"/>
        <v>8</v>
      </c>
      <c r="J6" s="29" t="str">
        <f t="shared" si="1"/>
        <v>Criticidad Alta</v>
      </c>
      <c r="K6" s="17"/>
      <c r="L6" s="17"/>
      <c r="M6" s="51"/>
      <c r="N6" s="21" t="s">
        <v>70</v>
      </c>
      <c r="O6" s="22">
        <v>3</v>
      </c>
      <c r="P6" s="33">
        <f t="shared" si="2"/>
        <v>3</v>
      </c>
      <c r="Q6" s="34">
        <f t="shared" si="3"/>
        <v>6</v>
      </c>
      <c r="R6" s="34">
        <f t="shared" si="4"/>
        <v>9</v>
      </c>
      <c r="S6" s="34">
        <f t="shared" si="5"/>
        <v>12</v>
      </c>
      <c r="T6" s="35">
        <f t="shared" si="6"/>
        <v>15</v>
      </c>
      <c r="U6" s="17"/>
    </row>
    <row r="7" spans="1:21" ht="15" thickBot="1" x14ac:dyDescent="0.35">
      <c r="A7" s="17"/>
      <c r="B7" s="12" t="s">
        <v>35</v>
      </c>
      <c r="C7" s="15">
        <v>2</v>
      </c>
      <c r="D7" s="44">
        <v>2</v>
      </c>
      <c r="E7" s="45">
        <v>2</v>
      </c>
      <c r="F7" s="45">
        <v>2</v>
      </c>
      <c r="G7" s="45">
        <v>1</v>
      </c>
      <c r="H7" s="46">
        <v>4</v>
      </c>
      <c r="I7" s="18">
        <f t="shared" si="0"/>
        <v>4.3</v>
      </c>
      <c r="J7" s="29" t="str">
        <f t="shared" si="1"/>
        <v>Criticidad Baja</v>
      </c>
      <c r="K7" s="17"/>
      <c r="L7" s="17"/>
      <c r="M7" s="51"/>
      <c r="N7" s="21" t="s">
        <v>49</v>
      </c>
      <c r="O7" s="22">
        <v>2</v>
      </c>
      <c r="P7" s="33">
        <f t="shared" si="2"/>
        <v>2</v>
      </c>
      <c r="Q7" s="34">
        <f t="shared" si="3"/>
        <v>4</v>
      </c>
      <c r="R7" s="34">
        <f t="shared" si="4"/>
        <v>6</v>
      </c>
      <c r="S7" s="34">
        <f t="shared" si="5"/>
        <v>8</v>
      </c>
      <c r="T7" s="35">
        <f t="shared" si="6"/>
        <v>10</v>
      </c>
      <c r="U7" s="17"/>
    </row>
    <row r="8" spans="1:21" ht="15" thickBot="1" x14ac:dyDescent="0.35">
      <c r="A8" s="17"/>
      <c r="B8" s="12" t="s">
        <v>37</v>
      </c>
      <c r="C8" s="15">
        <v>2</v>
      </c>
      <c r="D8" s="44">
        <v>1</v>
      </c>
      <c r="E8" s="45">
        <v>2</v>
      </c>
      <c r="F8" s="45">
        <v>1</v>
      </c>
      <c r="G8" s="45">
        <v>1</v>
      </c>
      <c r="H8" s="46">
        <v>1</v>
      </c>
      <c r="I8" s="18">
        <f t="shared" si="0"/>
        <v>2.5</v>
      </c>
      <c r="J8" s="29" t="str">
        <f t="shared" si="1"/>
        <v>Criticidad Baja</v>
      </c>
      <c r="K8" s="17"/>
      <c r="L8" s="17"/>
      <c r="M8" s="52"/>
      <c r="N8" s="21" t="s">
        <v>50</v>
      </c>
      <c r="O8" s="22">
        <v>1</v>
      </c>
      <c r="P8" s="36">
        <f t="shared" si="2"/>
        <v>1</v>
      </c>
      <c r="Q8" s="37">
        <f t="shared" si="3"/>
        <v>2</v>
      </c>
      <c r="R8" s="37">
        <f t="shared" si="4"/>
        <v>3</v>
      </c>
      <c r="S8" s="37">
        <f t="shared" si="5"/>
        <v>4</v>
      </c>
      <c r="T8" s="38">
        <f t="shared" si="6"/>
        <v>5</v>
      </c>
      <c r="U8" s="17"/>
    </row>
    <row r="9" spans="1:21" x14ac:dyDescent="0.3">
      <c r="A9" s="17"/>
      <c r="B9" s="12" t="s">
        <v>38</v>
      </c>
      <c r="C9" s="15">
        <v>2</v>
      </c>
      <c r="D9" s="44">
        <v>1</v>
      </c>
      <c r="E9" s="45">
        <v>3</v>
      </c>
      <c r="F9" s="45">
        <v>2</v>
      </c>
      <c r="G9" s="45">
        <v>1</v>
      </c>
      <c r="H9" s="46">
        <v>2</v>
      </c>
      <c r="I9" s="18">
        <f t="shared" si="0"/>
        <v>3.6</v>
      </c>
      <c r="J9" s="29" t="str">
        <f t="shared" si="1"/>
        <v>Criticidad Baja</v>
      </c>
      <c r="K9" s="17"/>
      <c r="L9" s="17"/>
      <c r="M9" s="17"/>
      <c r="N9" s="17"/>
      <c r="O9" s="17"/>
      <c r="P9" s="39">
        <v>1</v>
      </c>
      <c r="Q9" s="39">
        <v>2</v>
      </c>
      <c r="R9" s="39">
        <v>3</v>
      </c>
      <c r="S9" s="39">
        <v>4</v>
      </c>
      <c r="T9" s="39">
        <v>5</v>
      </c>
      <c r="U9" s="17"/>
    </row>
    <row r="10" spans="1:21" ht="15" thickBot="1" x14ac:dyDescent="0.35">
      <c r="A10" s="17"/>
      <c r="B10" s="12" t="s">
        <v>42</v>
      </c>
      <c r="C10" s="15">
        <v>2</v>
      </c>
      <c r="D10" s="44">
        <v>2</v>
      </c>
      <c r="E10" s="45">
        <v>3</v>
      </c>
      <c r="F10" s="45">
        <v>1</v>
      </c>
      <c r="G10" s="45">
        <v>1</v>
      </c>
      <c r="H10" s="46">
        <v>3</v>
      </c>
      <c r="I10" s="18">
        <f t="shared" si="0"/>
        <v>4.1999999999999993</v>
      </c>
      <c r="J10" s="29" t="str">
        <f t="shared" si="1"/>
        <v>Criticidad Baja</v>
      </c>
      <c r="K10" s="17"/>
      <c r="L10" s="17"/>
      <c r="M10" s="17"/>
      <c r="N10" s="17"/>
      <c r="O10" s="17"/>
      <c r="P10" s="20" t="s">
        <v>50</v>
      </c>
      <c r="Q10" s="20" t="s">
        <v>54</v>
      </c>
      <c r="R10" s="20" t="s">
        <v>53</v>
      </c>
      <c r="S10" s="20" t="s">
        <v>52</v>
      </c>
      <c r="T10" s="20" t="s">
        <v>51</v>
      </c>
      <c r="U10" s="17"/>
    </row>
    <row r="11" spans="1:21" ht="15" thickBot="1" x14ac:dyDescent="0.35">
      <c r="A11" s="17"/>
      <c r="B11" s="12" t="s">
        <v>43</v>
      </c>
      <c r="C11" s="15">
        <v>2</v>
      </c>
      <c r="D11" s="44">
        <v>2</v>
      </c>
      <c r="E11" s="45">
        <v>2</v>
      </c>
      <c r="F11" s="45">
        <v>1</v>
      </c>
      <c r="G11" s="45">
        <v>1</v>
      </c>
      <c r="H11" s="46">
        <v>2</v>
      </c>
      <c r="I11" s="18">
        <f t="shared" si="0"/>
        <v>3.4</v>
      </c>
      <c r="J11" s="29" t="str">
        <f t="shared" si="1"/>
        <v>Criticidad Baja</v>
      </c>
      <c r="K11" s="17"/>
      <c r="L11" s="17"/>
      <c r="M11" s="17"/>
      <c r="N11" s="17"/>
      <c r="O11" s="17"/>
      <c r="P11" s="53" t="s">
        <v>46</v>
      </c>
      <c r="Q11" s="54"/>
      <c r="R11" s="54"/>
      <c r="S11" s="54"/>
      <c r="T11" s="55"/>
      <c r="U11" s="17"/>
    </row>
    <row r="12" spans="1:21" x14ac:dyDescent="0.3">
      <c r="A12" s="17"/>
      <c r="B12" s="12" t="s">
        <v>44</v>
      </c>
      <c r="C12" s="15">
        <v>2</v>
      </c>
      <c r="D12" s="44">
        <v>2</v>
      </c>
      <c r="E12" s="45">
        <v>2</v>
      </c>
      <c r="F12" s="45">
        <v>1</v>
      </c>
      <c r="G12" s="45">
        <v>1</v>
      </c>
      <c r="H12" s="46">
        <v>2</v>
      </c>
      <c r="I12" s="18">
        <f t="shared" si="0"/>
        <v>3.4</v>
      </c>
      <c r="J12" s="29" t="str">
        <f t="shared" si="1"/>
        <v>Criticidad Baja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x14ac:dyDescent="0.3">
      <c r="A13" s="17"/>
      <c r="B13" s="12" t="s">
        <v>34</v>
      </c>
      <c r="C13" s="15">
        <v>3</v>
      </c>
      <c r="D13" s="44">
        <v>2</v>
      </c>
      <c r="E13" s="45">
        <v>3</v>
      </c>
      <c r="F13" s="45">
        <v>1</v>
      </c>
      <c r="G13" s="45">
        <v>2</v>
      </c>
      <c r="H13" s="46">
        <v>2</v>
      </c>
      <c r="I13" s="18">
        <f t="shared" si="0"/>
        <v>6.3000000000000007</v>
      </c>
      <c r="J13" s="29" t="str">
        <f t="shared" si="1"/>
        <v>Criticidad Media</v>
      </c>
      <c r="K13" s="17"/>
    </row>
    <row r="14" spans="1:21" x14ac:dyDescent="0.3">
      <c r="A14" s="17"/>
      <c r="B14" s="12" t="s">
        <v>39</v>
      </c>
      <c r="C14" s="15">
        <v>4</v>
      </c>
      <c r="D14" s="44">
        <v>2</v>
      </c>
      <c r="E14" s="45">
        <v>1</v>
      </c>
      <c r="F14" s="45">
        <v>1</v>
      </c>
      <c r="G14" s="45">
        <v>3</v>
      </c>
      <c r="H14" s="46">
        <v>1</v>
      </c>
      <c r="I14" s="18">
        <f t="shared" si="0"/>
        <v>6.3999999999999995</v>
      </c>
      <c r="J14" s="29" t="str">
        <f t="shared" si="1"/>
        <v>Criticidad Media</v>
      </c>
      <c r="K14" s="17"/>
    </row>
    <row r="15" spans="1:21" x14ac:dyDescent="0.3">
      <c r="A15" s="17"/>
      <c r="B15" s="12" t="s">
        <v>40</v>
      </c>
      <c r="C15" s="15">
        <v>4</v>
      </c>
      <c r="D15" s="44">
        <v>1</v>
      </c>
      <c r="E15" s="45">
        <v>2</v>
      </c>
      <c r="F15" s="45">
        <v>2</v>
      </c>
      <c r="G15" s="45">
        <v>3</v>
      </c>
      <c r="H15" s="46">
        <v>2</v>
      </c>
      <c r="I15" s="18">
        <f t="shared" si="0"/>
        <v>7.4</v>
      </c>
      <c r="J15" s="29" t="str">
        <f t="shared" si="1"/>
        <v>Criticidad Media</v>
      </c>
      <c r="K15" s="17"/>
    </row>
    <row r="16" spans="1:21" ht="15" thickBot="1" x14ac:dyDescent="0.35">
      <c r="A16" s="17"/>
      <c r="B16" s="13" t="s">
        <v>41</v>
      </c>
      <c r="C16" s="16">
        <v>4</v>
      </c>
      <c r="D16" s="47">
        <v>1</v>
      </c>
      <c r="E16" s="48">
        <v>2</v>
      </c>
      <c r="F16" s="48">
        <v>1</v>
      </c>
      <c r="G16" s="48">
        <v>3</v>
      </c>
      <c r="H16" s="49">
        <v>2</v>
      </c>
      <c r="I16" s="19">
        <f t="shared" si="0"/>
        <v>6.8</v>
      </c>
      <c r="J16" s="30" t="str">
        <f t="shared" si="1"/>
        <v>Criticidad Media</v>
      </c>
      <c r="K16" s="17"/>
    </row>
    <row r="17" spans="1:1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</sheetData>
  <mergeCells count="2">
    <mergeCell ref="M4:M8"/>
    <mergeCell ref="P11:T11"/>
  </mergeCells>
  <conditionalFormatting sqref="J3:J16">
    <cfRule type="cellIs" dxfId="5" priority="4" operator="equal">
      <formula>"Criticidad Baja"</formula>
    </cfRule>
    <cfRule type="containsText" dxfId="4" priority="5" operator="containsText" text="Criticidad Media">
      <formula>NOT(ISERROR(SEARCH("Criticidad Media",J3)))</formula>
    </cfRule>
    <cfRule type="containsText" dxfId="3" priority="6" operator="containsText" text="Criticidad Alta">
      <formula>NOT(ISERROR(SEARCH("Criticidad Alta",J3)))</formula>
    </cfRule>
  </conditionalFormatting>
  <conditionalFormatting sqref="P4:T8">
    <cfRule type="cellIs" dxfId="2" priority="1" operator="lessThan">
      <formula>5</formula>
    </cfRule>
    <cfRule type="cellIs" dxfId="1" priority="2" operator="between">
      <formula>5</formula>
      <formula>6.4</formula>
    </cfRule>
    <cfRule type="cellIs" dxfId="0" priority="3" operator="greaterThan">
      <formula>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Criterios</vt:lpstr>
      <vt:lpstr>Matriz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Suárez Gómez</dc:creator>
  <cp:lastModifiedBy>Nicolas Suárez Gómez</cp:lastModifiedBy>
  <dcterms:created xsi:type="dcterms:W3CDTF">2025-12-03T17:35:56Z</dcterms:created>
  <dcterms:modified xsi:type="dcterms:W3CDTF">2026-02-16T01:04:26Z</dcterms:modified>
</cp:coreProperties>
</file>