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TALINA CASTILLO\Desktop\Proyecto de grado Cata - Carlos\Documento Final y Anexos\"/>
    </mc:Choice>
  </mc:AlternateContent>
  <bookViews>
    <workbookView xWindow="0" yWindow="0" windowWidth="20490" windowHeight="7155" firstSheet="3" activeTab="8"/>
  </bookViews>
  <sheets>
    <sheet name="Nivel de Importancia" sheetId="1" r:id="rId1"/>
    <sheet name="Etapas y Componentes" sheetId="2" r:id="rId2"/>
    <sheet name="Herramienta de Evaluación" sheetId="3" r:id="rId3"/>
    <sheet name="Análisis de Amb. Interno" sheetId="4" r:id="rId4"/>
    <sheet name="Análisis de Amb. Externo" sheetId="5" r:id="rId5"/>
    <sheet name="Misión" sheetId="6" r:id="rId6"/>
    <sheet name="Visión" sheetId="7" r:id="rId7"/>
    <sheet name="Estrategias" sheetId="8" r:id="rId8"/>
    <sheet name="DATA" sheetId="9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9" l="1"/>
  <c r="E29" i="9"/>
  <c r="E30" i="9"/>
  <c r="E31" i="9"/>
  <c r="E40" i="9"/>
  <c r="E42" i="9"/>
  <c r="E43" i="9"/>
  <c r="E44" i="9"/>
  <c r="E75" i="9"/>
  <c r="E76" i="9"/>
  <c r="E77" i="9"/>
  <c r="E78" i="9"/>
  <c r="E145" i="9"/>
  <c r="E147" i="9"/>
  <c r="E148" i="9"/>
  <c r="E161" i="9"/>
  <c r="E162" i="9"/>
  <c r="E163" i="9"/>
  <c r="E164" i="9"/>
  <c r="E165" i="9"/>
  <c r="E195" i="9"/>
  <c r="E196" i="9"/>
  <c r="E197" i="9"/>
  <c r="E198" i="9"/>
  <c r="E199" i="9"/>
  <c r="E229" i="9"/>
  <c r="E231" i="9"/>
  <c r="E232" i="9"/>
  <c r="E233" i="9"/>
  <c r="E251" i="9"/>
  <c r="E267" i="9"/>
  <c r="E268" i="9"/>
  <c r="E285" i="9"/>
</calcChain>
</file>

<file path=xl/sharedStrings.xml><?xml version="1.0" encoding="utf-8"?>
<sst xmlns="http://schemas.openxmlformats.org/spreadsheetml/2006/main" count="466" uniqueCount="426">
  <si>
    <t>Nivel de Importancia</t>
  </si>
  <si>
    <t>Puntaje</t>
  </si>
  <si>
    <t>No importante</t>
  </si>
  <si>
    <t>Poco Importante</t>
  </si>
  <si>
    <t>Importancia Moderada</t>
  </si>
  <si>
    <t>Importante</t>
  </si>
  <si>
    <t>Muy Importante</t>
  </si>
  <si>
    <t>Etapas de Planeación</t>
  </si>
  <si>
    <t>Componentes Destacados</t>
  </si>
  <si>
    <t>Análisis de entorno externo</t>
  </si>
  <si>
    <t>Análisis de ambiente interno</t>
  </si>
  <si>
    <t>Pensamiento estratégico</t>
  </si>
  <si>
    <t>Planteamiento de misión</t>
  </si>
  <si>
    <t>Planteamiento de visión</t>
  </si>
  <si>
    <t xml:space="preserve">Planteamiento de valores </t>
  </si>
  <si>
    <t>Formulación de objetivos</t>
  </si>
  <si>
    <t>Creación de matriz DOFA</t>
  </si>
  <si>
    <t>Planteamiento de la estretegia</t>
  </si>
  <si>
    <t>Elección de plan de trabajo</t>
  </si>
  <si>
    <t>Unificación de la estrategia</t>
  </si>
  <si>
    <t>Estrategia</t>
  </si>
  <si>
    <t>Verificación de la implementación de la estrategia</t>
  </si>
  <si>
    <t>ETAPAS</t>
  </si>
  <si>
    <t>PENSAMIENTO ESTRATÉGICO</t>
  </si>
  <si>
    <t>COMPONENTES DESTACADOS</t>
  </si>
  <si>
    <t>Diagnóstico de la situación actual de los restaurantes</t>
  </si>
  <si>
    <t>¿Sabe el restaurante que significa planeación estratégica?</t>
  </si>
  <si>
    <t>ANÁLISIS ACTUAL DEL RESTAURANTE</t>
  </si>
  <si>
    <t>Diagnóstico del restaurante</t>
  </si>
  <si>
    <t>Análisis actual del restaurante</t>
  </si>
  <si>
    <t>¿El restaurante reconoce y evalúa las actividades primarias enfocadas a la logistica y operaciones de la cadena de valor ? (Análisis interno)</t>
  </si>
  <si>
    <t>¿El restaurante reconoce y evalúa las actividades primarias enfocadas a las ventas y mercadeo de la cadena de valor ? (Análisis interno)</t>
  </si>
  <si>
    <t>¿El restaurante reconoce y evalúa las actividades de apoyo de la cadena de valor ? (Análisis interno)</t>
  </si>
  <si>
    <t>¿Qué características tiene la misión que se desarrolla hoy en el restaurante? (Ver Elementos de Misión)</t>
  </si>
  <si>
    <t>¿El restaurante tiene actualmente una visión establecida?</t>
  </si>
  <si>
    <t>¿Qué características tiene la visión que se desarrolla hoy en el restaurante? (Ver Elementos de visión)</t>
  </si>
  <si>
    <t>¿El restaurante tiene objetivos estratégicos definidos?</t>
  </si>
  <si>
    <t>¿El restaurante tiene indicadores definididos que evaluen los objetivos establecidos de manera periódica?</t>
  </si>
  <si>
    <t xml:space="preserve">¿El restaurante usa alguna herramienta o metodología para jerarquizar los objetivos estratégicos? </t>
  </si>
  <si>
    <t>DIAGNÓSTICO DEL RESTAURANTE</t>
  </si>
  <si>
    <t>DIAGNÓSTICO DE LA SITUACIÓN ACTUAL DE LOS RESTAURANTES</t>
  </si>
  <si>
    <t>Análisis de ambiente externo</t>
  </si>
  <si>
    <t>Planteamiento de Misión</t>
  </si>
  <si>
    <t>Planteamiento de Visión</t>
  </si>
  <si>
    <t>Planteamiento de Valores</t>
  </si>
  <si>
    <t>FORMULACIÓN DE OBJETIVOS</t>
  </si>
  <si>
    <t>Creación de Matriz DOFA</t>
  </si>
  <si>
    <t>Formulación de Objetivos</t>
  </si>
  <si>
    <t>Planteamiento de la estrategia, elección de plan de trabajo y unificación de la estrategia</t>
  </si>
  <si>
    <t>El restaurante no tiene conocimiento sobre el concepto de planeación estratégica</t>
  </si>
  <si>
    <t>El restaurante no conoce sobre el concepto de PE pero tiene conocimiento sobre que trata</t>
  </si>
  <si>
    <t>El restaurante conoce sobre el concepto de PE pero no la aplica</t>
  </si>
  <si>
    <t>El restaurante cuenta con un equipo humano o al menos un líder para soportar el proceso de planeación estratégica, repartiendo las funciones de la planeación en el área administrativa</t>
  </si>
  <si>
    <t>El restaurante cuenta con un líder o personal de apoyo que realice actividades relacionadas con la PE teniendo un equipo de soporte únicamente para esta ejecución</t>
  </si>
  <si>
    <t>El restaurante cuenta con un líder o personal de apoyo que realice actividades relacionadas con la PE teniendo un equipo de soporte únicamente para esta ejecución, logrando la implementación de todas las estrategias que se plantean.</t>
  </si>
  <si>
    <t>CALIFICADORES</t>
  </si>
  <si>
    <t>¿El restaurante establece un margen económico de utilidad que fortalece todas las actividades generadoras de valor ? (Análisis Interno)</t>
  </si>
  <si>
    <t>¿La misión actual del restaurante es clara y permite ser objetivo para que los colaboradores trabajen en la consecución de la misma aportando a la planeación estratégica planteada?</t>
  </si>
  <si>
    <t>¿La construcción de la visión la realizan los directivos en conjunto con los colaboradores haciéndola visible para todos?</t>
  </si>
  <si>
    <t>¿El restaurante cuenta actualmente con valores organizacionales establecidos y los comparte y transmite con sus colaboradores ?</t>
  </si>
  <si>
    <t>¿Se tiene conocimiento acerca de las diferentes estrategias que existen (intensivas - diversifcadas - de costos - de diferenciación - segmentación y defensivas) para ponerlas en practica? (Ver estrategias)</t>
  </si>
  <si>
    <t>ESTRATEGIA</t>
  </si>
  <si>
    <t>¿El restaurante hace una evaluación continúa para generar planes de mejoramiento continuo?</t>
  </si>
  <si>
    <t>EVALUACIÓN DE PROCESO</t>
  </si>
  <si>
    <t>Evaluación de proceso</t>
  </si>
  <si>
    <t>El restaurante conoce la metodología de las 5 fuerzas de Porter y evalúa algunos de los factores allí incluidos</t>
  </si>
  <si>
    <t>El restaurante conoce la metodología de las 5 fuerzas de Porter y evalúa todos los factores allí incluidos</t>
  </si>
  <si>
    <t>La misión no es clara ni apoya los procesos de planeación estratégica planteados, no define la razón de ser del restaurante ni es un punto de referencia para los colaboradores</t>
  </si>
  <si>
    <t>La misión tiene al menos tres de los elementos estructurados para su construcción</t>
  </si>
  <si>
    <t>La misión tiene al menos cuatro de los elementos estructurados para su construcción</t>
  </si>
  <si>
    <t>El restaurante no tiene una visión establecida</t>
  </si>
  <si>
    <t>La visión tiene al menos uno de los elementos estructurales para su construcción</t>
  </si>
  <si>
    <t>Ningún colaborador participa ni conoce la visión del restaurante</t>
  </si>
  <si>
    <t>El restaurante no tiene una visión establecida pero se tiene claridad del punto al que se quiere llegar acorde con la actividad económica</t>
  </si>
  <si>
    <t>La visión tiene al menos dos de los elementos estructurales para su construcción</t>
  </si>
  <si>
    <t>La visión tiene al menos tres de los elementos estructurales para su construcción</t>
  </si>
  <si>
    <t>Sólo los colaboradores relacionados con la alta dirección y los mandos medios participan en la construcción de la visión y conocen el resultado</t>
  </si>
  <si>
    <t>La visión tiene al menos cuatro de los elementos estructurales para su construcción</t>
  </si>
  <si>
    <t>La visión tiene los cinco elementos estructurales para su construcción</t>
  </si>
  <si>
    <t>Dentro del proceso de la planeación estratégica no se tiene en cuenta la formulación de los valores organizacionales</t>
  </si>
  <si>
    <t>Los valores establecidos no apoyan ni facilitan el diseño de la planeación estratégica dentro del restaurante</t>
  </si>
  <si>
    <t>Dentro del proceso de la planeación estratégica no se tiene en cuenta la formulación de los valores organizacionales sin embargo se tienen algunos formulados</t>
  </si>
  <si>
    <t>Los valores establecidos no apoyan ni facilitan el diseño de la planeación estratégica dentro del restaurante porque no existe una planeación actualizada</t>
  </si>
  <si>
    <t xml:space="preserve">Dentro del proceso de la planeación estratégica se tiene en cuenta la formulación de los valores organizacionales </t>
  </si>
  <si>
    <t>El restaurante no tiene valores establecidos y transmitidos con sus colaboradores sin embargo se hacen presentes en la cultura organizacional y los colaboradores relacionados con la alta direcicón conocen la filosofía organizacional</t>
  </si>
  <si>
    <t>El restaurante tiene valores establecidos que se hacen presentes en la cultura organizacional y los colaboradores relacionados con la alta direcicón conocen la filosofía organizacional, además de hacerlos públicos a través de carteles corporativos</t>
  </si>
  <si>
    <t>Los valores establecidos apoyan y facilitan el diseño de la planeación estratégica dentro del restaurante porque describen la razón de ser de la empresa</t>
  </si>
  <si>
    <t>El restaurante tiene valores establecidos que se hacen presentes en la cultura organizacional y los colaboradores relacionados con la alta direcicón y los mandos medios conocen la filosofía organizacional, además de hacerlos públicos a través de carteles corporativos y reuniones ejecutadas</t>
  </si>
  <si>
    <t>Los valores establecidos apoyan y facilitan el diseño de la planeación estratégica dentro del restaurante porque describen la razón de ser de la empresa además de ser difundidos</t>
  </si>
  <si>
    <t>Dentro del proceso de la planeación estratégica se tiene en cuenta la formulación de los valores organizacionales y además se genera una documentación de ellos para ser revisados periódicamente</t>
  </si>
  <si>
    <t>El restaurante tiene valores establecidos que se hacen presentes en la cultura organizacional y todos los colaboradores hacen parte de la contrucción e implementación de ellos haciéndolos publicos siempre y socializados con las nuevas personas que puedan llegar a integrarse a los procesos</t>
  </si>
  <si>
    <t>El restaurante no tiene objetivos estratégicos definidos</t>
  </si>
  <si>
    <t>El restaurante no tiene indicadores definidos que evaluen los objetivos estratégicos</t>
  </si>
  <si>
    <t>El restaurante no usa alguna herramienta o metodología para sus objetivos</t>
  </si>
  <si>
    <t>El restaurante no usa alguna herramienta o metodología para sus objetivos las decisiones son tomadas en los conocimientos de las personas de la alta dirección</t>
  </si>
  <si>
    <t>El restaurante aplica algunas fases del análisis jerárquico sin embargo los resultados no son tenidos en cuenta para la toma de decisiones</t>
  </si>
  <si>
    <t>El restaurante aplica las fases del análisis jerárquico sin embargo los resultados no son requisito en la toma de decisiones</t>
  </si>
  <si>
    <t>El restaurante aplica las fases del análisis jerárquico generando que los resultados sean tomados en cuenta para cualquier decisión que se tome</t>
  </si>
  <si>
    <t>No se tiene conocimiento sobre ninguno de los tipos de estrategias existentes por ende no se aplica ninguna</t>
  </si>
  <si>
    <t>No se tiene conocimiento sobre ninguno de los tipos de estrategias existentes pero se reconoce la importancia de aplicar alguna de ellas</t>
  </si>
  <si>
    <t>Se tiene conocimiento sobre los diferentes tipos de estrategias pero las actividades del día a día no permiten ser ejecutadas</t>
  </si>
  <si>
    <t>Se tiene conocimiento sobre los diferentes tipos de estrategias y aún con las actividades del día a día se ejecutan de manera frecuente</t>
  </si>
  <si>
    <t>Se tiene conocimiento sobre los diferentes tipos de estrategias y se generar estrategias de acuerdo a la actualización que vaya teniendo el entorno</t>
  </si>
  <si>
    <t>El restaurante no hace evaluación alguna para generar planes de mejoramiento continuo</t>
  </si>
  <si>
    <t xml:space="preserve">El restaurante no hace evaluación pero conoce sus falencias y debilidades </t>
  </si>
  <si>
    <t>El restaurante genera evaluación pero no toma acciones con los resultados obtenidos</t>
  </si>
  <si>
    <t>El restaurante genera evaluación tomando algunas acciones con los resultados obtenidos</t>
  </si>
  <si>
    <t>El restaurante genera evaluación constante para tomar acciones continuas que fortalezcan todas las metas que se esperan cumplir para generar una mayor satisfacción al cliente</t>
  </si>
  <si>
    <t>Interna</t>
  </si>
  <si>
    <t>Recepción: Es todo el proceso en el que se recibe al cliente y se presenta la información del servicio prestado</t>
  </si>
  <si>
    <t>Proceso de pedido: Se refiere a todo el proceso donde el mesero toma la orden con todos los adicionales que el cliente desea (entradas, acompañamientos, postres, bebidas, entre otros)</t>
  </si>
  <si>
    <t>Registro del pedido: Proceso por el que se traslada la orden del cliente a la cocina para ser efectuada</t>
  </si>
  <si>
    <t>Supervisión del tiempo: Se genera una consatnte revisión de la barra de entrega de producto para que el tiempo de espera del cliente no sea demasiado</t>
  </si>
  <si>
    <t>Control de mesas: Conocimiento de las mesas ocupadas y las disponibles para generar alertas de la capacidad del restaurante</t>
  </si>
  <si>
    <t>Distribución de insumos: Se revisa constantemente el inventario de los ingrediente para no tener agotados en la carta</t>
  </si>
  <si>
    <t>Logística  de cadena de valor</t>
  </si>
  <si>
    <t>Operaciones de cadena de valor</t>
  </si>
  <si>
    <t>Ejecución de la actividad</t>
  </si>
  <si>
    <t>Cajero: Persona encargada de entregar la información correcta al cliente y recibir de manera adecuada la remuneración del servicio prestado</t>
  </si>
  <si>
    <t>Mesero: Persona encargada de la coherencia entre la necesidad que tiene el cliente y lo que se desarrolla en el restaurante, teniendo en cuenta los detalles</t>
  </si>
  <si>
    <t>Cocina: Lugar donde se desarrollan todas las necesidades del cliente según los párametros planteados en la carta</t>
  </si>
  <si>
    <t>Logística final de cadena de valor</t>
  </si>
  <si>
    <t>Externa</t>
  </si>
  <si>
    <t>Entrega de platos: Entrega a la mesa del pedido realizado por el cliente</t>
  </si>
  <si>
    <t>Evaluación del servicio: Se debe realizar al finalizar el servicio indagando si se estuvo acorde con lo que se esperaba</t>
  </si>
  <si>
    <t>Cuenta: Entrega de la suma del valor a cancelar por la prestación del servicio y efectuar el cobro de este por el medio elegido (tarjeta o efectivo)</t>
  </si>
  <si>
    <t>Ventas y Mercadeo</t>
  </si>
  <si>
    <t>Ventas</t>
  </si>
  <si>
    <t>Atención al cliente</t>
  </si>
  <si>
    <t>Conocimiento de ocasiones especiales</t>
  </si>
  <si>
    <t>Ubicación de mesas</t>
  </si>
  <si>
    <t>Calidad de los productos</t>
  </si>
  <si>
    <t>Mercadeo</t>
  </si>
  <si>
    <t>Comerciales en medios de comunicación</t>
  </si>
  <si>
    <t>Manejo de redes sociales</t>
  </si>
  <si>
    <t>Apoyo</t>
  </si>
  <si>
    <t>Aseo de las instalaciones</t>
  </si>
  <si>
    <t>Revisión continua del estado de mesas y sillas</t>
  </si>
  <si>
    <t>Revisión de bombillos y luces en general</t>
  </si>
  <si>
    <t>Revisión de implementos de la cocina</t>
  </si>
  <si>
    <t>Infraestructura</t>
  </si>
  <si>
    <t>Dirección de Talento Humano</t>
  </si>
  <si>
    <t>Motivación del personal</t>
  </si>
  <si>
    <t>Plan de entrenamiento y capacitación</t>
  </si>
  <si>
    <t>Condiciones laborales</t>
  </si>
  <si>
    <t>Bienestar y seguridad laboral</t>
  </si>
  <si>
    <t>Desarrollo Tecnológico</t>
  </si>
  <si>
    <t>Revisión de plataforma de pedidos</t>
  </si>
  <si>
    <t>Plataforma de inventarios</t>
  </si>
  <si>
    <t>Registro de pedidos</t>
  </si>
  <si>
    <t>Verificación de impresoras e insumos</t>
  </si>
  <si>
    <t>Aprovisionamiento</t>
  </si>
  <si>
    <t>Materia prima de los platos</t>
  </si>
  <si>
    <t>Materia prima de la sección de postres</t>
  </si>
  <si>
    <t>Material administrativo (esferos, papel, entre otros)</t>
  </si>
  <si>
    <t>ANÁLISIS DE AMBIENTE INTERNO</t>
  </si>
  <si>
    <t>Análisis PEST</t>
  </si>
  <si>
    <t>Factores Económicos</t>
  </si>
  <si>
    <t>PIB</t>
  </si>
  <si>
    <t>Poder adquisitivo del consumidor</t>
  </si>
  <si>
    <t>Fuerzas laborales</t>
  </si>
  <si>
    <t>Métodos de pago</t>
  </si>
  <si>
    <t>Inflación</t>
  </si>
  <si>
    <t>Impuestos</t>
  </si>
  <si>
    <t>Factores Sociales</t>
  </si>
  <si>
    <t>Creencias</t>
  </si>
  <si>
    <t>Ideologías</t>
  </si>
  <si>
    <t>Gustos</t>
  </si>
  <si>
    <t>Población</t>
  </si>
  <si>
    <t>Entorno donde se encuentra</t>
  </si>
  <si>
    <t>Factores Tecnológicos</t>
  </si>
  <si>
    <t>Innovación</t>
  </si>
  <si>
    <t>Estado del arte</t>
  </si>
  <si>
    <t>Velocidad de adaptabilidad</t>
  </si>
  <si>
    <t>Herramientas TIC</t>
  </si>
  <si>
    <t>Factores políticos</t>
  </si>
  <si>
    <t>Políticas tributarias</t>
  </si>
  <si>
    <t>Políticas monetarias</t>
  </si>
  <si>
    <t>Políticas fiscales</t>
  </si>
  <si>
    <t>Regulaciones Gubernamentales</t>
  </si>
  <si>
    <t>Legislaciones</t>
  </si>
  <si>
    <t>Seguridad estatal</t>
  </si>
  <si>
    <t>Competidores en el mercado</t>
  </si>
  <si>
    <t>Costos fijos</t>
  </si>
  <si>
    <t>Valores agregados</t>
  </si>
  <si>
    <t>Identidad de marca</t>
  </si>
  <si>
    <t>Posicionamiento en el mercado</t>
  </si>
  <si>
    <t>Referenciación</t>
  </si>
  <si>
    <t>Riesgos corporativos</t>
  </si>
  <si>
    <t>Potenciales nuevos ingresos al mercado</t>
  </si>
  <si>
    <t>Costos cambiantes</t>
  </si>
  <si>
    <t>Políticas gubernamentales</t>
  </si>
  <si>
    <t>Beneficios tributarios</t>
  </si>
  <si>
    <t>Curva de aprendizaje</t>
  </si>
  <si>
    <t>Distribución</t>
  </si>
  <si>
    <t>Fuerzas de Porter</t>
  </si>
  <si>
    <t>Compradores</t>
  </si>
  <si>
    <t>Productos sustitutos</t>
  </si>
  <si>
    <t>Volumen de compradores</t>
  </si>
  <si>
    <t>Población de compradores</t>
  </si>
  <si>
    <t>Sensibilidad de precios</t>
  </si>
  <si>
    <t>Poder adquisitivo</t>
  </si>
  <si>
    <t>Sustitutos</t>
  </si>
  <si>
    <t>Precio del sustituto</t>
  </si>
  <si>
    <t>Propensión a comprar</t>
  </si>
  <si>
    <t>Proveedores</t>
  </si>
  <si>
    <t>Amenazas de integración</t>
  </si>
  <si>
    <t>Concentración de proveedores</t>
  </si>
  <si>
    <t>Presencia de insumos sustitutos</t>
  </si>
  <si>
    <t>Costo relativo de las compras</t>
  </si>
  <si>
    <t>ANÁLISIS DE AMBIENTE EXTERNO</t>
  </si>
  <si>
    <t>*Entendiendo sustituto como el elemento que puede reemplazar a otro cumpliendo las mismas características o teniendo las mismas cualidades.                                                                       *Entendiendo propensión como la inclinación o disposición hacia algo específico.</t>
  </si>
  <si>
    <t>Clientes</t>
  </si>
  <si>
    <t>Productos o Servicios</t>
  </si>
  <si>
    <t>Tecnología</t>
  </si>
  <si>
    <t>Filosofía</t>
  </si>
  <si>
    <t>Autoconcepto</t>
  </si>
  <si>
    <t>En la formulación de la misión se tiene en cuenta el público hacia el que están dirigidos los servicios</t>
  </si>
  <si>
    <t xml:space="preserve">En la formulación de la misión se resaltan los productos o servicios que se ofrecen </t>
  </si>
  <si>
    <t>En la formulación de la misión se tiene en cuenta la innovación que se tiene en el ofrecimiento de los servicios</t>
  </si>
  <si>
    <t xml:space="preserve">En la formulación de la misión se tiene en cuenta la filosofía de la organización </t>
  </si>
  <si>
    <t>En la formulación de la misión se tiene en cuenta exaltar el valor de la empresa con respecto a sus competidores</t>
  </si>
  <si>
    <t>ELEMENTOS DE LA MISIÓN</t>
  </si>
  <si>
    <t>Claridad</t>
  </si>
  <si>
    <t>Mesurable</t>
  </si>
  <si>
    <t>Estimulante</t>
  </si>
  <si>
    <t>Realista</t>
  </si>
  <si>
    <t>Tiempo</t>
  </si>
  <si>
    <t>Debe ser entendible para todo el equipo de trabajo</t>
  </si>
  <si>
    <t>Debe ser posible de medir y de verificar con indicadores planteados</t>
  </si>
  <si>
    <t>Debe provocar un efecto positivo en los colaboradores logrando una identificación de ellos con esta</t>
  </si>
  <si>
    <t>Debe cumplir con metodo estratégicos que permitan cumplirla y estar basada en datos históricos</t>
  </si>
  <si>
    <t>Debe tener un tiempo establecido para lograr con los objetivos propuestos</t>
  </si>
  <si>
    <t>ELEMENTOS DE LA VISIÓN</t>
  </si>
  <si>
    <t>Integrativas</t>
  </si>
  <si>
    <t>Hacia adelante</t>
  </si>
  <si>
    <t>Hacia atrás</t>
  </si>
  <si>
    <t>Horizontal</t>
  </si>
  <si>
    <t>Ganar la propiedad o el control de los distribuidores</t>
  </si>
  <si>
    <t>Ganar la propiedad o el control de los proveedores</t>
  </si>
  <si>
    <t>Ganar la propiedad o el control de la competencia</t>
  </si>
  <si>
    <t>Intensivas</t>
  </si>
  <si>
    <t>Penetración del mercado</t>
  </si>
  <si>
    <t>Desarrollo del mercado</t>
  </si>
  <si>
    <t>Desarrollo del producto</t>
  </si>
  <si>
    <t>Por la fuerza del mercado, buscando participación y posicionamiento en el mercado</t>
  </si>
  <si>
    <t>Introducción de productos actuales en nuevas áreas geográficas</t>
  </si>
  <si>
    <t>Mayores ventan modificando o mejorando el producto actual</t>
  </si>
  <si>
    <t>Concéntrica</t>
  </si>
  <si>
    <t>Diversificaciones</t>
  </si>
  <si>
    <t>Conglomeradas</t>
  </si>
  <si>
    <t>Horizontales</t>
  </si>
  <si>
    <t>Añadidura de nuevos productos relacionados a los actuales</t>
  </si>
  <si>
    <t>Añadidura de nuevos productos no relacionados con los actuales</t>
  </si>
  <si>
    <t>Añadidura de nuevos productos no relacionados con clientes actuales</t>
  </si>
  <si>
    <t>Ofensivas o de crecimiento</t>
  </si>
  <si>
    <t>Concentración</t>
  </si>
  <si>
    <t>Adquisiciones</t>
  </si>
  <si>
    <t>Alianzas</t>
  </si>
  <si>
    <t>Funciones</t>
  </si>
  <si>
    <t>Especialización en un producto manteniendo esfuerzos para realizarlo de manera efectiva y eficiente</t>
  </si>
  <si>
    <t>Compra de otra empresa con operaciones independientes</t>
  </si>
  <si>
    <t>Búsqueda de nuevos mercados y nuevos productos</t>
  </si>
  <si>
    <t>Unión de fuerzas para llevar a cabo un proceso conjunto sin pérdida de identidad</t>
  </si>
  <si>
    <t>Combinación de operacionalizaciones en la empresa</t>
  </si>
  <si>
    <t>Defensivas</t>
  </si>
  <si>
    <t>Reducción o nicho</t>
  </si>
  <si>
    <t>Desinversión</t>
  </si>
  <si>
    <t>Liquidación</t>
  </si>
  <si>
    <t>Recuperación</t>
  </si>
  <si>
    <t>La empresa reduce operaciones para mejorar productividad optimizando recursos</t>
  </si>
  <si>
    <t>Se mantiene lo relacionado netamente con la actividad pura</t>
  </si>
  <si>
    <t>Se termina la empresa vendiendo los bienes debido a la ineficiencia con la que se opera</t>
  </si>
  <si>
    <t>Reinvención de procesos para generar alternativas de crecimiento para la empresa</t>
  </si>
  <si>
    <t>Concéntricas</t>
  </si>
  <si>
    <t>Enfoque al cliente</t>
  </si>
  <si>
    <t>Capacidad de aprendizaje</t>
  </si>
  <si>
    <t>Realización de las actividades dirigidas a la satisfacción del cliente</t>
  </si>
  <si>
    <t>Actitud de apertura a nuevos conocimientos</t>
  </si>
  <si>
    <t>Competitivas Genéricas</t>
  </si>
  <si>
    <t>Costos bajos</t>
  </si>
  <si>
    <t>Diferenciación</t>
  </si>
  <si>
    <t>Nicho de mercado de bajo costo</t>
  </si>
  <si>
    <t>Nicho de mercado de diferenciación</t>
  </si>
  <si>
    <t>Optimización de costos</t>
  </si>
  <si>
    <t>Se hace a través de la exaltación de los atributos de los productos un posicionamiento único en el mercado</t>
  </si>
  <si>
    <t>Se fideliza a los compradores a través de la concentración de un pequeño grupo de compradores</t>
  </si>
  <si>
    <t>Se fideliza al mercado a través del posicionamiento de las diferencias que se tienen con respecto a otros</t>
  </si>
  <si>
    <t>Combinación de costos bajos con el aspecto diferente que genera ser únicos en el mercado</t>
  </si>
  <si>
    <t>La empresa busca costos bajos para ampliar su espectro de actividad económica</t>
  </si>
  <si>
    <t>ESTRATEGIAS CORPORATIVAS</t>
  </si>
  <si>
    <t>Publicidad en redes sociales</t>
  </si>
  <si>
    <t>El restaurante conoce sobre el concepto de PE y aplica algunas de las etapas y componentes.</t>
  </si>
  <si>
    <t>El restaurante conoce sobre el concepto de PE y aplica todas las etapas y componentes.</t>
  </si>
  <si>
    <t>Para el restaurante es importante proyectar y ejecutar un proceso estructurado de planeacion estratégica. (Ver Niveles de Importancia - Hoja 1)</t>
  </si>
  <si>
    <t>Para el restaurante no es importante proyectar y ejecutar un proceso estructurado de planeación estratégica.</t>
  </si>
  <si>
    <t>Para el restaurante es poco importante un proceso estructurado de P.E, por ende no lo proyecta ni ejecuta.</t>
  </si>
  <si>
    <t>Para el restaurante es importante proyectar  un proceso estructurado de P.E. pero no lo ejecuta.</t>
  </si>
  <si>
    <t>Para el restaurante es importante proyectar un proceso estructurado de P.E pero no lo ejecuta en su totalidad.</t>
  </si>
  <si>
    <t xml:space="preserve">Para el restaurante es muy importante proyectar un proceso estructurado de planeación estratégica y lo ejecuta en su totalidad. </t>
  </si>
  <si>
    <t>El restaurante tiene el personal y/o el líder necesario para desarrollar las actividades de la proyección, ejecución y verificación de una planeación estratégica.</t>
  </si>
  <si>
    <t>El restaurante no cuenta con un líder o equipo humano capacitado para el desarrollo del proceso de planeación estratégica por lo tanto las decisiones son tomadas únicamente por la alta dirección.</t>
  </si>
  <si>
    <t>El restaurante no cuenta con un equipo humano capacitado para soportar el proceso de planeación estratégica, haciendo que las decisiones sean tomadas únicamente por la alta dirección y los mandos medios.</t>
  </si>
  <si>
    <t xml:space="preserve">¿El restaurante divulga con sus colaboradores el proceso de planeación estratégica que lleva a cabo? </t>
  </si>
  <si>
    <t xml:space="preserve">El proceso de planeación estratégica no es divulgado con los colaboradores. </t>
  </si>
  <si>
    <t>El proceso de P.E es divulgado únicamente con los colaboradores de la parte administrativa.</t>
  </si>
  <si>
    <t>El proceso de P.E es divulgado con los colaboradores de la parte administrativa y trabajadores de confianza de la parte operativa (meseros y cocineros).</t>
  </si>
  <si>
    <t>El proceso de P.E es divulgado con todos los colaboradores que trabajan en el restaurante.</t>
  </si>
  <si>
    <t xml:space="preserve">El proceso de P.E sólo es divulgado con las personas que ayudaron a construirlo. </t>
  </si>
  <si>
    <t>¿El  restaurante tiene un proceso interno que identifica y evalúa su situación actual?</t>
  </si>
  <si>
    <t>El restaurante no tiene un proceso interno que identifica y evalúa la situación actual.</t>
  </si>
  <si>
    <t>El restaurante no tiene un proceso interno formalmente establecido que identifica la situación actual sin embargo que evalúa de manera autónoma.</t>
  </si>
  <si>
    <t>El restaurante tiene un proceso interno que identifica y evalúa la situación actual, es ejecutado de vez en cuando.</t>
  </si>
  <si>
    <t>El restaurante tiene un proceso interno definido, identificando y evaluando la situación actual pero no es actualizado con frecuencia.</t>
  </si>
  <si>
    <t xml:space="preserve">El restaurante tiene un proceso interno identificando la situación actual de la empresa realizando con periodicidad una evaluación que permita tener resultados claros y al día. </t>
  </si>
  <si>
    <t>El restaurante no reconoce las actividades primarias enfocadas a la logistica y operaciones de la cadena de valor por lo que no se genera evaluación</t>
  </si>
  <si>
    <t>El restaurente reconoce las actividades primarias enfocadas a la logística y operaciones de la cadena de valor pero no se genera evaluación alguna.</t>
  </si>
  <si>
    <t>El restaurente reconoce las actividades primarias enfocadas a la logística y operaciones de la cadena de valor pero no realiza una evaluación con frecuencia.</t>
  </si>
  <si>
    <t>El restaurante no reconoce las actividades primarias enfocadas a las ventas y mercadeo de la cadena de valor por lo que no se genera evaluación.</t>
  </si>
  <si>
    <t>El restaurente reconoce las actividades primarias enfocadas a las ventas y mercadeo de la cadena de valor pero no se genera evaluación alguna.</t>
  </si>
  <si>
    <t>El restaurente reconoce las actividades primarias enfocadas a las ventas y mercadeo de la cadena de valor pero no realiza una evaluación con frecuencia.</t>
  </si>
  <si>
    <t>El restaurante no reconoce las actividades de apoyo de la cadena de valor por lo que no se genera evaluación.</t>
  </si>
  <si>
    <t>El restaurente reconoce las actividades de apoyo de la cadena de valor pero no se genera evaluación alguna.</t>
  </si>
  <si>
    <t>El restaurente reconoce las actividades de apoyo de la cadena de valor pero no realiza una evaluación con frecuencia.</t>
  </si>
  <si>
    <t>El restaurente reconoce las actividades primarias enfocadas a la logística y operaciones de la cadena de valor con una evaluación frecuente.</t>
  </si>
  <si>
    <t>El restaurente reconoce las actividades primarias enfocadas a las ventas y mercadeo de la cadena de valor con una evaluación frecuente.</t>
  </si>
  <si>
    <t>El restaurente reconoce las actividades de apoyo de la cadena de valor con una evaluación frecuente.</t>
  </si>
  <si>
    <t>El restaurente reconoce las actividades primarias enfocadas a la logística y operaciones de la cadena de valor con una evaluación permanente generando acciones para un plan de mejoramiento continuo.</t>
  </si>
  <si>
    <t>El restaurente reconoce las actividades primarias enfocadas a las ventas y mercadeo de la cadena de valor con una evaluación permanente generando acciones para un plan de mejoramiento continuo.</t>
  </si>
  <si>
    <t>El restaurente reconoce las actividades de apoyo de la cadena de valor con una evaluación permanente generando acciones para un plan de mejoramiento continuo.</t>
  </si>
  <si>
    <t>El restaurante no establece un margen económico de utilidad que demuestre el fortalecimiento de las actividades que generan valor.</t>
  </si>
  <si>
    <t>El restaurante establece un margen económico de utilidad pero cuando hay necesidad de inversión esta se hace de manera coyuntural y no estudiada debidamente.</t>
  </si>
  <si>
    <t>El restaurante establece un margen económico de utilidad pero tiene falencias en la priorización del fortalecimiento de las actividades que generan valor.</t>
  </si>
  <si>
    <t>El restaurante establece un margen económico de utilidad generando prioridad en las actividades que generan mayor rentabilidad a la organización.</t>
  </si>
  <si>
    <t>El restaurante establece un margen económico de utilidad generando prioridad en las actividades que generan mayor rentabilidad a la organización y según los resultados del análisis estratégico que se haga.</t>
  </si>
  <si>
    <t xml:space="preserve">¿El restaurante tiene definido un proceso que evalúe el estado en el que se encuentra actualmente respecto a las variables externas que tienen influencia directa con la organización? </t>
  </si>
  <si>
    <t>El restaurante no tiene definido un proceso que evalúe el estado en que se encuentra actualmente respecto a las variables externas que tienen influencia directa con la organización.</t>
  </si>
  <si>
    <t>El restaurante no tiene definido un proceso para generar una evaluación del entorno en el que se desenvuelve, sin embargo rara vez la alta dirección realiza algunas iniciativas.</t>
  </si>
  <si>
    <t>El restaurante cuenta con un proceso definido para generar una evaluación del entorno en el que se desenvuelve pero es aplicado ocasionalmente.</t>
  </si>
  <si>
    <t>El restaurante cuenta con un proceso definido para generar una evaluación del entorno en el que se desenvuelve y es aplicado frecuentemente.</t>
  </si>
  <si>
    <t>El restaurante cuenta con un proceso definido para generar una evaluación del entorno en el que se desenvuelve siendo un procedimiento renovable constantemente y ejecutado permanentemente.</t>
  </si>
  <si>
    <t>¿El restaurante de manera formal realiza un diagnóstico de los factores externos denominados PEST (Políticos - Económicos - Sociales - Tecnológicos)?</t>
  </si>
  <si>
    <t>El restaurante no realiza ningún diagnóstico de los factores políticos, económicos, sociales y tecnológicos del ambiente en el que se desenvuelve.</t>
  </si>
  <si>
    <t>El restaurante solamente realiza el diagnóstico de los factores económicos del ambiente en el que se desenvuelve.</t>
  </si>
  <si>
    <t>El restaurante solamente realiza el diagnóstico de los factores políticos y económicos del ambiente en el que se desenvuelve.</t>
  </si>
  <si>
    <t>El restaurante realiza el diagnóstico de los factores políticos, económicos y tecnológicos del ambiente en el que se desenvuelve.</t>
  </si>
  <si>
    <t>El restaurante realiza el diagnóstico de los factores políticos, económicos, sociales y tecnológicos del ambiente en el que se desenvuelve.</t>
  </si>
  <si>
    <t>¿El restaurante conoce y evalúa los procesos del diagnóstico externo establecidos en las 5 fuerzas de PORTER?</t>
  </si>
  <si>
    <t>El restaurante no conoce los procesos del diagnóstico externo establecidos en las 5 fuerzas de PORTER.</t>
  </si>
  <si>
    <t>El restaurante no conoce los procesos del diagnóstico externo establecidos en las 5 fuerzas de Porter, pero dentro de las actividades que realiza aplica algunas sin saberlo.</t>
  </si>
  <si>
    <t>El restaurante conoce la metodología de las 5 fuerzas de Porter y evalúa todos los factores allí incluidos generando la ejecución de planes de mejoramiento constantes</t>
  </si>
  <si>
    <t>La misión cumple con todos los elementos de estructura para una misión</t>
  </si>
  <si>
    <t>La misión no cumple con ninguno de los elementos estructurales de una misión</t>
  </si>
  <si>
    <t>La misión cuenta con al menos dos de los elementos estructurados para su construcción</t>
  </si>
  <si>
    <t>El restaurante tiene una misión establecida pero no es de conocimiento general debido a que sólo la alta dirección participó en la construcción de ella y no hubo divulgación.</t>
  </si>
  <si>
    <t>¿El restaurante tiene actualmente una misión establecida y es divulgada con toda la organización?</t>
  </si>
  <si>
    <t>El restaurante no tiene una misión establecida.</t>
  </si>
  <si>
    <t>El restaurante no tiene una misión establecida pero se tiene claridad de la razón de ser del negocio y su actividad económica, sin embargo los colaboradores no tienen conocimiento de esta.</t>
  </si>
  <si>
    <t>El restaurante tiene una misión establecida pero solo la alta dirección y los mandos medios tienen conocimiento de ella.</t>
  </si>
  <si>
    <t xml:space="preserve">El restaurante tiene una misión establecida y es divulgada con todos los colaboradores de la organización. </t>
  </si>
  <si>
    <t>La misión está establecida pero no es clara para los colaboradores por lo que no se cumple lo estipulado en ella.</t>
  </si>
  <si>
    <t>La misión está establecida y es clara pero no se está ejecutando en su totalidad por lo que no aporta a la P.E.</t>
  </si>
  <si>
    <t>La misión es considerada parte de la planeación estratégica y es definida de manera clara siendo para los colaboradores un punto de referencia.</t>
  </si>
  <si>
    <t>La misión es considerada parte de la planeación estratégica y es definida de manera clara siendo para los colaboradores un punto de referencia, siendo facilitadora de todos los planes propuestos.</t>
  </si>
  <si>
    <t>El restaurante tiene una visión clara establecida pero no es conocida por todos los colaboradores del restaurante.</t>
  </si>
  <si>
    <t>El restaurante tiene una visión clara establecida pero es conocida sólo por la alta dirección y los mandos medios.</t>
  </si>
  <si>
    <t>El restaurante tiene una visión clara establecida y es conocida por todos los colaboradores de la organización.</t>
  </si>
  <si>
    <t>Solamente la alta dirección participa en la construcción de la visión y conoce el resultado.</t>
  </si>
  <si>
    <t>Sólo la alta dirección, los mandos medios y los colaboradores de confianza participan en la construcción de la visión y conocen el resultado.</t>
  </si>
  <si>
    <t>La alta dirección, los mandos medios y los demás colaboradores participan en la construcción de la visión y conocen el resultado.</t>
  </si>
  <si>
    <t>La visión no es clara ni apoya los procesos de planeación estratégica planteados, no define la razón de ser del restaurante ni es un punto de referencia para los colaboradores</t>
  </si>
  <si>
    <t>La visión está establecida pero no es clara para los colaboradores por lo que no se cumple lo estipulado en ella.</t>
  </si>
  <si>
    <t>La visión está establecida y es clara pero no se está ejecutando en su totalidad por lo que no aporta a la P.E.</t>
  </si>
  <si>
    <t>La visión es considerada parte de la planeación estratégica y es definida de manera clara siendo para los colaboradores un punto de referencia.</t>
  </si>
  <si>
    <t>La visión es considerada parte de la planeación estratégica y es definida de manera clara siendo para los colaboradores un punto de referencia, siendo facilitadora de todos los planes propuestos.</t>
  </si>
  <si>
    <t>Dentro del proceso de la planeación estratégica se tiene en cuenta la formulación de los valores organizacionales y además se genera una documentación de ellos pero son revisados ocasionalmente.</t>
  </si>
  <si>
    <t>El restaurante no tiene valores establecidos por lo que no son transmitidos con sus colaboradores.</t>
  </si>
  <si>
    <t>Los valores establecidos apoyan y facilitan el diseño de la planeación estratégica dentro del restaurante porque describen la razón de ser de la empresa concordando con los objetivos, además de ser difundidos</t>
  </si>
  <si>
    <t>¿Siempre sus decisiones estratégicas como gerente son respaldadas con un diagnóstico previo y éstas se actualizan constantemente de acuerdo a los cambios del entorno que se van presentando?</t>
  </si>
  <si>
    <t>No se tiene en cuenta el diagnóstico para tomar decisiones y éstas no se actualizan constantemente de acuerdo a los cambios del entorno</t>
  </si>
  <si>
    <t>No se tiene en cuenta el diagnóstico para tomar decisiones, sin embargo ocasionalmente las decisiones se ajustan a los cambios del entorno.</t>
  </si>
  <si>
    <t xml:space="preserve">
Se tiene en cuenta el diagnóstico, sin  embargo ocasionalmente las decisiones se ajustan a los cambios del entorno.
</t>
  </si>
  <si>
    <t xml:space="preserve">
Las decisiones estratégicas son tomadas basadas en un diagnóstico previo y se actualizan constantemene según el desarrollo de entorno</t>
  </si>
  <si>
    <t>Las decisiones estratégicas son tomadas basadas en un diagnóstico previo y siempre éstas son actualizadas según el desarrollo de entorno</t>
  </si>
  <si>
    <t>El restaurante no tiene objetivos estratégicos definidos sin embargo sigue una linea de dirección establecida por la alta dirección.</t>
  </si>
  <si>
    <t>El restaurante tiene objetivos estratégicos definidos con relación a la actividad que la compañía desarrolla, sin embargo son ejecutados parcialmente.</t>
  </si>
  <si>
    <t>El restaurante tiene objetivos estratégicos definidos, construidos bajo estudios y análisis de pertinencia de estos con relación a la actividad que la compañía desarrolla y son ejecutados en su totalidad pero no se hace una difusión óptima.</t>
  </si>
  <si>
    <t>El restaurante tiene objetivos estratégicos definidos construidos bajo estudios y análisis de pertinencia de estos con relación a la actividad que la compañía desarrolla teniendo una ejecución y difusión completa para impactar favorablemente en el desarrollo de las actividades que se proponen.</t>
  </si>
  <si>
    <t>El restaurante no tiene indicadores definidos que evaluen los objetivos estratégicos sin embargo hace evaluación de sus metas de otras maneras.</t>
  </si>
  <si>
    <t>El restaurante tiene indicadores definidos que evalúan los objetivos estratégicos, sin embargo no se hace una evaluación constante de los indicadores.</t>
  </si>
  <si>
    <t>El restaurante tiene indicadores definidos que evalúan los objetivos estratégicos, se hace una evaluación constante y se implementan acciones de mejora.</t>
  </si>
  <si>
    <t>El restaurante tiene indicadores definidos que evalúan los objetivos estratégicos, se hace una evaluación constante y se implementan acciones de mejora logrando ejecutar acciones preventivas para situaciones futuras.</t>
  </si>
  <si>
    <t>¿Dentro de su proceso de P.E el restaurante tiene en cuenta los valores que se dan en la organización ?</t>
  </si>
  <si>
    <t>¿Los valores establecidos apoyan y facilitan el diseño de la planeación estratégica que desarrolla el restaurante?</t>
  </si>
  <si>
    <t>¿La visión actual del restaurante es clara y permite ser objetivo para que los colaboradores trabajen en la consecución de la misma aportando al proceso de planeación estratégica?</t>
  </si>
  <si>
    <t>El restaurante no cuenta con alguna metodología donde se relacionen los resultados de los diagnósticos internos y externos que establezcan las debilidades, oportunidades,fortalezas y amenazas del entorno.</t>
  </si>
  <si>
    <t>El restaurante no cuenta con alguna metodología donde se relacionen los resultados de los diagnósticos internos y externos que establezcan las debilidades, oportunidades, fortalezas y amenazas del entorno, sin emabargo consolida alguna información como punto de partida para sus objetivos estratégicos.</t>
  </si>
  <si>
    <t>¿El restaurante tiene alguna metodología establecida formalmente en donde este relacionado el resultado de los diagnósticos internos y externos realizados anteriormente que permitan ser el punto de partida para establecer todas las debilidades, oportunidades, fortalezas y amenazas del entorno?</t>
  </si>
  <si>
    <t>El restaurante cuenta con alguna metodología donde se relacionen los resultados de los diagnósticos internos y externos que establezcan las debilidades, oportunidades, fortalezas y amenazas del entorno consolidando alguna información como punto de partida para sus objetivos estratégicos</t>
  </si>
  <si>
    <r>
      <t>El restaurante cuenta con alguna metodolo</t>
    </r>
    <r>
      <rPr>
        <sz val="8"/>
        <rFont val="Arial"/>
        <family val="2"/>
      </rPr>
      <t>gía</t>
    </r>
    <r>
      <rPr>
        <sz val="8"/>
        <color theme="1"/>
        <rFont val="Arial"/>
        <family val="2"/>
      </rPr>
      <t xml:space="preserve"> donde se relacionen los resultados de los diagnósticos internos y externos que establezcan las debilidades, oportunidades, fortalezas y amenazas del entorno, consolidando y actualizando la  información periódiamente como punto de partida para sus objetivos estratégicos.</t>
    </r>
  </si>
  <si>
    <t>El restaurante cuenta con alguna metodología donde se relacionen los resultados de los diagnósticos internos y externos que establezcan las debilidades, oportunidades, fortalezas y amenazas del entorno, consolidando y actualizando la  información periódiamente como punto de partida para sus objetivos estratégicos aportando a la toma de medidas preventivas de la organización.</t>
  </si>
  <si>
    <t>Fuente: Elaboración propia.</t>
  </si>
  <si>
    <t>Respuestas</t>
  </si>
  <si>
    <t>Nivel de Apropiacion</t>
  </si>
  <si>
    <t>5. ¿El restaurante reconoce y evalúa las actividades propias al negocio y las inherentes a su administración?</t>
  </si>
  <si>
    <t>4. ¿El  restaurante tiene un proceso interno que identifica y evalúa su situación actual?</t>
  </si>
  <si>
    <t>2. ¿Para el restaurante es importante proyectar y ejecutar un proceso estructurado de planeación estratégica?</t>
  </si>
  <si>
    <t>Calificación</t>
  </si>
  <si>
    <t>Nivel de apropiación</t>
  </si>
  <si>
    <t>1. ¿Sabe usted que significa planeación estratégica (P.E)?</t>
  </si>
  <si>
    <t>Total: 74 restaurantes</t>
  </si>
  <si>
    <t>3. ¿Los directivos divulgan con sus colaboradores el proceso de planeación estratégica que se lleva a cabo?</t>
  </si>
  <si>
    <t>6. ¿El restaurante establece un margen económico de utilidad que re invierte en el negocio para fortalecer las actividades generadoras de valor?</t>
  </si>
  <si>
    <t>7. ¿El restaurante tiene definido un proceso que evalúe el estado en el que se encuentra actualmente respecto a las variables externas que tienen influencia directa con la organización?</t>
  </si>
  <si>
    <t>8. ¿El restaurante de manera formal realiza un diagnóstico de los factores externos denominados PEST (Políticos - Económicos - Sociales - Tecnológicos)?</t>
  </si>
  <si>
    <t>9. ¿El restaurante conoce y evalúa los procesos del diagnóstico externo establecidos en las 5 fuerzas de PORTER?</t>
  </si>
  <si>
    <t>10. ¿El restaurante tiene alguna metodología establecida formalmente en donde esté relacionado el resultado de los diagnósticos internos y externos realizados anteriormente que permitan ser el punto de partida para establecer todas las debilidades, oportunidades, fortalezas y amenazas del entorno?</t>
  </si>
  <si>
    <t>11. ¿El restaurante tiene objetivos estratégicos definidos y son evaluados por indicadores periódicamente, jerarquizándolos según su importancia?</t>
  </si>
  <si>
    <t>12. ¿El restaurante tiene actualmente una misión establecida y es divulgada con toda la organización?</t>
  </si>
  <si>
    <t>13. ¿La misión actual del restaurante es clara y permite ser objetivo para que los colaboradores trabajen en la consecución de la misma aportando a la planeación estratégica planteada?</t>
  </si>
  <si>
    <t>14. ¿El restaurante tiene actualmente una visión establecida?</t>
  </si>
  <si>
    <t>15. ¿La visión actual del restaurante es clara y permite ser objetivo para que los colaboradores trabajen en la consecución de la misma aportando al proceso de planeación estratégica?</t>
  </si>
  <si>
    <t>16. ¿Dentro de su proceso de planeación estratégica el restaurante tiene en cuenta los valores que se dan en la organización ?</t>
  </si>
  <si>
    <t>17. ¿Siempre sus decisiones estratégicas como gerente son respaldadas con un diagnóstico previo y estas se actualizan constantemente de acuerdo a los cambios del entorno que se van presentando?</t>
  </si>
  <si>
    <t>18. La alta dirección, según los análisis obtenidos, ¿diseña, ejecuta y evalúa estrategias de impacto tanto interno como externo?</t>
  </si>
  <si>
    <t>19. ¿El restaurante hace evaluaciones de su proceso estratégico para generar planes de mejoramiento continuo?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</si>
</sst>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EF883"/>
        <bgColor indexed="64"/>
      </patternFill>
    </fill>
    <fill>
      <patternFill patternType="solid">
        <fgColor rgb="FFC4FC9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DF9AF"/>
        <bgColor indexed="64"/>
      </patternFill>
    </fill>
    <fill>
      <patternFill patternType="solid">
        <fgColor rgb="FF91E5F9"/>
        <bgColor indexed="64"/>
      </patternFill>
    </fill>
    <fill>
      <patternFill patternType="solid">
        <fgColor rgb="FFEF9BB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3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6" xfId="0" applyFont="1" applyBorder="1"/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28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/>
    <xf numFmtId="0" fontId="6" fillId="0" borderId="5" xfId="0" applyFont="1" applyBorder="1"/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vertical="center" wrapText="1"/>
    </xf>
    <xf numFmtId="0" fontId="6" fillId="0" borderId="31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6" fillId="0" borderId="31" xfId="0" applyFont="1" applyBorder="1"/>
    <xf numFmtId="0" fontId="6" fillId="0" borderId="3" xfId="0" applyFont="1" applyFill="1" applyBorder="1"/>
    <xf numFmtId="0" fontId="6" fillId="0" borderId="31" xfId="0" applyFont="1" applyFill="1" applyBorder="1"/>
    <xf numFmtId="0" fontId="6" fillId="0" borderId="5" xfId="0" applyFont="1" applyFill="1" applyBorder="1"/>
    <xf numFmtId="0" fontId="6" fillId="0" borderId="37" xfId="0" applyFont="1" applyBorder="1"/>
    <xf numFmtId="0" fontId="6" fillId="0" borderId="2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2" xfId="0" applyFont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32" xfId="0" applyFont="1" applyBorder="1" applyAlignment="1">
      <alignment wrapText="1"/>
    </xf>
    <xf numFmtId="0" fontId="3" fillId="15" borderId="17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 wrapText="1"/>
    </xf>
    <xf numFmtId="0" fontId="3" fillId="15" borderId="25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2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0" fillId="16" borderId="0" xfId="0" applyFill="1"/>
    <xf numFmtId="0" fontId="0" fillId="0" borderId="28" xfId="0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horizontal="center" vertical="center"/>
    </xf>
    <xf numFmtId="0" fontId="7" fillId="11" borderId="3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35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horizontal="center" vertical="center"/>
    </xf>
    <xf numFmtId="0" fontId="7" fillId="11" borderId="3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/>
    </xf>
    <xf numFmtId="0" fontId="7" fillId="12" borderId="31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35" xfId="0" applyFont="1" applyFill="1" applyBorder="1" applyAlignment="1">
      <alignment horizontal="center" vertical="center"/>
    </xf>
    <xf numFmtId="0" fontId="4" fillId="13" borderId="3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/>
    </xf>
    <xf numFmtId="0" fontId="7" fillId="14" borderId="30" xfId="0" applyFont="1" applyFill="1" applyBorder="1" applyAlignment="1">
      <alignment horizontal="center" vertical="center"/>
    </xf>
    <xf numFmtId="0" fontId="7" fillId="14" borderId="31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28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14" borderId="32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9BB9"/>
      <color rgb="FF91E5F9"/>
      <color rgb="FFF7D693"/>
      <color rgb="FFADF9AF"/>
      <color rgb="FFC4FC9E"/>
      <color rgb="FF5EF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DATA!$E$27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DATA!$D$28:$D$32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DATA!$E$28:$E$32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23</c:v>
                </c:pt>
                <c:pt idx="3">
                  <c:v>32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C4-47D7-87D5-1AD009959D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DATA!$E$160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DATA!$D$161:$D$165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DATA!$E$161:$E$165</c:f>
              <c:numCache>
                <c:formatCode>General</c:formatCode>
                <c:ptCount val="5"/>
                <c:pt idx="0">
                  <c:v>12</c:v>
                </c:pt>
                <c:pt idx="1">
                  <c:v>23</c:v>
                </c:pt>
                <c:pt idx="2">
                  <c:v>20</c:v>
                </c:pt>
                <c:pt idx="3">
                  <c:v>13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21-4E7D-80C2-EF7F6D78AF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DATA!$E$177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DATA!$D$178:$D$182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DATA!$E$178:$E$182</c:f>
              <c:numCache>
                <c:formatCode>General</c:formatCode>
                <c:ptCount val="5"/>
                <c:pt idx="0">
                  <c:v>6</c:v>
                </c:pt>
                <c:pt idx="1">
                  <c:v>25</c:v>
                </c:pt>
                <c:pt idx="2">
                  <c:v>18</c:v>
                </c:pt>
                <c:pt idx="3">
                  <c:v>20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1B-4051-BA85-08C17F291B9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DATA!$E$194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DATA!$D$195:$D$199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DATA!$E$195:$E$199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18</c:v>
                </c:pt>
                <c:pt idx="3">
                  <c:v>31</c:v>
                </c:pt>
                <c:pt idx="4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40-4CD5-BAE8-5AA3D0065D3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DATA!$E$211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DATA!$D$212:$D$216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DATA!$E$212:$E$216</c:f>
              <c:numCache>
                <c:formatCode>General</c:formatCode>
                <c:ptCount val="5"/>
                <c:pt idx="0">
                  <c:v>5</c:v>
                </c:pt>
                <c:pt idx="1">
                  <c:v>9</c:v>
                </c:pt>
                <c:pt idx="2">
                  <c:v>18</c:v>
                </c:pt>
                <c:pt idx="3">
                  <c:v>32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E47-40FD-BA18-A1DA964AAA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DATA!$E$228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DATA!$D$229:$D$233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DATA!$E$229:$E$233</c:f>
              <c:numCache>
                <c:formatCode>General</c:formatCode>
                <c:ptCount val="5"/>
                <c:pt idx="0">
                  <c:v>5</c:v>
                </c:pt>
                <c:pt idx="1">
                  <c:v>9</c:v>
                </c:pt>
                <c:pt idx="2">
                  <c:v>16</c:v>
                </c:pt>
                <c:pt idx="3">
                  <c:v>31</c:v>
                </c:pt>
                <c:pt idx="4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73-482D-961B-77AFFD0C14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DATA!$E$246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DATA!$D$247:$D$251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DATA!$E$247:$E$251</c:f>
              <c:numCache>
                <c:formatCode>General</c:formatCode>
                <c:ptCount val="5"/>
                <c:pt idx="0">
                  <c:v>6</c:v>
                </c:pt>
                <c:pt idx="1">
                  <c:v>13</c:v>
                </c:pt>
                <c:pt idx="2">
                  <c:v>22</c:v>
                </c:pt>
                <c:pt idx="3">
                  <c:v>26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03-4CE7-84D1-0EFEAFFF7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DATA!$E$263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DATA!$D$264:$D$268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DATA!$E$264:$E$268</c:f>
              <c:numCache>
                <c:formatCode>General</c:formatCode>
                <c:ptCount val="5"/>
                <c:pt idx="0">
                  <c:v>16</c:v>
                </c:pt>
                <c:pt idx="1">
                  <c:v>26</c:v>
                </c:pt>
                <c:pt idx="2">
                  <c:v>14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72-45C3-ABBF-FE9A5CCD6BC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DATA!$E$280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DATA!$D$281:$D$285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DATA!$E$281:$E$285</c:f>
              <c:numCache>
                <c:formatCode>General</c:formatCode>
                <c:ptCount val="5"/>
                <c:pt idx="0">
                  <c:v>7</c:v>
                </c:pt>
                <c:pt idx="1">
                  <c:v>29</c:v>
                </c:pt>
                <c:pt idx="2">
                  <c:v>18</c:v>
                </c:pt>
                <c:pt idx="3">
                  <c:v>16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0D-427B-A9F3-7B82C98A1D0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DATA!$E$298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DATA!$D$299:$D$303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DATA!$E$299:$E$303</c:f>
              <c:numCache>
                <c:formatCode>General</c:formatCode>
                <c:ptCount val="5"/>
                <c:pt idx="0">
                  <c:v>16</c:v>
                </c:pt>
                <c:pt idx="1">
                  <c:v>24</c:v>
                </c:pt>
                <c:pt idx="2">
                  <c:v>12</c:v>
                </c:pt>
                <c:pt idx="3">
                  <c:v>17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185-4D5D-BAEC-53C4A6BB7E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DATA!$E$314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DATA!$D$315:$D$319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DATA!$E$315:$E$319</c:f>
              <c:numCache>
                <c:formatCode>General</c:formatCode>
                <c:ptCount val="5"/>
                <c:pt idx="0">
                  <c:v>17</c:v>
                </c:pt>
                <c:pt idx="1">
                  <c:v>14</c:v>
                </c:pt>
                <c:pt idx="2">
                  <c:v>20</c:v>
                </c:pt>
                <c:pt idx="3">
                  <c:v>16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43-4E7E-9771-49088A9CCF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DATA!$E$7</c:f>
              <c:strCache>
                <c:ptCount val="1"/>
                <c:pt idx="0">
                  <c:v>Calificación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DATA!$D$8:$D$12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DATA!$E$8:$E$12</c:f>
              <c:numCache>
                <c:formatCode>0</c:formatCode>
                <c:ptCount val="5"/>
                <c:pt idx="0">
                  <c:v>6</c:v>
                </c:pt>
                <c:pt idx="1">
                  <c:v>13</c:v>
                </c:pt>
                <c:pt idx="2">
                  <c:v>17</c:v>
                </c:pt>
                <c:pt idx="3">
                  <c:v>30</c:v>
                </c:pt>
                <c:pt idx="4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95-48FE-BC80-D585835126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DATA!$E$39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DATA!$D$40:$D$44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DATA!$E$40:$E$44</c:f>
              <c:numCache>
                <c:formatCode>General</c:formatCode>
                <c:ptCount val="5"/>
                <c:pt idx="0">
                  <c:v>9</c:v>
                </c:pt>
                <c:pt idx="1">
                  <c:v>18</c:v>
                </c:pt>
                <c:pt idx="2">
                  <c:v>27</c:v>
                </c:pt>
                <c:pt idx="3">
                  <c:v>15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FF-4644-9A7C-EE804BE29F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DATA!$E$57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DATA!$D$58:$D$62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DATA!$E$58:$E$62</c:f>
              <c:numCache>
                <c:formatCode>General</c:formatCode>
                <c:ptCount val="5"/>
                <c:pt idx="0">
                  <c:v>9</c:v>
                </c:pt>
                <c:pt idx="1">
                  <c:v>16</c:v>
                </c:pt>
                <c:pt idx="2">
                  <c:v>26</c:v>
                </c:pt>
                <c:pt idx="3">
                  <c:v>17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65-4FA3-AB01-673E48A1960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DATA!$E$74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DATA!$D$75:$D$79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DATA!$E$75:$E$79</c:f>
              <c:numCache>
                <c:formatCode>General</c:formatCode>
                <c:ptCount val="5"/>
                <c:pt idx="0">
                  <c:v>8</c:v>
                </c:pt>
                <c:pt idx="1">
                  <c:v>19</c:v>
                </c:pt>
                <c:pt idx="2">
                  <c:v>26</c:v>
                </c:pt>
                <c:pt idx="3">
                  <c:v>17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2A-4867-9356-B76B01422B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DATA!$E$92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DATA!$D$93:$D$97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DATA!$E$93:$E$97</c:f>
              <c:numCache>
                <c:formatCode>General</c:formatCode>
                <c:ptCount val="5"/>
                <c:pt idx="0">
                  <c:v>9</c:v>
                </c:pt>
                <c:pt idx="1">
                  <c:v>26</c:v>
                </c:pt>
                <c:pt idx="2">
                  <c:v>17</c:v>
                </c:pt>
                <c:pt idx="3">
                  <c:v>15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37-4002-ABA2-66158F2086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DATA!$E$109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DATA!$D$110:$D$114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DATA!$E$110:$E$114</c:f>
              <c:numCache>
                <c:formatCode>General</c:formatCode>
                <c:ptCount val="5"/>
                <c:pt idx="0">
                  <c:v>8</c:v>
                </c:pt>
                <c:pt idx="1">
                  <c:v>18</c:v>
                </c:pt>
                <c:pt idx="2">
                  <c:v>31</c:v>
                </c:pt>
                <c:pt idx="3">
                  <c:v>13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D0-4327-96BC-12FCBEDA67E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DATA!$E$126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DATA!$D$127:$D$131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DATA!$E$127:$E$131</c:f>
              <c:numCache>
                <c:formatCode>General</c:formatCode>
                <c:ptCount val="5"/>
                <c:pt idx="0">
                  <c:v>10</c:v>
                </c:pt>
                <c:pt idx="1">
                  <c:v>12</c:v>
                </c:pt>
                <c:pt idx="2">
                  <c:v>26</c:v>
                </c:pt>
                <c:pt idx="3">
                  <c:v>17</c:v>
                </c:pt>
                <c:pt idx="4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B7-45D9-8B93-B0694D755D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DATA!$E$143</c:f>
              <c:strCache>
                <c:ptCount val="1"/>
                <c:pt idx="0">
                  <c:v>Respuestas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DATA!$D$144:$D$148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DATA!$E$144:$E$148</c:f>
              <c:numCache>
                <c:formatCode>General</c:formatCode>
                <c:ptCount val="5"/>
                <c:pt idx="0">
                  <c:v>3</c:v>
                </c:pt>
                <c:pt idx="1">
                  <c:v>22</c:v>
                </c:pt>
                <c:pt idx="2">
                  <c:v>27</c:v>
                </c:pt>
                <c:pt idx="3">
                  <c:v>16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E1-41AF-A918-68C092D3FBC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109537</xdr:colOff>
      <xdr:row>20</xdr:row>
      <xdr:rowOff>61912</xdr:rowOff>
    </xdr:from>
    <xdr:to>
      <xdr:col>11</xdr:col>
      <xdr:colOff>109537</xdr:colOff>
      <xdr:row>34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1C955DC0-E8D9-4BC4-A178-785D92AEA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395287</xdr:colOff>
      <xdr:row>1</xdr:row>
      <xdr:rowOff>166687</xdr:rowOff>
    </xdr:from>
    <xdr:to>
      <xdr:col>11</xdr:col>
      <xdr:colOff>395287</xdr:colOff>
      <xdr:row>16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BBEFC8CC-7728-4762-A5E0-1CF7D4190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138112</xdr:colOff>
      <xdr:row>38</xdr:row>
      <xdr:rowOff>52387</xdr:rowOff>
    </xdr:from>
    <xdr:to>
      <xdr:col>11</xdr:col>
      <xdr:colOff>138112</xdr:colOff>
      <xdr:row>52</xdr:row>
      <xdr:rowOff>128587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4EA09EE5-AD1C-46A8-9F14-B8EFA6AF3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271462</xdr:colOff>
      <xdr:row>55</xdr:row>
      <xdr:rowOff>90487</xdr:rowOff>
    </xdr:from>
    <xdr:to>
      <xdr:col>11</xdr:col>
      <xdr:colOff>271462</xdr:colOff>
      <xdr:row>69</xdr:row>
      <xdr:rowOff>166687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7337E549-4271-4C59-A2C8-42772EA6E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185737</xdr:colOff>
      <xdr:row>72</xdr:row>
      <xdr:rowOff>90487</xdr:rowOff>
    </xdr:from>
    <xdr:to>
      <xdr:col>11</xdr:col>
      <xdr:colOff>185737</xdr:colOff>
      <xdr:row>86</xdr:row>
      <xdr:rowOff>166687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B04B194D-2687-42C1-8E65-FED8F6D82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195262</xdr:colOff>
      <xdr:row>90</xdr:row>
      <xdr:rowOff>119062</xdr:rowOff>
    </xdr:from>
    <xdr:to>
      <xdr:col>11</xdr:col>
      <xdr:colOff>195262</xdr:colOff>
      <xdr:row>105</xdr:row>
      <xdr:rowOff>4762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A3103206-4D4F-4EA7-8E73-9CE2D784E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166687</xdr:colOff>
      <xdr:row>107</xdr:row>
      <xdr:rowOff>166687</xdr:rowOff>
    </xdr:from>
    <xdr:to>
      <xdr:col>11</xdr:col>
      <xdr:colOff>166687</xdr:colOff>
      <xdr:row>122</xdr:row>
      <xdr:rowOff>52387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A3D1B686-34D2-411B-91D7-12BE93137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138112</xdr:colOff>
      <xdr:row>124</xdr:row>
      <xdr:rowOff>128587</xdr:rowOff>
    </xdr:from>
    <xdr:to>
      <xdr:col>11</xdr:col>
      <xdr:colOff>138112</xdr:colOff>
      <xdr:row>139</xdr:row>
      <xdr:rowOff>14287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5538A40B-7E7F-4A00-9317-D99D1F539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204787</xdr:colOff>
      <xdr:row>141</xdr:row>
      <xdr:rowOff>176212</xdr:rowOff>
    </xdr:from>
    <xdr:to>
      <xdr:col>11</xdr:col>
      <xdr:colOff>204787</xdr:colOff>
      <xdr:row>156</xdr:row>
      <xdr:rowOff>61912</xdr:rowOff>
    </xdr:to>
    <xdr:graphicFrame macro="">
      <xdr:nvGraphicFramePr>
        <xdr:cNvPr id="10" name="Gráfico 9">
          <a:extLst>
            <a:ext uri="{FF2B5EF4-FFF2-40B4-BE49-F238E27FC236}">
              <a16:creationId xmlns="" xmlns:a16="http://schemas.microsoft.com/office/drawing/2014/main" id="{6950591D-8612-48AF-85ED-C5AA696F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80962</xdr:colOff>
      <xdr:row>159</xdr:row>
      <xdr:rowOff>23812</xdr:rowOff>
    </xdr:from>
    <xdr:to>
      <xdr:col>11</xdr:col>
      <xdr:colOff>80962</xdr:colOff>
      <xdr:row>173</xdr:row>
      <xdr:rowOff>100012</xdr:rowOff>
    </xdr:to>
    <xdr:graphicFrame macro="">
      <xdr:nvGraphicFramePr>
        <xdr:cNvPr id="11" name="Gráfico 10">
          <a:extLst>
            <a:ext uri="{FF2B5EF4-FFF2-40B4-BE49-F238E27FC236}">
              <a16:creationId xmlns="" xmlns:a16="http://schemas.microsoft.com/office/drawing/2014/main" id="{23854025-405D-4609-BB02-881A204B4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119062</xdr:colOff>
      <xdr:row>176</xdr:row>
      <xdr:rowOff>119062</xdr:rowOff>
    </xdr:from>
    <xdr:to>
      <xdr:col>11</xdr:col>
      <xdr:colOff>119062</xdr:colOff>
      <xdr:row>191</xdr:row>
      <xdr:rowOff>4762</xdr:rowOff>
    </xdr:to>
    <xdr:graphicFrame macro="">
      <xdr:nvGraphicFramePr>
        <xdr:cNvPr id="12" name="Gráfico 11">
          <a:extLst>
            <a:ext uri="{FF2B5EF4-FFF2-40B4-BE49-F238E27FC236}">
              <a16:creationId xmlns="" xmlns:a16="http://schemas.microsoft.com/office/drawing/2014/main" id="{C236ACB7-7CBC-4F27-8949-D84F53496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204787</xdr:colOff>
      <xdr:row>193</xdr:row>
      <xdr:rowOff>109537</xdr:rowOff>
    </xdr:from>
    <xdr:to>
      <xdr:col>11</xdr:col>
      <xdr:colOff>204787</xdr:colOff>
      <xdr:row>207</xdr:row>
      <xdr:rowOff>185737</xdr:rowOff>
    </xdr:to>
    <xdr:graphicFrame macro="">
      <xdr:nvGraphicFramePr>
        <xdr:cNvPr id="13" name="Gráfico 12">
          <a:extLst>
            <a:ext uri="{FF2B5EF4-FFF2-40B4-BE49-F238E27FC236}">
              <a16:creationId xmlns="" xmlns:a16="http://schemas.microsoft.com/office/drawing/2014/main" id="{948D4B12-BCD4-4F1A-899E-2C04D477D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52387</xdr:colOff>
      <xdr:row>210</xdr:row>
      <xdr:rowOff>109537</xdr:rowOff>
    </xdr:from>
    <xdr:to>
      <xdr:col>11</xdr:col>
      <xdr:colOff>52387</xdr:colOff>
      <xdr:row>224</xdr:row>
      <xdr:rowOff>185737</xdr:rowOff>
    </xdr:to>
    <xdr:graphicFrame macro="">
      <xdr:nvGraphicFramePr>
        <xdr:cNvPr id="14" name="Gráfico 13">
          <a:extLst>
            <a:ext uri="{FF2B5EF4-FFF2-40B4-BE49-F238E27FC236}">
              <a16:creationId xmlns="" xmlns:a16="http://schemas.microsoft.com/office/drawing/2014/main" id="{7F7C6854-2DA0-4B60-8D05-6955F4DF4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109537</xdr:colOff>
      <xdr:row>228</xdr:row>
      <xdr:rowOff>14287</xdr:rowOff>
    </xdr:from>
    <xdr:to>
      <xdr:col>11</xdr:col>
      <xdr:colOff>109537</xdr:colOff>
      <xdr:row>242</xdr:row>
      <xdr:rowOff>90487</xdr:rowOff>
    </xdr:to>
    <xdr:graphicFrame macro="">
      <xdr:nvGraphicFramePr>
        <xdr:cNvPr id="15" name="Gráfico 14">
          <a:extLst>
            <a:ext uri="{FF2B5EF4-FFF2-40B4-BE49-F238E27FC236}">
              <a16:creationId xmlns="" xmlns:a16="http://schemas.microsoft.com/office/drawing/2014/main" id="{F89E670A-DEDC-4E79-A40B-510033F5B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52387</xdr:colOff>
      <xdr:row>245</xdr:row>
      <xdr:rowOff>100012</xdr:rowOff>
    </xdr:from>
    <xdr:to>
      <xdr:col>11</xdr:col>
      <xdr:colOff>52387</xdr:colOff>
      <xdr:row>259</xdr:row>
      <xdr:rowOff>176212</xdr:rowOff>
    </xdr:to>
    <xdr:graphicFrame macro="">
      <xdr:nvGraphicFramePr>
        <xdr:cNvPr id="16" name="Gráfico 15">
          <a:extLst>
            <a:ext uri="{FF2B5EF4-FFF2-40B4-BE49-F238E27FC236}">
              <a16:creationId xmlns="" xmlns:a16="http://schemas.microsoft.com/office/drawing/2014/main" id="{0D0B2284-0A8C-427D-9BAA-80C3F75AF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80962</xdr:colOff>
      <xdr:row>262</xdr:row>
      <xdr:rowOff>90487</xdr:rowOff>
    </xdr:from>
    <xdr:to>
      <xdr:col>11</xdr:col>
      <xdr:colOff>80962</xdr:colOff>
      <xdr:row>276</xdr:row>
      <xdr:rowOff>166687</xdr:rowOff>
    </xdr:to>
    <xdr:graphicFrame macro="">
      <xdr:nvGraphicFramePr>
        <xdr:cNvPr id="17" name="Gráfico 16">
          <a:extLst>
            <a:ext uri="{FF2B5EF4-FFF2-40B4-BE49-F238E27FC236}">
              <a16:creationId xmlns="" xmlns:a16="http://schemas.microsoft.com/office/drawing/2014/main" id="{187CACFC-9DA6-495F-A7E3-4848C5119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176212</xdr:colOff>
      <xdr:row>279</xdr:row>
      <xdr:rowOff>100012</xdr:rowOff>
    </xdr:from>
    <xdr:to>
      <xdr:col>11</xdr:col>
      <xdr:colOff>176212</xdr:colOff>
      <xdr:row>293</xdr:row>
      <xdr:rowOff>176212</xdr:rowOff>
    </xdr:to>
    <xdr:graphicFrame macro="">
      <xdr:nvGraphicFramePr>
        <xdr:cNvPr id="18" name="Gráfico 17">
          <a:extLst>
            <a:ext uri="{FF2B5EF4-FFF2-40B4-BE49-F238E27FC236}">
              <a16:creationId xmlns="" xmlns:a16="http://schemas.microsoft.com/office/drawing/2014/main" id="{0FA1A3CC-592D-4493-963B-C1F273773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214312</xdr:colOff>
      <xdr:row>297</xdr:row>
      <xdr:rowOff>4762</xdr:rowOff>
    </xdr:from>
    <xdr:to>
      <xdr:col>11</xdr:col>
      <xdr:colOff>214312</xdr:colOff>
      <xdr:row>311</xdr:row>
      <xdr:rowOff>80962</xdr:rowOff>
    </xdr:to>
    <xdr:graphicFrame macro="">
      <xdr:nvGraphicFramePr>
        <xdr:cNvPr id="19" name="Gráfico 18">
          <a:extLst>
            <a:ext uri="{FF2B5EF4-FFF2-40B4-BE49-F238E27FC236}">
              <a16:creationId xmlns="" xmlns:a16="http://schemas.microsoft.com/office/drawing/2014/main" id="{DC179DA0-BAC4-43F6-B969-6EE8A96E6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119062</xdr:colOff>
      <xdr:row>313</xdr:row>
      <xdr:rowOff>176212</xdr:rowOff>
    </xdr:from>
    <xdr:to>
      <xdr:col>11</xdr:col>
      <xdr:colOff>119062</xdr:colOff>
      <xdr:row>328</xdr:row>
      <xdr:rowOff>61912</xdr:rowOff>
    </xdr:to>
    <xdr:graphicFrame macro="">
      <xdr:nvGraphicFramePr>
        <xdr:cNvPr id="20" name="Gráfico 19">
          <a:extLst>
            <a:ext uri="{FF2B5EF4-FFF2-40B4-BE49-F238E27FC236}">
              <a16:creationId xmlns="" xmlns:a16="http://schemas.microsoft.com/office/drawing/2014/main" id="{BEBA762A-ABDD-4A3A-9385-FE9C5AE6F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showGridLines="0" showRowColHeaders="0" workbookViewId="0">
      <selection activeCell="H14" sqref="H14"/>
    </sheetView>
  </sheetViews>
  <sheetFormatPr baseColWidth="10" defaultRowHeight="16.5" x14ac:dyDescent="0.3"/>
  <cols>
    <col min="1" max="1" width="11.42578125" style="1"/>
    <col min="2" max="2" width="26.140625" style="1" bestFit="1" customWidth="1"/>
    <col min="3" max="16384" width="11.42578125" style="1"/>
  </cols>
  <sheetData>
    <row r="1" spans="2:3" ht="17.25" thickBot="1" x14ac:dyDescent="0.35"/>
    <row r="2" spans="2:3" ht="17.25" thickBot="1" x14ac:dyDescent="0.35">
      <c r="B2" s="5" t="s">
        <v>0</v>
      </c>
      <c r="C2" s="6" t="s">
        <v>1</v>
      </c>
    </row>
    <row r="3" spans="2:3" x14ac:dyDescent="0.3">
      <c r="B3" s="4" t="s">
        <v>2</v>
      </c>
      <c r="C3" s="7">
        <v>1</v>
      </c>
    </row>
    <row r="4" spans="2:3" x14ac:dyDescent="0.3">
      <c r="B4" s="2" t="s">
        <v>3</v>
      </c>
      <c r="C4" s="8">
        <v>2</v>
      </c>
    </row>
    <row r="5" spans="2:3" x14ac:dyDescent="0.3">
      <c r="B5" s="2" t="s">
        <v>4</v>
      </c>
      <c r="C5" s="9">
        <v>3</v>
      </c>
    </row>
    <row r="6" spans="2:3" x14ac:dyDescent="0.3">
      <c r="B6" s="2" t="s">
        <v>5</v>
      </c>
      <c r="C6" s="10">
        <v>4</v>
      </c>
    </row>
    <row r="7" spans="2:3" ht="17.25" thickBot="1" x14ac:dyDescent="0.35">
      <c r="B7" s="3" t="s">
        <v>6</v>
      </c>
      <c r="C7" s="11">
        <v>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showGridLines="0" showRowColHeaders="0" workbookViewId="0">
      <selection activeCell="C17" sqref="C17"/>
    </sheetView>
  </sheetViews>
  <sheetFormatPr baseColWidth="10" defaultRowHeight="16.5" x14ac:dyDescent="0.3"/>
  <cols>
    <col min="1" max="1" width="11.42578125" style="1"/>
    <col min="2" max="2" width="31.7109375" style="1" bestFit="1" customWidth="1"/>
    <col min="3" max="3" width="57.85546875" style="1" bestFit="1" customWidth="1"/>
    <col min="4" max="16384" width="11.42578125" style="1"/>
  </cols>
  <sheetData>
    <row r="1" spans="2:3" ht="17.25" thickBot="1" x14ac:dyDescent="0.35"/>
    <row r="2" spans="2:3" ht="17.25" thickBot="1" x14ac:dyDescent="0.35">
      <c r="B2" s="5" t="s">
        <v>7</v>
      </c>
      <c r="C2" s="6" t="s">
        <v>8</v>
      </c>
    </row>
    <row r="3" spans="2:3" x14ac:dyDescent="0.3">
      <c r="B3" s="4" t="s">
        <v>28</v>
      </c>
      <c r="C3" s="14" t="s">
        <v>25</v>
      </c>
    </row>
    <row r="4" spans="2:3" x14ac:dyDescent="0.3">
      <c r="B4" s="80" t="s">
        <v>29</v>
      </c>
      <c r="C4" s="12" t="s">
        <v>9</v>
      </c>
    </row>
    <row r="5" spans="2:3" x14ac:dyDescent="0.3">
      <c r="B5" s="80"/>
      <c r="C5" s="12" t="s">
        <v>10</v>
      </c>
    </row>
    <row r="6" spans="2:3" x14ac:dyDescent="0.3">
      <c r="B6" s="81" t="s">
        <v>11</v>
      </c>
      <c r="C6" s="12" t="s">
        <v>12</v>
      </c>
    </row>
    <row r="7" spans="2:3" x14ac:dyDescent="0.3">
      <c r="B7" s="81"/>
      <c r="C7" s="12" t="s">
        <v>13</v>
      </c>
    </row>
    <row r="8" spans="2:3" x14ac:dyDescent="0.3">
      <c r="B8" s="81"/>
      <c r="C8" s="12" t="s">
        <v>14</v>
      </c>
    </row>
    <row r="9" spans="2:3" x14ac:dyDescent="0.3">
      <c r="B9" s="81" t="s">
        <v>15</v>
      </c>
      <c r="C9" s="12" t="s">
        <v>15</v>
      </c>
    </row>
    <row r="10" spans="2:3" x14ac:dyDescent="0.3">
      <c r="B10" s="81"/>
      <c r="C10" s="12" t="s">
        <v>16</v>
      </c>
    </row>
    <row r="11" spans="2:3" x14ac:dyDescent="0.3">
      <c r="B11" s="81" t="s">
        <v>20</v>
      </c>
      <c r="C11" s="12" t="s">
        <v>17</v>
      </c>
    </row>
    <row r="12" spans="2:3" x14ac:dyDescent="0.3">
      <c r="B12" s="81"/>
      <c r="C12" s="12" t="s">
        <v>18</v>
      </c>
    </row>
    <row r="13" spans="2:3" x14ac:dyDescent="0.3">
      <c r="B13" s="81"/>
      <c r="C13" s="12" t="s">
        <v>19</v>
      </c>
    </row>
    <row r="14" spans="2:3" ht="17.25" thickBot="1" x14ac:dyDescent="0.35">
      <c r="B14" s="3" t="s">
        <v>64</v>
      </c>
      <c r="C14" s="13" t="s">
        <v>21</v>
      </c>
    </row>
    <row r="15" spans="2:3" x14ac:dyDescent="0.3">
      <c r="B15" s="82" t="s">
        <v>401</v>
      </c>
      <c r="C15" s="82"/>
    </row>
  </sheetData>
  <mergeCells count="5">
    <mergeCell ref="B4:B5"/>
    <mergeCell ref="B6:B8"/>
    <mergeCell ref="B9:B10"/>
    <mergeCell ref="B11:B13"/>
    <mergeCell ref="B15:C1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I33" zoomScale="64" zoomScaleNormal="64" workbookViewId="0">
      <selection activeCell="L39" sqref="L39"/>
    </sheetView>
  </sheetViews>
  <sheetFormatPr baseColWidth="10" defaultColWidth="11.5703125" defaultRowHeight="15" x14ac:dyDescent="0.2"/>
  <cols>
    <col min="1" max="2" width="11.5703125" style="15"/>
    <col min="3" max="3" width="3.7109375" style="15" customWidth="1"/>
    <col min="4" max="4" width="113.140625" style="15" bestFit="1" customWidth="1"/>
    <col min="5" max="5" width="2.7109375" style="15" customWidth="1"/>
    <col min="6" max="6" width="56.85546875" style="15" customWidth="1"/>
    <col min="7" max="7" width="67.42578125" style="15" customWidth="1"/>
    <col min="8" max="8" width="61.42578125" style="15" customWidth="1"/>
    <col min="9" max="9" width="72.140625" style="15" customWidth="1"/>
    <col min="10" max="10" width="73.7109375" style="15" bestFit="1" customWidth="1"/>
    <col min="11" max="16384" width="11.5703125" style="15"/>
  </cols>
  <sheetData>
    <row r="1" spans="1:10" ht="15.75" thickBot="1" x14ac:dyDescent="0.25"/>
    <row r="2" spans="1:10" ht="16.5" thickBot="1" x14ac:dyDescent="0.3">
      <c r="A2" s="105" t="s">
        <v>22</v>
      </c>
      <c r="B2" s="106"/>
      <c r="C2" s="105" t="s">
        <v>24</v>
      </c>
      <c r="D2" s="107"/>
      <c r="F2" s="104" t="s">
        <v>55</v>
      </c>
      <c r="G2" s="96"/>
      <c r="H2" s="96"/>
      <c r="I2" s="96"/>
      <c r="J2" s="96"/>
    </row>
    <row r="3" spans="1:10" ht="16.5" thickBot="1" x14ac:dyDescent="0.3">
      <c r="A3" s="83" t="s">
        <v>39</v>
      </c>
      <c r="B3" s="84"/>
      <c r="C3" s="108" t="s">
        <v>40</v>
      </c>
      <c r="D3" s="109"/>
      <c r="F3" s="26">
        <v>1</v>
      </c>
      <c r="G3" s="27">
        <v>2</v>
      </c>
      <c r="H3" s="28">
        <v>3</v>
      </c>
      <c r="I3" s="29">
        <v>4</v>
      </c>
      <c r="J3" s="30">
        <v>5</v>
      </c>
    </row>
    <row r="4" spans="1:10" ht="22.5" x14ac:dyDescent="0.2">
      <c r="A4" s="89"/>
      <c r="B4" s="90"/>
      <c r="C4" s="16">
        <v>1</v>
      </c>
      <c r="D4" s="64" t="s">
        <v>26</v>
      </c>
      <c r="F4" s="34" t="s">
        <v>49</v>
      </c>
      <c r="G4" s="34" t="s">
        <v>50</v>
      </c>
      <c r="H4" s="34" t="s">
        <v>51</v>
      </c>
      <c r="I4" s="34" t="s">
        <v>292</v>
      </c>
      <c r="J4" s="34" t="s">
        <v>293</v>
      </c>
    </row>
    <row r="5" spans="1:10" ht="30.6" customHeight="1" x14ac:dyDescent="0.2">
      <c r="A5" s="89"/>
      <c r="B5" s="90"/>
      <c r="C5" s="17">
        <v>2</v>
      </c>
      <c r="D5" s="65" t="s">
        <v>294</v>
      </c>
      <c r="F5" s="34" t="s">
        <v>295</v>
      </c>
      <c r="G5" s="34" t="s">
        <v>296</v>
      </c>
      <c r="H5" s="34" t="s">
        <v>297</v>
      </c>
      <c r="I5" s="34" t="s">
        <v>298</v>
      </c>
      <c r="J5" s="34" t="s">
        <v>299</v>
      </c>
    </row>
    <row r="6" spans="1:10" ht="33.75" x14ac:dyDescent="0.2">
      <c r="A6" s="89"/>
      <c r="B6" s="90"/>
      <c r="C6" s="17">
        <v>3</v>
      </c>
      <c r="D6" s="65" t="s">
        <v>300</v>
      </c>
      <c r="F6" s="34" t="s">
        <v>301</v>
      </c>
      <c r="G6" s="34" t="s">
        <v>302</v>
      </c>
      <c r="H6" s="34" t="s">
        <v>52</v>
      </c>
      <c r="I6" s="34" t="s">
        <v>53</v>
      </c>
      <c r="J6" s="34" t="s">
        <v>54</v>
      </c>
    </row>
    <row r="7" spans="1:10" ht="23.25" thickBot="1" x14ac:dyDescent="0.25">
      <c r="A7" s="85"/>
      <c r="B7" s="86"/>
      <c r="C7" s="18">
        <v>4</v>
      </c>
      <c r="D7" s="66" t="s">
        <v>303</v>
      </c>
      <c r="F7" s="34" t="s">
        <v>304</v>
      </c>
      <c r="G7" s="34" t="s">
        <v>308</v>
      </c>
      <c r="H7" s="34" t="s">
        <v>305</v>
      </c>
      <c r="I7" s="34" t="s">
        <v>306</v>
      </c>
      <c r="J7" s="34" t="s">
        <v>307</v>
      </c>
    </row>
    <row r="8" spans="1:10" ht="16.149999999999999" customHeight="1" thickBot="1" x14ac:dyDescent="0.25">
      <c r="A8" s="95"/>
      <c r="B8" s="96"/>
      <c r="C8" s="96"/>
      <c r="D8" s="96"/>
      <c r="F8" s="35"/>
    </row>
    <row r="9" spans="1:10" ht="16.5" thickBot="1" x14ac:dyDescent="0.3">
      <c r="A9" s="83" t="s">
        <v>27</v>
      </c>
      <c r="B9" s="97"/>
      <c r="C9" s="91" t="s">
        <v>10</v>
      </c>
      <c r="D9" s="92"/>
      <c r="F9" s="26">
        <v>1</v>
      </c>
      <c r="G9" s="27">
        <v>2</v>
      </c>
      <c r="H9" s="28">
        <v>3</v>
      </c>
      <c r="I9" s="29">
        <v>4</v>
      </c>
      <c r="J9" s="30">
        <v>5</v>
      </c>
    </row>
    <row r="10" spans="1:10" ht="23.25" thickBot="1" x14ac:dyDescent="0.25">
      <c r="A10" s="98"/>
      <c r="B10" s="99"/>
      <c r="C10" s="16">
        <v>5</v>
      </c>
      <c r="D10" s="67" t="s">
        <v>309</v>
      </c>
      <c r="F10" s="32" t="s">
        <v>310</v>
      </c>
      <c r="G10" s="32" t="s">
        <v>311</v>
      </c>
      <c r="H10" s="32" t="s">
        <v>312</v>
      </c>
      <c r="I10" s="32" t="s">
        <v>313</v>
      </c>
      <c r="J10" s="32" t="s">
        <v>314</v>
      </c>
    </row>
    <row r="11" spans="1:10" ht="30" x14ac:dyDescent="0.2">
      <c r="A11" s="98"/>
      <c r="B11" s="99"/>
      <c r="C11" s="16">
        <v>6</v>
      </c>
      <c r="D11" s="68" t="s">
        <v>30</v>
      </c>
      <c r="F11" s="32" t="s">
        <v>315</v>
      </c>
      <c r="G11" s="32" t="s">
        <v>316</v>
      </c>
      <c r="H11" s="32" t="s">
        <v>317</v>
      </c>
      <c r="I11" s="32" t="s">
        <v>324</v>
      </c>
      <c r="J11" s="32" t="s">
        <v>327</v>
      </c>
    </row>
    <row r="12" spans="1:10" ht="30.75" thickBot="1" x14ac:dyDescent="0.25">
      <c r="A12" s="98"/>
      <c r="B12" s="99"/>
      <c r="C12" s="17">
        <v>7</v>
      </c>
      <c r="D12" s="68" t="s">
        <v>31</v>
      </c>
      <c r="F12" s="32" t="s">
        <v>318</v>
      </c>
      <c r="G12" s="32" t="s">
        <v>319</v>
      </c>
      <c r="H12" s="32" t="s">
        <v>320</v>
      </c>
      <c r="I12" s="32" t="s">
        <v>325</v>
      </c>
      <c r="J12" s="32" t="s">
        <v>328</v>
      </c>
    </row>
    <row r="13" spans="1:10" ht="22.5" x14ac:dyDescent="0.2">
      <c r="A13" s="98"/>
      <c r="B13" s="99"/>
      <c r="C13" s="16">
        <v>8</v>
      </c>
      <c r="D13" s="68" t="s">
        <v>32</v>
      </c>
      <c r="F13" s="32" t="s">
        <v>321</v>
      </c>
      <c r="G13" s="32" t="s">
        <v>322</v>
      </c>
      <c r="H13" s="32" t="s">
        <v>323</v>
      </c>
      <c r="I13" s="32" t="s">
        <v>326</v>
      </c>
      <c r="J13" s="32" t="s">
        <v>329</v>
      </c>
    </row>
    <row r="14" spans="1:10" ht="34.5" thickBot="1" x14ac:dyDescent="0.25">
      <c r="A14" s="98"/>
      <c r="B14" s="99"/>
      <c r="C14" s="18">
        <v>9</v>
      </c>
      <c r="D14" s="69" t="s">
        <v>56</v>
      </c>
      <c r="F14" s="32" t="s">
        <v>330</v>
      </c>
      <c r="G14" s="32" t="s">
        <v>331</v>
      </c>
      <c r="H14" s="32" t="s">
        <v>332</v>
      </c>
      <c r="I14" s="32" t="s">
        <v>333</v>
      </c>
      <c r="J14" s="32" t="s">
        <v>334</v>
      </c>
    </row>
    <row r="15" spans="1:10" ht="16.149999999999999" customHeight="1" thickBot="1" x14ac:dyDescent="0.25">
      <c r="A15" s="98"/>
      <c r="B15" s="99"/>
      <c r="C15" s="95"/>
      <c r="D15" s="96"/>
    </row>
    <row r="16" spans="1:10" ht="16.5" thickBot="1" x14ac:dyDescent="0.3">
      <c r="A16" s="98"/>
      <c r="B16" s="99"/>
      <c r="C16" s="91" t="s">
        <v>41</v>
      </c>
      <c r="D16" s="92"/>
      <c r="F16" s="26">
        <v>1</v>
      </c>
      <c r="G16" s="27">
        <v>2</v>
      </c>
      <c r="H16" s="28">
        <v>3</v>
      </c>
      <c r="I16" s="29">
        <v>4</v>
      </c>
      <c r="J16" s="30">
        <v>5</v>
      </c>
    </row>
    <row r="17" spans="1:10" ht="33.75" x14ac:dyDescent="0.2">
      <c r="A17" s="98"/>
      <c r="B17" s="99"/>
      <c r="C17" s="16">
        <v>10</v>
      </c>
      <c r="D17" s="67" t="s">
        <v>335</v>
      </c>
      <c r="F17" s="32" t="s">
        <v>336</v>
      </c>
      <c r="G17" s="32" t="s">
        <v>337</v>
      </c>
      <c r="H17" s="32" t="s">
        <v>338</v>
      </c>
      <c r="I17" s="32" t="s">
        <v>339</v>
      </c>
      <c r="J17" s="32" t="s">
        <v>340</v>
      </c>
    </row>
    <row r="18" spans="1:10" ht="30" x14ac:dyDescent="0.2">
      <c r="A18" s="98"/>
      <c r="B18" s="99"/>
      <c r="C18" s="17">
        <v>11</v>
      </c>
      <c r="D18" s="68" t="s">
        <v>341</v>
      </c>
      <c r="F18" s="32" t="s">
        <v>342</v>
      </c>
      <c r="G18" s="32" t="s">
        <v>343</v>
      </c>
      <c r="H18" s="32" t="s">
        <v>344</v>
      </c>
      <c r="I18" s="32" t="s">
        <v>345</v>
      </c>
      <c r="J18" s="32" t="s">
        <v>346</v>
      </c>
    </row>
    <row r="19" spans="1:10" ht="30.75" thickBot="1" x14ac:dyDescent="0.25">
      <c r="A19" s="100"/>
      <c r="B19" s="101"/>
      <c r="C19" s="18">
        <v>12</v>
      </c>
      <c r="D19" s="69" t="s">
        <v>347</v>
      </c>
      <c r="F19" s="32" t="s">
        <v>348</v>
      </c>
      <c r="G19" s="32" t="s">
        <v>349</v>
      </c>
      <c r="H19" s="32" t="s">
        <v>65</v>
      </c>
      <c r="I19" s="32" t="s">
        <v>66</v>
      </c>
      <c r="J19" s="32" t="s">
        <v>350</v>
      </c>
    </row>
    <row r="20" spans="1:10" ht="16.149999999999999" customHeight="1" thickBot="1" x14ac:dyDescent="0.25">
      <c r="A20" s="95"/>
      <c r="B20" s="96"/>
      <c r="C20" s="96"/>
      <c r="D20" s="96"/>
    </row>
    <row r="21" spans="1:10" ht="16.5" thickBot="1" x14ac:dyDescent="0.3">
      <c r="A21" s="83" t="s">
        <v>23</v>
      </c>
      <c r="B21" s="84"/>
      <c r="C21" s="91" t="s">
        <v>42</v>
      </c>
      <c r="D21" s="92"/>
      <c r="F21" s="26">
        <v>1</v>
      </c>
      <c r="G21" s="27">
        <v>2</v>
      </c>
      <c r="H21" s="28">
        <v>3</v>
      </c>
      <c r="I21" s="29">
        <v>4</v>
      </c>
      <c r="J21" s="30">
        <v>5</v>
      </c>
    </row>
    <row r="22" spans="1:10" ht="33.75" x14ac:dyDescent="0.2">
      <c r="A22" s="89"/>
      <c r="B22" s="90"/>
      <c r="C22" s="16">
        <v>13</v>
      </c>
      <c r="D22" s="67" t="s">
        <v>355</v>
      </c>
      <c r="F22" s="35" t="s">
        <v>356</v>
      </c>
      <c r="G22" s="31" t="s">
        <v>357</v>
      </c>
      <c r="H22" s="31" t="s">
        <v>354</v>
      </c>
      <c r="I22" s="31" t="s">
        <v>358</v>
      </c>
      <c r="J22" s="31" t="s">
        <v>359</v>
      </c>
    </row>
    <row r="23" spans="1:10" ht="15.75" x14ac:dyDescent="0.2">
      <c r="A23" s="89"/>
      <c r="B23" s="90"/>
      <c r="C23" s="17">
        <v>14</v>
      </c>
      <c r="D23" s="68" t="s">
        <v>33</v>
      </c>
      <c r="F23" s="32" t="s">
        <v>352</v>
      </c>
      <c r="G23" s="32" t="s">
        <v>353</v>
      </c>
      <c r="H23" s="32" t="s">
        <v>68</v>
      </c>
      <c r="I23" s="32" t="s">
        <v>69</v>
      </c>
      <c r="J23" s="32" t="s">
        <v>351</v>
      </c>
    </row>
    <row r="24" spans="1:10" ht="33.75" x14ac:dyDescent="0.2">
      <c r="A24" s="89"/>
      <c r="B24" s="90"/>
      <c r="C24" s="17">
        <v>15</v>
      </c>
      <c r="D24" s="68" t="s">
        <v>57</v>
      </c>
      <c r="F24" s="31" t="s">
        <v>67</v>
      </c>
      <c r="G24" s="31" t="s">
        <v>360</v>
      </c>
      <c r="H24" s="31" t="s">
        <v>361</v>
      </c>
      <c r="I24" s="32" t="s">
        <v>362</v>
      </c>
      <c r="J24" s="32" t="s">
        <v>363</v>
      </c>
    </row>
    <row r="25" spans="1:10" ht="16.5" thickBot="1" x14ac:dyDescent="0.25">
      <c r="A25" s="89"/>
      <c r="B25" s="90"/>
      <c r="C25" s="93"/>
      <c r="D25" s="94"/>
    </row>
    <row r="26" spans="1:10" ht="16.5" thickBot="1" x14ac:dyDescent="0.3">
      <c r="A26" s="89"/>
      <c r="B26" s="90"/>
      <c r="C26" s="91" t="s">
        <v>43</v>
      </c>
      <c r="D26" s="92"/>
      <c r="F26" s="26">
        <v>1</v>
      </c>
      <c r="G26" s="27">
        <v>2</v>
      </c>
      <c r="H26" s="28">
        <v>3</v>
      </c>
      <c r="I26" s="29">
        <v>4</v>
      </c>
      <c r="J26" s="30">
        <v>5</v>
      </c>
    </row>
    <row r="27" spans="1:10" ht="22.5" x14ac:dyDescent="0.2">
      <c r="A27" s="89"/>
      <c r="B27" s="90"/>
      <c r="C27" s="16">
        <v>16</v>
      </c>
      <c r="D27" s="67" t="s">
        <v>34</v>
      </c>
      <c r="F27" s="35" t="s">
        <v>70</v>
      </c>
      <c r="G27" s="31" t="s">
        <v>73</v>
      </c>
      <c r="H27" s="31" t="s">
        <v>364</v>
      </c>
      <c r="I27" s="31" t="s">
        <v>365</v>
      </c>
      <c r="J27" s="31" t="s">
        <v>366</v>
      </c>
    </row>
    <row r="28" spans="1:10" ht="22.5" x14ac:dyDescent="0.2">
      <c r="A28" s="89"/>
      <c r="B28" s="90"/>
      <c r="C28" s="17">
        <v>17</v>
      </c>
      <c r="D28" s="68" t="s">
        <v>35</v>
      </c>
      <c r="F28" s="32" t="s">
        <v>71</v>
      </c>
      <c r="G28" s="35" t="s">
        <v>74</v>
      </c>
      <c r="H28" s="35" t="s">
        <v>75</v>
      </c>
      <c r="I28" s="35" t="s">
        <v>77</v>
      </c>
      <c r="J28" s="35" t="s">
        <v>78</v>
      </c>
    </row>
    <row r="29" spans="1:10" ht="30" x14ac:dyDescent="0.2">
      <c r="A29" s="89"/>
      <c r="B29" s="90"/>
      <c r="C29" s="17">
        <v>18</v>
      </c>
      <c r="D29" s="68" t="s">
        <v>58</v>
      </c>
      <c r="F29" s="33" t="s">
        <v>72</v>
      </c>
      <c r="G29" s="32" t="s">
        <v>367</v>
      </c>
      <c r="H29" s="32" t="s">
        <v>76</v>
      </c>
      <c r="I29" s="32" t="s">
        <v>368</v>
      </c>
      <c r="J29" s="32" t="s">
        <v>369</v>
      </c>
    </row>
    <row r="30" spans="1:10" ht="33.75" x14ac:dyDescent="0.2">
      <c r="A30" s="89"/>
      <c r="B30" s="90"/>
      <c r="C30" s="17">
        <v>19</v>
      </c>
      <c r="D30" s="68" t="s">
        <v>394</v>
      </c>
      <c r="F30" s="31" t="s">
        <v>370</v>
      </c>
      <c r="G30" s="31" t="s">
        <v>371</v>
      </c>
      <c r="H30" s="31" t="s">
        <v>372</v>
      </c>
      <c r="I30" s="32" t="s">
        <v>373</v>
      </c>
      <c r="J30" s="32" t="s">
        <v>374</v>
      </c>
    </row>
    <row r="31" spans="1:10" ht="16.5" thickBot="1" x14ac:dyDescent="0.25">
      <c r="A31" s="89"/>
      <c r="B31" s="90"/>
      <c r="C31" s="19"/>
      <c r="D31" s="20"/>
    </row>
    <row r="32" spans="1:10" ht="16.5" thickBot="1" x14ac:dyDescent="0.3">
      <c r="A32" s="89"/>
      <c r="B32" s="90"/>
      <c r="C32" s="102" t="s">
        <v>44</v>
      </c>
      <c r="D32" s="103"/>
      <c r="F32" s="26">
        <v>1</v>
      </c>
      <c r="G32" s="27">
        <v>2</v>
      </c>
      <c r="H32" s="28">
        <v>3</v>
      </c>
      <c r="I32" s="29">
        <v>4</v>
      </c>
      <c r="J32" s="30">
        <v>5</v>
      </c>
    </row>
    <row r="33" spans="1:10" ht="33.75" x14ac:dyDescent="0.2">
      <c r="A33" s="89"/>
      <c r="B33" s="90"/>
      <c r="C33" s="21">
        <v>20</v>
      </c>
      <c r="D33" s="70" t="s">
        <v>392</v>
      </c>
      <c r="F33" s="32" t="s">
        <v>79</v>
      </c>
      <c r="G33" s="32" t="s">
        <v>81</v>
      </c>
      <c r="H33" s="32" t="s">
        <v>83</v>
      </c>
      <c r="I33" s="32" t="s">
        <v>375</v>
      </c>
      <c r="J33" s="32" t="s">
        <v>89</v>
      </c>
    </row>
    <row r="34" spans="1:10" ht="45" x14ac:dyDescent="0.2">
      <c r="A34" s="89"/>
      <c r="B34" s="90"/>
      <c r="C34" s="17">
        <v>21</v>
      </c>
      <c r="D34" s="65" t="s">
        <v>59</v>
      </c>
      <c r="F34" s="32" t="s">
        <v>376</v>
      </c>
      <c r="G34" s="32" t="s">
        <v>84</v>
      </c>
      <c r="H34" s="32" t="s">
        <v>85</v>
      </c>
      <c r="I34" s="32" t="s">
        <v>87</v>
      </c>
      <c r="J34" s="32" t="s">
        <v>90</v>
      </c>
    </row>
    <row r="35" spans="1:10" ht="36.75" customHeight="1" thickBot="1" x14ac:dyDescent="0.25">
      <c r="A35" s="85"/>
      <c r="B35" s="86"/>
      <c r="C35" s="18">
        <v>22</v>
      </c>
      <c r="D35" s="66" t="s">
        <v>393</v>
      </c>
      <c r="F35" s="32" t="s">
        <v>80</v>
      </c>
      <c r="G35" s="32" t="s">
        <v>82</v>
      </c>
      <c r="H35" s="32" t="s">
        <v>86</v>
      </c>
      <c r="I35" s="32" t="s">
        <v>88</v>
      </c>
      <c r="J35" s="31" t="s">
        <v>377</v>
      </c>
    </row>
    <row r="36" spans="1:10" ht="15.75" thickBot="1" x14ac:dyDescent="0.25">
      <c r="A36" s="22"/>
      <c r="B36" s="23"/>
    </row>
    <row r="37" spans="1:10" ht="16.5" thickBot="1" x14ac:dyDescent="0.3">
      <c r="A37" s="83" t="s">
        <v>45</v>
      </c>
      <c r="B37" s="84"/>
      <c r="C37" s="91" t="s">
        <v>46</v>
      </c>
      <c r="D37" s="92"/>
      <c r="F37" s="26">
        <v>1</v>
      </c>
      <c r="G37" s="27">
        <v>2</v>
      </c>
      <c r="H37" s="28">
        <v>3</v>
      </c>
      <c r="I37" s="29">
        <v>4</v>
      </c>
      <c r="J37" s="30">
        <v>5</v>
      </c>
    </row>
    <row r="38" spans="1:10" ht="45.75" thickBot="1" x14ac:dyDescent="0.25">
      <c r="A38" s="89"/>
      <c r="B38" s="90"/>
      <c r="C38" s="24">
        <v>23</v>
      </c>
      <c r="D38" s="71" t="s">
        <v>397</v>
      </c>
      <c r="F38" s="32" t="s">
        <v>395</v>
      </c>
      <c r="G38" s="32" t="s">
        <v>396</v>
      </c>
      <c r="H38" s="32" t="s">
        <v>398</v>
      </c>
      <c r="I38" s="32" t="s">
        <v>399</v>
      </c>
      <c r="J38" s="32" t="s">
        <v>400</v>
      </c>
    </row>
    <row r="39" spans="1:10" ht="16.5" thickBot="1" x14ac:dyDescent="0.25">
      <c r="A39" s="89"/>
      <c r="B39" s="90"/>
      <c r="C39" s="93"/>
      <c r="D39" s="94"/>
    </row>
    <row r="40" spans="1:10" ht="15.75" x14ac:dyDescent="0.25">
      <c r="A40" s="89"/>
      <c r="B40" s="90"/>
      <c r="C40" s="91" t="s">
        <v>47</v>
      </c>
      <c r="D40" s="92"/>
      <c r="F40" s="26">
        <v>1</v>
      </c>
      <c r="G40" s="27">
        <v>2</v>
      </c>
      <c r="H40" s="28">
        <v>3</v>
      </c>
      <c r="I40" s="29">
        <v>4</v>
      </c>
      <c r="J40" s="30">
        <v>5</v>
      </c>
    </row>
    <row r="41" spans="1:10" ht="34.5" thickBot="1" x14ac:dyDescent="0.25">
      <c r="A41" s="89"/>
      <c r="B41" s="90"/>
      <c r="C41" s="17">
        <v>24</v>
      </c>
      <c r="D41" s="68" t="s">
        <v>36</v>
      </c>
      <c r="F41" s="35" t="s">
        <v>91</v>
      </c>
      <c r="G41" s="32" t="s">
        <v>384</v>
      </c>
      <c r="H41" s="32" t="s">
        <v>385</v>
      </c>
      <c r="I41" s="32" t="s">
        <v>386</v>
      </c>
      <c r="J41" s="31" t="s">
        <v>387</v>
      </c>
    </row>
    <row r="42" spans="1:10" ht="33.75" x14ac:dyDescent="0.2">
      <c r="A42" s="89"/>
      <c r="B42" s="90"/>
      <c r="C42" s="16">
        <v>25</v>
      </c>
      <c r="D42" s="68" t="s">
        <v>37</v>
      </c>
      <c r="F42" s="31" t="s">
        <v>92</v>
      </c>
      <c r="G42" s="31" t="s">
        <v>388</v>
      </c>
      <c r="H42" s="31" t="s">
        <v>389</v>
      </c>
      <c r="I42" s="31" t="s">
        <v>390</v>
      </c>
      <c r="J42" s="31" t="s">
        <v>391</v>
      </c>
    </row>
    <row r="43" spans="1:10" ht="23.25" thickBot="1" x14ac:dyDescent="0.25">
      <c r="A43" s="85"/>
      <c r="B43" s="86"/>
      <c r="C43" s="18">
        <v>27</v>
      </c>
      <c r="D43" s="69" t="s">
        <v>38</v>
      </c>
      <c r="F43" s="35" t="s">
        <v>93</v>
      </c>
      <c r="G43" s="31" t="s">
        <v>94</v>
      </c>
      <c r="H43" s="31" t="s">
        <v>95</v>
      </c>
      <c r="I43" s="31" t="s">
        <v>96</v>
      </c>
      <c r="J43" s="31" t="s">
        <v>97</v>
      </c>
    </row>
    <row r="44" spans="1:10" ht="16.149999999999999" customHeight="1" thickBot="1" x14ac:dyDescent="0.25">
      <c r="A44" s="95"/>
      <c r="B44" s="96"/>
      <c r="C44" s="96"/>
      <c r="D44" s="96"/>
    </row>
    <row r="45" spans="1:10" ht="16.5" thickBot="1" x14ac:dyDescent="0.3">
      <c r="A45" s="83" t="s">
        <v>61</v>
      </c>
      <c r="B45" s="97"/>
      <c r="C45" s="91" t="s">
        <v>48</v>
      </c>
      <c r="D45" s="92"/>
      <c r="F45" s="26">
        <v>1</v>
      </c>
      <c r="G45" s="27">
        <v>2</v>
      </c>
      <c r="H45" s="28">
        <v>3</v>
      </c>
      <c r="I45" s="29">
        <v>4</v>
      </c>
      <c r="J45" s="30">
        <v>5</v>
      </c>
    </row>
    <row r="46" spans="1:10" ht="56.25" x14ac:dyDescent="0.2">
      <c r="A46" s="98"/>
      <c r="B46" s="99"/>
      <c r="C46" s="16">
        <v>28</v>
      </c>
      <c r="D46" s="64" t="s">
        <v>378</v>
      </c>
      <c r="F46" s="32" t="s">
        <v>379</v>
      </c>
      <c r="G46" s="32" t="s">
        <v>380</v>
      </c>
      <c r="H46" s="32" t="s">
        <v>381</v>
      </c>
      <c r="I46" s="32" t="s">
        <v>382</v>
      </c>
      <c r="J46" s="32" t="s">
        <v>383</v>
      </c>
    </row>
    <row r="47" spans="1:10" ht="30.75" thickBot="1" x14ac:dyDescent="0.25">
      <c r="A47" s="98"/>
      <c r="B47" s="99"/>
      <c r="C47" s="17">
        <v>29</v>
      </c>
      <c r="D47" s="65" t="s">
        <v>60</v>
      </c>
      <c r="F47" s="32" t="s">
        <v>98</v>
      </c>
      <c r="G47" s="32" t="s">
        <v>99</v>
      </c>
      <c r="H47" s="32" t="s">
        <v>100</v>
      </c>
      <c r="I47" s="32" t="s">
        <v>101</v>
      </c>
      <c r="J47" s="32" t="s">
        <v>102</v>
      </c>
    </row>
    <row r="48" spans="1:10" ht="15.75" thickBot="1" x14ac:dyDescent="0.25">
      <c r="A48" s="22"/>
      <c r="B48" s="23"/>
    </row>
    <row r="49" spans="1:10" ht="16.5" thickBot="1" x14ac:dyDescent="0.3">
      <c r="A49" s="83" t="s">
        <v>63</v>
      </c>
      <c r="B49" s="84"/>
      <c r="C49" s="87" t="s">
        <v>21</v>
      </c>
      <c r="D49" s="88"/>
      <c r="F49" s="26">
        <v>1</v>
      </c>
      <c r="G49" s="27">
        <v>2</v>
      </c>
      <c r="H49" s="28">
        <v>3</v>
      </c>
      <c r="I49" s="29">
        <v>4</v>
      </c>
      <c r="J49" s="30">
        <v>5</v>
      </c>
    </row>
    <row r="50" spans="1:10" ht="35.25" customHeight="1" thickBot="1" x14ac:dyDescent="0.25">
      <c r="A50" s="85"/>
      <c r="B50" s="86"/>
      <c r="C50" s="25">
        <v>30</v>
      </c>
      <c r="D50" s="72" t="s">
        <v>62</v>
      </c>
      <c r="F50" s="32" t="s">
        <v>103</v>
      </c>
      <c r="G50" s="35" t="s">
        <v>104</v>
      </c>
      <c r="H50" s="33" t="s">
        <v>105</v>
      </c>
      <c r="I50" s="35" t="s">
        <v>106</v>
      </c>
      <c r="J50" s="32" t="s">
        <v>107</v>
      </c>
    </row>
  </sheetData>
  <mergeCells count="25">
    <mergeCell ref="A8:D8"/>
    <mergeCell ref="F2:J2"/>
    <mergeCell ref="A2:B2"/>
    <mergeCell ref="C2:D2"/>
    <mergeCell ref="A3:B7"/>
    <mergeCell ref="C3:D3"/>
    <mergeCell ref="A21:B35"/>
    <mergeCell ref="C21:D21"/>
    <mergeCell ref="C25:D25"/>
    <mergeCell ref="C26:D26"/>
    <mergeCell ref="C32:D32"/>
    <mergeCell ref="A9:B19"/>
    <mergeCell ref="C9:D9"/>
    <mergeCell ref="C15:D15"/>
    <mergeCell ref="C16:D16"/>
    <mergeCell ref="A20:D20"/>
    <mergeCell ref="A49:B50"/>
    <mergeCell ref="C49:D49"/>
    <mergeCell ref="A37:B43"/>
    <mergeCell ref="C37:D37"/>
    <mergeCell ref="C39:D39"/>
    <mergeCell ref="C40:D40"/>
    <mergeCell ref="A44:D44"/>
    <mergeCell ref="A45:B47"/>
    <mergeCell ref="C45:D45"/>
  </mergeCells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showGridLines="0" showRowColHeaders="0" topLeftCell="A5" workbookViewId="0">
      <selection activeCell="F12" sqref="F12"/>
    </sheetView>
  </sheetViews>
  <sheetFormatPr baseColWidth="10" defaultRowHeight="14.25" x14ac:dyDescent="0.2"/>
  <cols>
    <col min="1" max="1" width="11.42578125" style="36"/>
    <col min="2" max="2" width="13.140625" style="36" customWidth="1"/>
    <col min="3" max="3" width="19.140625" style="36" customWidth="1"/>
    <col min="4" max="4" width="54.7109375" style="36" customWidth="1"/>
    <col min="5" max="16384" width="11.42578125" style="36"/>
  </cols>
  <sheetData>
    <row r="1" spans="2:4" ht="15" thickBot="1" x14ac:dyDescent="0.25"/>
    <row r="2" spans="2:4" x14ac:dyDescent="0.2">
      <c r="B2" s="115" t="s">
        <v>155</v>
      </c>
      <c r="C2" s="116"/>
      <c r="D2" s="117"/>
    </row>
    <row r="3" spans="2:4" x14ac:dyDescent="0.2">
      <c r="B3" s="118"/>
      <c r="C3" s="119"/>
      <c r="D3" s="120"/>
    </row>
    <row r="4" spans="2:4" ht="15" thickBot="1" x14ac:dyDescent="0.25">
      <c r="B4" s="121"/>
      <c r="C4" s="122"/>
      <c r="D4" s="123"/>
    </row>
    <row r="5" spans="2:4" ht="28.5" x14ac:dyDescent="0.2">
      <c r="B5" s="127" t="s">
        <v>115</v>
      </c>
      <c r="C5" s="124" t="s">
        <v>108</v>
      </c>
      <c r="D5" s="38" t="s">
        <v>109</v>
      </c>
    </row>
    <row r="6" spans="2:4" ht="57" x14ac:dyDescent="0.2">
      <c r="B6" s="128"/>
      <c r="C6" s="125"/>
      <c r="D6" s="39" t="s">
        <v>110</v>
      </c>
    </row>
    <row r="7" spans="2:4" ht="28.5" x14ac:dyDescent="0.2">
      <c r="B7" s="128"/>
      <c r="C7" s="125"/>
      <c r="D7" s="39" t="s">
        <v>111</v>
      </c>
    </row>
    <row r="8" spans="2:4" ht="42.75" x14ac:dyDescent="0.2">
      <c r="B8" s="128"/>
      <c r="C8" s="125"/>
      <c r="D8" s="39" t="s">
        <v>112</v>
      </c>
    </row>
    <row r="9" spans="2:4" ht="42.75" x14ac:dyDescent="0.2">
      <c r="B9" s="128"/>
      <c r="C9" s="125"/>
      <c r="D9" s="39" t="s">
        <v>113</v>
      </c>
    </row>
    <row r="10" spans="2:4" ht="43.5" thickBot="1" x14ac:dyDescent="0.25">
      <c r="B10" s="129"/>
      <c r="C10" s="126"/>
      <c r="D10" s="44" t="s">
        <v>114</v>
      </c>
    </row>
    <row r="11" spans="2:4" ht="42.75" x14ac:dyDescent="0.2">
      <c r="B11" s="127" t="s">
        <v>116</v>
      </c>
      <c r="C11" s="130" t="s">
        <v>117</v>
      </c>
      <c r="D11" s="46" t="s">
        <v>120</v>
      </c>
    </row>
    <row r="12" spans="2:4" ht="42.75" x14ac:dyDescent="0.2">
      <c r="B12" s="128"/>
      <c r="C12" s="110"/>
      <c r="D12" s="39" t="s">
        <v>119</v>
      </c>
    </row>
    <row r="13" spans="2:4" ht="43.5" thickBot="1" x14ac:dyDescent="0.25">
      <c r="B13" s="129"/>
      <c r="C13" s="111"/>
      <c r="D13" s="44" t="s">
        <v>118</v>
      </c>
    </row>
    <row r="14" spans="2:4" ht="29.25" customHeight="1" x14ac:dyDescent="0.2">
      <c r="B14" s="127" t="s">
        <v>121</v>
      </c>
      <c r="C14" s="130" t="s">
        <v>122</v>
      </c>
      <c r="D14" s="38" t="s">
        <v>123</v>
      </c>
    </row>
    <row r="15" spans="2:4" ht="42.75" x14ac:dyDescent="0.2">
      <c r="B15" s="128"/>
      <c r="C15" s="110"/>
      <c r="D15" s="40" t="s">
        <v>124</v>
      </c>
    </row>
    <row r="16" spans="2:4" ht="43.5" thickBot="1" x14ac:dyDescent="0.25">
      <c r="B16" s="129"/>
      <c r="C16" s="111"/>
      <c r="D16" s="47" t="s">
        <v>125</v>
      </c>
    </row>
    <row r="17" spans="2:4" ht="14.25" customHeight="1" x14ac:dyDescent="0.2">
      <c r="B17" s="127" t="s">
        <v>126</v>
      </c>
      <c r="C17" s="124" t="s">
        <v>127</v>
      </c>
      <c r="D17" s="48" t="s">
        <v>128</v>
      </c>
    </row>
    <row r="18" spans="2:4" x14ac:dyDescent="0.2">
      <c r="B18" s="128"/>
      <c r="C18" s="125"/>
      <c r="D18" s="41" t="s">
        <v>129</v>
      </c>
    </row>
    <row r="19" spans="2:4" x14ac:dyDescent="0.2">
      <c r="B19" s="128"/>
      <c r="C19" s="125"/>
      <c r="D19" s="41" t="s">
        <v>130</v>
      </c>
    </row>
    <row r="20" spans="2:4" x14ac:dyDescent="0.2">
      <c r="B20" s="128"/>
      <c r="C20" s="125"/>
      <c r="D20" s="41" t="s">
        <v>131</v>
      </c>
    </row>
    <row r="21" spans="2:4" x14ac:dyDescent="0.2">
      <c r="B21" s="128"/>
      <c r="C21" s="125" t="s">
        <v>132</v>
      </c>
      <c r="D21" s="41" t="s">
        <v>291</v>
      </c>
    </row>
    <row r="22" spans="2:4" x14ac:dyDescent="0.2">
      <c r="B22" s="128"/>
      <c r="C22" s="125"/>
      <c r="D22" s="41" t="s">
        <v>133</v>
      </c>
    </row>
    <row r="23" spans="2:4" ht="15" thickBot="1" x14ac:dyDescent="0.25">
      <c r="B23" s="129"/>
      <c r="C23" s="126"/>
      <c r="D23" s="42" t="s">
        <v>134</v>
      </c>
    </row>
    <row r="24" spans="2:4" x14ac:dyDescent="0.2">
      <c r="B24" s="112" t="s">
        <v>135</v>
      </c>
      <c r="C24" s="130" t="s">
        <v>140</v>
      </c>
      <c r="D24" s="48" t="s">
        <v>136</v>
      </c>
    </row>
    <row r="25" spans="2:4" x14ac:dyDescent="0.2">
      <c r="B25" s="113"/>
      <c r="C25" s="110"/>
      <c r="D25" s="41" t="s">
        <v>137</v>
      </c>
    </row>
    <row r="26" spans="2:4" x14ac:dyDescent="0.2">
      <c r="B26" s="113"/>
      <c r="C26" s="110"/>
      <c r="D26" s="41" t="s">
        <v>138</v>
      </c>
    </row>
    <row r="27" spans="2:4" x14ac:dyDescent="0.2">
      <c r="B27" s="113"/>
      <c r="C27" s="110"/>
      <c r="D27" s="41" t="s">
        <v>139</v>
      </c>
    </row>
    <row r="28" spans="2:4" x14ac:dyDescent="0.2">
      <c r="B28" s="113"/>
      <c r="C28" s="110" t="s">
        <v>141</v>
      </c>
      <c r="D28" s="41" t="s">
        <v>142</v>
      </c>
    </row>
    <row r="29" spans="2:4" x14ac:dyDescent="0.2">
      <c r="B29" s="113"/>
      <c r="C29" s="110"/>
      <c r="D29" s="41" t="s">
        <v>143</v>
      </c>
    </row>
    <row r="30" spans="2:4" x14ac:dyDescent="0.2">
      <c r="B30" s="113"/>
      <c r="C30" s="110"/>
      <c r="D30" s="41" t="s">
        <v>144</v>
      </c>
    </row>
    <row r="31" spans="2:4" x14ac:dyDescent="0.2">
      <c r="B31" s="113"/>
      <c r="C31" s="110"/>
      <c r="D31" s="41" t="s">
        <v>145</v>
      </c>
    </row>
    <row r="32" spans="2:4" x14ac:dyDescent="0.2">
      <c r="B32" s="113"/>
      <c r="C32" s="110" t="s">
        <v>146</v>
      </c>
      <c r="D32" s="41" t="s">
        <v>147</v>
      </c>
    </row>
    <row r="33" spans="2:4" x14ac:dyDescent="0.2">
      <c r="B33" s="113"/>
      <c r="C33" s="110"/>
      <c r="D33" s="41" t="s">
        <v>148</v>
      </c>
    </row>
    <row r="34" spans="2:4" x14ac:dyDescent="0.2">
      <c r="B34" s="113"/>
      <c r="C34" s="110"/>
      <c r="D34" s="41" t="s">
        <v>149</v>
      </c>
    </row>
    <row r="35" spans="2:4" x14ac:dyDescent="0.2">
      <c r="B35" s="113"/>
      <c r="C35" s="110"/>
      <c r="D35" s="41" t="s">
        <v>150</v>
      </c>
    </row>
    <row r="36" spans="2:4" x14ac:dyDescent="0.2">
      <c r="B36" s="113"/>
      <c r="C36" s="110" t="s">
        <v>151</v>
      </c>
      <c r="D36" s="41" t="s">
        <v>152</v>
      </c>
    </row>
    <row r="37" spans="2:4" x14ac:dyDescent="0.2">
      <c r="B37" s="113"/>
      <c r="C37" s="110"/>
      <c r="D37" s="41" t="s">
        <v>153</v>
      </c>
    </row>
    <row r="38" spans="2:4" ht="15" thickBot="1" x14ac:dyDescent="0.25">
      <c r="B38" s="114"/>
      <c r="C38" s="111"/>
      <c r="D38" s="42" t="s">
        <v>154</v>
      </c>
    </row>
  </sheetData>
  <mergeCells count="15">
    <mergeCell ref="C28:C31"/>
    <mergeCell ref="C32:C35"/>
    <mergeCell ref="C36:C38"/>
    <mergeCell ref="B24:B38"/>
    <mergeCell ref="B2:D4"/>
    <mergeCell ref="C17:C20"/>
    <mergeCell ref="C21:C23"/>
    <mergeCell ref="B17:B23"/>
    <mergeCell ref="C24:C27"/>
    <mergeCell ref="C5:C10"/>
    <mergeCell ref="B5:B10"/>
    <mergeCell ref="B11:B13"/>
    <mergeCell ref="C11:C13"/>
    <mergeCell ref="B14:B16"/>
    <mergeCell ref="C14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7"/>
  <sheetViews>
    <sheetView showGridLines="0" topLeftCell="A27" zoomScale="96" zoomScaleNormal="96" workbookViewId="0">
      <selection activeCell="F33" sqref="F33"/>
    </sheetView>
  </sheetViews>
  <sheetFormatPr baseColWidth="10" defaultRowHeight="14.25" x14ac:dyDescent="0.2"/>
  <cols>
    <col min="1" max="2" width="11.42578125" style="36"/>
    <col min="3" max="3" width="14.5703125" style="36" customWidth="1"/>
    <col min="4" max="4" width="32.28515625" style="36" bestFit="1" customWidth="1"/>
    <col min="5" max="16384" width="11.42578125" style="36"/>
  </cols>
  <sheetData>
    <row r="1" spans="2:4" ht="15" thickBot="1" x14ac:dyDescent="0.25"/>
    <row r="2" spans="2:4" x14ac:dyDescent="0.2">
      <c r="B2" s="144" t="s">
        <v>210</v>
      </c>
      <c r="C2" s="145"/>
      <c r="D2" s="146"/>
    </row>
    <row r="3" spans="2:4" x14ac:dyDescent="0.2">
      <c r="B3" s="147"/>
      <c r="C3" s="148"/>
      <c r="D3" s="149"/>
    </row>
    <row r="4" spans="2:4" ht="15" thickBot="1" x14ac:dyDescent="0.25">
      <c r="B4" s="150"/>
      <c r="C4" s="151"/>
      <c r="D4" s="152"/>
    </row>
    <row r="5" spans="2:4" x14ac:dyDescent="0.2">
      <c r="B5" s="157" t="s">
        <v>156</v>
      </c>
      <c r="C5" s="127" t="s">
        <v>157</v>
      </c>
      <c r="D5" s="48" t="s">
        <v>158</v>
      </c>
    </row>
    <row r="6" spans="2:4" x14ac:dyDescent="0.2">
      <c r="B6" s="158"/>
      <c r="C6" s="128"/>
      <c r="D6" s="41" t="s">
        <v>159</v>
      </c>
    </row>
    <row r="7" spans="2:4" x14ac:dyDescent="0.2">
      <c r="B7" s="158"/>
      <c r="C7" s="128"/>
      <c r="D7" s="41" t="s">
        <v>160</v>
      </c>
    </row>
    <row r="8" spans="2:4" x14ac:dyDescent="0.2">
      <c r="B8" s="158"/>
      <c r="C8" s="128"/>
      <c r="D8" s="41" t="s">
        <v>161</v>
      </c>
    </row>
    <row r="9" spans="2:4" x14ac:dyDescent="0.2">
      <c r="B9" s="158"/>
      <c r="C9" s="128"/>
      <c r="D9" s="41" t="s">
        <v>162</v>
      </c>
    </row>
    <row r="10" spans="2:4" ht="15" thickBot="1" x14ac:dyDescent="0.25">
      <c r="B10" s="158"/>
      <c r="C10" s="129"/>
      <c r="D10" s="42" t="s">
        <v>163</v>
      </c>
    </row>
    <row r="11" spans="2:4" x14ac:dyDescent="0.2">
      <c r="B11" s="158"/>
      <c r="C11" s="153" t="s">
        <v>164</v>
      </c>
      <c r="D11" s="50" t="s">
        <v>165</v>
      </c>
    </row>
    <row r="12" spans="2:4" x14ac:dyDescent="0.2">
      <c r="B12" s="158"/>
      <c r="C12" s="154"/>
      <c r="D12" s="49" t="s">
        <v>166</v>
      </c>
    </row>
    <row r="13" spans="2:4" x14ac:dyDescent="0.2">
      <c r="B13" s="158"/>
      <c r="C13" s="154"/>
      <c r="D13" s="49" t="s">
        <v>167</v>
      </c>
    </row>
    <row r="14" spans="2:4" x14ac:dyDescent="0.2">
      <c r="B14" s="158"/>
      <c r="C14" s="154"/>
      <c r="D14" s="49" t="s">
        <v>168</v>
      </c>
    </row>
    <row r="15" spans="2:4" ht="15" thickBot="1" x14ac:dyDescent="0.25">
      <c r="B15" s="158"/>
      <c r="C15" s="155"/>
      <c r="D15" s="51" t="s">
        <v>169</v>
      </c>
    </row>
    <row r="16" spans="2:4" x14ac:dyDescent="0.2">
      <c r="B16" s="158"/>
      <c r="C16" s="127" t="s">
        <v>170</v>
      </c>
      <c r="D16" s="48" t="s">
        <v>171</v>
      </c>
    </row>
    <row r="17" spans="2:4" x14ac:dyDescent="0.2">
      <c r="B17" s="158"/>
      <c r="C17" s="128"/>
      <c r="D17" s="41" t="s">
        <v>172</v>
      </c>
    </row>
    <row r="18" spans="2:4" x14ac:dyDescent="0.2">
      <c r="B18" s="158"/>
      <c r="C18" s="128"/>
      <c r="D18" s="41" t="s">
        <v>173</v>
      </c>
    </row>
    <row r="19" spans="2:4" ht="15" thickBot="1" x14ac:dyDescent="0.25">
      <c r="B19" s="158"/>
      <c r="C19" s="129"/>
      <c r="D19" s="42" t="s">
        <v>174</v>
      </c>
    </row>
    <row r="20" spans="2:4" x14ac:dyDescent="0.2">
      <c r="B20" s="158"/>
      <c r="C20" s="127" t="s">
        <v>175</v>
      </c>
      <c r="D20" s="48" t="s">
        <v>176</v>
      </c>
    </row>
    <row r="21" spans="2:4" x14ac:dyDescent="0.2">
      <c r="B21" s="158"/>
      <c r="C21" s="128"/>
      <c r="D21" s="41" t="s">
        <v>177</v>
      </c>
    </row>
    <row r="22" spans="2:4" x14ac:dyDescent="0.2">
      <c r="B22" s="158"/>
      <c r="C22" s="128"/>
      <c r="D22" s="41" t="s">
        <v>178</v>
      </c>
    </row>
    <row r="23" spans="2:4" x14ac:dyDescent="0.2">
      <c r="B23" s="158"/>
      <c r="C23" s="128"/>
      <c r="D23" s="41" t="s">
        <v>179</v>
      </c>
    </row>
    <row r="24" spans="2:4" x14ac:dyDescent="0.2">
      <c r="B24" s="158"/>
      <c r="C24" s="128"/>
      <c r="D24" s="41" t="s">
        <v>180</v>
      </c>
    </row>
    <row r="25" spans="2:4" x14ac:dyDescent="0.2">
      <c r="B25" s="159"/>
      <c r="C25" s="156"/>
      <c r="D25" s="52" t="s">
        <v>181</v>
      </c>
    </row>
    <row r="26" spans="2:4" x14ac:dyDescent="0.2">
      <c r="B26" s="73"/>
      <c r="C26" s="73"/>
      <c r="D26" s="74"/>
    </row>
    <row r="27" spans="2:4" ht="15" thickBot="1" x14ac:dyDescent="0.25">
      <c r="B27" s="73"/>
      <c r="C27" s="73"/>
      <c r="D27" s="74"/>
    </row>
    <row r="28" spans="2:4" x14ac:dyDescent="0.2">
      <c r="B28" s="140" t="s">
        <v>195</v>
      </c>
      <c r="C28" s="127" t="s">
        <v>182</v>
      </c>
      <c r="D28" s="48" t="s">
        <v>183</v>
      </c>
    </row>
    <row r="29" spans="2:4" x14ac:dyDescent="0.2">
      <c r="B29" s="141"/>
      <c r="C29" s="128"/>
      <c r="D29" s="41" t="s">
        <v>184</v>
      </c>
    </row>
    <row r="30" spans="2:4" x14ac:dyDescent="0.2">
      <c r="B30" s="141"/>
      <c r="C30" s="128"/>
      <c r="D30" s="41" t="s">
        <v>185</v>
      </c>
    </row>
    <row r="31" spans="2:4" x14ac:dyDescent="0.2">
      <c r="B31" s="141"/>
      <c r="C31" s="128"/>
      <c r="D31" s="41" t="s">
        <v>186</v>
      </c>
    </row>
    <row r="32" spans="2:4" x14ac:dyDescent="0.2">
      <c r="B32" s="141"/>
      <c r="C32" s="128"/>
      <c r="D32" s="41" t="s">
        <v>187</v>
      </c>
    </row>
    <row r="33" spans="2:4" ht="15" thickBot="1" x14ac:dyDescent="0.25">
      <c r="B33" s="141"/>
      <c r="C33" s="129"/>
      <c r="D33" s="42" t="s">
        <v>188</v>
      </c>
    </row>
    <row r="34" spans="2:4" x14ac:dyDescent="0.2">
      <c r="B34" s="141"/>
      <c r="C34" s="127" t="s">
        <v>189</v>
      </c>
      <c r="D34" s="48" t="s">
        <v>190</v>
      </c>
    </row>
    <row r="35" spans="2:4" x14ac:dyDescent="0.2">
      <c r="B35" s="141"/>
      <c r="C35" s="128"/>
      <c r="D35" s="41" t="s">
        <v>191</v>
      </c>
    </row>
    <row r="36" spans="2:4" x14ac:dyDescent="0.2">
      <c r="B36" s="141"/>
      <c r="C36" s="128"/>
      <c r="D36" s="41" t="s">
        <v>192</v>
      </c>
    </row>
    <row r="37" spans="2:4" x14ac:dyDescent="0.2">
      <c r="B37" s="141"/>
      <c r="C37" s="128"/>
      <c r="D37" s="41" t="s">
        <v>193</v>
      </c>
    </row>
    <row r="38" spans="2:4" ht="15" thickBot="1" x14ac:dyDescent="0.25">
      <c r="B38" s="141"/>
      <c r="C38" s="129"/>
      <c r="D38" s="42" t="s">
        <v>194</v>
      </c>
    </row>
    <row r="39" spans="2:4" x14ac:dyDescent="0.2">
      <c r="B39" s="141"/>
      <c r="C39" s="112" t="s">
        <v>196</v>
      </c>
      <c r="D39" s="48" t="s">
        <v>197</v>
      </c>
    </row>
    <row r="40" spans="2:4" x14ac:dyDescent="0.2">
      <c r="B40" s="141"/>
      <c r="C40" s="113"/>
      <c r="D40" s="41" t="s">
        <v>198</v>
      </c>
    </row>
    <row r="41" spans="2:4" x14ac:dyDescent="0.2">
      <c r="B41" s="141"/>
      <c r="C41" s="113"/>
      <c r="D41" s="41" t="s">
        <v>199</v>
      </c>
    </row>
    <row r="42" spans="2:4" x14ac:dyDescent="0.2">
      <c r="B42" s="141"/>
      <c r="C42" s="113"/>
      <c r="D42" s="41" t="s">
        <v>200</v>
      </c>
    </row>
    <row r="43" spans="2:4" ht="15" thickBot="1" x14ac:dyDescent="0.25">
      <c r="B43" s="141"/>
      <c r="C43" s="114"/>
      <c r="D43" s="42" t="s">
        <v>201</v>
      </c>
    </row>
    <row r="44" spans="2:4" x14ac:dyDescent="0.2">
      <c r="B44" s="141"/>
      <c r="C44" s="112" t="s">
        <v>202</v>
      </c>
      <c r="D44" s="48" t="s">
        <v>203</v>
      </c>
    </row>
    <row r="45" spans="2:4" x14ac:dyDescent="0.2">
      <c r="B45" s="141"/>
      <c r="C45" s="113"/>
      <c r="D45" s="41" t="s">
        <v>190</v>
      </c>
    </row>
    <row r="46" spans="2:4" ht="15" thickBot="1" x14ac:dyDescent="0.25">
      <c r="B46" s="141"/>
      <c r="C46" s="114"/>
      <c r="D46" s="42" t="s">
        <v>204</v>
      </c>
    </row>
    <row r="47" spans="2:4" x14ac:dyDescent="0.2">
      <c r="B47" s="141"/>
      <c r="C47" s="112" t="s">
        <v>205</v>
      </c>
      <c r="D47" s="48" t="s">
        <v>206</v>
      </c>
    </row>
    <row r="48" spans="2:4" x14ac:dyDescent="0.2">
      <c r="B48" s="141"/>
      <c r="C48" s="113"/>
      <c r="D48" s="41" t="s">
        <v>207</v>
      </c>
    </row>
    <row r="49" spans="2:4" x14ac:dyDescent="0.2">
      <c r="B49" s="141"/>
      <c r="C49" s="113"/>
      <c r="D49" s="41" t="s">
        <v>208</v>
      </c>
    </row>
    <row r="50" spans="2:4" ht="15" thickBot="1" x14ac:dyDescent="0.25">
      <c r="B50" s="142"/>
      <c r="C50" s="114"/>
      <c r="D50" s="42" t="s">
        <v>209</v>
      </c>
    </row>
    <row r="51" spans="2:4" x14ac:dyDescent="0.2">
      <c r="B51" s="143" t="s">
        <v>401</v>
      </c>
      <c r="C51" s="143"/>
      <c r="D51" s="143"/>
    </row>
    <row r="52" spans="2:4" x14ac:dyDescent="0.2">
      <c r="B52" s="73"/>
      <c r="C52" s="75"/>
      <c r="D52" s="74"/>
    </row>
    <row r="53" spans="2:4" x14ac:dyDescent="0.2">
      <c r="B53" s="131" t="s">
        <v>211</v>
      </c>
      <c r="C53" s="132"/>
      <c r="D53" s="133"/>
    </row>
    <row r="54" spans="2:4" x14ac:dyDescent="0.2">
      <c r="B54" s="134"/>
      <c r="C54" s="135"/>
      <c r="D54" s="136"/>
    </row>
    <row r="55" spans="2:4" x14ac:dyDescent="0.2">
      <c r="B55" s="134"/>
      <c r="C55" s="135"/>
      <c r="D55" s="136"/>
    </row>
    <row r="56" spans="2:4" x14ac:dyDescent="0.2">
      <c r="B56" s="134"/>
      <c r="C56" s="135"/>
      <c r="D56" s="136"/>
    </row>
    <row r="57" spans="2:4" ht="15" thickBot="1" x14ac:dyDescent="0.25">
      <c r="B57" s="137"/>
      <c r="C57" s="138"/>
      <c r="D57" s="139"/>
    </row>
  </sheetData>
  <mergeCells count="14">
    <mergeCell ref="B2:D4"/>
    <mergeCell ref="C5:C10"/>
    <mergeCell ref="C11:C15"/>
    <mergeCell ref="C16:C19"/>
    <mergeCell ref="C20:C25"/>
    <mergeCell ref="B5:B25"/>
    <mergeCell ref="B53:D57"/>
    <mergeCell ref="C28:C33"/>
    <mergeCell ref="C34:C38"/>
    <mergeCell ref="C39:C43"/>
    <mergeCell ref="C47:C50"/>
    <mergeCell ref="C44:C46"/>
    <mergeCell ref="B28:B50"/>
    <mergeCell ref="B51:D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showGridLines="0" showRowColHeaders="0" workbookViewId="0">
      <selection activeCell="C14" sqref="C14"/>
    </sheetView>
  </sheetViews>
  <sheetFormatPr baseColWidth="10" defaultRowHeight="14.25" x14ac:dyDescent="0.2"/>
  <cols>
    <col min="1" max="1" width="11.42578125" style="36"/>
    <col min="2" max="2" width="21.7109375" style="36" bestFit="1" customWidth="1"/>
    <col min="3" max="3" width="41.85546875" style="36" customWidth="1"/>
    <col min="4" max="16384" width="11.42578125" style="36"/>
  </cols>
  <sheetData>
    <row r="1" spans="2:3" ht="15" thickBot="1" x14ac:dyDescent="0.25"/>
    <row r="2" spans="2:3" x14ac:dyDescent="0.2">
      <c r="B2" s="160" t="s">
        <v>222</v>
      </c>
      <c r="C2" s="161"/>
    </row>
    <row r="3" spans="2:3" x14ac:dyDescent="0.2">
      <c r="B3" s="162"/>
      <c r="C3" s="163"/>
    </row>
    <row r="4" spans="2:3" ht="15" thickBot="1" x14ac:dyDescent="0.25">
      <c r="B4" s="164"/>
      <c r="C4" s="165"/>
    </row>
    <row r="5" spans="2:3" ht="42.75" x14ac:dyDescent="0.2">
      <c r="B5" s="56" t="s">
        <v>212</v>
      </c>
      <c r="C5" s="45" t="s">
        <v>217</v>
      </c>
    </row>
    <row r="6" spans="2:3" ht="28.5" x14ac:dyDescent="0.2">
      <c r="B6" s="54" t="s">
        <v>213</v>
      </c>
      <c r="C6" s="40" t="s">
        <v>218</v>
      </c>
    </row>
    <row r="7" spans="2:3" ht="42.75" x14ac:dyDescent="0.2">
      <c r="B7" s="54" t="s">
        <v>214</v>
      </c>
      <c r="C7" s="39" t="s">
        <v>219</v>
      </c>
    </row>
    <row r="8" spans="2:3" ht="28.5" x14ac:dyDescent="0.2">
      <c r="B8" s="54" t="s">
        <v>215</v>
      </c>
      <c r="C8" s="39" t="s">
        <v>220</v>
      </c>
    </row>
    <row r="9" spans="2:3" ht="43.5" thickBot="1" x14ac:dyDescent="0.25">
      <c r="B9" s="55" t="s">
        <v>216</v>
      </c>
      <c r="C9" s="44" t="s">
        <v>221</v>
      </c>
    </row>
  </sheetData>
  <mergeCells count="1">
    <mergeCell ref="B2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showGridLines="0" showRowColHeaders="0" workbookViewId="0">
      <selection activeCell="F6" sqref="F6"/>
    </sheetView>
  </sheetViews>
  <sheetFormatPr baseColWidth="10" defaultRowHeight="14.25" x14ac:dyDescent="0.2"/>
  <cols>
    <col min="1" max="2" width="11.42578125" style="36"/>
    <col min="3" max="3" width="22.85546875" style="36" customWidth="1"/>
    <col min="4" max="16384" width="11.42578125" style="36"/>
  </cols>
  <sheetData>
    <row r="1" spans="2:3" ht="15" thickBot="1" x14ac:dyDescent="0.25"/>
    <row r="2" spans="2:3" x14ac:dyDescent="0.2">
      <c r="B2" s="166" t="s">
        <v>233</v>
      </c>
      <c r="C2" s="167"/>
    </row>
    <row r="3" spans="2:3" x14ac:dyDescent="0.2">
      <c r="B3" s="168"/>
      <c r="C3" s="169"/>
    </row>
    <row r="4" spans="2:3" ht="15" thickBot="1" x14ac:dyDescent="0.25">
      <c r="B4" s="170"/>
      <c r="C4" s="171"/>
    </row>
    <row r="5" spans="2:3" ht="42.75" x14ac:dyDescent="0.2">
      <c r="B5" s="57" t="s">
        <v>223</v>
      </c>
      <c r="C5" s="38" t="s">
        <v>228</v>
      </c>
    </row>
    <row r="6" spans="2:3" ht="42.75" x14ac:dyDescent="0.2">
      <c r="B6" s="54" t="s">
        <v>224</v>
      </c>
      <c r="C6" s="40" t="s">
        <v>229</v>
      </c>
    </row>
    <row r="7" spans="2:3" ht="85.5" x14ac:dyDescent="0.2">
      <c r="B7" s="54" t="s">
        <v>225</v>
      </c>
      <c r="C7" s="40" t="s">
        <v>230</v>
      </c>
    </row>
    <row r="8" spans="2:3" ht="71.25" x14ac:dyDescent="0.2">
      <c r="B8" s="54" t="s">
        <v>226</v>
      </c>
      <c r="C8" s="40" t="s">
        <v>231</v>
      </c>
    </row>
    <row r="9" spans="2:3" ht="57.75" thickBot="1" x14ac:dyDescent="0.25">
      <c r="B9" s="55" t="s">
        <v>227</v>
      </c>
      <c r="C9" s="44" t="s">
        <v>232</v>
      </c>
    </row>
  </sheetData>
  <mergeCells count="1">
    <mergeCell ref="B2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showGridLines="0" showRowColHeaders="0" topLeftCell="A9" workbookViewId="0">
      <selection activeCell="G8" sqref="G8"/>
    </sheetView>
  </sheetViews>
  <sheetFormatPr baseColWidth="10" defaultRowHeight="14.25" x14ac:dyDescent="0.2"/>
  <cols>
    <col min="1" max="1" width="11.42578125" style="36"/>
    <col min="2" max="2" width="19.28515625" style="36" customWidth="1"/>
    <col min="3" max="3" width="16.140625" style="36" customWidth="1"/>
    <col min="4" max="4" width="23.5703125" style="36" customWidth="1"/>
    <col min="5" max="16384" width="11.42578125" style="36"/>
  </cols>
  <sheetData>
    <row r="1" spans="2:4" ht="15" thickBot="1" x14ac:dyDescent="0.25"/>
    <row r="2" spans="2:4" x14ac:dyDescent="0.2">
      <c r="B2" s="173" t="s">
        <v>290</v>
      </c>
      <c r="C2" s="174"/>
      <c r="D2" s="175"/>
    </row>
    <row r="3" spans="2:4" x14ac:dyDescent="0.2">
      <c r="B3" s="176"/>
      <c r="C3" s="177"/>
      <c r="D3" s="178"/>
    </row>
    <row r="4" spans="2:4" ht="15" thickBot="1" x14ac:dyDescent="0.25">
      <c r="B4" s="179"/>
      <c r="C4" s="180"/>
      <c r="D4" s="181"/>
    </row>
    <row r="5" spans="2:4" ht="42.75" x14ac:dyDescent="0.2">
      <c r="B5" s="112" t="s">
        <v>234</v>
      </c>
      <c r="C5" s="60" t="s">
        <v>235</v>
      </c>
      <c r="D5" s="38" t="s">
        <v>238</v>
      </c>
    </row>
    <row r="6" spans="2:4" ht="42.75" x14ac:dyDescent="0.2">
      <c r="B6" s="113"/>
      <c r="C6" s="53" t="s">
        <v>236</v>
      </c>
      <c r="D6" s="39" t="s">
        <v>239</v>
      </c>
    </row>
    <row r="7" spans="2:4" ht="43.5" thickBot="1" x14ac:dyDescent="0.25">
      <c r="B7" s="114"/>
      <c r="C7" s="61" t="s">
        <v>237</v>
      </c>
      <c r="D7" s="44" t="s">
        <v>240</v>
      </c>
    </row>
    <row r="8" spans="2:4" ht="71.25" x14ac:dyDescent="0.2">
      <c r="B8" s="112" t="s">
        <v>241</v>
      </c>
      <c r="C8" s="62" t="s">
        <v>242</v>
      </c>
      <c r="D8" s="46" t="s">
        <v>245</v>
      </c>
    </row>
    <row r="9" spans="2:4" ht="57" x14ac:dyDescent="0.2">
      <c r="B9" s="113"/>
      <c r="C9" s="37" t="s">
        <v>243</v>
      </c>
      <c r="D9" s="39" t="s">
        <v>246</v>
      </c>
    </row>
    <row r="10" spans="2:4" ht="57.75" thickBot="1" x14ac:dyDescent="0.25">
      <c r="B10" s="114"/>
      <c r="C10" s="58" t="s">
        <v>244</v>
      </c>
      <c r="D10" s="44" t="s">
        <v>247</v>
      </c>
    </row>
    <row r="11" spans="2:4" ht="42.75" x14ac:dyDescent="0.2">
      <c r="B11" s="127" t="s">
        <v>249</v>
      </c>
      <c r="C11" s="60" t="s">
        <v>248</v>
      </c>
      <c r="D11" s="46" t="s">
        <v>252</v>
      </c>
    </row>
    <row r="12" spans="2:4" ht="57" x14ac:dyDescent="0.2">
      <c r="B12" s="128"/>
      <c r="C12" s="53" t="s">
        <v>250</v>
      </c>
      <c r="D12" s="39" t="s">
        <v>253</v>
      </c>
    </row>
    <row r="13" spans="2:4" ht="57.75" thickBot="1" x14ac:dyDescent="0.25">
      <c r="B13" s="129"/>
      <c r="C13" s="61" t="s">
        <v>251</v>
      </c>
      <c r="D13" s="44" t="s">
        <v>254</v>
      </c>
    </row>
    <row r="14" spans="2:4" ht="71.25" x14ac:dyDescent="0.2">
      <c r="B14" s="127" t="s">
        <v>255</v>
      </c>
      <c r="C14" s="60" t="s">
        <v>256</v>
      </c>
      <c r="D14" s="46" t="s">
        <v>260</v>
      </c>
    </row>
    <row r="15" spans="2:4" ht="57" x14ac:dyDescent="0.2">
      <c r="B15" s="128"/>
      <c r="C15" s="53" t="s">
        <v>257</v>
      </c>
      <c r="D15" s="39" t="s">
        <v>261</v>
      </c>
    </row>
    <row r="16" spans="2:4" ht="42.75" x14ac:dyDescent="0.2">
      <c r="B16" s="128"/>
      <c r="C16" s="53" t="s">
        <v>171</v>
      </c>
      <c r="D16" s="39" t="s">
        <v>262</v>
      </c>
    </row>
    <row r="17" spans="2:4" ht="57" x14ac:dyDescent="0.2">
      <c r="B17" s="128"/>
      <c r="C17" s="53" t="s">
        <v>258</v>
      </c>
      <c r="D17" s="39" t="s">
        <v>263</v>
      </c>
    </row>
    <row r="18" spans="2:4" ht="43.5" thickBot="1" x14ac:dyDescent="0.25">
      <c r="B18" s="129"/>
      <c r="C18" s="61" t="s">
        <v>259</v>
      </c>
      <c r="D18" s="44" t="s">
        <v>264</v>
      </c>
    </row>
    <row r="19" spans="2:4" ht="57" x14ac:dyDescent="0.2">
      <c r="B19" s="112" t="s">
        <v>265</v>
      </c>
      <c r="C19" s="62" t="s">
        <v>266</v>
      </c>
      <c r="D19" s="46" t="s">
        <v>270</v>
      </c>
    </row>
    <row r="20" spans="2:4" ht="42.75" x14ac:dyDescent="0.2">
      <c r="B20" s="113"/>
      <c r="C20" s="53" t="s">
        <v>267</v>
      </c>
      <c r="D20" s="39" t="s">
        <v>271</v>
      </c>
    </row>
    <row r="21" spans="2:4" ht="57" x14ac:dyDescent="0.2">
      <c r="B21" s="113"/>
      <c r="C21" s="53" t="s">
        <v>268</v>
      </c>
      <c r="D21" s="39" t="s">
        <v>272</v>
      </c>
    </row>
    <row r="22" spans="2:4" ht="72" thickBot="1" x14ac:dyDescent="0.25">
      <c r="B22" s="114"/>
      <c r="C22" s="61" t="s">
        <v>269</v>
      </c>
      <c r="D22" s="44" t="s">
        <v>273</v>
      </c>
    </row>
    <row r="23" spans="2:4" ht="57" x14ac:dyDescent="0.2">
      <c r="B23" s="112" t="s">
        <v>274</v>
      </c>
      <c r="C23" s="62" t="s">
        <v>275</v>
      </c>
      <c r="D23" s="46" t="s">
        <v>277</v>
      </c>
    </row>
    <row r="24" spans="2:4" ht="29.25" thickBot="1" x14ac:dyDescent="0.25">
      <c r="B24" s="114"/>
      <c r="C24" s="63" t="s">
        <v>276</v>
      </c>
      <c r="D24" s="44" t="s">
        <v>278</v>
      </c>
    </row>
    <row r="25" spans="2:4" ht="57" x14ac:dyDescent="0.2">
      <c r="B25" s="172" t="s">
        <v>279</v>
      </c>
      <c r="C25" s="59" t="s">
        <v>280</v>
      </c>
      <c r="D25" s="43" t="s">
        <v>289</v>
      </c>
    </row>
    <row r="26" spans="2:4" ht="85.5" x14ac:dyDescent="0.2">
      <c r="B26" s="128"/>
      <c r="C26" s="53" t="s">
        <v>281</v>
      </c>
      <c r="D26" s="39" t="s">
        <v>285</v>
      </c>
    </row>
    <row r="27" spans="2:4" ht="71.25" x14ac:dyDescent="0.2">
      <c r="B27" s="128"/>
      <c r="C27" s="37" t="s">
        <v>282</v>
      </c>
      <c r="D27" s="39" t="s">
        <v>286</v>
      </c>
    </row>
    <row r="28" spans="2:4" ht="85.5" x14ac:dyDescent="0.2">
      <c r="B28" s="128"/>
      <c r="C28" s="37" t="s">
        <v>283</v>
      </c>
      <c r="D28" s="39" t="s">
        <v>287</v>
      </c>
    </row>
    <row r="29" spans="2:4" ht="72" thickBot="1" x14ac:dyDescent="0.25">
      <c r="B29" s="129"/>
      <c r="C29" s="58" t="s">
        <v>284</v>
      </c>
      <c r="D29" s="47" t="s">
        <v>288</v>
      </c>
    </row>
  </sheetData>
  <mergeCells count="8">
    <mergeCell ref="B25:B29"/>
    <mergeCell ref="B2:D4"/>
    <mergeCell ref="B5:B7"/>
    <mergeCell ref="B8:B10"/>
    <mergeCell ref="B11:B13"/>
    <mergeCell ref="B14:B18"/>
    <mergeCell ref="B19:B22"/>
    <mergeCell ref="B23:B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showGridLines="0" tabSelected="1" workbookViewId="0">
      <selection activeCell="P7" sqref="P7"/>
    </sheetView>
  </sheetViews>
  <sheetFormatPr baseColWidth="10" defaultRowHeight="15" x14ac:dyDescent="0.25"/>
  <cols>
    <col min="4" max="4" width="19.42578125" bestFit="1" customWidth="1"/>
  </cols>
  <sheetData>
    <row r="1" spans="1:6" x14ac:dyDescent="0.25">
      <c r="A1" s="76" t="s">
        <v>410</v>
      </c>
      <c r="B1" s="76"/>
      <c r="F1" t="s">
        <v>409</v>
      </c>
    </row>
    <row r="7" spans="1:6" x14ac:dyDescent="0.25">
      <c r="D7" s="77" t="s">
        <v>408</v>
      </c>
      <c r="E7" s="77" t="s">
        <v>407</v>
      </c>
    </row>
    <row r="8" spans="1:6" x14ac:dyDescent="0.25">
      <c r="D8" s="77">
        <v>1</v>
      </c>
      <c r="E8" s="78">
        <v>6</v>
      </c>
    </row>
    <row r="9" spans="1:6" x14ac:dyDescent="0.25">
      <c r="D9" s="77">
        <v>2</v>
      </c>
      <c r="E9" s="78">
        <v>13</v>
      </c>
    </row>
    <row r="10" spans="1:6" x14ac:dyDescent="0.25">
      <c r="D10" s="77">
        <v>3</v>
      </c>
      <c r="E10" s="78">
        <v>17</v>
      </c>
    </row>
    <row r="11" spans="1:6" x14ac:dyDescent="0.25">
      <c r="D11" s="77">
        <v>4</v>
      </c>
      <c r="E11" s="78">
        <v>30</v>
      </c>
    </row>
    <row r="12" spans="1:6" x14ac:dyDescent="0.25">
      <c r="D12" s="77">
        <v>5</v>
      </c>
      <c r="E12" s="78">
        <v>8</v>
      </c>
    </row>
    <row r="20" spans="4:6" x14ac:dyDescent="0.25">
      <c r="F20" t="s">
        <v>406</v>
      </c>
    </row>
    <row r="27" spans="4:6" x14ac:dyDescent="0.25">
      <c r="D27" s="77" t="s">
        <v>403</v>
      </c>
      <c r="E27" s="77" t="s">
        <v>402</v>
      </c>
    </row>
    <row r="28" spans="4:6" x14ac:dyDescent="0.25">
      <c r="D28" s="77">
        <v>1</v>
      </c>
      <c r="E28" s="77">
        <f>1+3+2</f>
        <v>6</v>
      </c>
    </row>
    <row r="29" spans="4:6" x14ac:dyDescent="0.25">
      <c r="D29" s="77">
        <v>2</v>
      </c>
      <c r="E29" s="77">
        <f>3+4+2</f>
        <v>9</v>
      </c>
    </row>
    <row r="30" spans="4:6" x14ac:dyDescent="0.25">
      <c r="D30" s="77">
        <v>3</v>
      </c>
      <c r="E30" s="77">
        <f>10+6+4+3</f>
        <v>23</v>
      </c>
    </row>
    <row r="31" spans="4:6" x14ac:dyDescent="0.25">
      <c r="D31" s="77">
        <v>4</v>
      </c>
      <c r="E31" s="77">
        <f>24+8</f>
        <v>32</v>
      </c>
    </row>
    <row r="32" spans="4:6" x14ac:dyDescent="0.25">
      <c r="D32" s="77">
        <v>5</v>
      </c>
      <c r="E32" s="77">
        <v>4</v>
      </c>
    </row>
    <row r="37" spans="4:6" x14ac:dyDescent="0.25">
      <c r="F37" t="s">
        <v>411</v>
      </c>
    </row>
    <row r="39" spans="4:6" x14ac:dyDescent="0.25">
      <c r="D39" s="79" t="s">
        <v>403</v>
      </c>
      <c r="E39" s="79" t="s">
        <v>402</v>
      </c>
    </row>
    <row r="40" spans="4:6" x14ac:dyDescent="0.25">
      <c r="D40" s="79">
        <v>1</v>
      </c>
      <c r="E40" s="79">
        <f>3+4+2</f>
        <v>9</v>
      </c>
    </row>
    <row r="41" spans="4:6" x14ac:dyDescent="0.25">
      <c r="D41" s="79">
        <v>2</v>
      </c>
      <c r="E41" s="79">
        <v>18</v>
      </c>
    </row>
    <row r="42" spans="4:6" x14ac:dyDescent="0.25">
      <c r="D42" s="79">
        <v>3</v>
      </c>
      <c r="E42" s="79">
        <f>17+6+4</f>
        <v>27</v>
      </c>
    </row>
    <row r="43" spans="4:6" x14ac:dyDescent="0.25">
      <c r="D43" s="79">
        <v>4</v>
      </c>
      <c r="E43" s="79">
        <f>6+3+6</f>
        <v>15</v>
      </c>
    </row>
    <row r="44" spans="4:6" x14ac:dyDescent="0.25">
      <c r="D44" s="79">
        <v>5</v>
      </c>
      <c r="E44" s="79">
        <f>2+1+2</f>
        <v>5</v>
      </c>
    </row>
    <row r="55" spans="4:6" x14ac:dyDescent="0.25">
      <c r="F55" t="s">
        <v>405</v>
      </c>
    </row>
    <row r="57" spans="4:6" x14ac:dyDescent="0.25">
      <c r="D57" s="77" t="s">
        <v>403</v>
      </c>
      <c r="E57" s="77" t="s">
        <v>402</v>
      </c>
    </row>
    <row r="58" spans="4:6" x14ac:dyDescent="0.25">
      <c r="D58" s="77">
        <v>1</v>
      </c>
      <c r="E58" s="77">
        <v>9</v>
      </c>
    </row>
    <row r="59" spans="4:6" x14ac:dyDescent="0.25">
      <c r="D59" s="77">
        <v>2</v>
      </c>
      <c r="E59" s="77">
        <v>16</v>
      </c>
    </row>
    <row r="60" spans="4:6" x14ac:dyDescent="0.25">
      <c r="D60" s="77">
        <v>3</v>
      </c>
      <c r="E60" s="77">
        <v>26</v>
      </c>
    </row>
    <row r="61" spans="4:6" x14ac:dyDescent="0.25">
      <c r="D61" s="77">
        <v>4</v>
      </c>
      <c r="E61" s="77">
        <v>17</v>
      </c>
    </row>
    <row r="62" spans="4:6" x14ac:dyDescent="0.25">
      <c r="D62" s="77">
        <v>5</v>
      </c>
      <c r="E62" s="77">
        <v>6</v>
      </c>
    </row>
    <row r="72" spans="4:6" x14ac:dyDescent="0.25">
      <c r="F72" t="s">
        <v>404</v>
      </c>
    </row>
    <row r="74" spans="4:6" x14ac:dyDescent="0.25">
      <c r="D74" s="77" t="s">
        <v>403</v>
      </c>
      <c r="E74" s="77" t="s">
        <v>402</v>
      </c>
    </row>
    <row r="75" spans="4:6" x14ac:dyDescent="0.25">
      <c r="D75" s="77">
        <v>1</v>
      </c>
      <c r="E75" s="77">
        <f>6+2</f>
        <v>8</v>
      </c>
    </row>
    <row r="76" spans="4:6" x14ac:dyDescent="0.25">
      <c r="D76" s="77">
        <v>2</v>
      </c>
      <c r="E76" s="77">
        <f>11+5+3</f>
        <v>19</v>
      </c>
    </row>
    <row r="77" spans="4:6" x14ac:dyDescent="0.25">
      <c r="D77" s="77">
        <v>3</v>
      </c>
      <c r="E77" s="77">
        <f>17+5+4</f>
        <v>26</v>
      </c>
    </row>
    <row r="78" spans="4:6" x14ac:dyDescent="0.25">
      <c r="D78" s="77">
        <v>4</v>
      </c>
      <c r="E78" s="77">
        <f>11+4+2</f>
        <v>17</v>
      </c>
    </row>
    <row r="79" spans="4:6" x14ac:dyDescent="0.25">
      <c r="D79" s="77">
        <v>5</v>
      </c>
      <c r="E79" s="77">
        <v>4</v>
      </c>
    </row>
    <row r="90" spans="4:6" x14ac:dyDescent="0.25">
      <c r="F90" t="s">
        <v>412</v>
      </c>
    </row>
    <row r="92" spans="4:6" x14ac:dyDescent="0.25">
      <c r="D92" s="77" t="s">
        <v>403</v>
      </c>
      <c r="E92" s="77" t="s">
        <v>402</v>
      </c>
    </row>
    <row r="93" spans="4:6" x14ac:dyDescent="0.25">
      <c r="D93" s="77">
        <v>1</v>
      </c>
      <c r="E93" s="77">
        <v>9</v>
      </c>
    </row>
    <row r="94" spans="4:6" x14ac:dyDescent="0.25">
      <c r="D94" s="77">
        <v>2</v>
      </c>
      <c r="E94" s="77">
        <v>26</v>
      </c>
    </row>
    <row r="95" spans="4:6" x14ac:dyDescent="0.25">
      <c r="D95" s="77">
        <v>3</v>
      </c>
      <c r="E95" s="77">
        <v>17</v>
      </c>
    </row>
    <row r="96" spans="4:6" x14ac:dyDescent="0.25">
      <c r="D96" s="77">
        <v>4</v>
      </c>
      <c r="E96" s="77">
        <v>15</v>
      </c>
    </row>
    <row r="97" spans="4:6" x14ac:dyDescent="0.25">
      <c r="D97" s="77">
        <v>5</v>
      </c>
      <c r="E97" s="77">
        <v>7</v>
      </c>
    </row>
    <row r="107" spans="4:6" x14ac:dyDescent="0.25">
      <c r="F107" t="s">
        <v>413</v>
      </c>
    </row>
    <row r="109" spans="4:6" x14ac:dyDescent="0.25">
      <c r="D109" s="77" t="s">
        <v>403</v>
      </c>
      <c r="E109" s="77" t="s">
        <v>402</v>
      </c>
    </row>
    <row r="110" spans="4:6" x14ac:dyDescent="0.25">
      <c r="D110" s="77">
        <v>1</v>
      </c>
      <c r="E110" s="77">
        <v>8</v>
      </c>
    </row>
    <row r="111" spans="4:6" x14ac:dyDescent="0.25">
      <c r="D111" s="77">
        <v>2</v>
      </c>
      <c r="E111" s="77">
        <v>18</v>
      </c>
    </row>
    <row r="112" spans="4:6" x14ac:dyDescent="0.25">
      <c r="D112" s="77">
        <v>3</v>
      </c>
      <c r="E112" s="77">
        <v>31</v>
      </c>
    </row>
    <row r="113" spans="4:6" x14ac:dyDescent="0.25">
      <c r="D113" s="77">
        <v>4</v>
      </c>
      <c r="E113" s="77">
        <v>13</v>
      </c>
    </row>
    <row r="114" spans="4:6" x14ac:dyDescent="0.25">
      <c r="D114" s="77">
        <v>5</v>
      </c>
      <c r="E114" s="77">
        <v>4</v>
      </c>
    </row>
    <row r="124" spans="4:6" x14ac:dyDescent="0.25">
      <c r="F124" t="s">
        <v>414</v>
      </c>
    </row>
    <row r="126" spans="4:6" x14ac:dyDescent="0.25">
      <c r="D126" s="77" t="s">
        <v>403</v>
      </c>
      <c r="E126" s="77" t="s">
        <v>402</v>
      </c>
    </row>
    <row r="127" spans="4:6" x14ac:dyDescent="0.25">
      <c r="D127" s="77">
        <v>1</v>
      </c>
      <c r="E127" s="77">
        <v>10</v>
      </c>
    </row>
    <row r="128" spans="4:6" x14ac:dyDescent="0.25">
      <c r="D128" s="77">
        <v>2</v>
      </c>
      <c r="E128" s="77">
        <v>12</v>
      </c>
    </row>
    <row r="129" spans="4:6" x14ac:dyDescent="0.25">
      <c r="D129" s="77">
        <v>3</v>
      </c>
      <c r="E129" s="77">
        <v>26</v>
      </c>
    </row>
    <row r="130" spans="4:6" x14ac:dyDescent="0.25">
      <c r="D130" s="77">
        <v>4</v>
      </c>
      <c r="E130" s="77">
        <v>17</v>
      </c>
    </row>
    <row r="131" spans="4:6" x14ac:dyDescent="0.25">
      <c r="D131" s="77">
        <v>5</v>
      </c>
      <c r="E131" s="77">
        <v>9</v>
      </c>
    </row>
    <row r="141" spans="4:6" x14ac:dyDescent="0.25">
      <c r="F141" t="s">
        <v>415</v>
      </c>
    </row>
    <row r="143" spans="4:6" x14ac:dyDescent="0.25">
      <c r="D143" s="77" t="s">
        <v>403</v>
      </c>
      <c r="E143" s="77" t="s">
        <v>402</v>
      </c>
    </row>
    <row r="144" spans="4:6" x14ac:dyDescent="0.25">
      <c r="D144" s="77">
        <v>1</v>
      </c>
      <c r="E144" s="77">
        <v>3</v>
      </c>
    </row>
    <row r="145" spans="4:6" x14ac:dyDescent="0.25">
      <c r="D145" s="77">
        <v>2</v>
      </c>
      <c r="E145" s="77">
        <f>13+4+3+2</f>
        <v>22</v>
      </c>
    </row>
    <row r="146" spans="4:6" x14ac:dyDescent="0.25">
      <c r="D146" s="77">
        <v>3</v>
      </c>
      <c r="E146" s="77">
        <v>27</v>
      </c>
    </row>
    <row r="147" spans="4:6" x14ac:dyDescent="0.25">
      <c r="D147" s="77">
        <v>4</v>
      </c>
      <c r="E147" s="77">
        <f>7+3+2+4</f>
        <v>16</v>
      </c>
    </row>
    <row r="148" spans="4:6" x14ac:dyDescent="0.25">
      <c r="D148" s="77">
        <v>5</v>
      </c>
      <c r="E148" s="77">
        <f>4+1+1</f>
        <v>6</v>
      </c>
    </row>
    <row r="158" spans="4:6" x14ac:dyDescent="0.25">
      <c r="F158" t="s">
        <v>416</v>
      </c>
    </row>
    <row r="160" spans="4:6" x14ac:dyDescent="0.25">
      <c r="D160" s="79" t="s">
        <v>403</v>
      </c>
      <c r="E160" s="79" t="s">
        <v>402</v>
      </c>
    </row>
    <row r="161" spans="4:6" x14ac:dyDescent="0.25">
      <c r="D161" s="79">
        <v>1</v>
      </c>
      <c r="E161" s="79">
        <f>5+1+2+3+1</f>
        <v>12</v>
      </c>
    </row>
    <row r="162" spans="4:6" x14ac:dyDescent="0.25">
      <c r="D162" s="79">
        <v>2</v>
      </c>
      <c r="E162" s="79">
        <f>15+3+2+1+2</f>
        <v>23</v>
      </c>
    </row>
    <row r="163" spans="4:6" x14ac:dyDescent="0.25">
      <c r="D163" s="79">
        <v>3</v>
      </c>
      <c r="E163" s="79">
        <f>11+2+4+2+1</f>
        <v>20</v>
      </c>
    </row>
    <row r="164" spans="4:6" x14ac:dyDescent="0.25">
      <c r="D164" s="79">
        <v>4</v>
      </c>
      <c r="E164" s="79">
        <f>7+1+3+1+1</f>
        <v>13</v>
      </c>
    </row>
    <row r="165" spans="4:6" x14ac:dyDescent="0.25">
      <c r="D165" s="79">
        <v>5</v>
      </c>
      <c r="E165" s="79">
        <f>2+2+2</f>
        <v>6</v>
      </c>
    </row>
    <row r="176" spans="4:6" x14ac:dyDescent="0.25">
      <c r="F176" t="s">
        <v>417</v>
      </c>
    </row>
    <row r="177" spans="4:5" x14ac:dyDescent="0.25">
      <c r="D177" s="77" t="s">
        <v>403</v>
      </c>
      <c r="E177" s="77" t="s">
        <v>402</v>
      </c>
    </row>
    <row r="178" spans="4:5" x14ac:dyDescent="0.25">
      <c r="D178" s="77">
        <v>1</v>
      </c>
      <c r="E178" s="77">
        <v>6</v>
      </c>
    </row>
    <row r="179" spans="4:5" x14ac:dyDescent="0.25">
      <c r="D179" s="77">
        <v>2</v>
      </c>
      <c r="E179" s="77">
        <v>25</v>
      </c>
    </row>
    <row r="180" spans="4:5" x14ac:dyDescent="0.25">
      <c r="D180" s="77">
        <v>3</v>
      </c>
      <c r="E180" s="77">
        <v>18</v>
      </c>
    </row>
    <row r="181" spans="4:5" x14ac:dyDescent="0.25">
      <c r="D181" s="77">
        <v>4</v>
      </c>
      <c r="E181" s="77">
        <v>20</v>
      </c>
    </row>
    <row r="182" spans="4:5" x14ac:dyDescent="0.25">
      <c r="D182" s="77">
        <v>5</v>
      </c>
      <c r="E182" s="77">
        <v>5</v>
      </c>
    </row>
    <row r="193" spans="4:6" x14ac:dyDescent="0.25">
      <c r="F193" t="s">
        <v>418</v>
      </c>
    </row>
    <row r="194" spans="4:6" x14ac:dyDescent="0.25">
      <c r="D194" s="77" t="s">
        <v>403</v>
      </c>
      <c r="E194" s="77" t="s">
        <v>402</v>
      </c>
    </row>
    <row r="195" spans="4:6" x14ac:dyDescent="0.25">
      <c r="D195" s="77">
        <v>1</v>
      </c>
      <c r="E195" s="77">
        <f>1+2+1+1</f>
        <v>5</v>
      </c>
    </row>
    <row r="196" spans="4:6" x14ac:dyDescent="0.25">
      <c r="D196" s="77">
        <v>2</v>
      </c>
      <c r="E196" s="77">
        <f>1+2+3</f>
        <v>6</v>
      </c>
    </row>
    <row r="197" spans="4:6" x14ac:dyDescent="0.25">
      <c r="D197" s="77">
        <v>3</v>
      </c>
      <c r="E197" s="77">
        <f>12+3+2+1</f>
        <v>18</v>
      </c>
    </row>
    <row r="198" spans="4:6" x14ac:dyDescent="0.25">
      <c r="D198" s="77">
        <v>4</v>
      </c>
      <c r="E198" s="77">
        <f>19+4+5+3</f>
        <v>31</v>
      </c>
    </row>
    <row r="199" spans="4:6" x14ac:dyDescent="0.25">
      <c r="D199" s="77">
        <v>5</v>
      </c>
      <c r="E199" s="77">
        <f>8+1+3+2</f>
        <v>14</v>
      </c>
    </row>
    <row r="210" spans="4:6" x14ac:dyDescent="0.25">
      <c r="F210" t="s">
        <v>419</v>
      </c>
    </row>
    <row r="211" spans="4:6" x14ac:dyDescent="0.25">
      <c r="D211" s="77" t="s">
        <v>403</v>
      </c>
      <c r="E211" s="77" t="s">
        <v>402</v>
      </c>
    </row>
    <row r="212" spans="4:6" x14ac:dyDescent="0.25">
      <c r="D212" s="77">
        <v>1</v>
      </c>
      <c r="E212" s="77">
        <v>5</v>
      </c>
    </row>
    <row r="213" spans="4:6" x14ac:dyDescent="0.25">
      <c r="D213" s="77">
        <v>2</v>
      </c>
      <c r="E213" s="77">
        <v>9</v>
      </c>
    </row>
    <row r="214" spans="4:6" x14ac:dyDescent="0.25">
      <c r="D214" s="77">
        <v>3</v>
      </c>
      <c r="E214" s="77">
        <v>18</v>
      </c>
    </row>
    <row r="215" spans="4:6" x14ac:dyDescent="0.25">
      <c r="D215" s="77">
        <v>4</v>
      </c>
      <c r="E215" s="77">
        <v>32</v>
      </c>
    </row>
    <row r="216" spans="4:6" x14ac:dyDescent="0.25">
      <c r="D216" s="77">
        <v>5</v>
      </c>
      <c r="E216" s="77">
        <v>10</v>
      </c>
    </row>
    <row r="227" spans="4:6" x14ac:dyDescent="0.25">
      <c r="F227" t="s">
        <v>420</v>
      </c>
    </row>
    <row r="228" spans="4:6" x14ac:dyDescent="0.25">
      <c r="D228" s="77" t="s">
        <v>403</v>
      </c>
      <c r="E228" s="77" t="s">
        <v>402</v>
      </c>
    </row>
    <row r="229" spans="4:6" x14ac:dyDescent="0.25">
      <c r="D229" s="77">
        <v>1</v>
      </c>
      <c r="E229" s="77">
        <f>1+2+1+1</f>
        <v>5</v>
      </c>
    </row>
    <row r="230" spans="4:6" x14ac:dyDescent="0.25">
      <c r="D230" s="77">
        <v>2</v>
      </c>
      <c r="E230" s="77">
        <v>9</v>
      </c>
    </row>
    <row r="231" spans="4:6" x14ac:dyDescent="0.25">
      <c r="D231" s="77">
        <v>3</v>
      </c>
      <c r="E231" s="77">
        <f>10+3+2+1</f>
        <v>16</v>
      </c>
    </row>
    <row r="232" spans="4:6" x14ac:dyDescent="0.25">
      <c r="D232" s="77">
        <v>4</v>
      </c>
      <c r="E232" s="77">
        <f>20+4+5+2</f>
        <v>31</v>
      </c>
    </row>
    <row r="233" spans="4:6" x14ac:dyDescent="0.25">
      <c r="D233" s="77">
        <v>5</v>
      </c>
      <c r="E233" s="77">
        <f>8+1+2+2</f>
        <v>13</v>
      </c>
    </row>
    <row r="245" spans="4:6" x14ac:dyDescent="0.25">
      <c r="F245" t="s">
        <v>421</v>
      </c>
    </row>
    <row r="246" spans="4:6" x14ac:dyDescent="0.25">
      <c r="D246" s="77" t="s">
        <v>403</v>
      </c>
      <c r="E246" s="77" t="s">
        <v>402</v>
      </c>
    </row>
    <row r="247" spans="4:6" x14ac:dyDescent="0.25">
      <c r="D247" s="77">
        <v>1</v>
      </c>
      <c r="E247" s="77">
        <v>6</v>
      </c>
    </row>
    <row r="248" spans="4:6" x14ac:dyDescent="0.25">
      <c r="D248" s="77">
        <v>2</v>
      </c>
      <c r="E248" s="77">
        <v>13</v>
      </c>
    </row>
    <row r="249" spans="4:6" x14ac:dyDescent="0.25">
      <c r="D249" s="77">
        <v>3</v>
      </c>
      <c r="E249" s="77">
        <v>22</v>
      </c>
    </row>
    <row r="250" spans="4:6" x14ac:dyDescent="0.25">
      <c r="D250" s="77">
        <v>4</v>
      </c>
      <c r="E250" s="77">
        <v>26</v>
      </c>
    </row>
    <row r="251" spans="4:6" x14ac:dyDescent="0.25">
      <c r="D251" s="77">
        <v>5</v>
      </c>
      <c r="E251" s="77">
        <f>4+1+2</f>
        <v>7</v>
      </c>
    </row>
    <row r="262" spans="4:6" x14ac:dyDescent="0.25">
      <c r="F262" t="s">
        <v>422</v>
      </c>
    </row>
    <row r="263" spans="4:6" x14ac:dyDescent="0.25">
      <c r="D263" s="77" t="s">
        <v>403</v>
      </c>
      <c r="E263" s="77" t="s">
        <v>402</v>
      </c>
    </row>
    <row r="264" spans="4:6" x14ac:dyDescent="0.25">
      <c r="D264" s="77">
        <v>1</v>
      </c>
      <c r="E264" s="77">
        <v>16</v>
      </c>
    </row>
    <row r="265" spans="4:6" x14ac:dyDescent="0.25">
      <c r="D265" s="77">
        <v>2</v>
      </c>
      <c r="E265" s="77">
        <v>26</v>
      </c>
    </row>
    <row r="266" spans="4:6" x14ac:dyDescent="0.25">
      <c r="D266" s="77">
        <v>3</v>
      </c>
      <c r="E266" s="77">
        <v>14</v>
      </c>
    </row>
    <row r="267" spans="4:6" x14ac:dyDescent="0.25">
      <c r="D267" s="77">
        <v>4</v>
      </c>
      <c r="E267" s="77">
        <f>9+1+2+1</f>
        <v>13</v>
      </c>
    </row>
    <row r="268" spans="4:6" x14ac:dyDescent="0.25">
      <c r="D268" s="77">
        <v>5</v>
      </c>
      <c r="E268" s="77">
        <f>2+3</f>
        <v>5</v>
      </c>
    </row>
    <row r="279" spans="4:6" x14ac:dyDescent="0.25">
      <c r="F279" t="s">
        <v>423</v>
      </c>
    </row>
    <row r="280" spans="4:6" x14ac:dyDescent="0.25">
      <c r="D280" s="77" t="s">
        <v>403</v>
      </c>
      <c r="E280" s="77" t="s">
        <v>402</v>
      </c>
    </row>
    <row r="281" spans="4:6" x14ac:dyDescent="0.25">
      <c r="D281" s="77">
        <v>1</v>
      </c>
      <c r="E281" s="77">
        <v>7</v>
      </c>
    </row>
    <row r="282" spans="4:6" x14ac:dyDescent="0.25">
      <c r="D282" s="77">
        <v>2</v>
      </c>
      <c r="E282" s="77">
        <v>29</v>
      </c>
    </row>
    <row r="283" spans="4:6" x14ac:dyDescent="0.25">
      <c r="D283" s="77">
        <v>3</v>
      </c>
      <c r="E283" s="77">
        <v>18</v>
      </c>
    </row>
    <row r="284" spans="4:6" x14ac:dyDescent="0.25">
      <c r="D284" s="77">
        <v>4</v>
      </c>
      <c r="E284" s="77">
        <v>16</v>
      </c>
    </row>
    <row r="285" spans="4:6" x14ac:dyDescent="0.25">
      <c r="D285" s="77">
        <v>5</v>
      </c>
      <c r="E285" s="77">
        <f>1+2+1</f>
        <v>4</v>
      </c>
    </row>
    <row r="296" spans="4:6" x14ac:dyDescent="0.25">
      <c r="F296" t="s">
        <v>424</v>
      </c>
    </row>
    <row r="298" spans="4:6" x14ac:dyDescent="0.25">
      <c r="D298" s="77" t="s">
        <v>403</v>
      </c>
      <c r="E298" s="77" t="s">
        <v>402</v>
      </c>
    </row>
    <row r="299" spans="4:6" x14ac:dyDescent="0.25">
      <c r="D299" s="77">
        <v>1</v>
      </c>
      <c r="E299" s="77">
        <v>16</v>
      </c>
    </row>
    <row r="300" spans="4:6" x14ac:dyDescent="0.25">
      <c r="D300" s="77">
        <v>2</v>
      </c>
      <c r="E300" s="77">
        <v>24</v>
      </c>
    </row>
    <row r="301" spans="4:6" x14ac:dyDescent="0.25">
      <c r="D301" s="77">
        <v>3</v>
      </c>
      <c r="E301" s="77">
        <v>12</v>
      </c>
    </row>
    <row r="302" spans="4:6" x14ac:dyDescent="0.25">
      <c r="D302" s="77">
        <v>4</v>
      </c>
      <c r="E302" s="77">
        <v>17</v>
      </c>
    </row>
    <row r="303" spans="4:6" x14ac:dyDescent="0.25">
      <c r="D303" s="77">
        <v>5</v>
      </c>
      <c r="E303" s="77">
        <v>5</v>
      </c>
    </row>
    <row r="313" spans="4:6" x14ac:dyDescent="0.25">
      <c r="F313" t="s">
        <v>425</v>
      </c>
    </row>
    <row r="314" spans="4:6" x14ac:dyDescent="0.25">
      <c r="D314" s="77" t="s">
        <v>403</v>
      </c>
      <c r="E314" s="77" t="s">
        <v>402</v>
      </c>
    </row>
    <row r="315" spans="4:6" x14ac:dyDescent="0.25">
      <c r="D315" s="77">
        <v>1</v>
      </c>
      <c r="E315" s="77">
        <v>17</v>
      </c>
    </row>
    <row r="316" spans="4:6" x14ac:dyDescent="0.25">
      <c r="D316" s="77">
        <v>2</v>
      </c>
      <c r="E316" s="77">
        <v>14</v>
      </c>
    </row>
    <row r="317" spans="4:6" x14ac:dyDescent="0.25">
      <c r="D317" s="77">
        <v>3</v>
      </c>
      <c r="E317" s="77">
        <v>20</v>
      </c>
    </row>
    <row r="318" spans="4:6" x14ac:dyDescent="0.25">
      <c r="D318" s="77">
        <v>4</v>
      </c>
      <c r="E318" s="77">
        <v>16</v>
      </c>
    </row>
    <row r="319" spans="4:6" x14ac:dyDescent="0.25">
      <c r="D319" s="77">
        <v>5</v>
      </c>
      <c r="E319" s="77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Nivel de Importancia</vt:lpstr>
      <vt:lpstr>Etapas y Componentes</vt:lpstr>
      <vt:lpstr>Herramienta de Evaluación</vt:lpstr>
      <vt:lpstr>Análisis de Amb. Interno</vt:lpstr>
      <vt:lpstr>Análisis de Amb. Externo</vt:lpstr>
      <vt:lpstr>Misión</vt:lpstr>
      <vt:lpstr>Visión</vt:lpstr>
      <vt:lpstr>Estrategias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Castillo</dc:creator>
  <cp:lastModifiedBy>CATALINA CASTILLO</cp:lastModifiedBy>
  <dcterms:created xsi:type="dcterms:W3CDTF">2020-03-12T15:14:45Z</dcterms:created>
  <dcterms:modified xsi:type="dcterms:W3CDTF">2020-08-18T15:10:23Z</dcterms:modified>
</cp:coreProperties>
</file>