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niversidad SANTOTO\investigacion\maestria\doc CRAI\"/>
    </mc:Choice>
  </mc:AlternateContent>
  <bookViews>
    <workbookView xWindow="0" yWindow="0" windowWidth="20490" windowHeight="7050"/>
  </bookViews>
  <sheets>
    <sheet name="Alfa de Cronbac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2" i="1" l="1"/>
  <c r="B193" i="1" s="1"/>
  <c r="E13" i="1" s="1"/>
  <c r="B107" i="1"/>
  <c r="B109" i="1" s="1"/>
  <c r="B110" i="1" s="1"/>
  <c r="B111" i="1" s="1"/>
  <c r="B117" i="1"/>
  <c r="B92" i="1"/>
  <c r="B82" i="1"/>
  <c r="B72" i="1"/>
  <c r="B77" i="1"/>
  <c r="B79" i="1" s="1"/>
  <c r="N186" i="1"/>
  <c r="K186" i="1"/>
  <c r="L186" i="1"/>
  <c r="M186" i="1"/>
  <c r="B177" i="1"/>
  <c r="B179" i="1" s="1"/>
  <c r="B167" i="1"/>
  <c r="B169" i="1" s="1"/>
  <c r="B157" i="1"/>
  <c r="B147" i="1"/>
  <c r="B137" i="1"/>
  <c r="B127" i="1"/>
  <c r="K110" i="1"/>
  <c r="B97" i="1"/>
  <c r="B87" i="1"/>
  <c r="B67" i="1"/>
  <c r="B57" i="1"/>
  <c r="B47" i="1"/>
  <c r="B49" i="1" s="1"/>
  <c r="L50" i="1" s="1"/>
  <c r="B37" i="1"/>
  <c r="B39" i="1" s="1"/>
  <c r="B40" i="1" s="1"/>
  <c r="B41" i="1" s="1"/>
  <c r="B27" i="1"/>
  <c r="B29" i="1" s="1"/>
  <c r="D186" i="1"/>
  <c r="E186" i="1"/>
  <c r="F186" i="1"/>
  <c r="G186" i="1"/>
  <c r="H186" i="1"/>
  <c r="I186" i="1"/>
  <c r="J186" i="1"/>
  <c r="C186" i="1"/>
  <c r="B186" i="1"/>
  <c r="K80" i="1" l="1"/>
  <c r="I80" i="1"/>
  <c r="G80" i="1"/>
  <c r="G81" i="1" s="1"/>
  <c r="C30" i="1"/>
  <c r="H30" i="1"/>
  <c r="B187" i="1"/>
  <c r="B189" i="1" s="1"/>
  <c r="B190" i="1" s="1"/>
  <c r="B191" i="1" s="1"/>
  <c r="B30" i="1"/>
  <c r="B31" i="1" s="1"/>
  <c r="B159" i="1"/>
  <c r="B149" i="1"/>
  <c r="K150" i="1" s="1"/>
  <c r="B139" i="1"/>
  <c r="B129" i="1"/>
  <c r="B119" i="1"/>
  <c r="B99" i="1"/>
  <c r="B89" i="1"/>
  <c r="K90" i="1" s="1"/>
  <c r="B69" i="1"/>
  <c r="L70" i="1" s="1"/>
  <c r="L71" i="1" s="1"/>
  <c r="B59" i="1"/>
  <c r="M60" i="1" s="1"/>
  <c r="M61" i="1" s="1"/>
  <c r="N180" i="1" l="1"/>
  <c r="N181" i="1" s="1"/>
  <c r="M170" i="1"/>
  <c r="M171" i="1" s="1"/>
  <c r="K180" i="1"/>
  <c r="K181" i="1" s="1"/>
  <c r="N170" i="1"/>
  <c r="N171" i="1" s="1"/>
  <c r="L180" i="1"/>
  <c r="L181" i="1" s="1"/>
  <c r="K170" i="1"/>
  <c r="K171" i="1" s="1"/>
  <c r="M180" i="1"/>
  <c r="M181" i="1" s="1"/>
  <c r="L170" i="1"/>
  <c r="L171" i="1" s="1"/>
  <c r="C100" i="1"/>
  <c r="M100" i="1"/>
  <c r="M101" i="1" s="1"/>
  <c r="K190" i="1"/>
  <c r="K191" i="1" s="1"/>
  <c r="N190" i="1"/>
  <c r="N191" i="1" s="1"/>
  <c r="L190" i="1"/>
  <c r="L191" i="1" s="1"/>
  <c r="M190" i="1"/>
  <c r="M191" i="1" s="1"/>
  <c r="N160" i="1"/>
  <c r="N161" i="1" s="1"/>
  <c r="K160" i="1"/>
  <c r="K161" i="1" s="1"/>
  <c r="L160" i="1"/>
  <c r="L161" i="1" s="1"/>
  <c r="M160" i="1"/>
  <c r="M161" i="1" s="1"/>
  <c r="H180" i="1"/>
  <c r="H181" i="1" s="1"/>
  <c r="D180" i="1"/>
  <c r="D181" i="1" s="1"/>
  <c r="H170" i="1"/>
  <c r="H171" i="1" s="1"/>
  <c r="D170" i="1"/>
  <c r="D171" i="1" s="1"/>
  <c r="G180" i="1"/>
  <c r="G181" i="1" s="1"/>
  <c r="C180" i="1"/>
  <c r="C181" i="1" s="1"/>
  <c r="G170" i="1"/>
  <c r="G171" i="1" s="1"/>
  <c r="C170" i="1"/>
  <c r="C171" i="1" s="1"/>
  <c r="J180" i="1"/>
  <c r="J181" i="1" s="1"/>
  <c r="F180" i="1"/>
  <c r="F181" i="1" s="1"/>
  <c r="B180" i="1"/>
  <c r="B181" i="1" s="1"/>
  <c r="J170" i="1"/>
  <c r="J171" i="1" s="1"/>
  <c r="F170" i="1"/>
  <c r="F171" i="1" s="1"/>
  <c r="B170" i="1"/>
  <c r="B171" i="1" s="1"/>
  <c r="I180" i="1"/>
  <c r="I181" i="1" s="1"/>
  <c r="E180" i="1"/>
  <c r="E181" i="1" s="1"/>
  <c r="I170" i="1"/>
  <c r="I171" i="1" s="1"/>
  <c r="E170" i="1"/>
  <c r="E171" i="1" s="1"/>
  <c r="F150" i="1"/>
  <c r="F151" i="1" s="1"/>
  <c r="N150" i="1"/>
  <c r="N151" i="1" s="1"/>
  <c r="K151" i="1"/>
  <c r="L150" i="1"/>
  <c r="L151" i="1" s="1"/>
  <c r="M150" i="1"/>
  <c r="M151" i="1" s="1"/>
  <c r="N140" i="1"/>
  <c r="N141" i="1" s="1"/>
  <c r="K140" i="1"/>
  <c r="K141" i="1" s="1"/>
  <c r="L140" i="1"/>
  <c r="L141" i="1" s="1"/>
  <c r="M140" i="1"/>
  <c r="M141" i="1" s="1"/>
  <c r="C130" i="1"/>
  <c r="C131" i="1" s="1"/>
  <c r="N130" i="1"/>
  <c r="N131" i="1" s="1"/>
  <c r="K130" i="1"/>
  <c r="K131" i="1" s="1"/>
  <c r="L130" i="1"/>
  <c r="L131" i="1" s="1"/>
  <c r="M130" i="1"/>
  <c r="M131" i="1" s="1"/>
  <c r="N120" i="1"/>
  <c r="N121" i="1" s="1"/>
  <c r="K120" i="1"/>
  <c r="K121" i="1" s="1"/>
  <c r="L120" i="1"/>
  <c r="L121" i="1" s="1"/>
  <c r="M120" i="1"/>
  <c r="M121" i="1" s="1"/>
  <c r="N110" i="1"/>
  <c r="N111" i="1" s="1"/>
  <c r="K111" i="1"/>
  <c r="L110" i="1"/>
  <c r="L111" i="1" s="1"/>
  <c r="M110" i="1"/>
  <c r="M111" i="1" s="1"/>
  <c r="N100" i="1"/>
  <c r="N101" i="1" s="1"/>
  <c r="K100" i="1"/>
  <c r="K101" i="1" s="1"/>
  <c r="L100" i="1"/>
  <c r="L101" i="1" s="1"/>
  <c r="F90" i="1"/>
  <c r="F91" i="1" s="1"/>
  <c r="N90" i="1"/>
  <c r="N91" i="1" s="1"/>
  <c r="K91" i="1"/>
  <c r="L90" i="1"/>
  <c r="L91" i="1" s="1"/>
  <c r="M90" i="1"/>
  <c r="M91" i="1" s="1"/>
  <c r="N80" i="1"/>
  <c r="N81" i="1" s="1"/>
  <c r="K81" i="1"/>
  <c r="L80" i="1"/>
  <c r="L81" i="1" s="1"/>
  <c r="M80" i="1"/>
  <c r="M81" i="1" s="1"/>
  <c r="B70" i="1"/>
  <c r="B71" i="1" s="1"/>
  <c r="N70" i="1"/>
  <c r="N71" i="1" s="1"/>
  <c r="K70" i="1"/>
  <c r="K71" i="1" s="1"/>
  <c r="M70" i="1"/>
  <c r="M71" i="1" s="1"/>
  <c r="N60" i="1"/>
  <c r="N61" i="1" s="1"/>
  <c r="K60" i="1"/>
  <c r="K61" i="1" s="1"/>
  <c r="L60" i="1"/>
  <c r="L61" i="1" s="1"/>
  <c r="K50" i="1"/>
  <c r="K51" i="1" s="1"/>
  <c r="L51" i="1"/>
  <c r="M50" i="1"/>
  <c r="M51" i="1" s="1"/>
  <c r="N50" i="1"/>
  <c r="N51" i="1" s="1"/>
  <c r="M40" i="1"/>
  <c r="M41" i="1" s="1"/>
  <c r="N40" i="1"/>
  <c r="N41" i="1" s="1"/>
  <c r="J40" i="1"/>
  <c r="J41" i="1" s="1"/>
  <c r="K40" i="1"/>
  <c r="K41" i="1" s="1"/>
  <c r="L40" i="1"/>
  <c r="L41" i="1" s="1"/>
  <c r="M30" i="1"/>
  <c r="M31" i="1" s="1"/>
  <c r="N30" i="1"/>
  <c r="N31" i="1" s="1"/>
  <c r="F30" i="1"/>
  <c r="F31" i="1" s="1"/>
  <c r="K30" i="1"/>
  <c r="K31" i="1" s="1"/>
  <c r="J30" i="1"/>
  <c r="J31" i="1" s="1"/>
  <c r="L30" i="1"/>
  <c r="L31" i="1" s="1"/>
  <c r="F70" i="1"/>
  <c r="F71" i="1" s="1"/>
  <c r="B150" i="1"/>
  <c r="B151" i="1" s="1"/>
  <c r="C150" i="1"/>
  <c r="C151" i="1" s="1"/>
  <c r="C70" i="1"/>
  <c r="C71" i="1" s="1"/>
  <c r="I50" i="1"/>
  <c r="I51" i="1" s="1"/>
  <c r="J50" i="1"/>
  <c r="J51" i="1" s="1"/>
  <c r="B50" i="1"/>
  <c r="B51" i="1" s="1"/>
  <c r="G50" i="1"/>
  <c r="G51" i="1" s="1"/>
  <c r="F50" i="1"/>
  <c r="F51" i="1" s="1"/>
  <c r="C50" i="1"/>
  <c r="C51" i="1" s="1"/>
  <c r="H60" i="1"/>
  <c r="H61" i="1" s="1"/>
  <c r="E60" i="1"/>
  <c r="E61" i="1" s="1"/>
  <c r="D60" i="1"/>
  <c r="D61" i="1" s="1"/>
  <c r="I110" i="1"/>
  <c r="I111" i="1" s="1"/>
  <c r="J110" i="1"/>
  <c r="J111" i="1" s="1"/>
  <c r="G110" i="1"/>
  <c r="G111" i="1" s="1"/>
  <c r="F110" i="1"/>
  <c r="F111" i="1" s="1"/>
  <c r="C110" i="1"/>
  <c r="C111" i="1" s="1"/>
  <c r="H40" i="1"/>
  <c r="H41" i="1" s="1"/>
  <c r="D40" i="1"/>
  <c r="D41" i="1" s="1"/>
  <c r="J70" i="1"/>
  <c r="J71" i="1" s="1"/>
  <c r="J150" i="1"/>
  <c r="J151" i="1" s="1"/>
  <c r="C80" i="1"/>
  <c r="C81" i="1" s="1"/>
  <c r="J80" i="1"/>
  <c r="J81" i="1" s="1"/>
  <c r="F80" i="1"/>
  <c r="F81" i="1" s="1"/>
  <c r="B80" i="1"/>
  <c r="B81" i="1" s="1"/>
  <c r="D80" i="1"/>
  <c r="D81" i="1" s="1"/>
  <c r="E80" i="1"/>
  <c r="E81" i="1" s="1"/>
  <c r="I81" i="1"/>
  <c r="H80" i="1"/>
  <c r="H81" i="1" s="1"/>
  <c r="G100" i="1"/>
  <c r="G101" i="1" s="1"/>
  <c r="C101" i="1"/>
  <c r="J100" i="1"/>
  <c r="J101" i="1" s="1"/>
  <c r="F100" i="1"/>
  <c r="F101" i="1" s="1"/>
  <c r="B100" i="1"/>
  <c r="B101" i="1" s="1"/>
  <c r="E100" i="1"/>
  <c r="E101" i="1" s="1"/>
  <c r="H100" i="1"/>
  <c r="H101" i="1" s="1"/>
  <c r="D100" i="1"/>
  <c r="D101" i="1" s="1"/>
  <c r="I100" i="1"/>
  <c r="I101" i="1" s="1"/>
  <c r="G120" i="1"/>
  <c r="G121" i="1" s="1"/>
  <c r="C120" i="1"/>
  <c r="C121" i="1" s="1"/>
  <c r="J120" i="1"/>
  <c r="J121" i="1" s="1"/>
  <c r="F120" i="1"/>
  <c r="F121" i="1" s="1"/>
  <c r="B120" i="1"/>
  <c r="B121" i="1" s="1"/>
  <c r="E120" i="1"/>
  <c r="E121" i="1" s="1"/>
  <c r="D120" i="1"/>
  <c r="D121" i="1" s="1"/>
  <c r="I120" i="1"/>
  <c r="I121" i="1" s="1"/>
  <c r="H120" i="1"/>
  <c r="H121" i="1" s="1"/>
  <c r="G160" i="1"/>
  <c r="G161" i="1" s="1"/>
  <c r="C160" i="1"/>
  <c r="C161" i="1" s="1"/>
  <c r="J160" i="1"/>
  <c r="J161" i="1" s="1"/>
  <c r="F160" i="1"/>
  <c r="F161" i="1" s="1"/>
  <c r="B160" i="1"/>
  <c r="B161" i="1" s="1"/>
  <c r="I160" i="1"/>
  <c r="I161" i="1" s="1"/>
  <c r="H160" i="1"/>
  <c r="H161" i="1" s="1"/>
  <c r="E160" i="1"/>
  <c r="E161" i="1" s="1"/>
  <c r="D160" i="1"/>
  <c r="D161" i="1" s="1"/>
  <c r="G140" i="1"/>
  <c r="G141" i="1" s="1"/>
  <c r="C140" i="1"/>
  <c r="C141" i="1" s="1"/>
  <c r="J140" i="1"/>
  <c r="J141" i="1" s="1"/>
  <c r="F140" i="1"/>
  <c r="F141" i="1" s="1"/>
  <c r="B140" i="1"/>
  <c r="B141" i="1" s="1"/>
  <c r="I90" i="1"/>
  <c r="I91" i="1" s="1"/>
  <c r="E90" i="1"/>
  <c r="E91" i="1" s="1"/>
  <c r="H90" i="1"/>
  <c r="H91" i="1" s="1"/>
  <c r="D90" i="1"/>
  <c r="D91" i="1" s="1"/>
  <c r="J130" i="1"/>
  <c r="J131" i="1" s="1"/>
  <c r="C31" i="1"/>
  <c r="E40" i="1"/>
  <c r="E41" i="1" s="1"/>
  <c r="G90" i="1"/>
  <c r="G91" i="1" s="1"/>
  <c r="B130" i="1"/>
  <c r="B131" i="1" s="1"/>
  <c r="D140" i="1"/>
  <c r="D141" i="1" s="1"/>
  <c r="I70" i="1"/>
  <c r="I71" i="1" s="1"/>
  <c r="E70" i="1"/>
  <c r="E71" i="1" s="1"/>
  <c r="H70" i="1"/>
  <c r="H71" i="1" s="1"/>
  <c r="D70" i="1"/>
  <c r="D71" i="1" s="1"/>
  <c r="G70" i="1"/>
  <c r="G71" i="1" s="1"/>
  <c r="B90" i="1"/>
  <c r="B91" i="1" s="1"/>
  <c r="J90" i="1"/>
  <c r="J91" i="1" s="1"/>
  <c r="E140" i="1"/>
  <c r="E141" i="1" s="1"/>
  <c r="G190" i="1"/>
  <c r="G191" i="1" s="1"/>
  <c r="I130" i="1"/>
  <c r="I131" i="1" s="1"/>
  <c r="E130" i="1"/>
  <c r="E131" i="1" s="1"/>
  <c r="H130" i="1"/>
  <c r="H131" i="1" s="1"/>
  <c r="D130" i="1"/>
  <c r="D131" i="1" s="1"/>
  <c r="G130" i="1"/>
  <c r="G131" i="1" s="1"/>
  <c r="I140" i="1"/>
  <c r="I141" i="1" s="1"/>
  <c r="I30" i="1"/>
  <c r="I31" i="1" s="1"/>
  <c r="E30" i="1"/>
  <c r="E31" i="1" s="1"/>
  <c r="H31" i="1"/>
  <c r="D30" i="1"/>
  <c r="D31" i="1" s="1"/>
  <c r="G30" i="1"/>
  <c r="G31" i="1" s="1"/>
  <c r="G40" i="1"/>
  <c r="G41" i="1" s="1"/>
  <c r="C40" i="1"/>
  <c r="C41" i="1" s="1"/>
  <c r="F40" i="1"/>
  <c r="F41" i="1" s="1"/>
  <c r="I40" i="1"/>
  <c r="I41" i="1" s="1"/>
  <c r="G60" i="1"/>
  <c r="G61" i="1" s="1"/>
  <c r="C60" i="1"/>
  <c r="C61" i="1" s="1"/>
  <c r="J60" i="1"/>
  <c r="J61" i="1" s="1"/>
  <c r="F60" i="1"/>
  <c r="F61" i="1" s="1"/>
  <c r="B60" i="1"/>
  <c r="B61" i="1" s="1"/>
  <c r="I60" i="1"/>
  <c r="I61" i="1" s="1"/>
  <c r="C90" i="1"/>
  <c r="C91" i="1" s="1"/>
  <c r="F130" i="1"/>
  <c r="F131" i="1" s="1"/>
  <c r="H140" i="1"/>
  <c r="H141" i="1" s="1"/>
  <c r="I150" i="1"/>
  <c r="I151" i="1" s="1"/>
  <c r="E150" i="1"/>
  <c r="E151" i="1" s="1"/>
  <c r="H150" i="1"/>
  <c r="H151" i="1" s="1"/>
  <c r="D150" i="1"/>
  <c r="D151" i="1" s="1"/>
  <c r="G150" i="1"/>
  <c r="G151" i="1" s="1"/>
  <c r="D50" i="1"/>
  <c r="D51" i="1" s="1"/>
  <c r="H50" i="1"/>
  <c r="H51" i="1" s="1"/>
  <c r="D110" i="1"/>
  <c r="D111" i="1" s="1"/>
  <c r="H110" i="1"/>
  <c r="H111" i="1" s="1"/>
  <c r="E50" i="1"/>
  <c r="E51" i="1" s="1"/>
  <c r="E110" i="1"/>
  <c r="E111" i="1" s="1"/>
  <c r="B172" i="1" l="1"/>
  <c r="B162" i="1"/>
  <c r="B163" i="1" s="1"/>
  <c r="B182" i="1"/>
  <c r="B183" i="1" s="1"/>
  <c r="B152" i="1"/>
  <c r="B142" i="1"/>
  <c r="B132" i="1"/>
  <c r="B122" i="1"/>
  <c r="B112" i="1"/>
  <c r="B113" i="1" s="1"/>
  <c r="B102" i="1"/>
  <c r="B103" i="1" s="1"/>
  <c r="B73" i="1"/>
  <c r="B62" i="1"/>
  <c r="B52" i="1"/>
  <c r="B42" i="1"/>
  <c r="B43" i="1" s="1"/>
  <c r="B32" i="1"/>
  <c r="B33" i="1" s="1"/>
  <c r="B173" i="1"/>
  <c r="C190" i="1"/>
  <c r="C191" i="1" s="1"/>
  <c r="B53" i="1"/>
  <c r="B153" i="1"/>
  <c r="B93" i="1"/>
  <c r="F190" i="1"/>
  <c r="F191" i="1" s="1"/>
  <c r="J190" i="1"/>
  <c r="J191" i="1" s="1"/>
  <c r="I190" i="1"/>
  <c r="I191" i="1" s="1"/>
  <c r="B143" i="1"/>
  <c r="B123" i="1"/>
  <c r="B63" i="1"/>
  <c r="H190" i="1"/>
  <c r="H191" i="1" s="1"/>
  <c r="B133" i="1"/>
  <c r="D190" i="1"/>
  <c r="D191" i="1" s="1"/>
  <c r="E190" i="1"/>
  <c r="E191" i="1" s="1"/>
  <c r="B83" i="1"/>
  <c r="E12" i="1" l="1"/>
  <c r="E14" i="1" l="1"/>
</calcChain>
</file>

<file path=xl/sharedStrings.xml><?xml version="1.0" encoding="utf-8"?>
<sst xmlns="http://schemas.openxmlformats.org/spreadsheetml/2006/main" count="381" uniqueCount="61">
  <si>
    <t>ANEXO H. CÁLCULO DEL COEFICIENTE ALFA DE CRONBACH (α)</t>
  </si>
  <si>
    <t>ALFA DE CRONBACH (α)</t>
  </si>
  <si>
    <t>K:</t>
  </si>
  <si>
    <t>∑S²ᵢ:</t>
  </si>
  <si>
    <t>S²T:</t>
  </si>
  <si>
    <t>α:</t>
  </si>
  <si>
    <t>CÁLCULO DE VARIANZA (S²)</t>
  </si>
  <si>
    <t>Ítem 01</t>
  </si>
  <si>
    <t>Experto 1</t>
  </si>
  <si>
    <t>Experto 2</t>
  </si>
  <si>
    <t>Experto 3</t>
  </si>
  <si>
    <t>Experto 4</t>
  </si>
  <si>
    <t>Experto 5</t>
  </si>
  <si>
    <t>Experto 6</t>
  </si>
  <si>
    <t>Experto 7</t>
  </si>
  <si>
    <t>Experto 8</t>
  </si>
  <si>
    <t>Experto 9</t>
  </si>
  <si>
    <t>Xj</t>
  </si>
  <si>
    <t>∑Xj</t>
  </si>
  <si>
    <t>n</t>
  </si>
  <si>
    <t>Xprom</t>
  </si>
  <si>
    <t>Xj-Xprom</t>
  </si>
  <si>
    <t>(Xj-Xprom)²</t>
  </si>
  <si>
    <t>Σ(Xj-Xprom)²</t>
  </si>
  <si>
    <t>S²1</t>
  </si>
  <si>
    <t>Ítem 02</t>
  </si>
  <si>
    <t>S²2</t>
  </si>
  <si>
    <t>Ítem 03</t>
  </si>
  <si>
    <t>S²3</t>
  </si>
  <si>
    <t>Ítem 04</t>
  </si>
  <si>
    <t>S²4</t>
  </si>
  <si>
    <t>Ítem 05</t>
  </si>
  <si>
    <t>S²5</t>
  </si>
  <si>
    <t>Ítem 06</t>
  </si>
  <si>
    <t>S²6</t>
  </si>
  <si>
    <t>Ítem 07</t>
  </si>
  <si>
    <t>S²7</t>
  </si>
  <si>
    <t>Ítem 08</t>
  </si>
  <si>
    <t>S²8</t>
  </si>
  <si>
    <t>Ítem 09</t>
  </si>
  <si>
    <t>S²9</t>
  </si>
  <si>
    <t>Ítem 10</t>
  </si>
  <si>
    <t>S²10</t>
  </si>
  <si>
    <t>Ítem 11</t>
  </si>
  <si>
    <t>S²11</t>
  </si>
  <si>
    <t>Ítem 12</t>
  </si>
  <si>
    <t>S²12</t>
  </si>
  <si>
    <t>Ítem 13</t>
  </si>
  <si>
    <t>S²13</t>
  </si>
  <si>
    <t>Ítem 14</t>
  </si>
  <si>
    <t>S²14</t>
  </si>
  <si>
    <t>Total</t>
  </si>
  <si>
    <t>Varianza de la suma de los ítems (ST)</t>
  </si>
  <si>
    <t>Ítem 15</t>
  </si>
  <si>
    <t>Ítem 16</t>
  </si>
  <si>
    <t>S²15</t>
  </si>
  <si>
    <t>S²16</t>
  </si>
  <si>
    <t>Experto 10</t>
  </si>
  <si>
    <t>Experto 11</t>
  </si>
  <si>
    <t>Experto 12</t>
  </si>
  <si>
    <t>Experto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</si>
</sst>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2"/>
      <color theme="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i/>
      <sz val="11"/>
      <color rgb="FF000000"/>
      <name val="Times New Roman"/>
      <family val="1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/>
    <xf numFmtId="0" fontId="5" fillId="5" borderId="10" xfId="1" applyFont="1" applyFill="1" applyBorder="1" applyAlignment="1">
      <alignment horizontal="left"/>
    </xf>
    <xf numFmtId="0" fontId="5" fillId="5" borderId="11" xfId="1" applyFont="1" applyFill="1" applyBorder="1" applyAlignment="1">
      <alignment horizontal="center" vertical="center"/>
    </xf>
    <xf numFmtId="0" fontId="5" fillId="5" borderId="12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3" borderId="4" xfId="1" applyFont="1" applyFill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6" fillId="3" borderId="4" xfId="1" applyFont="1" applyFill="1" applyBorder="1" applyAlignment="1">
      <alignment horizontal="left" vertical="center"/>
    </xf>
    <xf numFmtId="0" fontId="3" fillId="0" borderId="1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3" borderId="4" xfId="1" applyFont="1" applyFill="1" applyBorder="1"/>
    <xf numFmtId="0" fontId="6" fillId="6" borderId="7" xfId="1" applyFont="1" applyFill="1" applyBorder="1" applyAlignment="1">
      <alignment vertical="center"/>
    </xf>
    <xf numFmtId="0" fontId="6" fillId="6" borderId="16" xfId="1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6" borderId="18" xfId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0" applyFont="1" applyAlignment="1">
      <alignment vertical="center" wrapText="1"/>
    </xf>
    <xf numFmtId="0" fontId="6" fillId="6" borderId="7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6" fillId="3" borderId="4" xfId="1" applyFont="1" applyFill="1" applyBorder="1" applyAlignment="1">
      <alignment horizontal="left" vertical="center"/>
    </xf>
    <xf numFmtId="0" fontId="6" fillId="3" borderId="5" xfId="1" applyFont="1" applyFill="1" applyBorder="1" applyAlignment="1">
      <alignment horizontal="left" vertical="center"/>
    </xf>
    <xf numFmtId="0" fontId="3" fillId="0" borderId="5" xfId="1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6" fillId="3" borderId="4" xfId="1" applyFont="1" applyFill="1" applyBorder="1" applyAlignment="1">
      <alignment vertical="center"/>
    </xf>
    <xf numFmtId="0" fontId="6" fillId="3" borderId="5" xfId="1" applyFont="1" applyFill="1" applyBorder="1" applyAlignment="1">
      <alignment vertical="center"/>
    </xf>
    <xf numFmtId="0" fontId="4" fillId="0" borderId="5" xfId="0" applyFont="1" applyBorder="1"/>
    <xf numFmtId="0" fontId="4" fillId="0" borderId="6" xfId="0" applyFont="1" applyBorder="1"/>
    <xf numFmtId="0" fontId="6" fillId="3" borderId="4" xfId="1" applyFont="1" applyFill="1" applyBorder="1" applyAlignment="1">
      <alignment horizontal="left" vertical="center" wrapText="1"/>
    </xf>
    <xf numFmtId="0" fontId="6" fillId="3" borderId="5" xfId="1" applyFont="1" applyFill="1" applyBorder="1" applyAlignment="1">
      <alignment horizontal="left" vertical="center" wrapText="1"/>
    </xf>
    <xf numFmtId="0" fontId="6" fillId="4" borderId="7" xfId="1" applyFont="1" applyFill="1" applyBorder="1" applyAlignment="1">
      <alignment vertical="center"/>
    </xf>
    <xf numFmtId="0" fontId="6" fillId="4" borderId="8" xfId="1" applyFont="1" applyFill="1" applyBorder="1" applyAlignment="1">
      <alignment vertical="center"/>
    </xf>
    <xf numFmtId="0" fontId="6" fillId="4" borderId="9" xfId="1" applyFont="1" applyFill="1" applyBorder="1" applyAlignment="1">
      <alignment vertical="center"/>
    </xf>
    <xf numFmtId="0" fontId="5" fillId="2" borderId="0" xfId="1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18</xdr:row>
      <xdr:rowOff>0</xdr:rowOff>
    </xdr:from>
    <xdr:ext cx="1551963" cy="4383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46E5581-ED55-4604-A879-692AA7A7B7E9}"/>
                </a:ext>
              </a:extLst>
            </xdr:cNvPr>
            <xdr:cNvSpPr txBox="1"/>
          </xdr:nvSpPr>
          <xdr:spPr>
            <a:xfrm>
              <a:off x="2219325" y="3438525"/>
              <a:ext cx="1551963" cy="43839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ES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s-ES" sz="1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s-ES" sz="1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𝑛</m:t>
                            </m:r>
                          </m:sup>
                          <m:e>
                            <m:sSup>
                              <m:sSup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(</m:t>
                                </m:r>
                                <m:sSub>
                                  <m:sSubPr>
                                    <m:ctrlPr>
                                      <a:rPr lang="es-ES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es-ES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𝑗</m:t>
                                    </m:r>
                                  </m:sub>
                                </m:sSub>
                                <m:r>
                                  <a:rPr lang="es-E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es-ES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s-ES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</m:acc>
                                <m:r>
                                  <a:rPr lang="es-E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CO" sz="1400">
                <a:latin typeface="+mj-lt"/>
              </a:endParaRPr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46E5581-ED55-4604-A879-692AA7A7B7E9}"/>
                </a:ext>
              </a:extLst>
            </xdr:cNvPr>
            <xdr:cNvSpPr txBox="1"/>
          </xdr:nvSpPr>
          <xdr:spPr>
            <a:xfrm>
              <a:off x="2219325" y="3438525"/>
              <a:ext cx="1551963" cy="43839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400" b="0" i="0">
                  <a:latin typeface="Cambria Math" panose="02040503050406030204" pitchFamily="18" charset="0"/>
                </a:rPr>
                <a:t>𝑆^2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=(∑_(𝑖=1)^𝑛▒〖</a:t>
              </a:r>
              <a:r>
                <a:rPr lang="es-ES" sz="1400" b="0" i="0">
                  <a:latin typeface="Cambria Math" panose="02040503050406030204" pitchFamily="18" charset="0"/>
                </a:rPr>
                <a:t>(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𝑋_𝑗−𝑋 ̅)〗^</a:t>
              </a:r>
              <a:r>
                <a:rPr lang="es-ES" sz="1400" b="0" i="0">
                  <a:latin typeface="Cambria Math" panose="02040503050406030204" pitchFamily="18" charset="0"/>
                </a:rPr>
                <a:t>2 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)/(𝑛−1)</a:t>
              </a:r>
              <a:endParaRPr lang="es-CO" sz="1400">
                <a:latin typeface="+mj-lt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18</xdr:row>
      <xdr:rowOff>0</xdr:rowOff>
    </xdr:from>
    <xdr:ext cx="2308902" cy="19954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7ABB0020-25B0-4BD1-A562-1EAD85A9CD8F}"/>
                </a:ext>
              </a:extLst>
            </xdr:cNvPr>
            <xdr:cNvSpPr txBox="1"/>
          </xdr:nvSpPr>
          <xdr:spPr>
            <a:xfrm>
              <a:off x="4505325" y="3438525"/>
              <a:ext cx="2308902" cy="19954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s-ES" sz="12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</m:sSub>
                    <m:r>
                      <a:rPr lang="es-CO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𝑉𝑎𝑙𝑜𝑟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𝑑𝑒𝑙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𝑐𝑜𝑛𝑗𝑢𝑛𝑡𝑜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𝑑𝑎𝑡𝑜𝑠</m:t>
                    </m:r>
                  </m:oMath>
                </m:oMathPara>
              </a14:m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7ABB0020-25B0-4BD1-A562-1EAD85A9CD8F}"/>
                </a:ext>
              </a:extLst>
            </xdr:cNvPr>
            <xdr:cNvSpPr txBox="1"/>
          </xdr:nvSpPr>
          <xdr:spPr>
            <a:xfrm>
              <a:off x="4505325" y="3438525"/>
              <a:ext cx="2308902" cy="19954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200" b="0" i="0">
                  <a:latin typeface="Cambria Math" panose="02040503050406030204" pitchFamily="18" charset="0"/>
                </a:rPr>
                <a:t>𝑋</a:t>
              </a:r>
              <a:r>
                <a:rPr lang="es-CO" sz="1200" b="0" i="0">
                  <a:latin typeface="Cambria Math" panose="02040503050406030204" pitchFamily="18" charset="0"/>
                </a:rPr>
                <a:t>_</a:t>
              </a:r>
              <a:r>
                <a:rPr lang="es-ES" sz="1200" b="0" i="0">
                  <a:latin typeface="Cambria Math" panose="02040503050406030204" pitchFamily="18" charset="0"/>
                </a:rPr>
                <a:t>𝑗</a:t>
              </a:r>
              <a:r>
                <a:rPr lang="es-CO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=</a:t>
              </a:r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𝑉𝑎𝑙𝑜𝑟 𝑑𝑒𝑙 𝑐𝑜𝑛𝑗𝑢𝑛𝑡𝑜 𝑑𝑒 𝑑𝑎𝑡𝑜𝑠</a:t>
              </a:r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20</xdr:row>
      <xdr:rowOff>0</xdr:rowOff>
    </xdr:from>
    <xdr:ext cx="2022670" cy="1838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C980200B-4FA6-4D5E-8162-DE4C83D9EEAC}"/>
                </a:ext>
              </a:extLst>
            </xdr:cNvPr>
            <xdr:cNvSpPr txBox="1"/>
          </xdr:nvSpPr>
          <xdr:spPr>
            <a:xfrm>
              <a:off x="4505325" y="3819525"/>
              <a:ext cx="2022670" cy="1838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CO" sz="12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2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</m:e>
                    </m:acc>
                    <m:r>
                      <a:rPr lang="es-CO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𝑃𝑟𝑜𝑚𝑒𝑑𝑖𝑜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𝑙𝑎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𝑚𝑢𝑒𝑠𝑡𝑟𝑎</m:t>
                    </m:r>
                  </m:oMath>
                </m:oMathPara>
              </a14:m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C980200B-4FA6-4D5E-8162-DE4C83D9EEAC}"/>
                </a:ext>
              </a:extLst>
            </xdr:cNvPr>
            <xdr:cNvSpPr txBox="1"/>
          </xdr:nvSpPr>
          <xdr:spPr>
            <a:xfrm>
              <a:off x="4505325" y="3819525"/>
              <a:ext cx="2022670" cy="1838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𝑋</a:t>
              </a:r>
              <a:r>
                <a:rPr lang="es-CO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̅</a:t>
              </a:r>
              <a:r>
                <a:rPr lang="es-CO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=</a:t>
              </a:r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𝑃𝑟𝑜𝑚𝑒𝑑𝑖𝑜 𝑑𝑒 𝑙𝑎 𝑚𝑢𝑒𝑠𝑡𝑟𝑎</a:t>
              </a:r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22</xdr:row>
      <xdr:rowOff>0</xdr:rowOff>
    </xdr:from>
    <xdr:ext cx="1922001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FB98B298-3591-4066-8D14-FB4AD2BC8229}"/>
                </a:ext>
              </a:extLst>
            </xdr:cNvPr>
            <xdr:cNvSpPr txBox="1"/>
          </xdr:nvSpPr>
          <xdr:spPr>
            <a:xfrm>
              <a:off x="4505325" y="4200525"/>
              <a:ext cx="1922001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𝓃</m:t>
                    </m:r>
                    <m:r>
                      <a:rPr lang="es-CO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𝑇𝑎𝑚𝑎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ñ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𝑜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𝑙𝑎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𝑚𝑢𝑒𝑠𝑡𝑟𝑎</m:t>
                    </m:r>
                  </m:oMath>
                </m:oMathPara>
              </a14:m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FB98B298-3591-4066-8D14-FB4AD2BC8229}"/>
                </a:ext>
              </a:extLst>
            </xdr:cNvPr>
            <xdr:cNvSpPr txBox="1"/>
          </xdr:nvSpPr>
          <xdr:spPr>
            <a:xfrm>
              <a:off x="4505325" y="4200525"/>
              <a:ext cx="1922001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𝓃=</a:t>
              </a:r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𝑇𝑎𝑚𝑎ñ𝑜 𝑑𝑒 𝑙𝑎 𝑚𝑢𝑒𝑠𝑡𝑟𝑎</a:t>
              </a:r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2</xdr:col>
      <xdr:colOff>0</xdr:colOff>
      <xdr:row>2</xdr:row>
      <xdr:rowOff>0</xdr:rowOff>
    </xdr:from>
    <xdr:ext cx="1663532" cy="50218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C295F578-2C63-430C-B010-345E1A6B1976}"/>
                </a:ext>
              </a:extLst>
            </xdr:cNvPr>
            <xdr:cNvSpPr txBox="1"/>
          </xdr:nvSpPr>
          <xdr:spPr>
            <a:xfrm>
              <a:off x="2219325" y="390525"/>
              <a:ext cx="1663532" cy="5021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4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r>
                      <a:rPr lang="es-CO" sz="14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4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es-CO" sz="14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ctrlPr>
                              <a:rPr lang="es-ES" sz="1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bSup>
                                  <m:sSubSupPr>
                                    <m:ctrlPr>
                                      <a:rPr lang="es-ES" sz="14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  <m:sup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bSup>
                              </m:e>
                            </m:nary>
                          </m:num>
                          <m:den>
                            <m:sSubSup>
                              <m:sSubSup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bSup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𝑇</m:t>
                                </m:r>
                              </m:sub>
                              <m:sup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bSup>
                          </m:den>
                        </m:f>
                      </m:e>
                    </m:d>
                  </m:oMath>
                </m:oMathPara>
              </a14:m>
              <a:endParaRPr lang="es-CO" sz="1400">
                <a:latin typeface="+mj-lt"/>
              </a:endParaRPr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C295F578-2C63-430C-B010-345E1A6B1976}"/>
                </a:ext>
              </a:extLst>
            </xdr:cNvPr>
            <xdr:cNvSpPr txBox="1"/>
          </xdr:nvSpPr>
          <xdr:spPr>
            <a:xfrm>
              <a:off x="2219325" y="390525"/>
              <a:ext cx="1663532" cy="5021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4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𝛼=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𝐾</a:t>
              </a:r>
              <a:r>
                <a:rPr lang="es-CO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/(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𝐾−1</a:t>
              </a:r>
              <a:r>
                <a:rPr lang="es-CO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 </a:t>
              </a:r>
              <a:r>
                <a:rPr lang="es-CO" sz="1400" i="0">
                  <a:latin typeface="Cambria Math" panose="02040503050406030204" pitchFamily="18" charset="0"/>
                  <a:ea typeface="Cambria Math" panose="02040503050406030204" pitchFamily="18" charset="0"/>
                </a:rPr>
                <a:t>[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1−(∑▒𝑆_𝑖^2 )/(𝑆_𝑇^2 )]</a:t>
              </a:r>
              <a:endParaRPr lang="es-CO" sz="1400">
                <a:latin typeface="+mj-lt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2</xdr:row>
      <xdr:rowOff>0</xdr:rowOff>
    </xdr:from>
    <xdr:ext cx="1196738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873A4AB6-9B83-4C64-A1C9-88E8D716695A}"/>
                </a:ext>
              </a:extLst>
            </xdr:cNvPr>
            <xdr:cNvSpPr txBox="1"/>
          </xdr:nvSpPr>
          <xdr:spPr>
            <a:xfrm>
              <a:off x="4505325" y="390525"/>
              <a:ext cx="1196738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𝐾</m:t>
                    </m:r>
                    <m:r>
                      <a:rPr lang="es-CO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𝑁𝑜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í</m:t>
                    </m:r>
                    <m:r>
                      <a:rPr lang="es-ES" sz="12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𝑡𝑒𝑚𝑠</m:t>
                    </m:r>
                  </m:oMath>
                </m:oMathPara>
              </a14:m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873A4AB6-9B83-4C64-A1C9-88E8D716695A}"/>
                </a:ext>
              </a:extLst>
            </xdr:cNvPr>
            <xdr:cNvSpPr txBox="1"/>
          </xdr:nvSpPr>
          <xdr:spPr>
            <a:xfrm>
              <a:off x="4505325" y="390525"/>
              <a:ext cx="1196738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𝐾</a:t>
              </a:r>
              <a:r>
                <a:rPr lang="es-CO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=</a:t>
              </a:r>
              <a:r>
                <a:rPr lang="es-ES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𝑁𝑜. 𝑑𝑒 í𝑡𝑒𝑚𝑠</a:t>
              </a:r>
              <a:endParaRPr lang="es-ES" sz="12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4</xdr:row>
      <xdr:rowOff>0</xdr:rowOff>
    </xdr:from>
    <xdr:ext cx="2792239" cy="1784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486117B-CD02-4773-8C6E-69AE9C8882C6}"/>
                </a:ext>
              </a:extLst>
            </xdr:cNvPr>
            <xdr:cNvSpPr txBox="1"/>
          </xdr:nvSpPr>
          <xdr:spPr>
            <a:xfrm>
              <a:off x="4505325" y="771525"/>
              <a:ext cx="2792239" cy="178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∑</m:t>
                    </m:r>
                    <m:sSubSup>
                      <m:sSubSupPr>
                        <m:ctrlP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𝑖</m:t>
                        </m:r>
                      </m:sub>
                      <m:sup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s-CO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𝑆𝑢𝑚𝑎𝑡𝑜𝑟𝑖𝑎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𝑣𝑎𝑟𝑖𝑎𝑛𝑧𝑎𝑠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𝑙𝑜𝑠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í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𝑡𝑒𝑚𝑠</m:t>
                    </m:r>
                  </m:oMath>
                </m:oMathPara>
              </a14:m>
              <a:endParaRPr lang="es-ES" sz="11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486117B-CD02-4773-8C6E-69AE9C8882C6}"/>
                </a:ext>
              </a:extLst>
            </xdr:cNvPr>
            <xdr:cNvSpPr txBox="1"/>
          </xdr:nvSpPr>
          <xdr:spPr>
            <a:xfrm>
              <a:off x="4505325" y="771525"/>
              <a:ext cx="2792239" cy="178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∑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𝑖^2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=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𝑆𝑢𝑚𝑎𝑡𝑜𝑟𝑖𝑎 𝑑𝑒 𝑣𝑎𝑟𝑖𝑎𝑛𝑧𝑎𝑠 𝑑𝑒 𝑙𝑜𝑠 í𝑡𝑒𝑚𝑠</a:t>
              </a:r>
              <a:endParaRPr lang="es-ES" sz="11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5</xdr:col>
      <xdr:colOff>0</xdr:colOff>
      <xdr:row>6</xdr:row>
      <xdr:rowOff>0</xdr:rowOff>
    </xdr:from>
    <xdr:ext cx="2466188" cy="171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5DB7E47F-F802-4422-A532-10E55D641C67}"/>
                </a:ext>
              </a:extLst>
            </xdr:cNvPr>
            <xdr:cNvSpPr txBox="1"/>
          </xdr:nvSpPr>
          <xdr:spPr>
            <a:xfrm>
              <a:off x="4505325" y="1152525"/>
              <a:ext cx="2466188" cy="171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</m:t>
                        </m:r>
                      </m:sub>
                      <m:sup>
                        <m: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s-CO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𝑉𝑎𝑟𝑖𝑎𝑛𝑧𝑎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𝑙𝑎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𝑠𝑢𝑚𝑎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𝑑𝑒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𝑙𝑜𝑠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í</m:t>
                    </m:r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𝑡𝑒𝑚𝑠</m:t>
                    </m:r>
                  </m:oMath>
                </m:oMathPara>
              </a14:m>
              <a:endParaRPr lang="es-ES" sz="1100" b="0">
                <a:latin typeface="+mj-lt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5DB7E47F-F802-4422-A532-10E55D641C67}"/>
                </a:ext>
              </a:extLst>
            </xdr:cNvPr>
            <xdr:cNvSpPr txBox="1"/>
          </xdr:nvSpPr>
          <xdr:spPr>
            <a:xfrm>
              <a:off x="4505325" y="1152525"/>
              <a:ext cx="2466188" cy="171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𝑇^2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=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𝑉𝑎𝑟𝑖𝑎𝑛𝑧𝑎 𝑑𝑒 𝑙𝑎 𝑠𝑢𝑚𝑎 𝑑𝑒 𝑙𝑜𝑠 í𝑡𝑒𝑚𝑠</a:t>
              </a:r>
              <a:endParaRPr lang="es-ES" sz="1100" b="0">
                <a:latin typeface="+mj-lt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3"/>
  <sheetViews>
    <sheetView showGridLines="0" tabSelected="1" topLeftCell="A166" zoomScale="80" zoomScaleNormal="80" workbookViewId="0">
      <selection activeCell="B188" sqref="B188"/>
    </sheetView>
  </sheetViews>
  <sheetFormatPr baseColWidth="10" defaultColWidth="11.42578125" defaultRowHeight="15" x14ac:dyDescent="0.2"/>
  <cols>
    <col min="1" max="1" width="21.85546875" style="1" customWidth="1"/>
    <col min="2" max="11" width="11.42578125" style="1"/>
    <col min="12" max="12" width="11.42578125" style="1" customWidth="1"/>
    <col min="13" max="13" width="12.28515625" style="1" customWidth="1"/>
    <col min="14" max="14" width="11.5703125" style="2" customWidth="1"/>
    <col min="15" max="27" width="10" style="2" customWidth="1"/>
    <col min="28" max="16384" width="11.42578125" style="2"/>
  </cols>
  <sheetData>
    <row r="1" spans="1:15" ht="15.75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3" spans="1:15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5" x14ac:dyDescent="0.2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5" x14ac:dyDescent="0.2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5" x14ac:dyDescent="0.25">
      <c r="A6" s="3"/>
      <c r="B6" s="3"/>
      <c r="C6" s="3"/>
      <c r="D6" s="3"/>
      <c r="E6" s="3"/>
      <c r="F6" s="3"/>
      <c r="G6" s="3"/>
      <c r="H6" s="3"/>
      <c r="I6" s="3"/>
      <c r="J6" s="3"/>
      <c r="L6" s="3"/>
      <c r="M6" s="3"/>
      <c r="N6" s="3"/>
      <c r="O6" s="3"/>
    </row>
    <row r="7" spans="1:15" s="3" customFormat="1" x14ac:dyDescent="0.25"/>
    <row r="8" spans="1:15" s="3" customFormat="1" x14ac:dyDescent="0.25"/>
    <row r="9" spans="1:15" s="3" customFormat="1" x14ac:dyDescent="0.25"/>
    <row r="10" spans="1:15" s="3" customFormat="1" x14ac:dyDescent="0.25">
      <c r="C10" s="32" t="s">
        <v>1</v>
      </c>
      <c r="D10" s="33"/>
      <c r="E10" s="33"/>
      <c r="F10" s="34"/>
      <c r="G10"/>
      <c r="H10"/>
      <c r="I10"/>
    </row>
    <row r="11" spans="1:15" s="3" customFormat="1" x14ac:dyDescent="0.25">
      <c r="C11" s="35" t="s">
        <v>2</v>
      </c>
      <c r="D11" s="36"/>
      <c r="E11" s="37">
        <v>16</v>
      </c>
      <c r="F11" s="38"/>
      <c r="G11"/>
      <c r="H11"/>
      <c r="I11"/>
    </row>
    <row r="12" spans="1:15" s="3" customFormat="1" x14ac:dyDescent="0.25">
      <c r="C12" s="39" t="s">
        <v>3</v>
      </c>
      <c r="D12" s="40"/>
      <c r="E12" s="41">
        <f>SUM(B33,B43,B53,B63,B73,B83,B93,B103,B113,B123,B133,B143,B153,B163,B173,B183)</f>
        <v>9.4166666666666679</v>
      </c>
      <c r="F12" s="42"/>
      <c r="G12"/>
      <c r="H12"/>
      <c r="I12"/>
    </row>
    <row r="13" spans="1:15" s="3" customFormat="1" x14ac:dyDescent="0.25">
      <c r="C13" s="43" t="s">
        <v>4</v>
      </c>
      <c r="D13" s="44"/>
      <c r="E13" s="37">
        <f>B193</f>
        <v>52.897435897435891</v>
      </c>
      <c r="F13" s="38"/>
      <c r="G13"/>
      <c r="H13"/>
      <c r="I13"/>
    </row>
    <row r="14" spans="1:15" s="3" customFormat="1" x14ac:dyDescent="0.25">
      <c r="C14" s="45" t="s">
        <v>5</v>
      </c>
      <c r="D14" s="46"/>
      <c r="E14" s="46">
        <f>(E11/(E11-1))*(1-(E12/E13))</f>
        <v>0.87678138633058644</v>
      </c>
      <c r="F14" s="47"/>
      <c r="G14"/>
      <c r="H14"/>
      <c r="I14"/>
    </row>
    <row r="15" spans="1:15" s="3" customFormat="1" x14ac:dyDescent="0.25"/>
    <row r="17" spans="1:30" x14ac:dyDescent="0.25">
      <c r="A17" s="48" t="s">
        <v>6</v>
      </c>
      <c r="B17" s="48"/>
      <c r="C17" s="48"/>
      <c r="D17" s="48"/>
      <c r="E17" s="48"/>
      <c r="F17" s="48"/>
      <c r="G17" s="48"/>
      <c r="H17" s="48"/>
      <c r="I17" s="48"/>
      <c r="J17" s="48"/>
      <c r="K17" s="3"/>
      <c r="L17" s="3"/>
      <c r="M17" s="4"/>
      <c r="N17" s="5"/>
      <c r="O17" s="5"/>
      <c r="P17" s="5"/>
    </row>
    <row r="18" spans="1:30" s="3" customFormat="1" x14ac:dyDescent="0.25"/>
    <row r="19" spans="1:30" s="3" customFormat="1" x14ac:dyDescent="0.25"/>
    <row r="20" spans="1:30" s="3" customFormat="1" x14ac:dyDescent="0.25"/>
    <row r="21" spans="1:30" s="3" customFormat="1" x14ac:dyDescent="0.25"/>
    <row r="22" spans="1:30" s="3" customFormat="1" x14ac:dyDescent="0.25">
      <c r="B22" s="6"/>
    </row>
    <row r="23" spans="1:30" s="3" customFormat="1" x14ac:dyDescent="0.25"/>
    <row r="24" spans="1:30" s="3" customFormat="1" x14ac:dyDescent="0.25"/>
    <row r="25" spans="1:30" s="10" customFormat="1" x14ac:dyDescent="0.25">
      <c r="A25" s="7" t="s">
        <v>7</v>
      </c>
      <c r="B25" s="8" t="s">
        <v>8</v>
      </c>
      <c r="C25" s="8" t="s">
        <v>9</v>
      </c>
      <c r="D25" s="8" t="s">
        <v>10</v>
      </c>
      <c r="E25" s="8" t="s">
        <v>11</v>
      </c>
      <c r="F25" s="8" t="s">
        <v>12</v>
      </c>
      <c r="G25" s="8" t="s">
        <v>13</v>
      </c>
      <c r="H25" s="8" t="s">
        <v>14</v>
      </c>
      <c r="I25" s="8" t="s">
        <v>15</v>
      </c>
      <c r="J25" s="8" t="s">
        <v>16</v>
      </c>
      <c r="K25" s="8" t="s">
        <v>57</v>
      </c>
      <c r="L25" s="8" t="s">
        <v>58</v>
      </c>
      <c r="M25" s="8" t="s">
        <v>59</v>
      </c>
      <c r="N25" s="9" t="s">
        <v>60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x14ac:dyDescent="0.25">
      <c r="A26" s="11" t="s">
        <v>17</v>
      </c>
      <c r="B26" s="12">
        <v>3</v>
      </c>
      <c r="C26" s="12">
        <v>5</v>
      </c>
      <c r="D26" s="12">
        <v>3</v>
      </c>
      <c r="E26" s="12">
        <v>4</v>
      </c>
      <c r="F26" s="12">
        <v>5</v>
      </c>
      <c r="G26" s="12">
        <v>5</v>
      </c>
      <c r="H26" s="12">
        <v>4</v>
      </c>
      <c r="I26" s="12">
        <v>4</v>
      </c>
      <c r="J26" s="12">
        <v>5</v>
      </c>
      <c r="K26" s="12">
        <v>5</v>
      </c>
      <c r="L26" s="12">
        <v>4</v>
      </c>
      <c r="M26" s="12">
        <v>4</v>
      </c>
      <c r="N26" s="13">
        <v>3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x14ac:dyDescent="0.25">
      <c r="A27" s="14" t="s">
        <v>18</v>
      </c>
      <c r="B27" s="15">
        <f>SUM(B26:N26)</f>
        <v>54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7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x14ac:dyDescent="0.25">
      <c r="A28" s="11" t="s">
        <v>19</v>
      </c>
      <c r="B28" s="15">
        <v>13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x14ac:dyDescent="0.25">
      <c r="A29" s="11" t="s">
        <v>20</v>
      </c>
      <c r="B29" s="15">
        <f>+B27/B28</f>
        <v>4.1538461538461542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7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x14ac:dyDescent="0.25">
      <c r="A30" s="11" t="s">
        <v>21</v>
      </c>
      <c r="B30" s="12">
        <f>+B26-$B$29</f>
        <v>-1.1538461538461542</v>
      </c>
      <c r="C30" s="12">
        <f>+C26-$B$29</f>
        <v>0.84615384615384581</v>
      </c>
      <c r="D30" s="12">
        <f t="shared" ref="D30:I30" si="0">+D26-$B$29</f>
        <v>-1.1538461538461542</v>
      </c>
      <c r="E30" s="12">
        <f t="shared" si="0"/>
        <v>-0.15384615384615419</v>
      </c>
      <c r="F30" s="12">
        <f t="shared" si="0"/>
        <v>0.84615384615384581</v>
      </c>
      <c r="G30" s="12">
        <f t="shared" si="0"/>
        <v>0.84615384615384581</v>
      </c>
      <c r="H30" s="12">
        <f>+H26-$B$29</f>
        <v>-0.15384615384615419</v>
      </c>
      <c r="I30" s="12">
        <f t="shared" si="0"/>
        <v>-0.15384615384615419</v>
      </c>
      <c r="J30" s="12">
        <f>+J26-$B$29</f>
        <v>0.84615384615384581</v>
      </c>
      <c r="K30" s="12">
        <f>+K26-$B$29</f>
        <v>0.84615384615384581</v>
      </c>
      <c r="L30" s="12">
        <f t="shared" ref="L30" si="1">+L26-$B$29</f>
        <v>-0.15384615384615419</v>
      </c>
      <c r="M30" s="12">
        <f>+M26-$B$29</f>
        <v>-0.15384615384615419</v>
      </c>
      <c r="N30" s="13">
        <f t="shared" ref="N30" si="2">+N26-$B$29</f>
        <v>-1.1538461538461542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x14ac:dyDescent="0.25">
      <c r="A31" s="11" t="s">
        <v>22</v>
      </c>
      <c r="B31" s="12">
        <f>+POWER(B30,2)</f>
        <v>1.3313609467455629</v>
      </c>
      <c r="C31" s="12">
        <f t="shared" ref="C31:I31" si="3">+POWER(C30,2)</f>
        <v>0.71597633136094618</v>
      </c>
      <c r="D31" s="12">
        <f t="shared" si="3"/>
        <v>1.3313609467455629</v>
      </c>
      <c r="E31" s="12">
        <f t="shared" si="3"/>
        <v>2.3668639053254541E-2</v>
      </c>
      <c r="F31" s="12">
        <f t="shared" si="3"/>
        <v>0.71597633136094618</v>
      </c>
      <c r="G31" s="12">
        <f t="shared" si="3"/>
        <v>0.71597633136094618</v>
      </c>
      <c r="H31" s="12">
        <f t="shared" si="3"/>
        <v>2.3668639053254541E-2</v>
      </c>
      <c r="I31" s="12">
        <f t="shared" si="3"/>
        <v>2.3668639053254541E-2</v>
      </c>
      <c r="J31" s="12">
        <f>+POWER(J30,2)</f>
        <v>0.71597633136094618</v>
      </c>
      <c r="K31" s="12">
        <f>+POWER(K30,2)</f>
        <v>0.71597633136094618</v>
      </c>
      <c r="L31" s="12">
        <f t="shared" ref="L31:N31" si="4">+POWER(L30,2)</f>
        <v>2.3668639053254541E-2</v>
      </c>
      <c r="M31" s="12">
        <f t="shared" si="4"/>
        <v>2.3668639053254541E-2</v>
      </c>
      <c r="N31" s="13">
        <f t="shared" si="4"/>
        <v>1.3313609467455629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x14ac:dyDescent="0.25">
      <c r="A32" s="20" t="s">
        <v>23</v>
      </c>
      <c r="B32" s="15">
        <f>SUM(B31:N31)</f>
        <v>7.6923076923076925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x14ac:dyDescent="0.25">
      <c r="A33" s="21" t="s">
        <v>24</v>
      </c>
      <c r="B33" s="22">
        <f>+B32/(B28-1)</f>
        <v>0.64102564102564108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4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x14ac:dyDescent="0.25">
      <c r="M34" s="2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x14ac:dyDescent="0.25">
      <c r="A35" s="7" t="s">
        <v>25</v>
      </c>
      <c r="B35" s="8" t="s">
        <v>8</v>
      </c>
      <c r="C35" s="8" t="s">
        <v>9</v>
      </c>
      <c r="D35" s="8" t="s">
        <v>10</v>
      </c>
      <c r="E35" s="8" t="s">
        <v>11</v>
      </c>
      <c r="F35" s="8" t="s">
        <v>12</v>
      </c>
      <c r="G35" s="8" t="s">
        <v>13</v>
      </c>
      <c r="H35" s="8" t="s">
        <v>14</v>
      </c>
      <c r="I35" s="8" t="s">
        <v>15</v>
      </c>
      <c r="J35" s="8" t="s">
        <v>16</v>
      </c>
      <c r="K35" s="8" t="s">
        <v>57</v>
      </c>
      <c r="L35" s="8" t="s">
        <v>58</v>
      </c>
      <c r="M35" s="8" t="s">
        <v>59</v>
      </c>
      <c r="N35" s="9" t="s">
        <v>60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x14ac:dyDescent="0.25">
      <c r="A36" s="11" t="s">
        <v>17</v>
      </c>
      <c r="B36" s="12">
        <v>4</v>
      </c>
      <c r="C36" s="12">
        <v>5</v>
      </c>
      <c r="D36" s="12">
        <v>4</v>
      </c>
      <c r="E36" s="12">
        <v>3</v>
      </c>
      <c r="F36" s="12">
        <v>5</v>
      </c>
      <c r="G36" s="12">
        <v>5</v>
      </c>
      <c r="H36" s="12">
        <v>3</v>
      </c>
      <c r="I36" s="12">
        <v>5</v>
      </c>
      <c r="J36" s="12">
        <v>5</v>
      </c>
      <c r="K36" s="12">
        <v>5</v>
      </c>
      <c r="L36" s="12">
        <v>4</v>
      </c>
      <c r="M36" s="12">
        <v>5</v>
      </c>
      <c r="N36" s="13">
        <v>5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x14ac:dyDescent="0.25">
      <c r="A37" s="14" t="s">
        <v>18</v>
      </c>
      <c r="B37" s="15">
        <f>SUM(B36:N36)</f>
        <v>58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7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1:30" x14ac:dyDescent="0.25">
      <c r="A38" s="11" t="s">
        <v>19</v>
      </c>
      <c r="B38" s="15">
        <v>13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9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x14ac:dyDescent="0.25">
      <c r="A39" s="11" t="s">
        <v>20</v>
      </c>
      <c r="B39" s="15">
        <f>+B37/B38</f>
        <v>4.4615384615384617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7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 x14ac:dyDescent="0.25">
      <c r="A40" s="11" t="s">
        <v>21</v>
      </c>
      <c r="B40" s="12">
        <f>+B36-$B$39</f>
        <v>-0.46153846153846168</v>
      </c>
      <c r="C40" s="12">
        <f t="shared" ref="C40:I40" si="5">+C36-$B$39</f>
        <v>0.53846153846153832</v>
      </c>
      <c r="D40" s="12">
        <f t="shared" si="5"/>
        <v>-0.46153846153846168</v>
      </c>
      <c r="E40" s="12">
        <f t="shared" si="5"/>
        <v>-1.4615384615384617</v>
      </c>
      <c r="F40" s="12">
        <f t="shared" si="5"/>
        <v>0.53846153846153832</v>
      </c>
      <c r="G40" s="12">
        <f t="shared" si="5"/>
        <v>0.53846153846153832</v>
      </c>
      <c r="H40" s="12">
        <f t="shared" si="5"/>
        <v>-1.4615384615384617</v>
      </c>
      <c r="I40" s="12">
        <f t="shared" si="5"/>
        <v>0.53846153846153832</v>
      </c>
      <c r="J40" s="12">
        <f>+J36-$B$39</f>
        <v>0.53846153846153832</v>
      </c>
      <c r="K40" s="12">
        <f t="shared" ref="K40:N40" si="6">+K36-$B$39</f>
        <v>0.53846153846153832</v>
      </c>
      <c r="L40" s="12">
        <f t="shared" si="6"/>
        <v>-0.46153846153846168</v>
      </c>
      <c r="M40" s="12">
        <f>+M36-$B$39</f>
        <v>0.53846153846153832</v>
      </c>
      <c r="N40" s="13">
        <f t="shared" si="6"/>
        <v>0.53846153846153832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1:30" x14ac:dyDescent="0.25">
      <c r="A41" s="11" t="s">
        <v>22</v>
      </c>
      <c r="B41" s="12">
        <f>+POWER(B40,2)</f>
        <v>0.21301775147929006</v>
      </c>
      <c r="C41" s="12">
        <f t="shared" ref="C41:J41" si="7">+POWER(C40,2)</f>
        <v>0.28994082840236673</v>
      </c>
      <c r="D41" s="12">
        <f t="shared" si="7"/>
        <v>0.21301775147929006</v>
      </c>
      <c r="E41" s="12">
        <f t="shared" si="7"/>
        <v>2.1360946745562135</v>
      </c>
      <c r="F41" s="12">
        <f t="shared" si="7"/>
        <v>0.28994082840236673</v>
      </c>
      <c r="G41" s="12">
        <f t="shared" si="7"/>
        <v>0.28994082840236673</v>
      </c>
      <c r="H41" s="12">
        <f t="shared" si="7"/>
        <v>2.1360946745562135</v>
      </c>
      <c r="I41" s="12">
        <f t="shared" si="7"/>
        <v>0.28994082840236673</v>
      </c>
      <c r="J41" s="12">
        <f t="shared" si="7"/>
        <v>0.28994082840236673</v>
      </c>
      <c r="K41" s="12">
        <f>+POWER(K40,2)</f>
        <v>0.28994082840236673</v>
      </c>
      <c r="L41" s="12">
        <f t="shared" ref="L41:M41" si="8">+POWER(L40,2)</f>
        <v>0.21301775147929006</v>
      </c>
      <c r="M41" s="12">
        <f t="shared" si="8"/>
        <v>0.28994082840236673</v>
      </c>
      <c r="N41" s="13">
        <f>+POWER(N40,2)</f>
        <v>0.28994082840236673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1:30" x14ac:dyDescent="0.25">
      <c r="A42" s="20" t="s">
        <v>23</v>
      </c>
      <c r="B42" s="15">
        <f>SUM(B41:N41)</f>
        <v>7.2307692307692317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7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1:30" x14ac:dyDescent="0.25">
      <c r="A43" s="21" t="s">
        <v>26</v>
      </c>
      <c r="B43" s="22">
        <f>+B42/(B38-1)</f>
        <v>0.60256410256410264</v>
      </c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1:30" x14ac:dyDescent="0.25">
      <c r="B44" s="25"/>
      <c r="M44" s="2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1:30" x14ac:dyDescent="0.25">
      <c r="A45" s="7" t="s">
        <v>27</v>
      </c>
      <c r="B45" s="8" t="s">
        <v>8</v>
      </c>
      <c r="C45" s="8" t="s">
        <v>9</v>
      </c>
      <c r="D45" s="8" t="s">
        <v>10</v>
      </c>
      <c r="E45" s="8" t="s">
        <v>11</v>
      </c>
      <c r="F45" s="8" t="s">
        <v>12</v>
      </c>
      <c r="G45" s="8" t="s">
        <v>13</v>
      </c>
      <c r="H45" s="8" t="s">
        <v>14</v>
      </c>
      <c r="I45" s="8" t="s">
        <v>15</v>
      </c>
      <c r="J45" s="8" t="s">
        <v>16</v>
      </c>
      <c r="K45" s="8" t="s">
        <v>57</v>
      </c>
      <c r="L45" s="8" t="s">
        <v>58</v>
      </c>
      <c r="M45" s="8" t="s">
        <v>59</v>
      </c>
      <c r="N45" s="9" t="s">
        <v>60</v>
      </c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spans="1:30" x14ac:dyDescent="0.25">
      <c r="A46" s="11" t="s">
        <v>17</v>
      </c>
      <c r="B46" s="12">
        <v>3</v>
      </c>
      <c r="C46" s="12">
        <v>5</v>
      </c>
      <c r="D46" s="12">
        <v>5</v>
      </c>
      <c r="E46" s="12">
        <v>3</v>
      </c>
      <c r="F46" s="12">
        <v>5</v>
      </c>
      <c r="G46" s="12">
        <v>5</v>
      </c>
      <c r="H46" s="12">
        <v>4</v>
      </c>
      <c r="I46" s="12">
        <v>4</v>
      </c>
      <c r="J46" s="12">
        <v>4</v>
      </c>
      <c r="K46" s="12">
        <v>5</v>
      </c>
      <c r="L46" s="12">
        <v>5</v>
      </c>
      <c r="M46" s="12">
        <v>5</v>
      </c>
      <c r="N46" s="13">
        <v>5</v>
      </c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spans="1:30" x14ac:dyDescent="0.25">
      <c r="A47" s="14" t="s">
        <v>18</v>
      </c>
      <c r="B47" s="15">
        <f>SUM(B46:N46)</f>
        <v>58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7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 spans="1:30" x14ac:dyDescent="0.25">
      <c r="A48" s="11" t="s">
        <v>19</v>
      </c>
      <c r="B48" s="15">
        <v>13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9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spans="1:14" x14ac:dyDescent="0.2">
      <c r="A49" s="11" t="s">
        <v>20</v>
      </c>
      <c r="B49" s="15">
        <f>+B47/B48</f>
        <v>4.4615384615384617</v>
      </c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7"/>
    </row>
    <row r="50" spans="1:14" x14ac:dyDescent="0.2">
      <c r="A50" s="11" t="s">
        <v>21</v>
      </c>
      <c r="B50" s="12">
        <f t="shared" ref="B50:J50" si="9">+B46-$B$49</f>
        <v>-1.4615384615384617</v>
      </c>
      <c r="C50" s="12">
        <f t="shared" si="9"/>
        <v>0.53846153846153832</v>
      </c>
      <c r="D50" s="12">
        <f t="shared" si="9"/>
        <v>0.53846153846153832</v>
      </c>
      <c r="E50" s="12">
        <f t="shared" si="9"/>
        <v>-1.4615384615384617</v>
      </c>
      <c r="F50" s="12">
        <f t="shared" si="9"/>
        <v>0.53846153846153832</v>
      </c>
      <c r="G50" s="12">
        <f t="shared" si="9"/>
        <v>0.53846153846153832</v>
      </c>
      <c r="H50" s="12">
        <f t="shared" si="9"/>
        <v>-0.46153846153846168</v>
      </c>
      <c r="I50" s="12">
        <f t="shared" si="9"/>
        <v>-0.46153846153846168</v>
      </c>
      <c r="J50" s="12">
        <f t="shared" si="9"/>
        <v>-0.46153846153846168</v>
      </c>
      <c r="K50" s="12">
        <f>+K46-$B$49</f>
        <v>0.53846153846153832</v>
      </c>
      <c r="L50" s="12">
        <f>+L46-$B$49</f>
        <v>0.53846153846153832</v>
      </c>
      <c r="M50" s="12">
        <f t="shared" ref="M50:N50" si="10">+M46-$B$49</f>
        <v>0.53846153846153832</v>
      </c>
      <c r="N50" s="13">
        <f t="shared" si="10"/>
        <v>0.53846153846153832</v>
      </c>
    </row>
    <row r="51" spans="1:14" x14ac:dyDescent="0.2">
      <c r="A51" s="11" t="s">
        <v>22</v>
      </c>
      <c r="B51" s="12">
        <f t="shared" ref="B51:J51" si="11">+POWER(B50,2)</f>
        <v>2.1360946745562135</v>
      </c>
      <c r="C51" s="12">
        <f t="shared" si="11"/>
        <v>0.28994082840236673</v>
      </c>
      <c r="D51" s="12">
        <f t="shared" si="11"/>
        <v>0.28994082840236673</v>
      </c>
      <c r="E51" s="12">
        <f t="shared" si="11"/>
        <v>2.1360946745562135</v>
      </c>
      <c r="F51" s="12">
        <f t="shared" si="11"/>
        <v>0.28994082840236673</v>
      </c>
      <c r="G51" s="12">
        <f t="shared" si="11"/>
        <v>0.28994082840236673</v>
      </c>
      <c r="H51" s="12">
        <f t="shared" si="11"/>
        <v>0.21301775147929006</v>
      </c>
      <c r="I51" s="12">
        <f t="shared" si="11"/>
        <v>0.21301775147929006</v>
      </c>
      <c r="J51" s="12">
        <f t="shared" si="11"/>
        <v>0.21301775147929006</v>
      </c>
      <c r="K51" s="12">
        <f t="shared" ref="K51:N51" si="12">+POWER(K50,2)</f>
        <v>0.28994082840236673</v>
      </c>
      <c r="L51" s="12">
        <f t="shared" si="12"/>
        <v>0.28994082840236673</v>
      </c>
      <c r="M51" s="12">
        <f t="shared" si="12"/>
        <v>0.28994082840236673</v>
      </c>
      <c r="N51" s="13">
        <f t="shared" si="12"/>
        <v>0.28994082840236673</v>
      </c>
    </row>
    <row r="52" spans="1:14" x14ac:dyDescent="0.2">
      <c r="A52" s="20" t="s">
        <v>23</v>
      </c>
      <c r="B52" s="15">
        <f>SUM(B51:N51)</f>
        <v>7.2307692307692317</v>
      </c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7"/>
    </row>
    <row r="53" spans="1:14" x14ac:dyDescent="0.2">
      <c r="A53" s="21" t="s">
        <v>28</v>
      </c>
      <c r="B53" s="22">
        <f>+B52/(B48-1)</f>
        <v>0.60256410256410264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4"/>
    </row>
    <row r="54" spans="1:14" x14ac:dyDescent="0.2">
      <c r="M54" s="2"/>
    </row>
    <row r="55" spans="1:14" x14ac:dyDescent="0.2">
      <c r="A55" s="7" t="s">
        <v>29</v>
      </c>
      <c r="B55" s="8" t="s">
        <v>8</v>
      </c>
      <c r="C55" s="8" t="s">
        <v>9</v>
      </c>
      <c r="D55" s="8" t="s">
        <v>10</v>
      </c>
      <c r="E55" s="8" t="s">
        <v>11</v>
      </c>
      <c r="F55" s="8" t="s">
        <v>12</v>
      </c>
      <c r="G55" s="8" t="s">
        <v>13</v>
      </c>
      <c r="H55" s="8" t="s">
        <v>14</v>
      </c>
      <c r="I55" s="8" t="s">
        <v>15</v>
      </c>
      <c r="J55" s="8" t="s">
        <v>16</v>
      </c>
      <c r="K55" s="8" t="s">
        <v>57</v>
      </c>
      <c r="L55" s="8" t="s">
        <v>58</v>
      </c>
      <c r="M55" s="8" t="s">
        <v>59</v>
      </c>
      <c r="N55" s="9" t="s">
        <v>60</v>
      </c>
    </row>
    <row r="56" spans="1:14" x14ac:dyDescent="0.2">
      <c r="A56" s="11" t="s">
        <v>17</v>
      </c>
      <c r="B56" s="12">
        <v>3</v>
      </c>
      <c r="C56" s="12">
        <v>5</v>
      </c>
      <c r="D56" s="12">
        <v>4</v>
      </c>
      <c r="E56" s="12">
        <v>5</v>
      </c>
      <c r="F56" s="12">
        <v>5</v>
      </c>
      <c r="G56" s="12">
        <v>4</v>
      </c>
      <c r="H56" s="12">
        <v>4</v>
      </c>
      <c r="I56" s="12">
        <v>5</v>
      </c>
      <c r="J56" s="12">
        <v>5</v>
      </c>
      <c r="K56" s="12">
        <v>5</v>
      </c>
      <c r="L56" s="12">
        <v>5</v>
      </c>
      <c r="M56" s="12">
        <v>5</v>
      </c>
      <c r="N56" s="13">
        <v>3</v>
      </c>
    </row>
    <row r="57" spans="1:14" x14ac:dyDescent="0.2">
      <c r="A57" s="14" t="s">
        <v>18</v>
      </c>
      <c r="B57" s="15">
        <f>SUM(B56:N56)</f>
        <v>58</v>
      </c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7"/>
    </row>
    <row r="58" spans="1:14" x14ac:dyDescent="0.2">
      <c r="A58" s="11" t="s">
        <v>19</v>
      </c>
      <c r="B58" s="15">
        <v>13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9"/>
    </row>
    <row r="59" spans="1:14" x14ac:dyDescent="0.2">
      <c r="A59" s="11" t="s">
        <v>20</v>
      </c>
      <c r="B59" s="15">
        <f>+B57/B58</f>
        <v>4.4615384615384617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7"/>
    </row>
    <row r="60" spans="1:14" x14ac:dyDescent="0.2">
      <c r="A60" s="11" t="s">
        <v>21</v>
      </c>
      <c r="B60" s="12">
        <f t="shared" ref="B60:J60" si="13">+B56-$B$59</f>
        <v>-1.4615384615384617</v>
      </c>
      <c r="C60" s="12">
        <f t="shared" si="13"/>
        <v>0.53846153846153832</v>
      </c>
      <c r="D60" s="12">
        <f t="shared" si="13"/>
        <v>-0.46153846153846168</v>
      </c>
      <c r="E60" s="12">
        <f t="shared" si="13"/>
        <v>0.53846153846153832</v>
      </c>
      <c r="F60" s="12">
        <f t="shared" si="13"/>
        <v>0.53846153846153832</v>
      </c>
      <c r="G60" s="12">
        <f t="shared" si="13"/>
        <v>-0.46153846153846168</v>
      </c>
      <c r="H60" s="12">
        <f t="shared" si="13"/>
        <v>-0.46153846153846168</v>
      </c>
      <c r="I60" s="12">
        <f t="shared" si="13"/>
        <v>0.53846153846153832</v>
      </c>
      <c r="J60" s="12">
        <f t="shared" si="13"/>
        <v>0.53846153846153832</v>
      </c>
      <c r="K60" s="12">
        <f t="shared" ref="K60:N60" si="14">+K56-$B$59</f>
        <v>0.53846153846153832</v>
      </c>
      <c r="L60" s="12">
        <f t="shared" si="14"/>
        <v>0.53846153846153832</v>
      </c>
      <c r="M60" s="12">
        <f>+M56-$B$59</f>
        <v>0.53846153846153832</v>
      </c>
      <c r="N60" s="13">
        <f t="shared" si="14"/>
        <v>-1.4615384615384617</v>
      </c>
    </row>
    <row r="61" spans="1:14" x14ac:dyDescent="0.2">
      <c r="A61" s="11" t="s">
        <v>22</v>
      </c>
      <c r="B61" s="12">
        <f t="shared" ref="B61:J61" si="15">+POWER(B60,2)</f>
        <v>2.1360946745562135</v>
      </c>
      <c r="C61" s="12">
        <f t="shared" si="15"/>
        <v>0.28994082840236673</v>
      </c>
      <c r="D61" s="12">
        <f t="shared" si="15"/>
        <v>0.21301775147929006</v>
      </c>
      <c r="E61" s="12">
        <f t="shared" si="15"/>
        <v>0.28994082840236673</v>
      </c>
      <c r="F61" s="12">
        <f t="shared" si="15"/>
        <v>0.28994082840236673</v>
      </c>
      <c r="G61" s="12">
        <f t="shared" si="15"/>
        <v>0.21301775147929006</v>
      </c>
      <c r="H61" s="12">
        <f t="shared" si="15"/>
        <v>0.21301775147929006</v>
      </c>
      <c r="I61" s="12">
        <f t="shared" si="15"/>
        <v>0.28994082840236673</v>
      </c>
      <c r="J61" s="12">
        <f t="shared" si="15"/>
        <v>0.28994082840236673</v>
      </c>
      <c r="K61" s="12">
        <f t="shared" ref="K61:N61" si="16">+POWER(K60,2)</f>
        <v>0.28994082840236673</v>
      </c>
      <c r="L61" s="12">
        <f t="shared" si="16"/>
        <v>0.28994082840236673</v>
      </c>
      <c r="M61" s="12">
        <f>+POWER(M60,2)</f>
        <v>0.28994082840236673</v>
      </c>
      <c r="N61" s="13">
        <f t="shared" si="16"/>
        <v>2.1360946745562135</v>
      </c>
    </row>
    <row r="62" spans="1:14" x14ac:dyDescent="0.2">
      <c r="A62" s="20" t="s">
        <v>23</v>
      </c>
      <c r="B62" s="15">
        <f>SUM(B61:N61)</f>
        <v>7.2307692307692317</v>
      </c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7"/>
    </row>
    <row r="63" spans="1:14" x14ac:dyDescent="0.2">
      <c r="A63" s="21" t="s">
        <v>30</v>
      </c>
      <c r="B63" s="22">
        <f>+B62/(B58-1)</f>
        <v>0.60256410256410264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4"/>
    </row>
    <row r="64" spans="1:14" x14ac:dyDescent="0.2">
      <c r="M64" s="2"/>
    </row>
    <row r="65" spans="1:22" x14ac:dyDescent="0.2">
      <c r="A65" s="7" t="s">
        <v>31</v>
      </c>
      <c r="B65" s="8" t="s">
        <v>8</v>
      </c>
      <c r="C65" s="8" t="s">
        <v>9</v>
      </c>
      <c r="D65" s="8" t="s">
        <v>10</v>
      </c>
      <c r="E65" s="8" t="s">
        <v>11</v>
      </c>
      <c r="F65" s="8" t="s">
        <v>12</v>
      </c>
      <c r="G65" s="8" t="s">
        <v>13</v>
      </c>
      <c r="H65" s="8" t="s">
        <v>14</v>
      </c>
      <c r="I65" s="8" t="s">
        <v>15</v>
      </c>
      <c r="J65" s="8" t="s">
        <v>16</v>
      </c>
      <c r="K65" s="8" t="s">
        <v>57</v>
      </c>
      <c r="L65" s="8" t="s">
        <v>58</v>
      </c>
      <c r="M65" s="8" t="s">
        <v>59</v>
      </c>
      <c r="N65" s="9" t="s">
        <v>60</v>
      </c>
    </row>
    <row r="66" spans="1:22" x14ac:dyDescent="0.2">
      <c r="A66" s="11" t="s">
        <v>17</v>
      </c>
      <c r="B66" s="12">
        <v>4</v>
      </c>
      <c r="C66" s="12">
        <v>5</v>
      </c>
      <c r="D66" s="12">
        <v>5</v>
      </c>
      <c r="E66" s="12">
        <v>3</v>
      </c>
      <c r="F66" s="12">
        <v>5</v>
      </c>
      <c r="G66" s="12">
        <v>5</v>
      </c>
      <c r="H66" s="12">
        <v>5</v>
      </c>
      <c r="I66" s="12">
        <v>5</v>
      </c>
      <c r="J66" s="12">
        <v>3</v>
      </c>
      <c r="K66" s="12">
        <v>5</v>
      </c>
      <c r="L66" s="12">
        <v>5</v>
      </c>
      <c r="M66" s="12">
        <v>5</v>
      </c>
      <c r="N66" s="13">
        <v>5</v>
      </c>
    </row>
    <row r="67" spans="1:22" x14ac:dyDescent="0.2">
      <c r="A67" s="14" t="s">
        <v>18</v>
      </c>
      <c r="B67" s="15">
        <f>SUM(B66:N66)</f>
        <v>60</v>
      </c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7"/>
    </row>
    <row r="68" spans="1:22" x14ac:dyDescent="0.2">
      <c r="A68" s="11" t="s">
        <v>19</v>
      </c>
      <c r="B68" s="15">
        <v>13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9"/>
    </row>
    <row r="69" spans="1:22" x14ac:dyDescent="0.2">
      <c r="A69" s="11" t="s">
        <v>20</v>
      </c>
      <c r="B69" s="15">
        <f>+B67/B68</f>
        <v>4.615384615384615</v>
      </c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7"/>
    </row>
    <row r="70" spans="1:22" x14ac:dyDescent="0.2">
      <c r="A70" s="11" t="s">
        <v>21</v>
      </c>
      <c r="B70" s="12">
        <f t="shared" ref="B70:J70" si="17">+B66-$B$69</f>
        <v>-0.61538461538461497</v>
      </c>
      <c r="C70" s="12">
        <f t="shared" si="17"/>
        <v>0.38461538461538503</v>
      </c>
      <c r="D70" s="12">
        <f t="shared" si="17"/>
        <v>0.38461538461538503</v>
      </c>
      <c r="E70" s="12">
        <f t="shared" si="17"/>
        <v>-1.615384615384615</v>
      </c>
      <c r="F70" s="12">
        <f t="shared" si="17"/>
        <v>0.38461538461538503</v>
      </c>
      <c r="G70" s="12">
        <f t="shared" si="17"/>
        <v>0.38461538461538503</v>
      </c>
      <c r="H70" s="12">
        <f t="shared" si="17"/>
        <v>0.38461538461538503</v>
      </c>
      <c r="I70" s="12">
        <f t="shared" si="17"/>
        <v>0.38461538461538503</v>
      </c>
      <c r="J70" s="12">
        <f t="shared" si="17"/>
        <v>-1.615384615384615</v>
      </c>
      <c r="K70" s="12">
        <f t="shared" ref="K70:N70" si="18">+K66-$B$69</f>
        <v>0.38461538461538503</v>
      </c>
      <c r="L70" s="12">
        <f>+L66-$B$69</f>
        <v>0.38461538461538503</v>
      </c>
      <c r="M70" s="12">
        <f t="shared" si="18"/>
        <v>0.38461538461538503</v>
      </c>
      <c r="N70" s="13">
        <f t="shared" si="18"/>
        <v>0.38461538461538503</v>
      </c>
    </row>
    <row r="71" spans="1:22" x14ac:dyDescent="0.2">
      <c r="A71" s="11" t="s">
        <v>22</v>
      </c>
      <c r="B71" s="12">
        <f t="shared" ref="B71:J71" si="19">+POWER(B70,2)</f>
        <v>0.3786982248520705</v>
      </c>
      <c r="C71" s="12">
        <f t="shared" si="19"/>
        <v>0.14792899408284055</v>
      </c>
      <c r="D71" s="12">
        <f t="shared" si="19"/>
        <v>0.14792899408284055</v>
      </c>
      <c r="E71" s="12">
        <f t="shared" si="19"/>
        <v>2.6094674556213007</v>
      </c>
      <c r="F71" s="12">
        <f t="shared" si="19"/>
        <v>0.14792899408284055</v>
      </c>
      <c r="G71" s="12">
        <f t="shared" si="19"/>
        <v>0.14792899408284055</v>
      </c>
      <c r="H71" s="12">
        <f t="shared" si="19"/>
        <v>0.14792899408284055</v>
      </c>
      <c r="I71" s="12">
        <f t="shared" si="19"/>
        <v>0.14792899408284055</v>
      </c>
      <c r="J71" s="12">
        <f t="shared" si="19"/>
        <v>2.6094674556213007</v>
      </c>
      <c r="K71" s="12">
        <f t="shared" ref="K71:N71" si="20">+POWER(K70,2)</f>
        <v>0.14792899408284055</v>
      </c>
      <c r="L71" s="12">
        <f>+POWER(L70,2)</f>
        <v>0.14792899408284055</v>
      </c>
      <c r="M71" s="12">
        <f t="shared" si="20"/>
        <v>0.14792899408284055</v>
      </c>
      <c r="N71" s="13">
        <f t="shared" si="20"/>
        <v>0.14792899408284055</v>
      </c>
    </row>
    <row r="72" spans="1:22" x14ac:dyDescent="0.2">
      <c r="A72" s="20" t="s">
        <v>23</v>
      </c>
      <c r="B72" s="15">
        <f>SUM(B71:N71)</f>
        <v>7.0769230769230749</v>
      </c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7"/>
    </row>
    <row r="73" spans="1:22" x14ac:dyDescent="0.2">
      <c r="A73" s="21" t="s">
        <v>32</v>
      </c>
      <c r="B73" s="22">
        <f>+B72/(B68-1)</f>
        <v>0.58974358974358954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4"/>
    </row>
    <row r="74" spans="1:22" x14ac:dyDescent="0.2">
      <c r="M74" s="2"/>
    </row>
    <row r="75" spans="1:22" x14ac:dyDescent="0.2">
      <c r="A75" s="7" t="s">
        <v>33</v>
      </c>
      <c r="B75" s="8" t="s">
        <v>8</v>
      </c>
      <c r="C75" s="8" t="s">
        <v>9</v>
      </c>
      <c r="D75" s="8" t="s">
        <v>10</v>
      </c>
      <c r="E75" s="8" t="s">
        <v>11</v>
      </c>
      <c r="F75" s="8" t="s">
        <v>12</v>
      </c>
      <c r="G75" s="8" t="s">
        <v>13</v>
      </c>
      <c r="H75" s="8" t="s">
        <v>14</v>
      </c>
      <c r="I75" s="8" t="s">
        <v>15</v>
      </c>
      <c r="J75" s="8" t="s">
        <v>16</v>
      </c>
      <c r="K75" s="8" t="s">
        <v>57</v>
      </c>
      <c r="L75" s="8" t="s">
        <v>58</v>
      </c>
      <c r="M75" s="8" t="s">
        <v>59</v>
      </c>
      <c r="N75" s="9" t="s">
        <v>60</v>
      </c>
    </row>
    <row r="76" spans="1:22" x14ac:dyDescent="0.2">
      <c r="A76" s="11" t="s">
        <v>17</v>
      </c>
      <c r="B76" s="12">
        <v>5</v>
      </c>
      <c r="C76" s="12">
        <v>5</v>
      </c>
      <c r="D76" s="12">
        <v>4</v>
      </c>
      <c r="E76" s="12">
        <v>3</v>
      </c>
      <c r="F76" s="12">
        <v>5</v>
      </c>
      <c r="G76" s="12">
        <v>4</v>
      </c>
      <c r="H76" s="12">
        <v>5</v>
      </c>
      <c r="I76" s="12">
        <v>5</v>
      </c>
      <c r="J76" s="12">
        <v>5</v>
      </c>
      <c r="K76" s="12">
        <v>5</v>
      </c>
      <c r="L76" s="12">
        <v>4</v>
      </c>
      <c r="M76" s="12">
        <v>5</v>
      </c>
      <c r="N76" s="13">
        <v>5</v>
      </c>
      <c r="O76"/>
      <c r="P76"/>
      <c r="Q76"/>
      <c r="R76"/>
      <c r="S76"/>
      <c r="T76"/>
      <c r="U76"/>
      <c r="V76"/>
    </row>
    <row r="77" spans="1:22" x14ac:dyDescent="0.2">
      <c r="A77" s="14" t="s">
        <v>18</v>
      </c>
      <c r="B77" s="15">
        <f>SUM(B76:N76)</f>
        <v>60</v>
      </c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7"/>
      <c r="O77"/>
      <c r="P77"/>
      <c r="Q77"/>
      <c r="R77"/>
      <c r="S77"/>
      <c r="T77"/>
      <c r="U77"/>
      <c r="V77"/>
    </row>
    <row r="78" spans="1:22" x14ac:dyDescent="0.2">
      <c r="A78" s="11" t="s">
        <v>19</v>
      </c>
      <c r="B78" s="15">
        <v>13</v>
      </c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9"/>
      <c r="O78"/>
      <c r="P78"/>
      <c r="Q78"/>
      <c r="R78"/>
      <c r="S78"/>
      <c r="T78"/>
      <c r="U78"/>
      <c r="V78"/>
    </row>
    <row r="79" spans="1:22" x14ac:dyDescent="0.2">
      <c r="A79" s="11" t="s">
        <v>20</v>
      </c>
      <c r="B79" s="15">
        <f>+B77/B78</f>
        <v>4.615384615384615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7"/>
      <c r="O79"/>
      <c r="P79"/>
      <c r="Q79"/>
      <c r="R79"/>
      <c r="S79"/>
      <c r="T79"/>
      <c r="U79"/>
      <c r="V79"/>
    </row>
    <row r="80" spans="1:22" x14ac:dyDescent="0.2">
      <c r="A80" s="11" t="s">
        <v>21</v>
      </c>
      <c r="B80" s="12">
        <f>+B76-$B$79</f>
        <v>0.38461538461538503</v>
      </c>
      <c r="C80" s="12">
        <f t="shared" ref="C80:H80" si="21">+C76-$B$79</f>
        <v>0.38461538461538503</v>
      </c>
      <c r="D80" s="12">
        <f t="shared" si="21"/>
        <v>-0.61538461538461497</v>
      </c>
      <c r="E80" s="12">
        <f t="shared" si="21"/>
        <v>-1.615384615384615</v>
      </c>
      <c r="F80" s="12">
        <f t="shared" si="21"/>
        <v>0.38461538461538503</v>
      </c>
      <c r="G80" s="12">
        <f>+G76-$B$79</f>
        <v>-0.61538461538461497</v>
      </c>
      <c r="H80" s="12">
        <f t="shared" si="21"/>
        <v>0.38461538461538503</v>
      </c>
      <c r="I80" s="12">
        <f>+I76-$B$79</f>
        <v>0.38461538461538503</v>
      </c>
      <c r="J80" s="12">
        <f>+J76-$B$79</f>
        <v>0.38461538461538503</v>
      </c>
      <c r="K80" s="12">
        <f>+K76-$B$79</f>
        <v>0.38461538461538503</v>
      </c>
      <c r="L80" s="12">
        <f t="shared" ref="L80:N80" si="22">+L76-$B$79</f>
        <v>-0.61538461538461497</v>
      </c>
      <c r="M80" s="12">
        <f t="shared" si="22"/>
        <v>0.38461538461538503</v>
      </c>
      <c r="N80" s="13">
        <f t="shared" si="22"/>
        <v>0.38461538461538503</v>
      </c>
      <c r="O80"/>
      <c r="P80"/>
      <c r="Q80"/>
      <c r="R80"/>
      <c r="S80"/>
      <c r="T80"/>
      <c r="U80"/>
      <c r="V80"/>
    </row>
    <row r="81" spans="1:14" x14ac:dyDescent="0.2">
      <c r="A81" s="11" t="s">
        <v>22</v>
      </c>
      <c r="B81" s="12">
        <f>+POWER(B80,2)</f>
        <v>0.14792899408284055</v>
      </c>
      <c r="C81" s="12">
        <f t="shared" ref="C81:I81" si="23">+POWER(C80,2)</f>
        <v>0.14792899408284055</v>
      </c>
      <c r="D81" s="12">
        <f t="shared" si="23"/>
        <v>0.3786982248520705</v>
      </c>
      <c r="E81" s="12">
        <f t="shared" si="23"/>
        <v>2.6094674556213007</v>
      </c>
      <c r="F81" s="12">
        <f t="shared" si="23"/>
        <v>0.14792899408284055</v>
      </c>
      <c r="G81" s="12">
        <f>+POWER(G80,2)</f>
        <v>0.3786982248520705</v>
      </c>
      <c r="H81" s="12">
        <f t="shared" si="23"/>
        <v>0.14792899408284055</v>
      </c>
      <c r="I81" s="12">
        <f t="shared" si="23"/>
        <v>0.14792899408284055</v>
      </c>
      <c r="J81" s="12">
        <f>+POWER(J80,2)</f>
        <v>0.14792899408284055</v>
      </c>
      <c r="K81" s="12">
        <f t="shared" ref="K81:N81" si="24">+POWER(K80,2)</f>
        <v>0.14792899408284055</v>
      </c>
      <c r="L81" s="12">
        <f t="shared" si="24"/>
        <v>0.3786982248520705</v>
      </c>
      <c r="M81" s="12">
        <f t="shared" si="24"/>
        <v>0.14792899408284055</v>
      </c>
      <c r="N81" s="13">
        <f t="shared" si="24"/>
        <v>0.14792899408284055</v>
      </c>
    </row>
    <row r="82" spans="1:14" x14ac:dyDescent="0.2">
      <c r="A82" s="20" t="s">
        <v>23</v>
      </c>
      <c r="B82" s="15">
        <f>SUM(B81:N81)</f>
        <v>5.0769230769230749</v>
      </c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</row>
    <row r="83" spans="1:14" x14ac:dyDescent="0.2">
      <c r="A83" s="21" t="s">
        <v>34</v>
      </c>
      <c r="B83" s="22">
        <f>+B82/(B78-1)</f>
        <v>0.42307692307692291</v>
      </c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4"/>
    </row>
    <row r="84" spans="1:14" x14ac:dyDescent="0.2">
      <c r="M84" s="2"/>
    </row>
    <row r="85" spans="1:14" x14ac:dyDescent="0.2">
      <c r="A85" s="7" t="s">
        <v>35</v>
      </c>
      <c r="B85" s="8" t="s">
        <v>8</v>
      </c>
      <c r="C85" s="8" t="s">
        <v>9</v>
      </c>
      <c r="D85" s="8" t="s">
        <v>10</v>
      </c>
      <c r="E85" s="8" t="s">
        <v>11</v>
      </c>
      <c r="F85" s="8" t="s">
        <v>12</v>
      </c>
      <c r="G85" s="8" t="s">
        <v>13</v>
      </c>
      <c r="H85" s="8" t="s">
        <v>14</v>
      </c>
      <c r="I85" s="8" t="s">
        <v>15</v>
      </c>
      <c r="J85" s="8" t="s">
        <v>16</v>
      </c>
      <c r="K85" s="8" t="s">
        <v>57</v>
      </c>
      <c r="L85" s="8" t="s">
        <v>58</v>
      </c>
      <c r="M85" s="8" t="s">
        <v>59</v>
      </c>
      <c r="N85" s="9" t="s">
        <v>60</v>
      </c>
    </row>
    <row r="86" spans="1:14" x14ac:dyDescent="0.2">
      <c r="A86" s="11" t="s">
        <v>17</v>
      </c>
      <c r="B86" s="12">
        <v>5</v>
      </c>
      <c r="C86" s="12">
        <v>5</v>
      </c>
      <c r="D86" s="12">
        <v>4</v>
      </c>
      <c r="E86" s="12">
        <v>5</v>
      </c>
      <c r="F86" s="12">
        <v>5</v>
      </c>
      <c r="G86" s="12">
        <v>5</v>
      </c>
      <c r="H86" s="12">
        <v>5</v>
      </c>
      <c r="I86" s="12">
        <v>4</v>
      </c>
      <c r="J86" s="12">
        <v>4</v>
      </c>
      <c r="K86" s="12">
        <v>5</v>
      </c>
      <c r="L86" s="12">
        <v>4</v>
      </c>
      <c r="M86" s="12">
        <v>5</v>
      </c>
      <c r="N86" s="13">
        <v>5</v>
      </c>
    </row>
    <row r="87" spans="1:14" x14ac:dyDescent="0.2">
      <c r="A87" s="14" t="s">
        <v>18</v>
      </c>
      <c r="B87" s="15">
        <f>SUM(B86:N86)</f>
        <v>61</v>
      </c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7"/>
    </row>
    <row r="88" spans="1:14" x14ac:dyDescent="0.2">
      <c r="A88" s="11" t="s">
        <v>19</v>
      </c>
      <c r="B88" s="15">
        <v>13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9"/>
    </row>
    <row r="89" spans="1:14" x14ac:dyDescent="0.2">
      <c r="A89" s="11" t="s">
        <v>20</v>
      </c>
      <c r="B89" s="15">
        <f>+B87/B88</f>
        <v>4.6923076923076925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7"/>
    </row>
    <row r="90" spans="1:14" x14ac:dyDescent="0.2">
      <c r="A90" s="11" t="s">
        <v>21</v>
      </c>
      <c r="B90" s="12">
        <f t="shared" ref="B90:J90" si="25">+B86-$B$89</f>
        <v>0.30769230769230749</v>
      </c>
      <c r="C90" s="12">
        <f t="shared" si="25"/>
        <v>0.30769230769230749</v>
      </c>
      <c r="D90" s="12">
        <f t="shared" si="25"/>
        <v>-0.69230769230769251</v>
      </c>
      <c r="E90" s="12">
        <f t="shared" si="25"/>
        <v>0.30769230769230749</v>
      </c>
      <c r="F90" s="12">
        <f t="shared" si="25"/>
        <v>0.30769230769230749</v>
      </c>
      <c r="G90" s="12">
        <f t="shared" si="25"/>
        <v>0.30769230769230749</v>
      </c>
      <c r="H90" s="12">
        <f t="shared" si="25"/>
        <v>0.30769230769230749</v>
      </c>
      <c r="I90" s="12">
        <f t="shared" si="25"/>
        <v>-0.69230769230769251</v>
      </c>
      <c r="J90" s="12">
        <f t="shared" si="25"/>
        <v>-0.69230769230769251</v>
      </c>
      <c r="K90" s="12">
        <f>+K86-$B$89</f>
        <v>0.30769230769230749</v>
      </c>
      <c r="L90" s="12">
        <f t="shared" ref="L90:N90" si="26">+L86-$B$89</f>
        <v>-0.69230769230769251</v>
      </c>
      <c r="M90" s="12">
        <f t="shared" si="26"/>
        <v>0.30769230769230749</v>
      </c>
      <c r="N90" s="13">
        <f t="shared" si="26"/>
        <v>0.30769230769230749</v>
      </c>
    </row>
    <row r="91" spans="1:14" x14ac:dyDescent="0.2">
      <c r="A91" s="11" t="s">
        <v>22</v>
      </c>
      <c r="B91" s="12">
        <f t="shared" ref="B91:J91" si="27">+POWER(B90,2)</f>
        <v>9.4674556213017624E-2</v>
      </c>
      <c r="C91" s="12">
        <f t="shared" si="27"/>
        <v>9.4674556213017624E-2</v>
      </c>
      <c r="D91" s="12">
        <f t="shared" si="27"/>
        <v>0.47928994082840265</v>
      </c>
      <c r="E91" s="12">
        <f t="shared" si="27"/>
        <v>9.4674556213017624E-2</v>
      </c>
      <c r="F91" s="12">
        <f t="shared" si="27"/>
        <v>9.4674556213017624E-2</v>
      </c>
      <c r="G91" s="12">
        <f>+POWER(G90,2)</f>
        <v>9.4674556213017624E-2</v>
      </c>
      <c r="H91" s="12">
        <f t="shared" si="27"/>
        <v>9.4674556213017624E-2</v>
      </c>
      <c r="I91" s="12">
        <f t="shared" si="27"/>
        <v>0.47928994082840265</v>
      </c>
      <c r="J91" s="12">
        <f t="shared" si="27"/>
        <v>0.47928994082840265</v>
      </c>
      <c r="K91" s="12">
        <f t="shared" ref="K91:N91" si="28">+POWER(K90,2)</f>
        <v>9.4674556213017624E-2</v>
      </c>
      <c r="L91" s="12">
        <f t="shared" si="28"/>
        <v>0.47928994082840265</v>
      </c>
      <c r="M91" s="12">
        <f t="shared" si="28"/>
        <v>9.4674556213017624E-2</v>
      </c>
      <c r="N91" s="13">
        <f t="shared" si="28"/>
        <v>9.4674556213017624E-2</v>
      </c>
    </row>
    <row r="92" spans="1:14" x14ac:dyDescent="0.2">
      <c r="A92" s="20" t="s">
        <v>23</v>
      </c>
      <c r="B92" s="15">
        <f>SUM(B91:N91)</f>
        <v>2.7692307692307696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7"/>
    </row>
    <row r="93" spans="1:14" x14ac:dyDescent="0.2">
      <c r="A93" s="21" t="s">
        <v>36</v>
      </c>
      <c r="B93" s="22">
        <f>+B92/(B88-1)</f>
        <v>0.23076923076923081</v>
      </c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4"/>
    </row>
    <row r="94" spans="1:14" x14ac:dyDescent="0.2">
      <c r="B94" s="25"/>
      <c r="M94" s="2"/>
    </row>
    <row r="95" spans="1:14" x14ac:dyDescent="0.2">
      <c r="A95" s="7" t="s">
        <v>37</v>
      </c>
      <c r="B95" s="8" t="s">
        <v>8</v>
      </c>
      <c r="C95" s="8" t="s">
        <v>9</v>
      </c>
      <c r="D95" s="8" t="s">
        <v>10</v>
      </c>
      <c r="E95" s="8" t="s">
        <v>11</v>
      </c>
      <c r="F95" s="8" t="s">
        <v>12</v>
      </c>
      <c r="G95" s="8" t="s">
        <v>13</v>
      </c>
      <c r="H95" s="8" t="s">
        <v>14</v>
      </c>
      <c r="I95" s="8" t="s">
        <v>15</v>
      </c>
      <c r="J95" s="8" t="s">
        <v>16</v>
      </c>
      <c r="K95" s="8" t="s">
        <v>57</v>
      </c>
      <c r="L95" s="8" t="s">
        <v>58</v>
      </c>
      <c r="M95" s="8" t="s">
        <v>59</v>
      </c>
      <c r="N95" s="9" t="s">
        <v>60</v>
      </c>
    </row>
    <row r="96" spans="1:14" x14ac:dyDescent="0.2">
      <c r="A96" s="11" t="s">
        <v>17</v>
      </c>
      <c r="B96" s="12">
        <v>3</v>
      </c>
      <c r="C96" s="12">
        <v>5</v>
      </c>
      <c r="D96" s="12">
        <v>5</v>
      </c>
      <c r="E96" s="12">
        <v>3</v>
      </c>
      <c r="F96" s="12">
        <v>5</v>
      </c>
      <c r="G96" s="12">
        <v>5</v>
      </c>
      <c r="H96" s="12">
        <v>5</v>
      </c>
      <c r="I96" s="12">
        <v>5</v>
      </c>
      <c r="J96" s="12">
        <v>5</v>
      </c>
      <c r="K96" s="12">
        <v>5</v>
      </c>
      <c r="L96" s="12">
        <v>5</v>
      </c>
      <c r="M96" s="12">
        <v>5</v>
      </c>
      <c r="N96" s="13">
        <v>5</v>
      </c>
    </row>
    <row r="97" spans="1:14" x14ac:dyDescent="0.2">
      <c r="A97" s="14" t="s">
        <v>18</v>
      </c>
      <c r="B97" s="15">
        <f>SUM(B96:N96)</f>
        <v>61</v>
      </c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7"/>
    </row>
    <row r="98" spans="1:14" x14ac:dyDescent="0.2">
      <c r="A98" s="11" t="s">
        <v>19</v>
      </c>
      <c r="B98" s="15">
        <v>13</v>
      </c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9"/>
    </row>
    <row r="99" spans="1:14" x14ac:dyDescent="0.2">
      <c r="A99" s="11" t="s">
        <v>20</v>
      </c>
      <c r="B99" s="15">
        <f>+B97/B98</f>
        <v>4.6923076923076925</v>
      </c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7"/>
    </row>
    <row r="100" spans="1:14" x14ac:dyDescent="0.2">
      <c r="A100" s="11" t="s">
        <v>21</v>
      </c>
      <c r="B100" s="12">
        <f t="shared" ref="B100:J100" si="29">+B96-$B$99</f>
        <v>-1.6923076923076925</v>
      </c>
      <c r="C100" s="12">
        <f>+C96-$B$99</f>
        <v>0.30769230769230749</v>
      </c>
      <c r="D100" s="12">
        <f t="shared" si="29"/>
        <v>0.30769230769230749</v>
      </c>
      <c r="E100" s="12">
        <f t="shared" si="29"/>
        <v>-1.6923076923076925</v>
      </c>
      <c r="F100" s="12">
        <f t="shared" si="29"/>
        <v>0.30769230769230749</v>
      </c>
      <c r="G100" s="12">
        <f t="shared" si="29"/>
        <v>0.30769230769230749</v>
      </c>
      <c r="H100" s="12">
        <f t="shared" si="29"/>
        <v>0.30769230769230749</v>
      </c>
      <c r="I100" s="12">
        <f t="shared" si="29"/>
        <v>0.30769230769230749</v>
      </c>
      <c r="J100" s="12">
        <f t="shared" si="29"/>
        <v>0.30769230769230749</v>
      </c>
      <c r="K100" s="12">
        <f t="shared" ref="K100:N100" si="30">+K96-$B$99</f>
        <v>0.30769230769230749</v>
      </c>
      <c r="L100" s="12">
        <f t="shared" si="30"/>
        <v>0.30769230769230749</v>
      </c>
      <c r="M100" s="12">
        <f>+M96-$B$99</f>
        <v>0.30769230769230749</v>
      </c>
      <c r="N100" s="13">
        <f t="shared" si="30"/>
        <v>0.30769230769230749</v>
      </c>
    </row>
    <row r="101" spans="1:14" x14ac:dyDescent="0.2">
      <c r="A101" s="11" t="s">
        <v>22</v>
      </c>
      <c r="B101" s="12">
        <f t="shared" ref="B101:J101" si="31">+POWER(B100,2)</f>
        <v>2.8639053254437878</v>
      </c>
      <c r="C101" s="12">
        <f t="shared" si="31"/>
        <v>9.4674556213017624E-2</v>
      </c>
      <c r="D101" s="12">
        <f t="shared" si="31"/>
        <v>9.4674556213017624E-2</v>
      </c>
      <c r="E101" s="12">
        <f t="shared" si="31"/>
        <v>2.8639053254437878</v>
      </c>
      <c r="F101" s="12">
        <f t="shared" si="31"/>
        <v>9.4674556213017624E-2</v>
      </c>
      <c r="G101" s="12">
        <f t="shared" si="31"/>
        <v>9.4674556213017624E-2</v>
      </c>
      <c r="H101" s="12">
        <f t="shared" si="31"/>
        <v>9.4674556213017624E-2</v>
      </c>
      <c r="I101" s="12">
        <f t="shared" si="31"/>
        <v>9.4674556213017624E-2</v>
      </c>
      <c r="J101" s="12">
        <f t="shared" si="31"/>
        <v>9.4674556213017624E-2</v>
      </c>
      <c r="K101" s="12">
        <f t="shared" ref="K101:N101" si="32">+POWER(K100,2)</f>
        <v>9.4674556213017624E-2</v>
      </c>
      <c r="L101" s="12">
        <f t="shared" si="32"/>
        <v>9.4674556213017624E-2</v>
      </c>
      <c r="M101" s="12">
        <f>+POWER(M100,2)</f>
        <v>9.4674556213017624E-2</v>
      </c>
      <c r="N101" s="13">
        <f t="shared" si="32"/>
        <v>9.4674556213017624E-2</v>
      </c>
    </row>
    <row r="102" spans="1:14" x14ac:dyDescent="0.2">
      <c r="A102" s="20" t="s">
        <v>23</v>
      </c>
      <c r="B102" s="15">
        <f>SUM(B101:N101)</f>
        <v>6.7692307692307674</v>
      </c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7"/>
    </row>
    <row r="103" spans="1:14" x14ac:dyDescent="0.2">
      <c r="A103" s="21" t="s">
        <v>38</v>
      </c>
      <c r="B103" s="22">
        <f>+B102/(B98-1)</f>
        <v>0.56410256410256399</v>
      </c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</row>
    <row r="104" spans="1:14" x14ac:dyDescent="0.2">
      <c r="B104" s="25"/>
      <c r="M104" s="2"/>
    </row>
    <row r="105" spans="1:14" x14ac:dyDescent="0.2">
      <c r="A105" s="7" t="s">
        <v>39</v>
      </c>
      <c r="B105" s="8" t="s">
        <v>8</v>
      </c>
      <c r="C105" s="8" t="s">
        <v>9</v>
      </c>
      <c r="D105" s="8" t="s">
        <v>10</v>
      </c>
      <c r="E105" s="8" t="s">
        <v>11</v>
      </c>
      <c r="F105" s="8" t="s">
        <v>12</v>
      </c>
      <c r="G105" s="8" t="s">
        <v>13</v>
      </c>
      <c r="H105" s="8" t="s">
        <v>14</v>
      </c>
      <c r="I105" s="8" t="s">
        <v>15</v>
      </c>
      <c r="J105" s="8" t="s">
        <v>16</v>
      </c>
      <c r="K105" s="8" t="s">
        <v>57</v>
      </c>
      <c r="L105" s="8" t="s">
        <v>58</v>
      </c>
      <c r="M105" s="8" t="s">
        <v>59</v>
      </c>
      <c r="N105" s="9" t="s">
        <v>60</v>
      </c>
    </row>
    <row r="106" spans="1:14" x14ac:dyDescent="0.2">
      <c r="A106" s="11" t="s">
        <v>17</v>
      </c>
      <c r="B106" s="12">
        <v>3</v>
      </c>
      <c r="C106" s="12">
        <v>5</v>
      </c>
      <c r="D106" s="12">
        <v>5</v>
      </c>
      <c r="E106" s="12">
        <v>3</v>
      </c>
      <c r="F106" s="12">
        <v>4</v>
      </c>
      <c r="G106" s="12">
        <v>4</v>
      </c>
      <c r="H106" s="12">
        <v>4</v>
      </c>
      <c r="I106" s="12">
        <v>5</v>
      </c>
      <c r="J106" s="12">
        <v>5</v>
      </c>
      <c r="K106" s="12">
        <v>5</v>
      </c>
      <c r="L106" s="12">
        <v>5</v>
      </c>
      <c r="M106" s="12">
        <v>5</v>
      </c>
      <c r="N106" s="13">
        <v>5</v>
      </c>
    </row>
    <row r="107" spans="1:14" x14ac:dyDescent="0.2">
      <c r="A107" s="14" t="s">
        <v>18</v>
      </c>
      <c r="B107" s="15">
        <f>SUM(B106:N106)</f>
        <v>58</v>
      </c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7"/>
    </row>
    <row r="108" spans="1:14" x14ac:dyDescent="0.2">
      <c r="A108" s="11" t="s">
        <v>19</v>
      </c>
      <c r="B108" s="15">
        <v>13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</row>
    <row r="109" spans="1:14" x14ac:dyDescent="0.2">
      <c r="A109" s="11" t="s">
        <v>20</v>
      </c>
      <c r="B109" s="15">
        <f>+B107/B108</f>
        <v>4.4615384615384617</v>
      </c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7"/>
    </row>
    <row r="110" spans="1:14" x14ac:dyDescent="0.2">
      <c r="A110" s="11" t="s">
        <v>21</v>
      </c>
      <c r="B110" s="12">
        <f t="shared" ref="B110:J110" si="33">+B106-$B$109</f>
        <v>-1.4615384615384617</v>
      </c>
      <c r="C110" s="12">
        <f t="shared" si="33"/>
        <v>0.53846153846153832</v>
      </c>
      <c r="D110" s="12">
        <f t="shared" si="33"/>
        <v>0.53846153846153832</v>
      </c>
      <c r="E110" s="12">
        <f t="shared" si="33"/>
        <v>-1.4615384615384617</v>
      </c>
      <c r="F110" s="12">
        <f t="shared" si="33"/>
        <v>-0.46153846153846168</v>
      </c>
      <c r="G110" s="12">
        <f t="shared" si="33"/>
        <v>-0.46153846153846168</v>
      </c>
      <c r="H110" s="12">
        <f t="shared" si="33"/>
        <v>-0.46153846153846168</v>
      </c>
      <c r="I110" s="12">
        <f t="shared" si="33"/>
        <v>0.53846153846153832</v>
      </c>
      <c r="J110" s="12">
        <f t="shared" si="33"/>
        <v>0.53846153846153832</v>
      </c>
      <c r="K110" s="12">
        <f>+K106-$B$109</f>
        <v>0.53846153846153832</v>
      </c>
      <c r="L110" s="12">
        <f t="shared" ref="L110:N110" si="34">+L106-$B$109</f>
        <v>0.53846153846153832</v>
      </c>
      <c r="M110" s="12">
        <f t="shared" si="34"/>
        <v>0.53846153846153832</v>
      </c>
      <c r="N110" s="13">
        <f t="shared" si="34"/>
        <v>0.53846153846153832</v>
      </c>
    </row>
    <row r="111" spans="1:14" x14ac:dyDescent="0.2">
      <c r="A111" s="11" t="s">
        <v>22</v>
      </c>
      <c r="B111" s="12">
        <f t="shared" ref="B111:J111" si="35">+POWER(B110,2)</f>
        <v>2.1360946745562135</v>
      </c>
      <c r="C111" s="12">
        <f t="shared" si="35"/>
        <v>0.28994082840236673</v>
      </c>
      <c r="D111" s="12">
        <f t="shared" si="35"/>
        <v>0.28994082840236673</v>
      </c>
      <c r="E111" s="12">
        <f t="shared" si="35"/>
        <v>2.1360946745562135</v>
      </c>
      <c r="F111" s="12">
        <f t="shared" si="35"/>
        <v>0.21301775147929006</v>
      </c>
      <c r="G111" s="12">
        <f t="shared" si="35"/>
        <v>0.21301775147929006</v>
      </c>
      <c r="H111" s="12">
        <f t="shared" si="35"/>
        <v>0.21301775147929006</v>
      </c>
      <c r="I111" s="12">
        <f t="shared" si="35"/>
        <v>0.28994082840236673</v>
      </c>
      <c r="J111" s="12">
        <f t="shared" si="35"/>
        <v>0.28994082840236673</v>
      </c>
      <c r="K111" s="12">
        <f t="shared" ref="K111:N111" si="36">+POWER(K110,2)</f>
        <v>0.28994082840236673</v>
      </c>
      <c r="L111" s="12">
        <f t="shared" si="36"/>
        <v>0.28994082840236673</v>
      </c>
      <c r="M111" s="12">
        <f t="shared" si="36"/>
        <v>0.28994082840236673</v>
      </c>
      <c r="N111" s="13">
        <f t="shared" si="36"/>
        <v>0.28994082840236673</v>
      </c>
    </row>
    <row r="112" spans="1:14" x14ac:dyDescent="0.2">
      <c r="A112" s="20" t="s">
        <v>23</v>
      </c>
      <c r="B112" s="15">
        <f>SUM(B111:N111)</f>
        <v>7.2307692307692317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7"/>
    </row>
    <row r="113" spans="1:14" x14ac:dyDescent="0.2">
      <c r="A113" s="21" t="s">
        <v>40</v>
      </c>
      <c r="B113" s="22">
        <f>+B112/(B108-1)</f>
        <v>0.60256410256410264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</row>
    <row r="114" spans="1:14" x14ac:dyDescent="0.2">
      <c r="B114" s="25"/>
      <c r="M114" s="2"/>
    </row>
    <row r="115" spans="1:14" x14ac:dyDescent="0.2">
      <c r="A115" s="7" t="s">
        <v>41</v>
      </c>
      <c r="B115" s="8" t="s">
        <v>8</v>
      </c>
      <c r="C115" s="8" t="s">
        <v>9</v>
      </c>
      <c r="D115" s="8" t="s">
        <v>10</v>
      </c>
      <c r="E115" s="8" t="s">
        <v>11</v>
      </c>
      <c r="F115" s="8" t="s">
        <v>12</v>
      </c>
      <c r="G115" s="8" t="s">
        <v>13</v>
      </c>
      <c r="H115" s="8" t="s">
        <v>14</v>
      </c>
      <c r="I115" s="8" t="s">
        <v>15</v>
      </c>
      <c r="J115" s="8" t="s">
        <v>16</v>
      </c>
      <c r="K115" s="8" t="s">
        <v>57</v>
      </c>
      <c r="L115" s="8" t="s">
        <v>58</v>
      </c>
      <c r="M115" s="8" t="s">
        <v>59</v>
      </c>
      <c r="N115" s="9" t="s">
        <v>60</v>
      </c>
    </row>
    <row r="116" spans="1:14" x14ac:dyDescent="0.2">
      <c r="A116" s="11" t="s">
        <v>17</v>
      </c>
      <c r="B116" s="12">
        <v>2</v>
      </c>
      <c r="C116" s="12">
        <v>5</v>
      </c>
      <c r="D116" s="12">
        <v>3</v>
      </c>
      <c r="E116" s="12">
        <v>4</v>
      </c>
      <c r="F116" s="12">
        <v>5</v>
      </c>
      <c r="G116" s="12">
        <v>4</v>
      </c>
      <c r="H116" s="12">
        <v>4</v>
      </c>
      <c r="I116" s="12">
        <v>4</v>
      </c>
      <c r="J116" s="12">
        <v>5</v>
      </c>
      <c r="K116" s="12">
        <v>5</v>
      </c>
      <c r="L116" s="12">
        <v>4</v>
      </c>
      <c r="M116" s="12">
        <v>5</v>
      </c>
      <c r="N116" s="13">
        <v>5</v>
      </c>
    </row>
    <row r="117" spans="1:14" x14ac:dyDescent="0.2">
      <c r="A117" s="14" t="s">
        <v>18</v>
      </c>
      <c r="B117" s="15">
        <f>SUM(B116:N116)</f>
        <v>55</v>
      </c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7"/>
    </row>
    <row r="118" spans="1:14" x14ac:dyDescent="0.2">
      <c r="A118" s="11" t="s">
        <v>19</v>
      </c>
      <c r="B118" s="15">
        <v>13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9"/>
    </row>
    <row r="119" spans="1:14" x14ac:dyDescent="0.2">
      <c r="A119" s="11" t="s">
        <v>20</v>
      </c>
      <c r="B119" s="15">
        <f>+B117/B118</f>
        <v>4.2307692307692308</v>
      </c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7"/>
    </row>
    <row r="120" spans="1:14" x14ac:dyDescent="0.2">
      <c r="A120" s="11" t="s">
        <v>21</v>
      </c>
      <c r="B120" s="12">
        <f t="shared" ref="B120:J120" si="37">+B116-$B$119</f>
        <v>-2.2307692307692308</v>
      </c>
      <c r="C120" s="12">
        <f t="shared" si="37"/>
        <v>0.76923076923076916</v>
      </c>
      <c r="D120" s="12">
        <f t="shared" si="37"/>
        <v>-1.2307692307692308</v>
      </c>
      <c r="E120" s="12">
        <f t="shared" si="37"/>
        <v>-0.23076923076923084</v>
      </c>
      <c r="F120" s="12">
        <f t="shared" si="37"/>
        <v>0.76923076923076916</v>
      </c>
      <c r="G120" s="12">
        <f t="shared" si="37"/>
        <v>-0.23076923076923084</v>
      </c>
      <c r="H120" s="12">
        <f t="shared" si="37"/>
        <v>-0.23076923076923084</v>
      </c>
      <c r="I120" s="12">
        <f t="shared" si="37"/>
        <v>-0.23076923076923084</v>
      </c>
      <c r="J120" s="12">
        <f t="shared" si="37"/>
        <v>0.76923076923076916</v>
      </c>
      <c r="K120" s="12">
        <f t="shared" ref="K120:N120" si="38">+K116-$B$119</f>
        <v>0.76923076923076916</v>
      </c>
      <c r="L120" s="12">
        <f t="shared" si="38"/>
        <v>-0.23076923076923084</v>
      </c>
      <c r="M120" s="12">
        <f t="shared" si="38"/>
        <v>0.76923076923076916</v>
      </c>
      <c r="N120" s="13">
        <f t="shared" si="38"/>
        <v>0.76923076923076916</v>
      </c>
    </row>
    <row r="121" spans="1:14" x14ac:dyDescent="0.2">
      <c r="A121" s="11" t="s">
        <v>22</v>
      </c>
      <c r="B121" s="12">
        <f t="shared" ref="B121:J121" si="39">+POWER(B120,2)</f>
        <v>4.9763313609467454</v>
      </c>
      <c r="C121" s="12">
        <f t="shared" si="39"/>
        <v>0.59171597633136086</v>
      </c>
      <c r="D121" s="12">
        <f t="shared" si="39"/>
        <v>1.5147928994082842</v>
      </c>
      <c r="E121" s="12">
        <f t="shared" si="39"/>
        <v>5.3254437869822514E-2</v>
      </c>
      <c r="F121" s="12">
        <f t="shared" si="39"/>
        <v>0.59171597633136086</v>
      </c>
      <c r="G121" s="12">
        <f t="shared" si="39"/>
        <v>5.3254437869822514E-2</v>
      </c>
      <c r="H121" s="12">
        <f t="shared" si="39"/>
        <v>5.3254437869822514E-2</v>
      </c>
      <c r="I121" s="12">
        <f t="shared" si="39"/>
        <v>5.3254437869822514E-2</v>
      </c>
      <c r="J121" s="12">
        <f t="shared" si="39"/>
        <v>0.59171597633136086</v>
      </c>
      <c r="K121" s="12">
        <f t="shared" ref="K121:N121" si="40">+POWER(K120,2)</f>
        <v>0.59171597633136086</v>
      </c>
      <c r="L121" s="12">
        <f t="shared" si="40"/>
        <v>5.3254437869822514E-2</v>
      </c>
      <c r="M121" s="12">
        <f t="shared" si="40"/>
        <v>0.59171597633136086</v>
      </c>
      <c r="N121" s="13">
        <f t="shared" si="40"/>
        <v>0.59171597633136086</v>
      </c>
    </row>
    <row r="122" spans="1:14" x14ac:dyDescent="0.2">
      <c r="A122" s="20" t="s">
        <v>23</v>
      </c>
      <c r="B122" s="15">
        <f>SUM(B121:N121)</f>
        <v>10.307692307692307</v>
      </c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7"/>
    </row>
    <row r="123" spans="1:14" x14ac:dyDescent="0.2">
      <c r="A123" s="21" t="s">
        <v>42</v>
      </c>
      <c r="B123" s="22">
        <f>+B122/(B118-1)</f>
        <v>0.85897435897435892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4"/>
    </row>
    <row r="124" spans="1:14" x14ac:dyDescent="0.2">
      <c r="B124" s="25"/>
      <c r="M124" s="2"/>
    </row>
    <row r="125" spans="1:14" x14ac:dyDescent="0.2">
      <c r="A125" s="7" t="s">
        <v>43</v>
      </c>
      <c r="B125" s="8" t="s">
        <v>8</v>
      </c>
      <c r="C125" s="8" t="s">
        <v>9</v>
      </c>
      <c r="D125" s="8" t="s">
        <v>10</v>
      </c>
      <c r="E125" s="8" t="s">
        <v>11</v>
      </c>
      <c r="F125" s="8" t="s">
        <v>12</v>
      </c>
      <c r="G125" s="8" t="s">
        <v>13</v>
      </c>
      <c r="H125" s="8" t="s">
        <v>14</v>
      </c>
      <c r="I125" s="8" t="s">
        <v>15</v>
      </c>
      <c r="J125" s="8" t="s">
        <v>16</v>
      </c>
      <c r="K125" s="8" t="s">
        <v>57</v>
      </c>
      <c r="L125" s="8" t="s">
        <v>58</v>
      </c>
      <c r="M125" s="8" t="s">
        <v>59</v>
      </c>
      <c r="N125" s="9" t="s">
        <v>60</v>
      </c>
    </row>
    <row r="126" spans="1:14" x14ac:dyDescent="0.2">
      <c r="A126" s="11" t="s">
        <v>17</v>
      </c>
      <c r="B126" s="12">
        <v>3</v>
      </c>
      <c r="C126" s="12">
        <v>5</v>
      </c>
      <c r="D126" s="12">
        <v>4</v>
      </c>
      <c r="E126" s="12">
        <v>5</v>
      </c>
      <c r="F126" s="12">
        <v>5</v>
      </c>
      <c r="G126" s="12">
        <v>5</v>
      </c>
      <c r="H126" s="12">
        <v>4</v>
      </c>
      <c r="I126" s="12">
        <v>4</v>
      </c>
      <c r="J126" s="12">
        <v>5</v>
      </c>
      <c r="K126" s="12">
        <v>5</v>
      </c>
      <c r="L126" s="12">
        <v>3</v>
      </c>
      <c r="M126" s="12">
        <v>5</v>
      </c>
      <c r="N126" s="13">
        <v>5</v>
      </c>
    </row>
    <row r="127" spans="1:14" x14ac:dyDescent="0.2">
      <c r="A127" s="14" t="s">
        <v>18</v>
      </c>
      <c r="B127" s="15">
        <f>SUM(B126:N126)</f>
        <v>58</v>
      </c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7"/>
    </row>
    <row r="128" spans="1:14" x14ac:dyDescent="0.2">
      <c r="A128" s="11" t="s">
        <v>19</v>
      </c>
      <c r="B128" s="15">
        <v>13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9"/>
    </row>
    <row r="129" spans="1:14" x14ac:dyDescent="0.2">
      <c r="A129" s="11" t="s">
        <v>20</v>
      </c>
      <c r="B129" s="15">
        <f>+B127/B128</f>
        <v>4.4615384615384617</v>
      </c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7"/>
    </row>
    <row r="130" spans="1:14" x14ac:dyDescent="0.2">
      <c r="A130" s="11" t="s">
        <v>21</v>
      </c>
      <c r="B130" s="12">
        <f t="shared" ref="B130:J130" si="41">+B126-$B$129</f>
        <v>-1.4615384615384617</v>
      </c>
      <c r="C130" s="12">
        <f t="shared" si="41"/>
        <v>0.53846153846153832</v>
      </c>
      <c r="D130" s="12">
        <f t="shared" si="41"/>
        <v>-0.46153846153846168</v>
      </c>
      <c r="E130" s="12">
        <f t="shared" si="41"/>
        <v>0.53846153846153832</v>
      </c>
      <c r="F130" s="12">
        <f t="shared" si="41"/>
        <v>0.53846153846153832</v>
      </c>
      <c r="G130" s="12">
        <f t="shared" si="41"/>
        <v>0.53846153846153832</v>
      </c>
      <c r="H130" s="12">
        <f t="shared" si="41"/>
        <v>-0.46153846153846168</v>
      </c>
      <c r="I130" s="12">
        <f t="shared" si="41"/>
        <v>-0.46153846153846168</v>
      </c>
      <c r="J130" s="12">
        <f t="shared" si="41"/>
        <v>0.53846153846153832</v>
      </c>
      <c r="K130" s="12">
        <f t="shared" ref="K130:N130" si="42">+K126-$B$129</f>
        <v>0.53846153846153832</v>
      </c>
      <c r="L130" s="12">
        <f t="shared" si="42"/>
        <v>-1.4615384615384617</v>
      </c>
      <c r="M130" s="12">
        <f t="shared" si="42"/>
        <v>0.53846153846153832</v>
      </c>
      <c r="N130" s="13">
        <f t="shared" si="42"/>
        <v>0.53846153846153832</v>
      </c>
    </row>
    <row r="131" spans="1:14" x14ac:dyDescent="0.2">
      <c r="A131" s="11" t="s">
        <v>22</v>
      </c>
      <c r="B131" s="12">
        <f t="shared" ref="B131:J131" si="43">+POWER(B130,2)</f>
        <v>2.1360946745562135</v>
      </c>
      <c r="C131" s="12">
        <f t="shared" si="43"/>
        <v>0.28994082840236673</v>
      </c>
      <c r="D131" s="12">
        <f t="shared" si="43"/>
        <v>0.21301775147929006</v>
      </c>
      <c r="E131" s="12">
        <f t="shared" si="43"/>
        <v>0.28994082840236673</v>
      </c>
      <c r="F131" s="12">
        <f t="shared" si="43"/>
        <v>0.28994082840236673</v>
      </c>
      <c r="G131" s="12">
        <f t="shared" si="43"/>
        <v>0.28994082840236673</v>
      </c>
      <c r="H131" s="12">
        <f t="shared" si="43"/>
        <v>0.21301775147929006</v>
      </c>
      <c r="I131" s="12">
        <f t="shared" si="43"/>
        <v>0.21301775147929006</v>
      </c>
      <c r="J131" s="12">
        <f t="shared" si="43"/>
        <v>0.28994082840236673</v>
      </c>
      <c r="K131" s="12">
        <f t="shared" ref="K131:N131" si="44">+POWER(K130,2)</f>
        <v>0.28994082840236673</v>
      </c>
      <c r="L131" s="12">
        <f t="shared" si="44"/>
        <v>2.1360946745562135</v>
      </c>
      <c r="M131" s="12">
        <f t="shared" si="44"/>
        <v>0.28994082840236673</v>
      </c>
      <c r="N131" s="13">
        <f t="shared" si="44"/>
        <v>0.28994082840236673</v>
      </c>
    </row>
    <row r="132" spans="1:14" x14ac:dyDescent="0.2">
      <c r="A132" s="20" t="s">
        <v>23</v>
      </c>
      <c r="B132" s="15">
        <f>SUM(B131:N131)</f>
        <v>7.2307692307692317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7"/>
    </row>
    <row r="133" spans="1:14" x14ac:dyDescent="0.2">
      <c r="A133" s="21" t="s">
        <v>44</v>
      </c>
      <c r="B133" s="22">
        <f>+B132/(B128-1)</f>
        <v>0.60256410256410264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4"/>
    </row>
    <row r="134" spans="1:14" x14ac:dyDescent="0.2">
      <c r="B134" s="25"/>
      <c r="M134" s="2"/>
    </row>
    <row r="135" spans="1:14" x14ac:dyDescent="0.2">
      <c r="A135" s="7" t="s">
        <v>45</v>
      </c>
      <c r="B135" s="8" t="s">
        <v>8</v>
      </c>
      <c r="C135" s="8" t="s">
        <v>9</v>
      </c>
      <c r="D135" s="8" t="s">
        <v>10</v>
      </c>
      <c r="E135" s="8" t="s">
        <v>11</v>
      </c>
      <c r="F135" s="8" t="s">
        <v>12</v>
      </c>
      <c r="G135" s="8" t="s">
        <v>13</v>
      </c>
      <c r="H135" s="8" t="s">
        <v>14</v>
      </c>
      <c r="I135" s="8" t="s">
        <v>15</v>
      </c>
      <c r="J135" s="8" t="s">
        <v>16</v>
      </c>
      <c r="K135" s="8" t="s">
        <v>57</v>
      </c>
      <c r="L135" s="8" t="s">
        <v>58</v>
      </c>
      <c r="M135" s="8" t="s">
        <v>59</v>
      </c>
      <c r="N135" s="9" t="s">
        <v>60</v>
      </c>
    </row>
    <row r="136" spans="1:14" x14ac:dyDescent="0.2">
      <c r="A136" s="11" t="s">
        <v>17</v>
      </c>
      <c r="B136" s="12">
        <v>4</v>
      </c>
      <c r="C136" s="12">
        <v>5</v>
      </c>
      <c r="D136" s="12">
        <v>5</v>
      </c>
      <c r="E136" s="12">
        <v>3</v>
      </c>
      <c r="F136" s="12">
        <v>5</v>
      </c>
      <c r="G136" s="12">
        <v>4</v>
      </c>
      <c r="H136" s="12">
        <v>5</v>
      </c>
      <c r="I136" s="12">
        <v>4</v>
      </c>
      <c r="J136" s="12">
        <v>5</v>
      </c>
      <c r="K136" s="12">
        <v>5</v>
      </c>
      <c r="L136" s="12">
        <v>5</v>
      </c>
      <c r="M136" s="12">
        <v>5</v>
      </c>
      <c r="N136" s="13">
        <v>5</v>
      </c>
    </row>
    <row r="137" spans="1:14" x14ac:dyDescent="0.2">
      <c r="A137" s="14" t="s">
        <v>18</v>
      </c>
      <c r="B137" s="15">
        <f>SUM(B136:N136)</f>
        <v>60</v>
      </c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7"/>
    </row>
    <row r="138" spans="1:14" x14ac:dyDescent="0.2">
      <c r="A138" s="11" t="s">
        <v>19</v>
      </c>
      <c r="B138" s="15">
        <v>13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9"/>
    </row>
    <row r="139" spans="1:14" x14ac:dyDescent="0.2">
      <c r="A139" s="11" t="s">
        <v>20</v>
      </c>
      <c r="B139" s="15">
        <f>+B137/B138</f>
        <v>4.615384615384615</v>
      </c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7"/>
    </row>
    <row r="140" spans="1:14" x14ac:dyDescent="0.2">
      <c r="A140" s="11" t="s">
        <v>21</v>
      </c>
      <c r="B140" s="12">
        <f t="shared" ref="B140:J140" si="45">+B136-$B$139</f>
        <v>-0.61538461538461497</v>
      </c>
      <c r="C140" s="12">
        <f t="shared" si="45"/>
        <v>0.38461538461538503</v>
      </c>
      <c r="D140" s="12">
        <f t="shared" si="45"/>
        <v>0.38461538461538503</v>
      </c>
      <c r="E140" s="12">
        <f t="shared" si="45"/>
        <v>-1.615384615384615</v>
      </c>
      <c r="F140" s="12">
        <f t="shared" si="45"/>
        <v>0.38461538461538503</v>
      </c>
      <c r="G140" s="12">
        <f t="shared" si="45"/>
        <v>-0.61538461538461497</v>
      </c>
      <c r="H140" s="12">
        <f t="shared" si="45"/>
        <v>0.38461538461538503</v>
      </c>
      <c r="I140" s="12">
        <f t="shared" si="45"/>
        <v>-0.61538461538461497</v>
      </c>
      <c r="J140" s="12">
        <f t="shared" si="45"/>
        <v>0.38461538461538503</v>
      </c>
      <c r="K140" s="12">
        <f t="shared" ref="K140:N140" si="46">+K136-$B$139</f>
        <v>0.38461538461538503</v>
      </c>
      <c r="L140" s="12">
        <f t="shared" si="46"/>
        <v>0.38461538461538503</v>
      </c>
      <c r="M140" s="12">
        <f t="shared" si="46"/>
        <v>0.38461538461538503</v>
      </c>
      <c r="N140" s="13">
        <f t="shared" si="46"/>
        <v>0.38461538461538503</v>
      </c>
    </row>
    <row r="141" spans="1:14" x14ac:dyDescent="0.2">
      <c r="A141" s="11" t="s">
        <v>22</v>
      </c>
      <c r="B141" s="12">
        <f t="shared" ref="B141:J141" si="47">+POWER(B140,2)</f>
        <v>0.3786982248520705</v>
      </c>
      <c r="C141" s="12">
        <f t="shared" si="47"/>
        <v>0.14792899408284055</v>
      </c>
      <c r="D141" s="12">
        <f t="shared" si="47"/>
        <v>0.14792899408284055</v>
      </c>
      <c r="E141" s="12">
        <f t="shared" si="47"/>
        <v>2.6094674556213007</v>
      </c>
      <c r="F141" s="12">
        <f t="shared" si="47"/>
        <v>0.14792899408284055</v>
      </c>
      <c r="G141" s="12">
        <f t="shared" si="47"/>
        <v>0.3786982248520705</v>
      </c>
      <c r="H141" s="12">
        <f t="shared" si="47"/>
        <v>0.14792899408284055</v>
      </c>
      <c r="I141" s="12">
        <f t="shared" si="47"/>
        <v>0.3786982248520705</v>
      </c>
      <c r="J141" s="12">
        <f t="shared" si="47"/>
        <v>0.14792899408284055</v>
      </c>
      <c r="K141" s="12">
        <f t="shared" ref="K141:N141" si="48">+POWER(K140,2)</f>
        <v>0.14792899408284055</v>
      </c>
      <c r="L141" s="12">
        <f t="shared" si="48"/>
        <v>0.14792899408284055</v>
      </c>
      <c r="M141" s="12">
        <f t="shared" si="48"/>
        <v>0.14792899408284055</v>
      </c>
      <c r="N141" s="13">
        <f t="shared" si="48"/>
        <v>0.14792899408284055</v>
      </c>
    </row>
    <row r="142" spans="1:14" x14ac:dyDescent="0.2">
      <c r="A142" s="20" t="s">
        <v>23</v>
      </c>
      <c r="B142" s="15">
        <f>SUM(B141:N141)</f>
        <v>5.0769230769230749</v>
      </c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7"/>
    </row>
    <row r="143" spans="1:14" x14ac:dyDescent="0.2">
      <c r="A143" s="21" t="s">
        <v>46</v>
      </c>
      <c r="B143" s="22">
        <f>+B142/(B138-1)</f>
        <v>0.42307692307692291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4"/>
    </row>
    <row r="144" spans="1:14" x14ac:dyDescent="0.2">
      <c r="B144" s="25"/>
      <c r="M144" s="2"/>
    </row>
    <row r="145" spans="1:14" x14ac:dyDescent="0.2">
      <c r="A145" s="7" t="s">
        <v>47</v>
      </c>
      <c r="B145" s="8" t="s">
        <v>8</v>
      </c>
      <c r="C145" s="8" t="s">
        <v>9</v>
      </c>
      <c r="D145" s="8" t="s">
        <v>10</v>
      </c>
      <c r="E145" s="8" t="s">
        <v>11</v>
      </c>
      <c r="F145" s="8" t="s">
        <v>12</v>
      </c>
      <c r="G145" s="8" t="s">
        <v>13</v>
      </c>
      <c r="H145" s="8" t="s">
        <v>14</v>
      </c>
      <c r="I145" s="8" t="s">
        <v>15</v>
      </c>
      <c r="J145" s="8" t="s">
        <v>16</v>
      </c>
      <c r="K145" s="8" t="s">
        <v>57</v>
      </c>
      <c r="L145" s="8" t="s">
        <v>58</v>
      </c>
      <c r="M145" s="8" t="s">
        <v>59</v>
      </c>
      <c r="N145" s="9" t="s">
        <v>60</v>
      </c>
    </row>
    <row r="146" spans="1:14" x14ac:dyDescent="0.2">
      <c r="A146" s="11" t="s">
        <v>17</v>
      </c>
      <c r="B146" s="12">
        <v>4</v>
      </c>
      <c r="C146" s="12">
        <v>5</v>
      </c>
      <c r="D146" s="12">
        <v>5</v>
      </c>
      <c r="E146" s="12">
        <v>4</v>
      </c>
      <c r="F146" s="12">
        <v>5</v>
      </c>
      <c r="G146" s="12">
        <v>5</v>
      </c>
      <c r="H146" s="12">
        <v>3</v>
      </c>
      <c r="I146" s="12">
        <v>5</v>
      </c>
      <c r="J146" s="12">
        <v>4</v>
      </c>
      <c r="K146" s="12">
        <v>5</v>
      </c>
      <c r="L146" s="12">
        <v>4</v>
      </c>
      <c r="M146" s="12">
        <v>4</v>
      </c>
      <c r="N146" s="13">
        <v>5</v>
      </c>
    </row>
    <row r="147" spans="1:14" x14ac:dyDescent="0.2">
      <c r="A147" s="14" t="s">
        <v>18</v>
      </c>
      <c r="B147" s="15">
        <f>SUM(B146:N146)</f>
        <v>58</v>
      </c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7"/>
    </row>
    <row r="148" spans="1:14" x14ac:dyDescent="0.2">
      <c r="A148" s="11" t="s">
        <v>19</v>
      </c>
      <c r="B148" s="15">
        <v>13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9"/>
    </row>
    <row r="149" spans="1:14" x14ac:dyDescent="0.2">
      <c r="A149" s="11" t="s">
        <v>20</v>
      </c>
      <c r="B149" s="15">
        <f>+B147/B148</f>
        <v>4.4615384615384617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7"/>
    </row>
    <row r="150" spans="1:14" x14ac:dyDescent="0.2">
      <c r="A150" s="11" t="s">
        <v>21</v>
      </c>
      <c r="B150" s="12">
        <f t="shared" ref="B150:J150" si="49">+B146-$B$149</f>
        <v>-0.46153846153846168</v>
      </c>
      <c r="C150" s="12">
        <f t="shared" si="49"/>
        <v>0.53846153846153832</v>
      </c>
      <c r="D150" s="12">
        <f t="shared" si="49"/>
        <v>0.53846153846153832</v>
      </c>
      <c r="E150" s="12">
        <f t="shared" si="49"/>
        <v>-0.46153846153846168</v>
      </c>
      <c r="F150" s="12">
        <f t="shared" si="49"/>
        <v>0.53846153846153832</v>
      </c>
      <c r="G150" s="12">
        <f t="shared" si="49"/>
        <v>0.53846153846153832</v>
      </c>
      <c r="H150" s="12">
        <f t="shared" si="49"/>
        <v>-1.4615384615384617</v>
      </c>
      <c r="I150" s="12">
        <f t="shared" si="49"/>
        <v>0.53846153846153832</v>
      </c>
      <c r="J150" s="12">
        <f t="shared" si="49"/>
        <v>-0.46153846153846168</v>
      </c>
      <c r="K150" s="12">
        <f>+K146-$B$149</f>
        <v>0.53846153846153832</v>
      </c>
      <c r="L150" s="12">
        <f t="shared" ref="L150:N150" si="50">+L146-$B$149</f>
        <v>-0.46153846153846168</v>
      </c>
      <c r="M150" s="12">
        <f t="shared" si="50"/>
        <v>-0.46153846153846168</v>
      </c>
      <c r="N150" s="13">
        <f t="shared" si="50"/>
        <v>0.53846153846153832</v>
      </c>
    </row>
    <row r="151" spans="1:14" x14ac:dyDescent="0.2">
      <c r="A151" s="11" t="s">
        <v>22</v>
      </c>
      <c r="B151" s="12">
        <f t="shared" ref="B151:J151" si="51">+POWER(B150,2)</f>
        <v>0.21301775147929006</v>
      </c>
      <c r="C151" s="12">
        <f t="shared" si="51"/>
        <v>0.28994082840236673</v>
      </c>
      <c r="D151" s="12">
        <f t="shared" si="51"/>
        <v>0.28994082840236673</v>
      </c>
      <c r="E151" s="12">
        <f t="shared" si="51"/>
        <v>0.21301775147929006</v>
      </c>
      <c r="F151" s="12">
        <f t="shared" si="51"/>
        <v>0.28994082840236673</v>
      </c>
      <c r="G151" s="12">
        <f t="shared" si="51"/>
        <v>0.28994082840236673</v>
      </c>
      <c r="H151" s="12">
        <f t="shared" si="51"/>
        <v>2.1360946745562135</v>
      </c>
      <c r="I151" s="12">
        <f t="shared" si="51"/>
        <v>0.28994082840236673</v>
      </c>
      <c r="J151" s="12">
        <f t="shared" si="51"/>
        <v>0.21301775147929006</v>
      </c>
      <c r="K151" s="12">
        <f t="shared" ref="K151:N151" si="52">+POWER(K150,2)</f>
        <v>0.28994082840236673</v>
      </c>
      <c r="L151" s="12">
        <f t="shared" si="52"/>
        <v>0.21301775147929006</v>
      </c>
      <c r="M151" s="12">
        <f t="shared" si="52"/>
        <v>0.21301775147929006</v>
      </c>
      <c r="N151" s="13">
        <f t="shared" si="52"/>
        <v>0.28994082840236673</v>
      </c>
    </row>
    <row r="152" spans="1:14" x14ac:dyDescent="0.2">
      <c r="A152" s="20" t="s">
        <v>23</v>
      </c>
      <c r="B152" s="15">
        <f>SUM(B151:N151)</f>
        <v>5.2307692307692317</v>
      </c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7"/>
    </row>
    <row r="153" spans="1:14" x14ac:dyDescent="0.2">
      <c r="A153" s="21" t="s">
        <v>48</v>
      </c>
      <c r="B153" s="22">
        <f>+B152/(B148-1)</f>
        <v>0.43589743589743596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4"/>
    </row>
    <row r="154" spans="1:14" x14ac:dyDescent="0.2">
      <c r="B154" s="25"/>
      <c r="M154" s="2"/>
    </row>
    <row r="155" spans="1:14" x14ac:dyDescent="0.2">
      <c r="A155" s="7" t="s">
        <v>49</v>
      </c>
      <c r="B155" s="8" t="s">
        <v>8</v>
      </c>
      <c r="C155" s="8" t="s">
        <v>9</v>
      </c>
      <c r="D155" s="8" t="s">
        <v>10</v>
      </c>
      <c r="E155" s="8" t="s">
        <v>11</v>
      </c>
      <c r="F155" s="8" t="s">
        <v>12</v>
      </c>
      <c r="G155" s="8" t="s">
        <v>13</v>
      </c>
      <c r="H155" s="8" t="s">
        <v>14</v>
      </c>
      <c r="I155" s="8" t="s">
        <v>15</v>
      </c>
      <c r="J155" s="8" t="s">
        <v>16</v>
      </c>
      <c r="K155" s="8" t="s">
        <v>57</v>
      </c>
      <c r="L155" s="8" t="s">
        <v>58</v>
      </c>
      <c r="M155" s="8" t="s">
        <v>59</v>
      </c>
      <c r="N155" s="9" t="s">
        <v>60</v>
      </c>
    </row>
    <row r="156" spans="1:14" x14ac:dyDescent="0.2">
      <c r="A156" s="11" t="s">
        <v>17</v>
      </c>
      <c r="B156" s="12">
        <v>4</v>
      </c>
      <c r="C156" s="12">
        <v>5</v>
      </c>
      <c r="D156" s="12">
        <v>5</v>
      </c>
      <c r="E156" s="12">
        <v>3</v>
      </c>
      <c r="F156" s="12">
        <v>5</v>
      </c>
      <c r="G156" s="12">
        <v>5</v>
      </c>
      <c r="H156" s="12">
        <v>4</v>
      </c>
      <c r="I156" s="12">
        <v>5</v>
      </c>
      <c r="J156" s="12">
        <v>5</v>
      </c>
      <c r="K156" s="12">
        <v>5</v>
      </c>
      <c r="L156" s="12">
        <v>4</v>
      </c>
      <c r="M156" s="12">
        <v>5</v>
      </c>
      <c r="N156" s="13">
        <v>5</v>
      </c>
    </row>
    <row r="157" spans="1:14" x14ac:dyDescent="0.2">
      <c r="A157" s="14" t="s">
        <v>18</v>
      </c>
      <c r="B157" s="15">
        <f>SUM(B156:N156)</f>
        <v>60</v>
      </c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7"/>
    </row>
    <row r="158" spans="1:14" x14ac:dyDescent="0.2">
      <c r="A158" s="11" t="s">
        <v>19</v>
      </c>
      <c r="B158" s="15">
        <v>13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9"/>
    </row>
    <row r="159" spans="1:14" x14ac:dyDescent="0.2">
      <c r="A159" s="11" t="s">
        <v>20</v>
      </c>
      <c r="B159" s="15">
        <f>+B157/B158</f>
        <v>4.615384615384615</v>
      </c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7"/>
    </row>
    <row r="160" spans="1:14" x14ac:dyDescent="0.2">
      <c r="A160" s="11" t="s">
        <v>21</v>
      </c>
      <c r="B160" s="12">
        <f t="shared" ref="B160:J160" si="53">+B156-$B$159</f>
        <v>-0.61538461538461497</v>
      </c>
      <c r="C160" s="12">
        <f t="shared" si="53"/>
        <v>0.38461538461538503</v>
      </c>
      <c r="D160" s="12">
        <f t="shared" si="53"/>
        <v>0.38461538461538503</v>
      </c>
      <c r="E160" s="12">
        <f t="shared" si="53"/>
        <v>-1.615384615384615</v>
      </c>
      <c r="F160" s="12">
        <f t="shared" si="53"/>
        <v>0.38461538461538503</v>
      </c>
      <c r="G160" s="12">
        <f t="shared" si="53"/>
        <v>0.38461538461538503</v>
      </c>
      <c r="H160" s="12">
        <f t="shared" si="53"/>
        <v>-0.61538461538461497</v>
      </c>
      <c r="I160" s="12">
        <f t="shared" si="53"/>
        <v>0.38461538461538503</v>
      </c>
      <c r="J160" s="12">
        <f t="shared" si="53"/>
        <v>0.38461538461538503</v>
      </c>
      <c r="K160" s="12">
        <f t="shared" ref="K160:N160" si="54">+K156-$B$159</f>
        <v>0.38461538461538503</v>
      </c>
      <c r="L160" s="12">
        <f t="shared" si="54"/>
        <v>-0.61538461538461497</v>
      </c>
      <c r="M160" s="12">
        <f t="shared" si="54"/>
        <v>0.38461538461538503</v>
      </c>
      <c r="N160" s="13">
        <f t="shared" si="54"/>
        <v>0.38461538461538503</v>
      </c>
    </row>
    <row r="161" spans="1:16" x14ac:dyDescent="0.2">
      <c r="A161" s="11" t="s">
        <v>22</v>
      </c>
      <c r="B161" s="12">
        <f t="shared" ref="B161:J161" si="55">+POWER(B160,2)</f>
        <v>0.3786982248520705</v>
      </c>
      <c r="C161" s="12">
        <f t="shared" si="55"/>
        <v>0.14792899408284055</v>
      </c>
      <c r="D161" s="12">
        <f t="shared" si="55"/>
        <v>0.14792899408284055</v>
      </c>
      <c r="E161" s="12">
        <f t="shared" si="55"/>
        <v>2.6094674556213007</v>
      </c>
      <c r="F161" s="12">
        <f t="shared" si="55"/>
        <v>0.14792899408284055</v>
      </c>
      <c r="G161" s="12">
        <f t="shared" si="55"/>
        <v>0.14792899408284055</v>
      </c>
      <c r="H161" s="12">
        <f t="shared" si="55"/>
        <v>0.3786982248520705</v>
      </c>
      <c r="I161" s="12">
        <f t="shared" si="55"/>
        <v>0.14792899408284055</v>
      </c>
      <c r="J161" s="12">
        <f t="shared" si="55"/>
        <v>0.14792899408284055</v>
      </c>
      <c r="K161" s="12">
        <f t="shared" ref="K161:N161" si="56">+POWER(K160,2)</f>
        <v>0.14792899408284055</v>
      </c>
      <c r="L161" s="12">
        <f t="shared" si="56"/>
        <v>0.3786982248520705</v>
      </c>
      <c r="M161" s="12">
        <f t="shared" si="56"/>
        <v>0.14792899408284055</v>
      </c>
      <c r="N161" s="13">
        <f t="shared" si="56"/>
        <v>0.14792899408284055</v>
      </c>
    </row>
    <row r="162" spans="1:16" x14ac:dyDescent="0.2">
      <c r="A162" s="20" t="s">
        <v>23</v>
      </c>
      <c r="B162" s="15">
        <f>SUM(B161:N161)</f>
        <v>5.0769230769230749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7"/>
    </row>
    <row r="163" spans="1:16" x14ac:dyDescent="0.2">
      <c r="A163" s="21" t="s">
        <v>50</v>
      </c>
      <c r="B163" s="22">
        <f>+B162/(B158-1)</f>
        <v>0.42307692307692291</v>
      </c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4"/>
    </row>
    <row r="164" spans="1:16" x14ac:dyDescent="0.2">
      <c r="A164" s="28"/>
      <c r="B164" s="29"/>
      <c r="C164" s="30"/>
      <c r="D164" s="30"/>
      <c r="E164" s="30"/>
      <c r="F164" s="30"/>
      <c r="G164" s="30"/>
      <c r="H164" s="30"/>
      <c r="I164" s="30"/>
      <c r="J164" s="30"/>
    </row>
    <row r="165" spans="1:16" x14ac:dyDescent="0.2">
      <c r="A165" s="7" t="s">
        <v>53</v>
      </c>
      <c r="B165" s="8" t="s">
        <v>8</v>
      </c>
      <c r="C165" s="8" t="s">
        <v>9</v>
      </c>
      <c r="D165" s="8" t="s">
        <v>10</v>
      </c>
      <c r="E165" s="8" t="s">
        <v>11</v>
      </c>
      <c r="F165" s="8" t="s">
        <v>12</v>
      </c>
      <c r="G165" s="8" t="s">
        <v>13</v>
      </c>
      <c r="H165" s="8" t="s">
        <v>14</v>
      </c>
      <c r="I165" s="8" t="s">
        <v>15</v>
      </c>
      <c r="J165" s="8" t="s">
        <v>16</v>
      </c>
      <c r="K165" s="8" t="s">
        <v>57</v>
      </c>
      <c r="L165" s="8" t="s">
        <v>58</v>
      </c>
      <c r="M165" s="8" t="s">
        <v>59</v>
      </c>
      <c r="N165" s="9" t="s">
        <v>60</v>
      </c>
    </row>
    <row r="166" spans="1:16" x14ac:dyDescent="0.2">
      <c r="A166" s="11" t="s">
        <v>17</v>
      </c>
      <c r="B166" s="12">
        <v>4</v>
      </c>
      <c r="C166" s="12">
        <v>5</v>
      </c>
      <c r="D166" s="12">
        <v>5</v>
      </c>
      <c r="E166" s="12">
        <v>5</v>
      </c>
      <c r="F166" s="12">
        <v>5</v>
      </c>
      <c r="G166" s="12">
        <v>4</v>
      </c>
      <c r="H166" s="12">
        <v>4</v>
      </c>
      <c r="I166" s="12">
        <v>5</v>
      </c>
      <c r="J166" s="12">
        <v>3</v>
      </c>
      <c r="K166" s="12">
        <v>5</v>
      </c>
      <c r="L166" s="12">
        <v>3</v>
      </c>
      <c r="M166" s="12">
        <v>5</v>
      </c>
      <c r="N166" s="13">
        <v>5</v>
      </c>
    </row>
    <row r="167" spans="1:16" x14ac:dyDescent="0.2">
      <c r="A167" s="14" t="s">
        <v>18</v>
      </c>
      <c r="B167" s="15">
        <f>SUM(B166:N166)</f>
        <v>58</v>
      </c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7"/>
    </row>
    <row r="168" spans="1:16" x14ac:dyDescent="0.2">
      <c r="A168" s="11" t="s">
        <v>19</v>
      </c>
      <c r="B168" s="15">
        <v>13</v>
      </c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9"/>
    </row>
    <row r="169" spans="1:16" x14ac:dyDescent="0.2">
      <c r="A169" s="11" t="s">
        <v>20</v>
      </c>
      <c r="B169" s="15">
        <f>+B167/B168</f>
        <v>4.4615384615384617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7"/>
    </row>
    <row r="170" spans="1:16" x14ac:dyDescent="0.2">
      <c r="A170" s="11" t="s">
        <v>21</v>
      </c>
      <c r="B170" s="12">
        <f t="shared" ref="B170:J170" si="57">+B166-$B$159</f>
        <v>-0.61538461538461497</v>
      </c>
      <c r="C170" s="12">
        <f t="shared" si="57"/>
        <v>0.38461538461538503</v>
      </c>
      <c r="D170" s="12">
        <f t="shared" si="57"/>
        <v>0.38461538461538503</v>
      </c>
      <c r="E170" s="12">
        <f t="shared" si="57"/>
        <v>0.38461538461538503</v>
      </c>
      <c r="F170" s="12">
        <f t="shared" si="57"/>
        <v>0.38461538461538503</v>
      </c>
      <c r="G170" s="12">
        <f t="shared" si="57"/>
        <v>-0.61538461538461497</v>
      </c>
      <c r="H170" s="12">
        <f t="shared" si="57"/>
        <v>-0.61538461538461497</v>
      </c>
      <c r="I170" s="12">
        <f t="shared" si="57"/>
        <v>0.38461538461538503</v>
      </c>
      <c r="J170" s="12">
        <f t="shared" si="57"/>
        <v>-1.615384615384615</v>
      </c>
      <c r="K170" s="12">
        <f t="shared" ref="K170:N170" si="58">+K166-$B$159</f>
        <v>0.38461538461538503</v>
      </c>
      <c r="L170" s="12">
        <f t="shared" si="58"/>
        <v>-1.615384615384615</v>
      </c>
      <c r="M170" s="12">
        <f t="shared" si="58"/>
        <v>0.38461538461538503</v>
      </c>
      <c r="N170" s="13">
        <f t="shared" si="58"/>
        <v>0.38461538461538503</v>
      </c>
    </row>
    <row r="171" spans="1:16" x14ac:dyDescent="0.2">
      <c r="A171" s="11" t="s">
        <v>22</v>
      </c>
      <c r="B171" s="12">
        <f t="shared" ref="B171:J171" si="59">+POWER(B170,2)</f>
        <v>0.3786982248520705</v>
      </c>
      <c r="C171" s="12">
        <f t="shared" si="59"/>
        <v>0.14792899408284055</v>
      </c>
      <c r="D171" s="12">
        <f t="shared" si="59"/>
        <v>0.14792899408284055</v>
      </c>
      <c r="E171" s="12">
        <f t="shared" si="59"/>
        <v>0.14792899408284055</v>
      </c>
      <c r="F171" s="12">
        <f t="shared" si="59"/>
        <v>0.14792899408284055</v>
      </c>
      <c r="G171" s="12">
        <f t="shared" si="59"/>
        <v>0.3786982248520705</v>
      </c>
      <c r="H171" s="12">
        <f t="shared" si="59"/>
        <v>0.3786982248520705</v>
      </c>
      <c r="I171" s="12">
        <f t="shared" si="59"/>
        <v>0.14792899408284055</v>
      </c>
      <c r="J171" s="12">
        <f t="shared" si="59"/>
        <v>2.6094674556213007</v>
      </c>
      <c r="K171" s="12">
        <f t="shared" ref="K171:N171" si="60">+POWER(K170,2)</f>
        <v>0.14792899408284055</v>
      </c>
      <c r="L171" s="12">
        <f t="shared" si="60"/>
        <v>2.6094674556213007</v>
      </c>
      <c r="M171" s="12">
        <f t="shared" si="60"/>
        <v>0.14792899408284055</v>
      </c>
      <c r="N171" s="13">
        <f t="shared" si="60"/>
        <v>0.14792899408284055</v>
      </c>
    </row>
    <row r="172" spans="1:16" x14ac:dyDescent="0.2">
      <c r="A172" s="20" t="s">
        <v>23</v>
      </c>
      <c r="B172" s="15">
        <f>SUM(B171:N171)</f>
        <v>7.5384615384615365</v>
      </c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7"/>
    </row>
    <row r="173" spans="1:16" x14ac:dyDescent="0.2">
      <c r="A173" s="21" t="s">
        <v>55</v>
      </c>
      <c r="B173" s="22">
        <f>+B172/(B168-1)</f>
        <v>0.62820512820512808</v>
      </c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4"/>
    </row>
    <row r="174" spans="1:16" x14ac:dyDescent="0.2">
      <c r="A174" s="28"/>
      <c r="B174" s="29"/>
      <c r="C174" s="30"/>
      <c r="D174" s="30"/>
      <c r="E174" s="30"/>
      <c r="F174" s="30"/>
      <c r="G174" s="30"/>
      <c r="H174" s="30"/>
      <c r="I174" s="30"/>
      <c r="J174" s="30"/>
    </row>
    <row r="175" spans="1:16" x14ac:dyDescent="0.25">
      <c r="A175" s="7" t="s">
        <v>54</v>
      </c>
      <c r="B175" s="8" t="s">
        <v>8</v>
      </c>
      <c r="C175" s="8" t="s">
        <v>9</v>
      </c>
      <c r="D175" s="8" t="s">
        <v>10</v>
      </c>
      <c r="E175" s="8" t="s">
        <v>11</v>
      </c>
      <c r="F175" s="8" t="s">
        <v>12</v>
      </c>
      <c r="G175" s="8" t="s">
        <v>13</v>
      </c>
      <c r="H175" s="8" t="s">
        <v>14</v>
      </c>
      <c r="I175" s="8" t="s">
        <v>15</v>
      </c>
      <c r="J175" s="8" t="s">
        <v>16</v>
      </c>
      <c r="K175" s="8" t="s">
        <v>57</v>
      </c>
      <c r="L175" s="8" t="s">
        <v>58</v>
      </c>
      <c r="M175" s="8" t="s">
        <v>59</v>
      </c>
      <c r="N175" s="9" t="s">
        <v>60</v>
      </c>
      <c r="P175" s="3"/>
    </row>
    <row r="176" spans="1:16" x14ac:dyDescent="0.25">
      <c r="A176" s="11" t="s">
        <v>17</v>
      </c>
      <c r="B176" s="12">
        <v>2</v>
      </c>
      <c r="C176" s="12">
        <v>5</v>
      </c>
      <c r="D176" s="12">
        <v>4</v>
      </c>
      <c r="E176" s="12">
        <v>5</v>
      </c>
      <c r="F176" s="12">
        <v>5</v>
      </c>
      <c r="G176" s="12">
        <v>3</v>
      </c>
      <c r="H176" s="12">
        <v>5</v>
      </c>
      <c r="I176" s="12">
        <v>5</v>
      </c>
      <c r="J176" s="12">
        <v>3</v>
      </c>
      <c r="K176" s="12">
        <v>5</v>
      </c>
      <c r="L176" s="12">
        <v>4</v>
      </c>
      <c r="M176" s="12">
        <v>4</v>
      </c>
      <c r="N176" s="13">
        <v>5</v>
      </c>
      <c r="P176" s="3"/>
    </row>
    <row r="177" spans="1:16" x14ac:dyDescent="0.25">
      <c r="A177" s="14" t="s">
        <v>18</v>
      </c>
      <c r="B177" s="15">
        <f>SUM(B176:N176)</f>
        <v>55</v>
      </c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7"/>
      <c r="P177" s="3"/>
    </row>
    <row r="178" spans="1:16" x14ac:dyDescent="0.25">
      <c r="A178" s="11" t="s">
        <v>19</v>
      </c>
      <c r="B178" s="15">
        <v>13</v>
      </c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9"/>
      <c r="P178" s="3"/>
    </row>
    <row r="179" spans="1:16" x14ac:dyDescent="0.25">
      <c r="A179" s="11" t="s">
        <v>20</v>
      </c>
      <c r="B179" s="15">
        <f>+B177/B178</f>
        <v>4.2307692307692308</v>
      </c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7"/>
      <c r="P179" s="3"/>
    </row>
    <row r="180" spans="1:16" x14ac:dyDescent="0.25">
      <c r="A180" s="11" t="s">
        <v>21</v>
      </c>
      <c r="B180" s="12">
        <f t="shared" ref="B180:J180" si="61">+B176-$B$159</f>
        <v>-2.615384615384615</v>
      </c>
      <c r="C180" s="12">
        <f t="shared" si="61"/>
        <v>0.38461538461538503</v>
      </c>
      <c r="D180" s="12">
        <f t="shared" si="61"/>
        <v>-0.61538461538461497</v>
      </c>
      <c r="E180" s="12">
        <f t="shared" si="61"/>
        <v>0.38461538461538503</v>
      </c>
      <c r="F180" s="12">
        <f t="shared" si="61"/>
        <v>0.38461538461538503</v>
      </c>
      <c r="G180" s="12">
        <f t="shared" si="61"/>
        <v>-1.615384615384615</v>
      </c>
      <c r="H180" s="12">
        <f t="shared" si="61"/>
        <v>0.38461538461538503</v>
      </c>
      <c r="I180" s="12">
        <f t="shared" si="61"/>
        <v>0.38461538461538503</v>
      </c>
      <c r="J180" s="12">
        <f t="shared" si="61"/>
        <v>-1.615384615384615</v>
      </c>
      <c r="K180" s="12">
        <f t="shared" ref="K180:N180" si="62">+K176-$B$159</f>
        <v>0.38461538461538503</v>
      </c>
      <c r="L180" s="12">
        <f t="shared" si="62"/>
        <v>-0.61538461538461497</v>
      </c>
      <c r="M180" s="12">
        <f t="shared" si="62"/>
        <v>-0.61538461538461497</v>
      </c>
      <c r="N180" s="13">
        <f t="shared" si="62"/>
        <v>0.38461538461538503</v>
      </c>
      <c r="P180" s="3"/>
    </row>
    <row r="181" spans="1:16" x14ac:dyDescent="0.25">
      <c r="A181" s="11" t="s">
        <v>22</v>
      </c>
      <c r="B181" s="12">
        <f t="shared" ref="B181:J181" si="63">+POWER(B180,2)</f>
        <v>6.8402366863905302</v>
      </c>
      <c r="C181" s="12">
        <f t="shared" si="63"/>
        <v>0.14792899408284055</v>
      </c>
      <c r="D181" s="12">
        <f t="shared" si="63"/>
        <v>0.3786982248520705</v>
      </c>
      <c r="E181" s="12">
        <f t="shared" si="63"/>
        <v>0.14792899408284055</v>
      </c>
      <c r="F181" s="12">
        <f t="shared" si="63"/>
        <v>0.14792899408284055</v>
      </c>
      <c r="G181" s="12">
        <f t="shared" si="63"/>
        <v>2.6094674556213007</v>
      </c>
      <c r="H181" s="12">
        <f t="shared" si="63"/>
        <v>0.14792899408284055</v>
      </c>
      <c r="I181" s="12">
        <f t="shared" si="63"/>
        <v>0.14792899408284055</v>
      </c>
      <c r="J181" s="12">
        <f t="shared" si="63"/>
        <v>2.6094674556213007</v>
      </c>
      <c r="K181" s="12">
        <f t="shared" ref="K181:N181" si="64">+POWER(K180,2)</f>
        <v>0.14792899408284055</v>
      </c>
      <c r="L181" s="12">
        <f t="shared" si="64"/>
        <v>0.3786982248520705</v>
      </c>
      <c r="M181" s="12">
        <f t="shared" si="64"/>
        <v>0.3786982248520705</v>
      </c>
      <c r="N181" s="13">
        <f t="shared" si="64"/>
        <v>0.14792899408284055</v>
      </c>
      <c r="P181" s="3"/>
    </row>
    <row r="182" spans="1:16" x14ac:dyDescent="0.25">
      <c r="A182" s="20" t="s">
        <v>23</v>
      </c>
      <c r="B182" s="15">
        <f>SUM(B181:N181)</f>
        <v>14.23076923076923</v>
      </c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7"/>
      <c r="P182" s="3"/>
    </row>
    <row r="183" spans="1:16" x14ac:dyDescent="0.25">
      <c r="A183" s="21" t="s">
        <v>56</v>
      </c>
      <c r="B183" s="22">
        <f>+B182/(B178-1)</f>
        <v>1.1858974358974359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4"/>
      <c r="P183" s="3"/>
    </row>
    <row r="184" spans="1:16" x14ac:dyDescent="0.2">
      <c r="A184" s="26"/>
    </row>
    <row r="185" spans="1:16" x14ac:dyDescent="0.2">
      <c r="A185" s="7" t="s">
        <v>51</v>
      </c>
      <c r="B185" s="8" t="s">
        <v>8</v>
      </c>
      <c r="C185" s="8" t="s">
        <v>9</v>
      </c>
      <c r="D185" s="8" t="s">
        <v>10</v>
      </c>
      <c r="E185" s="8" t="s">
        <v>11</v>
      </c>
      <c r="F185" s="8" t="s">
        <v>12</v>
      </c>
      <c r="G185" s="8" t="s">
        <v>13</v>
      </c>
      <c r="H185" s="8" t="s">
        <v>14</v>
      </c>
      <c r="I185" s="8" t="s">
        <v>15</v>
      </c>
      <c r="J185" s="8" t="s">
        <v>16</v>
      </c>
      <c r="K185" s="8" t="s">
        <v>57</v>
      </c>
      <c r="L185" s="8" t="s">
        <v>58</v>
      </c>
      <c r="M185" s="8" t="s">
        <v>59</v>
      </c>
      <c r="N185" s="9" t="s">
        <v>60</v>
      </c>
    </row>
    <row r="186" spans="1:16" x14ac:dyDescent="0.2">
      <c r="A186" s="11" t="s">
        <v>17</v>
      </c>
      <c r="B186" s="12">
        <f>SUM(B26,B36,B46,B56,B66,B76,B86,B96,B106,B116,B126,B136,B146,B156,B166,B176)</f>
        <v>56</v>
      </c>
      <c r="C186" s="12">
        <f>SUM(C26,C36,C46,C56,C66,C76,C86,C96,C106,C116,C126,C136,C146,C156,C166,C176)</f>
        <v>80</v>
      </c>
      <c r="D186" s="12">
        <f t="shared" ref="D186:J186" si="65">SUM(D26,D36,D46,D56,D66,D76,D86,D96,D106,D116,D126,D136,D146,D156,D166,D176)</f>
        <v>70</v>
      </c>
      <c r="E186" s="12">
        <f t="shared" si="65"/>
        <v>61</v>
      </c>
      <c r="F186" s="12">
        <f t="shared" si="65"/>
        <v>79</v>
      </c>
      <c r="G186" s="12">
        <f t="shared" si="65"/>
        <v>72</v>
      </c>
      <c r="H186" s="12">
        <f t="shared" si="65"/>
        <v>68</v>
      </c>
      <c r="I186" s="12">
        <f t="shared" si="65"/>
        <v>74</v>
      </c>
      <c r="J186" s="12">
        <f t="shared" si="65"/>
        <v>71</v>
      </c>
      <c r="K186" s="12">
        <f t="shared" ref="K186:M186" si="66">SUM(K26,K36,K46,K56,K66,K76,K86,K96,K106,K116,K126,K136,K146,K156,K166,K176)</f>
        <v>80</v>
      </c>
      <c r="L186" s="12">
        <f t="shared" si="66"/>
        <v>68</v>
      </c>
      <c r="M186" s="12">
        <f t="shared" si="66"/>
        <v>77</v>
      </c>
      <c r="N186" s="13">
        <f>SUM(N26,N36,N46,N56,N66,N76,N86,N96,N106,N116,N126,N136,N146,N156,N166,N176)</f>
        <v>76</v>
      </c>
    </row>
    <row r="187" spans="1:16" x14ac:dyDescent="0.2">
      <c r="A187" s="14" t="s">
        <v>18</v>
      </c>
      <c r="B187" s="15">
        <f>SUM(B186:N186)</f>
        <v>932</v>
      </c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7"/>
    </row>
    <row r="188" spans="1:16" x14ac:dyDescent="0.2">
      <c r="A188" s="11" t="s">
        <v>19</v>
      </c>
      <c r="B188" s="15">
        <v>13</v>
      </c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9"/>
    </row>
    <row r="189" spans="1:16" x14ac:dyDescent="0.2">
      <c r="A189" s="11" t="s">
        <v>20</v>
      </c>
      <c r="B189" s="15">
        <f>+B187/B188</f>
        <v>71.692307692307693</v>
      </c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7"/>
    </row>
    <row r="190" spans="1:16" x14ac:dyDescent="0.2">
      <c r="A190" s="11" t="s">
        <v>21</v>
      </c>
      <c r="B190" s="12">
        <f>+B186-$B$189</f>
        <v>-15.692307692307693</v>
      </c>
      <c r="C190" s="12">
        <f t="shared" ref="C190:J190" si="67">+C186-$B$189</f>
        <v>8.3076923076923066</v>
      </c>
      <c r="D190" s="12">
        <f t="shared" si="67"/>
        <v>-1.6923076923076934</v>
      </c>
      <c r="E190" s="12">
        <f t="shared" si="67"/>
        <v>-10.692307692307693</v>
      </c>
      <c r="F190" s="12">
        <f t="shared" si="67"/>
        <v>7.3076923076923066</v>
      </c>
      <c r="G190" s="12">
        <f t="shared" si="67"/>
        <v>0.3076923076923066</v>
      </c>
      <c r="H190" s="12">
        <f t="shared" si="67"/>
        <v>-3.6923076923076934</v>
      </c>
      <c r="I190" s="12">
        <f t="shared" si="67"/>
        <v>2.3076923076923066</v>
      </c>
      <c r="J190" s="12">
        <f t="shared" si="67"/>
        <v>-0.6923076923076934</v>
      </c>
      <c r="K190" s="12">
        <f>+K186-$B$189</f>
        <v>8.3076923076923066</v>
      </c>
      <c r="L190" s="12">
        <f t="shared" ref="L190:N190" si="68">+L186-$B$189</f>
        <v>-3.6923076923076934</v>
      </c>
      <c r="M190" s="12">
        <f t="shared" si="68"/>
        <v>5.3076923076923066</v>
      </c>
      <c r="N190" s="13">
        <f t="shared" si="68"/>
        <v>4.3076923076923066</v>
      </c>
    </row>
    <row r="191" spans="1:16" x14ac:dyDescent="0.2">
      <c r="A191" s="11" t="s">
        <v>22</v>
      </c>
      <c r="B191" s="12">
        <f>+POWER(B190,2)</f>
        <v>246.24852071005921</v>
      </c>
      <c r="C191" s="12">
        <f t="shared" ref="C191:J191" si="69">+POWER(C190,2)</f>
        <v>69.017751479289927</v>
      </c>
      <c r="D191" s="12">
        <f t="shared" si="69"/>
        <v>2.8639053254437905</v>
      </c>
      <c r="E191" s="12">
        <f t="shared" si="69"/>
        <v>114.32544378698228</v>
      </c>
      <c r="F191" s="12">
        <f t="shared" si="69"/>
        <v>53.402366863905307</v>
      </c>
      <c r="G191" s="12">
        <f t="shared" si="69"/>
        <v>9.4674556213017083E-2</v>
      </c>
      <c r="H191" s="12">
        <f t="shared" si="69"/>
        <v>13.633136094674564</v>
      </c>
      <c r="I191" s="12">
        <f t="shared" si="69"/>
        <v>5.3254437869822437</v>
      </c>
      <c r="J191" s="12">
        <f t="shared" si="69"/>
        <v>0.47928994082840387</v>
      </c>
      <c r="K191" s="12">
        <f t="shared" ref="K191:N191" si="70">+POWER(K190,2)</f>
        <v>69.017751479289927</v>
      </c>
      <c r="L191" s="12">
        <f t="shared" si="70"/>
        <v>13.633136094674564</v>
      </c>
      <c r="M191" s="12">
        <f t="shared" si="70"/>
        <v>28.171597633136084</v>
      </c>
      <c r="N191" s="13">
        <f t="shared" si="70"/>
        <v>18.556213017751471</v>
      </c>
    </row>
    <row r="192" spans="1:16" x14ac:dyDescent="0.2">
      <c r="A192" s="20" t="s">
        <v>23</v>
      </c>
      <c r="B192" s="15">
        <f>SUM(B191:N191)</f>
        <v>634.76923076923072</v>
      </c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7"/>
    </row>
    <row r="193" spans="1:14" ht="28.5" x14ac:dyDescent="0.2">
      <c r="A193" s="27" t="s">
        <v>52</v>
      </c>
      <c r="B193" s="22">
        <f>B192/(B188-1)</f>
        <v>52.897435897435891</v>
      </c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4"/>
    </row>
  </sheetData>
  <mergeCells count="11">
    <mergeCell ref="C13:D13"/>
    <mergeCell ref="E13:F13"/>
    <mergeCell ref="C14:D14"/>
    <mergeCell ref="E14:F14"/>
    <mergeCell ref="A17:J17"/>
    <mergeCell ref="A1:J1"/>
    <mergeCell ref="C10:F10"/>
    <mergeCell ref="C11:D11"/>
    <mergeCell ref="E11:F11"/>
    <mergeCell ref="C12:D12"/>
    <mergeCell ref="E12:F12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Alfa de Cronbach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Annia Marcela Preciado</dc:creator>
  <cp:lastModifiedBy>USER</cp:lastModifiedBy>
  <dcterms:created xsi:type="dcterms:W3CDTF">2021-03-12T06:27:26Z</dcterms:created>
  <dcterms:modified xsi:type="dcterms:W3CDTF">2022-04-08T20:22:54Z</dcterms:modified>
</cp:coreProperties>
</file>