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o Vega\Documents\MMC\DESMONTE INVIAS 1 Y 2\PROGRAMACION PUENTES INVIAS\"/>
    </mc:Choice>
  </mc:AlternateContent>
  <xr:revisionPtr revIDLastSave="0" documentId="13_ncr:1_{76D65075-B6EA-4008-B70D-AAC789040F88}" xr6:coauthVersionLast="45" xr6:coauthVersionMax="45" xr10:uidLastSave="{00000000-0000-0000-0000-000000000000}"/>
  <bookViews>
    <workbookView xWindow="-108" yWindow="-108" windowWidth="23256" windowHeight="12576" activeTab="4" xr2:uid="{00B37900-A54B-4BAB-878D-19E0CD7606D0}"/>
  </bookViews>
  <sheets>
    <sheet name="% PLANEADO" sheetId="4" r:id="rId1"/>
    <sheet name="TABLA DE INGRESO" sheetId="2" r:id="rId2"/>
    <sheet name="% EJECUTADO" sheetId="1" r:id="rId3"/>
    <sheet name="CURVA &quot;S&quot;" sheetId="9" r:id="rId4"/>
    <sheet name="RESUMEN" sheetId="7" r:id="rId5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31" i="7" l="1"/>
  <c r="D131" i="7" s="1"/>
  <c r="B131" i="7"/>
  <c r="C130" i="7"/>
  <c r="C128" i="7"/>
  <c r="C129" i="7"/>
  <c r="C127" i="7"/>
  <c r="C126" i="7"/>
  <c r="C125" i="7"/>
  <c r="C122" i="7"/>
  <c r="C123" i="7"/>
  <c r="C124" i="7"/>
  <c r="C121" i="7"/>
  <c r="C120" i="7"/>
  <c r="C119" i="7"/>
  <c r="C118" i="7"/>
  <c r="D118" i="7" s="1"/>
  <c r="B130" i="7"/>
  <c r="B128" i="7"/>
  <c r="B129" i="7"/>
  <c r="B127" i="7"/>
  <c r="B126" i="7"/>
  <c r="B125" i="7"/>
  <c r="B122" i="7"/>
  <c r="B123" i="7"/>
  <c r="B124" i="7"/>
  <c r="B121" i="7"/>
  <c r="B120" i="7"/>
  <c r="B119" i="7"/>
  <c r="D119" i="7" s="1"/>
  <c r="B118" i="7"/>
  <c r="D128" i="7"/>
  <c r="D109" i="7"/>
  <c r="D107" i="7"/>
  <c r="C113" i="7"/>
  <c r="C114" i="7"/>
  <c r="C111" i="7"/>
  <c r="C112" i="7"/>
  <c r="C110" i="7"/>
  <c r="C109" i="7"/>
  <c r="C108" i="7"/>
  <c r="C105" i="7"/>
  <c r="C106" i="7"/>
  <c r="C107" i="7"/>
  <c r="C104" i="7"/>
  <c r="C103" i="7"/>
  <c r="C102" i="7"/>
  <c r="C101" i="7"/>
  <c r="B114" i="7"/>
  <c r="B113" i="7"/>
  <c r="B111" i="7"/>
  <c r="B112" i="7"/>
  <c r="B110" i="7"/>
  <c r="B109" i="7"/>
  <c r="B108" i="7"/>
  <c r="B107" i="7"/>
  <c r="B105" i="7"/>
  <c r="B106" i="7"/>
  <c r="B104" i="7"/>
  <c r="B103" i="7"/>
  <c r="B102" i="7"/>
  <c r="D108" i="7"/>
  <c r="D127" i="7" l="1"/>
  <c r="D120" i="7"/>
  <c r="D130" i="7"/>
  <c r="D129" i="7"/>
  <c r="D126" i="7"/>
  <c r="D125" i="7"/>
  <c r="D123" i="7"/>
  <c r="D122" i="7"/>
  <c r="D124" i="7"/>
  <c r="D121" i="7"/>
  <c r="D106" i="7"/>
  <c r="D110" i="7"/>
  <c r="D112" i="7"/>
  <c r="D111" i="7"/>
  <c r="D105" i="7"/>
  <c r="D113" i="7"/>
  <c r="D103" i="7"/>
  <c r="D104" i="7"/>
  <c r="BC7" i="1"/>
  <c r="BC6" i="1" s="1"/>
  <c r="BD6" i="1" s="1"/>
  <c r="BD7" i="1"/>
  <c r="BF7" i="1" s="1"/>
  <c r="BE7" i="1"/>
  <c r="BE6" i="1" s="1"/>
  <c r="BF6" i="1" s="1"/>
  <c r="BC9" i="1"/>
  <c r="BD9" i="1"/>
  <c r="BE9" i="1"/>
  <c r="BC10" i="1"/>
  <c r="BD10" i="1"/>
  <c r="BF10" i="1" s="1"/>
  <c r="BE10" i="1"/>
  <c r="BC12" i="1"/>
  <c r="BD12" i="1"/>
  <c r="BF12" i="1" s="1"/>
  <c r="BE12" i="1"/>
  <c r="BE11" i="1" s="1"/>
  <c r="BF11" i="1" s="1"/>
  <c r="BC13" i="1"/>
  <c r="BC11" i="1" s="1"/>
  <c r="BD11" i="1" s="1"/>
  <c r="BD13" i="1"/>
  <c r="BF13" i="1" s="1"/>
  <c r="BE13" i="1"/>
  <c r="BC15" i="1"/>
  <c r="BC14" i="1" s="1"/>
  <c r="BD14" i="1" s="1"/>
  <c r="BD15" i="1"/>
  <c r="BF15" i="1" s="1"/>
  <c r="BE15" i="1"/>
  <c r="BE14" i="1" s="1"/>
  <c r="BF14" i="1" s="1"/>
  <c r="BC16" i="1"/>
  <c r="BD16" i="1"/>
  <c r="BF16" i="1" s="1"/>
  <c r="BE16" i="1"/>
  <c r="BC17" i="1"/>
  <c r="BD17" i="1"/>
  <c r="BF17" i="1" s="1"/>
  <c r="BE17" i="1"/>
  <c r="BC18" i="1"/>
  <c r="BD18" i="1"/>
  <c r="BF18" i="1" s="1"/>
  <c r="BE18" i="1"/>
  <c r="BC21" i="1"/>
  <c r="BE21" i="1"/>
  <c r="BE20" i="1" s="1"/>
  <c r="BC22" i="1"/>
  <c r="BD22" i="1"/>
  <c r="BF22" i="1" s="1"/>
  <c r="BE22" i="1"/>
  <c r="BC24" i="1"/>
  <c r="BC23" i="1" s="1"/>
  <c r="BD23" i="1" s="1"/>
  <c r="BD24" i="1"/>
  <c r="BF24" i="1" s="1"/>
  <c r="BE24" i="1"/>
  <c r="BE23" i="1" s="1"/>
  <c r="BF23" i="1" s="1"/>
  <c r="BC25" i="1"/>
  <c r="BD25" i="1"/>
  <c r="BF25" i="1" s="1"/>
  <c r="BE25" i="1"/>
  <c r="BC26" i="1"/>
  <c r="BD26" i="1"/>
  <c r="BF26" i="1" s="1"/>
  <c r="BE26" i="1"/>
  <c r="BC29" i="1"/>
  <c r="BC28" i="1" s="1"/>
  <c r="BD28" i="1" s="1"/>
  <c r="BD29" i="1"/>
  <c r="BF29" i="1" s="1"/>
  <c r="BE29" i="1"/>
  <c r="BE28" i="1" s="1"/>
  <c r="BF28" i="1" s="1"/>
  <c r="BF36" i="1"/>
  <c r="BF38" i="1"/>
  <c r="BF42" i="1"/>
  <c r="BF43" i="1"/>
  <c r="BF47" i="1"/>
  <c r="BF49" i="1"/>
  <c r="BF53" i="1"/>
  <c r="BK6" i="1"/>
  <c r="BO6" i="1"/>
  <c r="BS6" i="1"/>
  <c r="BW6" i="1"/>
  <c r="CA6" i="1"/>
  <c r="CE6" i="1"/>
  <c r="CI6" i="1"/>
  <c r="CM6" i="1"/>
  <c r="BK9" i="1"/>
  <c r="BO9" i="1"/>
  <c r="BS9" i="1"/>
  <c r="BW9" i="1"/>
  <c r="CA9" i="1"/>
  <c r="CE9" i="1"/>
  <c r="CI9" i="1"/>
  <c r="CI8" i="1" s="1"/>
  <c r="CM9" i="1"/>
  <c r="BK11" i="1"/>
  <c r="BO11" i="1"/>
  <c r="BS11" i="1"/>
  <c r="BW11" i="1"/>
  <c r="CA11" i="1"/>
  <c r="CE11" i="1"/>
  <c r="CI11" i="1"/>
  <c r="CM11" i="1"/>
  <c r="BK14" i="1"/>
  <c r="BO14" i="1"/>
  <c r="BS14" i="1"/>
  <c r="BW14" i="1"/>
  <c r="CA14" i="1"/>
  <c r="CE14" i="1"/>
  <c r="CI14" i="1"/>
  <c r="CM14" i="1"/>
  <c r="BK23" i="1"/>
  <c r="BO23" i="1"/>
  <c r="BS23" i="1"/>
  <c r="BW23" i="1"/>
  <c r="BW20" i="1" s="1"/>
  <c r="CA23" i="1"/>
  <c r="CE23" i="1"/>
  <c r="CE20" i="1" s="1"/>
  <c r="CI23" i="1"/>
  <c r="CM23" i="1"/>
  <c r="BK28" i="1"/>
  <c r="BO28" i="1"/>
  <c r="BS28" i="1"/>
  <c r="BW28" i="1"/>
  <c r="CA28" i="1"/>
  <c r="CE28" i="1"/>
  <c r="CI28" i="1"/>
  <c r="CM28" i="1"/>
  <c r="BC20" i="1" l="1"/>
  <c r="BE8" i="1"/>
  <c r="BC8" i="1"/>
  <c r="BF51" i="1"/>
  <c r="BF41" i="1"/>
  <c r="BF50" i="1"/>
  <c r="BF39" i="1"/>
  <c r="BF9" i="1"/>
  <c r="BF44" i="1"/>
  <c r="BS8" i="1"/>
  <c r="CA20" i="1"/>
  <c r="BO20" i="1"/>
  <c r="CE8" i="1"/>
  <c r="CM20" i="1"/>
  <c r="BO8" i="1"/>
  <c r="BK20" i="1"/>
  <c r="CI20" i="1"/>
  <c r="CI33" i="1" s="1"/>
  <c r="CA8" i="1"/>
  <c r="CM8" i="1"/>
  <c r="BW8" i="1"/>
  <c r="BK8" i="1"/>
  <c r="BS20" i="1"/>
  <c r="BS33" i="1" s="1"/>
  <c r="AU22" i="1"/>
  <c r="BD8" i="1" l="1"/>
  <c r="BC33" i="1"/>
  <c r="BF8" i="1"/>
  <c r="BE33" i="1"/>
  <c r="BW33" i="1"/>
  <c r="CM33" i="1"/>
  <c r="BK33" i="1"/>
  <c r="CA33" i="1"/>
  <c r="BO33" i="1"/>
  <c r="CE33" i="1"/>
  <c r="M120" i="4" l="1"/>
  <c r="N120" i="4" s="1"/>
  <c r="O120" i="4" s="1"/>
  <c r="P120" i="4" s="1"/>
  <c r="Q120" i="4" s="1"/>
  <c r="R120" i="4" s="1"/>
  <c r="S120" i="4" s="1"/>
  <c r="T120" i="4" s="1"/>
  <c r="U120" i="4" s="1"/>
  <c r="V120" i="4" s="1"/>
  <c r="W120" i="4" s="1"/>
  <c r="X120" i="4" s="1"/>
  <c r="Y120" i="4" s="1"/>
  <c r="Z120" i="4" s="1"/>
  <c r="AA120" i="4" s="1"/>
  <c r="AB120" i="4" s="1"/>
  <c r="AC120" i="4" s="1"/>
  <c r="AD120" i="4" s="1"/>
  <c r="AE120" i="4" s="1"/>
  <c r="AF120" i="4" s="1"/>
  <c r="AG120" i="4" s="1"/>
  <c r="AH120" i="4" s="1"/>
  <c r="AI120" i="4" s="1"/>
  <c r="AJ120" i="4" s="1"/>
  <c r="AK120" i="4" s="1"/>
  <c r="AL120" i="4" s="1"/>
  <c r="AM120" i="4" s="1"/>
  <c r="AN120" i="4" s="1"/>
  <c r="AO120" i="4" s="1"/>
  <c r="AP120" i="4" s="1"/>
  <c r="AQ120" i="4" s="1"/>
  <c r="M126" i="4"/>
  <c r="N126" i="4" s="1"/>
  <c r="O126" i="4" s="1"/>
  <c r="P126" i="4" s="1"/>
  <c r="Q126" i="4" s="1"/>
  <c r="R126" i="4" s="1"/>
  <c r="S126" i="4" s="1"/>
  <c r="T126" i="4" s="1"/>
  <c r="U126" i="4" s="1"/>
  <c r="V126" i="4" s="1"/>
  <c r="W126" i="4" s="1"/>
  <c r="X126" i="4" s="1"/>
  <c r="Y126" i="4" s="1"/>
  <c r="Z126" i="4" s="1"/>
  <c r="AA126" i="4" s="1"/>
  <c r="AB126" i="4" s="1"/>
  <c r="AC126" i="4" s="1"/>
  <c r="AD126" i="4" s="1"/>
  <c r="AE126" i="4" s="1"/>
  <c r="AF126" i="4" s="1"/>
  <c r="AG126" i="4" s="1"/>
  <c r="AH126" i="4" s="1"/>
  <c r="AI126" i="4" s="1"/>
  <c r="AJ126" i="4" s="1"/>
  <c r="AK126" i="4" s="1"/>
  <c r="AL126" i="4" s="1"/>
  <c r="AM126" i="4" s="1"/>
  <c r="AN126" i="4" s="1"/>
  <c r="L112" i="4"/>
  <c r="M112" i="4" s="1"/>
  <c r="N112" i="4" s="1"/>
  <c r="O112" i="4" s="1"/>
  <c r="P112" i="4" s="1"/>
  <c r="Q112" i="4" s="1"/>
  <c r="R112" i="4" s="1"/>
  <c r="S112" i="4" s="1"/>
  <c r="T112" i="4" s="1"/>
  <c r="U112" i="4" s="1"/>
  <c r="V112" i="4" s="1"/>
  <c r="W112" i="4" s="1"/>
  <c r="X112" i="4" s="1"/>
  <c r="Y112" i="4" s="1"/>
  <c r="Z112" i="4" s="1"/>
  <c r="AA112" i="4" s="1"/>
  <c r="AB112" i="4" s="1"/>
  <c r="AC112" i="4" s="1"/>
  <c r="AD112" i="4" s="1"/>
  <c r="AE112" i="4" s="1"/>
  <c r="AF112" i="4" s="1"/>
  <c r="AG112" i="4" s="1"/>
  <c r="AH112" i="4" s="1"/>
  <c r="AI112" i="4" s="1"/>
  <c r="AJ112" i="4" s="1"/>
  <c r="AK112" i="4" s="1"/>
  <c r="AL112" i="4" s="1"/>
  <c r="AM112" i="4" s="1"/>
  <c r="AN112" i="4" s="1"/>
  <c r="AO112" i="4" s="1"/>
  <c r="AP112" i="4" s="1"/>
  <c r="AQ112" i="4" s="1"/>
  <c r="AR112" i="4" s="1"/>
  <c r="AS112" i="4" s="1"/>
  <c r="AT112" i="4" s="1"/>
  <c r="AU112" i="4" s="1"/>
  <c r="AV112" i="4" s="1"/>
  <c r="AW112" i="4" s="1"/>
  <c r="AX112" i="4" s="1"/>
  <c r="AY112" i="4" s="1"/>
  <c r="AZ112" i="4" s="1"/>
  <c r="BA112" i="4" s="1"/>
  <c r="BB112" i="4" s="1"/>
  <c r="BC112" i="4" s="1"/>
  <c r="BD112" i="4" s="1"/>
  <c r="BE112" i="4" s="1"/>
  <c r="BF112" i="4" s="1"/>
  <c r="BG112" i="4" s="1"/>
  <c r="BH112" i="4" s="1"/>
  <c r="BI112" i="4" s="1"/>
  <c r="BJ112" i="4" s="1"/>
  <c r="BK112" i="4" s="1"/>
  <c r="BL112" i="4" s="1"/>
  <c r="BM112" i="4" s="1"/>
  <c r="BN112" i="4" s="1"/>
  <c r="BO112" i="4" s="1"/>
  <c r="BP112" i="4" s="1"/>
  <c r="BQ112" i="4" s="1"/>
  <c r="BR112" i="4" s="1"/>
  <c r="BS112" i="4" s="1"/>
  <c r="BT112" i="4" s="1"/>
  <c r="BU112" i="4" s="1"/>
  <c r="BV112" i="4" s="1"/>
  <c r="BW112" i="4" s="1"/>
  <c r="BX112" i="4" s="1"/>
  <c r="BY112" i="4" s="1"/>
  <c r="BZ112" i="4" s="1"/>
  <c r="CA112" i="4" s="1"/>
  <c r="CB112" i="4" s="1"/>
  <c r="CC112" i="4" s="1"/>
  <c r="CD112" i="4" s="1"/>
  <c r="CE112" i="4" s="1"/>
  <c r="CF112" i="4" s="1"/>
  <c r="CG112" i="4" s="1"/>
  <c r="CH112" i="4" s="1"/>
  <c r="CI112" i="4" s="1"/>
  <c r="CJ112" i="4" s="1"/>
  <c r="CK112" i="4" s="1"/>
  <c r="CL112" i="4" s="1"/>
  <c r="CM112" i="4" s="1"/>
  <c r="CN112" i="4" s="1"/>
  <c r="CO112" i="4" s="1"/>
  <c r="CP112" i="4" s="1"/>
  <c r="CQ112" i="4" s="1"/>
  <c r="CR112" i="4" s="1"/>
  <c r="CS112" i="4" s="1"/>
  <c r="CT112" i="4" s="1"/>
  <c r="CU112" i="4" s="1"/>
  <c r="CV112" i="4" s="1"/>
  <c r="CW112" i="4" s="1"/>
  <c r="CX112" i="4" s="1"/>
  <c r="CY112" i="4" s="1"/>
  <c r="L113" i="4"/>
  <c r="M113" i="4" s="1"/>
  <c r="N113" i="4" s="1"/>
  <c r="O113" i="4" s="1"/>
  <c r="P113" i="4" s="1"/>
  <c r="Q113" i="4" s="1"/>
  <c r="R113" i="4" s="1"/>
  <c r="S113" i="4" s="1"/>
  <c r="T113" i="4" s="1"/>
  <c r="U113" i="4" s="1"/>
  <c r="V113" i="4" s="1"/>
  <c r="W113" i="4" s="1"/>
  <c r="X113" i="4" s="1"/>
  <c r="Y113" i="4" s="1"/>
  <c r="Z113" i="4" s="1"/>
  <c r="AA113" i="4" s="1"/>
  <c r="AB113" i="4" s="1"/>
  <c r="AC113" i="4" s="1"/>
  <c r="AD113" i="4" s="1"/>
  <c r="AE113" i="4" s="1"/>
  <c r="AF113" i="4" s="1"/>
  <c r="AG113" i="4" s="1"/>
  <c r="AH113" i="4" s="1"/>
  <c r="AI113" i="4" s="1"/>
  <c r="AJ113" i="4" s="1"/>
  <c r="AK113" i="4" s="1"/>
  <c r="AL113" i="4" s="1"/>
  <c r="AM113" i="4" s="1"/>
  <c r="AN113" i="4" s="1"/>
  <c r="AO113" i="4" s="1"/>
  <c r="AP113" i="4" s="1"/>
  <c r="AQ113" i="4" s="1"/>
  <c r="AR113" i="4" s="1"/>
  <c r="AS113" i="4" s="1"/>
  <c r="AT113" i="4" s="1"/>
  <c r="AU113" i="4" s="1"/>
  <c r="AV113" i="4" s="1"/>
  <c r="AW113" i="4" s="1"/>
  <c r="AX113" i="4" s="1"/>
  <c r="AY113" i="4" s="1"/>
  <c r="AZ113" i="4" s="1"/>
  <c r="BA113" i="4" s="1"/>
  <c r="BB113" i="4" s="1"/>
  <c r="BC113" i="4" s="1"/>
  <c r="BD113" i="4" s="1"/>
  <c r="BE113" i="4" s="1"/>
  <c r="BF113" i="4" s="1"/>
  <c r="BG113" i="4" s="1"/>
  <c r="BH113" i="4" s="1"/>
  <c r="BI113" i="4" s="1"/>
  <c r="BJ113" i="4" s="1"/>
  <c r="BK113" i="4" s="1"/>
  <c r="BL113" i="4" s="1"/>
  <c r="BM113" i="4" s="1"/>
  <c r="BN113" i="4" s="1"/>
  <c r="BO113" i="4" s="1"/>
  <c r="BP113" i="4" s="1"/>
  <c r="BQ113" i="4" s="1"/>
  <c r="BR113" i="4" s="1"/>
  <c r="BS113" i="4" s="1"/>
  <c r="BT113" i="4" s="1"/>
  <c r="BU113" i="4" s="1"/>
  <c r="BV113" i="4" s="1"/>
  <c r="BW113" i="4" s="1"/>
  <c r="BX113" i="4" s="1"/>
  <c r="BY113" i="4" s="1"/>
  <c r="BZ113" i="4" s="1"/>
  <c r="CA113" i="4" s="1"/>
  <c r="CB113" i="4" s="1"/>
  <c r="CC113" i="4" s="1"/>
  <c r="CD113" i="4" s="1"/>
  <c r="CE113" i="4" s="1"/>
  <c r="CF113" i="4" s="1"/>
  <c r="CG113" i="4" s="1"/>
  <c r="CH113" i="4" s="1"/>
  <c r="CI113" i="4" s="1"/>
  <c r="CJ113" i="4" s="1"/>
  <c r="CK113" i="4" s="1"/>
  <c r="CL113" i="4" s="1"/>
  <c r="CM113" i="4" s="1"/>
  <c r="CN113" i="4" s="1"/>
  <c r="CO113" i="4" s="1"/>
  <c r="CP113" i="4" s="1"/>
  <c r="CQ113" i="4" s="1"/>
  <c r="CR113" i="4" s="1"/>
  <c r="CS113" i="4" s="1"/>
  <c r="CT113" i="4" s="1"/>
  <c r="CU113" i="4" s="1"/>
  <c r="CV113" i="4" s="1"/>
  <c r="CW113" i="4" s="1"/>
  <c r="CX113" i="4" s="1"/>
  <c r="CY113" i="4" s="1"/>
  <c r="L114" i="4"/>
  <c r="M114" i="4" s="1"/>
  <c r="N114" i="4" s="1"/>
  <c r="O114" i="4" s="1"/>
  <c r="P114" i="4" s="1"/>
  <c r="Q114" i="4" s="1"/>
  <c r="R114" i="4" s="1"/>
  <c r="S114" i="4" s="1"/>
  <c r="T114" i="4" s="1"/>
  <c r="U114" i="4" s="1"/>
  <c r="V114" i="4" s="1"/>
  <c r="W114" i="4" s="1"/>
  <c r="X114" i="4" s="1"/>
  <c r="Y114" i="4" s="1"/>
  <c r="Z114" i="4" s="1"/>
  <c r="AA114" i="4" s="1"/>
  <c r="AB114" i="4" s="1"/>
  <c r="AC114" i="4" s="1"/>
  <c r="AD114" i="4" s="1"/>
  <c r="AE114" i="4" s="1"/>
  <c r="AF114" i="4" s="1"/>
  <c r="AG114" i="4" s="1"/>
  <c r="AH114" i="4" s="1"/>
  <c r="AI114" i="4" s="1"/>
  <c r="AJ114" i="4" s="1"/>
  <c r="AK114" i="4" s="1"/>
  <c r="AL114" i="4" s="1"/>
  <c r="AM114" i="4" s="1"/>
  <c r="AN114" i="4" s="1"/>
  <c r="AO114" i="4" s="1"/>
  <c r="AP114" i="4" s="1"/>
  <c r="AQ114" i="4" s="1"/>
  <c r="AR114" i="4" s="1"/>
  <c r="AS114" i="4" s="1"/>
  <c r="AT114" i="4" s="1"/>
  <c r="AU114" i="4" s="1"/>
  <c r="AV114" i="4" s="1"/>
  <c r="AW114" i="4" s="1"/>
  <c r="AX114" i="4" s="1"/>
  <c r="AY114" i="4" s="1"/>
  <c r="AZ114" i="4" s="1"/>
  <c r="BA114" i="4" s="1"/>
  <c r="BB114" i="4" s="1"/>
  <c r="BC114" i="4" s="1"/>
  <c r="BD114" i="4" s="1"/>
  <c r="BE114" i="4" s="1"/>
  <c r="BF114" i="4" s="1"/>
  <c r="BG114" i="4" s="1"/>
  <c r="BH114" i="4" s="1"/>
  <c r="BI114" i="4" s="1"/>
  <c r="BJ114" i="4" s="1"/>
  <c r="BK114" i="4" s="1"/>
  <c r="BL114" i="4" s="1"/>
  <c r="BM114" i="4" s="1"/>
  <c r="BN114" i="4" s="1"/>
  <c r="BO114" i="4" s="1"/>
  <c r="BP114" i="4" s="1"/>
  <c r="BQ114" i="4" s="1"/>
  <c r="BR114" i="4" s="1"/>
  <c r="BS114" i="4" s="1"/>
  <c r="BT114" i="4" s="1"/>
  <c r="BU114" i="4" s="1"/>
  <c r="BV114" i="4" s="1"/>
  <c r="BW114" i="4" s="1"/>
  <c r="BX114" i="4" s="1"/>
  <c r="BY114" i="4" s="1"/>
  <c r="BZ114" i="4" s="1"/>
  <c r="CA114" i="4" s="1"/>
  <c r="CB114" i="4" s="1"/>
  <c r="CC114" i="4" s="1"/>
  <c r="CD114" i="4" s="1"/>
  <c r="CE114" i="4" s="1"/>
  <c r="CF114" i="4" s="1"/>
  <c r="CG114" i="4" s="1"/>
  <c r="CH114" i="4" s="1"/>
  <c r="CI114" i="4" s="1"/>
  <c r="CJ114" i="4" s="1"/>
  <c r="CK114" i="4" s="1"/>
  <c r="CL114" i="4" s="1"/>
  <c r="CM114" i="4" s="1"/>
  <c r="CN114" i="4" s="1"/>
  <c r="CO114" i="4" s="1"/>
  <c r="CP114" i="4" s="1"/>
  <c r="CQ114" i="4" s="1"/>
  <c r="CR114" i="4" s="1"/>
  <c r="CS114" i="4" s="1"/>
  <c r="CT114" i="4" s="1"/>
  <c r="CU114" i="4" s="1"/>
  <c r="CV114" i="4" s="1"/>
  <c r="CW114" i="4" s="1"/>
  <c r="CX114" i="4" s="1"/>
  <c r="CY114" i="4" s="1"/>
  <c r="L115" i="4"/>
  <c r="M115" i="4" s="1"/>
  <c r="N115" i="4" s="1"/>
  <c r="O115" i="4" s="1"/>
  <c r="P115" i="4" s="1"/>
  <c r="Q115" i="4" s="1"/>
  <c r="R115" i="4" s="1"/>
  <c r="S115" i="4" s="1"/>
  <c r="T115" i="4" s="1"/>
  <c r="U115" i="4" s="1"/>
  <c r="V115" i="4" s="1"/>
  <c r="W115" i="4" s="1"/>
  <c r="X115" i="4" s="1"/>
  <c r="Y115" i="4" s="1"/>
  <c r="Z115" i="4" s="1"/>
  <c r="AA115" i="4" s="1"/>
  <c r="AB115" i="4" s="1"/>
  <c r="AC115" i="4" s="1"/>
  <c r="AD115" i="4" s="1"/>
  <c r="AE115" i="4" s="1"/>
  <c r="AF115" i="4" s="1"/>
  <c r="AG115" i="4" s="1"/>
  <c r="AH115" i="4" s="1"/>
  <c r="AI115" i="4" s="1"/>
  <c r="AJ115" i="4" s="1"/>
  <c r="AK115" i="4" s="1"/>
  <c r="AL115" i="4" s="1"/>
  <c r="AM115" i="4" s="1"/>
  <c r="AN115" i="4" s="1"/>
  <c r="AO115" i="4" s="1"/>
  <c r="AP115" i="4" s="1"/>
  <c r="AQ115" i="4" s="1"/>
  <c r="L116" i="4"/>
  <c r="M116" i="4" s="1"/>
  <c r="N116" i="4" s="1"/>
  <c r="O116" i="4" s="1"/>
  <c r="P116" i="4" s="1"/>
  <c r="Q116" i="4" s="1"/>
  <c r="R116" i="4" s="1"/>
  <c r="S116" i="4" s="1"/>
  <c r="T116" i="4" s="1"/>
  <c r="U116" i="4" s="1"/>
  <c r="V116" i="4" s="1"/>
  <c r="W116" i="4" s="1"/>
  <c r="X116" i="4" s="1"/>
  <c r="Y116" i="4" s="1"/>
  <c r="Z116" i="4" s="1"/>
  <c r="AA116" i="4" s="1"/>
  <c r="AB116" i="4" s="1"/>
  <c r="AC116" i="4" s="1"/>
  <c r="AD116" i="4" s="1"/>
  <c r="AE116" i="4" s="1"/>
  <c r="AF116" i="4" s="1"/>
  <c r="AG116" i="4" s="1"/>
  <c r="AH116" i="4" s="1"/>
  <c r="AI116" i="4" s="1"/>
  <c r="AJ116" i="4" s="1"/>
  <c r="AK116" i="4" s="1"/>
  <c r="AL116" i="4" s="1"/>
  <c r="AM116" i="4" s="1"/>
  <c r="AN116" i="4" s="1"/>
  <c r="AO116" i="4" s="1"/>
  <c r="AP116" i="4" s="1"/>
  <c r="AQ116" i="4" s="1"/>
  <c r="L117" i="4"/>
  <c r="M117" i="4" s="1"/>
  <c r="N117" i="4" s="1"/>
  <c r="O117" i="4" s="1"/>
  <c r="P117" i="4" s="1"/>
  <c r="Q117" i="4" s="1"/>
  <c r="R117" i="4" s="1"/>
  <c r="S117" i="4" s="1"/>
  <c r="T117" i="4" s="1"/>
  <c r="U117" i="4" s="1"/>
  <c r="V117" i="4" s="1"/>
  <c r="W117" i="4" s="1"/>
  <c r="X117" i="4" s="1"/>
  <c r="Y117" i="4" s="1"/>
  <c r="Z117" i="4" s="1"/>
  <c r="AA117" i="4" s="1"/>
  <c r="AB117" i="4" s="1"/>
  <c r="AC117" i="4" s="1"/>
  <c r="AD117" i="4" s="1"/>
  <c r="AE117" i="4" s="1"/>
  <c r="AF117" i="4" s="1"/>
  <c r="AG117" i="4" s="1"/>
  <c r="AH117" i="4" s="1"/>
  <c r="AI117" i="4" s="1"/>
  <c r="AJ117" i="4" s="1"/>
  <c r="AK117" i="4" s="1"/>
  <c r="AL117" i="4" s="1"/>
  <c r="AM117" i="4" s="1"/>
  <c r="AN117" i="4" s="1"/>
  <c r="AO117" i="4" s="1"/>
  <c r="AP117" i="4" s="1"/>
  <c r="AQ117" i="4" s="1"/>
  <c r="L118" i="4"/>
  <c r="M118" i="4" s="1"/>
  <c r="N118" i="4" s="1"/>
  <c r="O118" i="4" s="1"/>
  <c r="P118" i="4" s="1"/>
  <c r="Q118" i="4" s="1"/>
  <c r="R118" i="4" s="1"/>
  <c r="S118" i="4" s="1"/>
  <c r="T118" i="4" s="1"/>
  <c r="U118" i="4" s="1"/>
  <c r="V118" i="4" s="1"/>
  <c r="W118" i="4" s="1"/>
  <c r="X118" i="4" s="1"/>
  <c r="Y118" i="4" s="1"/>
  <c r="Z118" i="4" s="1"/>
  <c r="AA118" i="4" s="1"/>
  <c r="AB118" i="4" s="1"/>
  <c r="AC118" i="4" s="1"/>
  <c r="AD118" i="4" s="1"/>
  <c r="AE118" i="4" s="1"/>
  <c r="AF118" i="4" s="1"/>
  <c r="AG118" i="4" s="1"/>
  <c r="AH118" i="4" s="1"/>
  <c r="AI118" i="4" s="1"/>
  <c r="AJ118" i="4" s="1"/>
  <c r="AK118" i="4" s="1"/>
  <c r="AL118" i="4" s="1"/>
  <c r="AM118" i="4" s="1"/>
  <c r="AN118" i="4" s="1"/>
  <c r="AO118" i="4" s="1"/>
  <c r="AP118" i="4" s="1"/>
  <c r="AQ118" i="4" s="1"/>
  <c r="L119" i="4"/>
  <c r="M119" i="4" s="1"/>
  <c r="N119" i="4" s="1"/>
  <c r="O119" i="4" s="1"/>
  <c r="P119" i="4" s="1"/>
  <c r="Q119" i="4" s="1"/>
  <c r="R119" i="4" s="1"/>
  <c r="S119" i="4" s="1"/>
  <c r="T119" i="4" s="1"/>
  <c r="U119" i="4" s="1"/>
  <c r="V119" i="4" s="1"/>
  <c r="W119" i="4" s="1"/>
  <c r="X119" i="4" s="1"/>
  <c r="Y119" i="4" s="1"/>
  <c r="Z119" i="4" s="1"/>
  <c r="AA119" i="4" s="1"/>
  <c r="AB119" i="4" s="1"/>
  <c r="AC119" i="4" s="1"/>
  <c r="AD119" i="4" s="1"/>
  <c r="AE119" i="4" s="1"/>
  <c r="AF119" i="4" s="1"/>
  <c r="AG119" i="4" s="1"/>
  <c r="AH119" i="4" s="1"/>
  <c r="AI119" i="4" s="1"/>
  <c r="AJ119" i="4" s="1"/>
  <c r="AK119" i="4" s="1"/>
  <c r="AL119" i="4" s="1"/>
  <c r="AM119" i="4" s="1"/>
  <c r="AN119" i="4" s="1"/>
  <c r="AO119" i="4" s="1"/>
  <c r="AP119" i="4" s="1"/>
  <c r="AQ119" i="4" s="1"/>
  <c r="L120" i="4"/>
  <c r="L121" i="4"/>
  <c r="M121" i="4" s="1"/>
  <c r="N121" i="4" s="1"/>
  <c r="O121" i="4" s="1"/>
  <c r="P121" i="4" s="1"/>
  <c r="Q121" i="4" s="1"/>
  <c r="R121" i="4" s="1"/>
  <c r="S121" i="4" s="1"/>
  <c r="T121" i="4" s="1"/>
  <c r="U121" i="4" s="1"/>
  <c r="V121" i="4" s="1"/>
  <c r="W121" i="4" s="1"/>
  <c r="X121" i="4" s="1"/>
  <c r="Y121" i="4" s="1"/>
  <c r="Z121" i="4" s="1"/>
  <c r="AA121" i="4" s="1"/>
  <c r="AB121" i="4" s="1"/>
  <c r="AC121" i="4" s="1"/>
  <c r="AD121" i="4" s="1"/>
  <c r="AE121" i="4" s="1"/>
  <c r="AF121" i="4" s="1"/>
  <c r="AG121" i="4" s="1"/>
  <c r="AH121" i="4" s="1"/>
  <c r="AI121" i="4" s="1"/>
  <c r="AJ121" i="4" s="1"/>
  <c r="AK121" i="4" s="1"/>
  <c r="AL121" i="4" s="1"/>
  <c r="AM121" i="4" s="1"/>
  <c r="AN121" i="4" s="1"/>
  <c r="AO121" i="4" s="1"/>
  <c r="AP121" i="4" s="1"/>
  <c r="AQ121" i="4" s="1"/>
  <c r="L122" i="4"/>
  <c r="M122" i="4" s="1"/>
  <c r="N122" i="4" s="1"/>
  <c r="O122" i="4" s="1"/>
  <c r="P122" i="4" s="1"/>
  <c r="Q122" i="4" s="1"/>
  <c r="R122" i="4" s="1"/>
  <c r="S122" i="4" s="1"/>
  <c r="T122" i="4" s="1"/>
  <c r="U122" i="4" s="1"/>
  <c r="V122" i="4" s="1"/>
  <c r="W122" i="4" s="1"/>
  <c r="X122" i="4" s="1"/>
  <c r="Y122" i="4" s="1"/>
  <c r="Z122" i="4" s="1"/>
  <c r="AA122" i="4" s="1"/>
  <c r="AB122" i="4" s="1"/>
  <c r="AC122" i="4" s="1"/>
  <c r="AD122" i="4" s="1"/>
  <c r="AE122" i="4" s="1"/>
  <c r="AF122" i="4" s="1"/>
  <c r="AG122" i="4" s="1"/>
  <c r="AH122" i="4" s="1"/>
  <c r="AI122" i="4" s="1"/>
  <c r="AJ122" i="4" s="1"/>
  <c r="AK122" i="4" s="1"/>
  <c r="AL122" i="4" s="1"/>
  <c r="AM122" i="4" s="1"/>
  <c r="AN122" i="4" s="1"/>
  <c r="AO122" i="4" s="1"/>
  <c r="AP122" i="4" s="1"/>
  <c r="AQ122" i="4" s="1"/>
  <c r="L123" i="4"/>
  <c r="M123" i="4" s="1"/>
  <c r="N123" i="4" s="1"/>
  <c r="O123" i="4" s="1"/>
  <c r="P123" i="4" s="1"/>
  <c r="Q123" i="4" s="1"/>
  <c r="R123" i="4" s="1"/>
  <c r="S123" i="4" s="1"/>
  <c r="T123" i="4" s="1"/>
  <c r="U123" i="4" s="1"/>
  <c r="V123" i="4" s="1"/>
  <c r="W123" i="4" s="1"/>
  <c r="X123" i="4" s="1"/>
  <c r="Y123" i="4" s="1"/>
  <c r="Z123" i="4" s="1"/>
  <c r="AA123" i="4" s="1"/>
  <c r="AB123" i="4" s="1"/>
  <c r="AC123" i="4" s="1"/>
  <c r="AD123" i="4" s="1"/>
  <c r="AE123" i="4" s="1"/>
  <c r="AF123" i="4" s="1"/>
  <c r="AG123" i="4" s="1"/>
  <c r="AH123" i="4" s="1"/>
  <c r="AI123" i="4" s="1"/>
  <c r="AJ123" i="4" s="1"/>
  <c r="AK123" i="4" s="1"/>
  <c r="AL123" i="4" s="1"/>
  <c r="AM123" i="4" s="1"/>
  <c r="AN123" i="4" s="1"/>
  <c r="AO123" i="4" s="1"/>
  <c r="AP123" i="4" s="1"/>
  <c r="AQ123" i="4" s="1"/>
  <c r="AR123" i="4" s="1"/>
  <c r="AS123" i="4" s="1"/>
  <c r="AT123" i="4" s="1"/>
  <c r="AU123" i="4" s="1"/>
  <c r="AV123" i="4" s="1"/>
  <c r="AW123" i="4" s="1"/>
  <c r="AX123" i="4" s="1"/>
  <c r="AY123" i="4" s="1"/>
  <c r="AZ123" i="4" s="1"/>
  <c r="BA123" i="4" s="1"/>
  <c r="BB123" i="4" s="1"/>
  <c r="BC123" i="4" s="1"/>
  <c r="BD123" i="4" s="1"/>
  <c r="BE123" i="4" s="1"/>
  <c r="BF123" i="4" s="1"/>
  <c r="BG123" i="4" s="1"/>
  <c r="BH123" i="4" s="1"/>
  <c r="BI123" i="4" s="1"/>
  <c r="BJ123" i="4" s="1"/>
  <c r="BK123" i="4" s="1"/>
  <c r="BL123" i="4" s="1"/>
  <c r="BM123" i="4" s="1"/>
  <c r="BN123" i="4" s="1"/>
  <c r="BO123" i="4" s="1"/>
  <c r="BP123" i="4" s="1"/>
  <c r="BQ123" i="4" s="1"/>
  <c r="BR123" i="4" s="1"/>
  <c r="BS123" i="4" s="1"/>
  <c r="BT123" i="4" s="1"/>
  <c r="BU123" i="4" s="1"/>
  <c r="BV123" i="4" s="1"/>
  <c r="BW123" i="4" s="1"/>
  <c r="BX123" i="4" s="1"/>
  <c r="BY123" i="4" s="1"/>
  <c r="BZ123" i="4" s="1"/>
  <c r="CA123" i="4" s="1"/>
  <c r="CB123" i="4" s="1"/>
  <c r="CC123" i="4" s="1"/>
  <c r="CD123" i="4" s="1"/>
  <c r="CE123" i="4" s="1"/>
  <c r="CF123" i="4" s="1"/>
  <c r="CG123" i="4" s="1"/>
  <c r="CH123" i="4" s="1"/>
  <c r="CI123" i="4" s="1"/>
  <c r="CJ123" i="4" s="1"/>
  <c r="CK123" i="4" s="1"/>
  <c r="CL123" i="4" s="1"/>
  <c r="CM123" i="4" s="1"/>
  <c r="CN123" i="4" s="1"/>
  <c r="CO123" i="4" s="1"/>
  <c r="CP123" i="4" s="1"/>
  <c r="CQ123" i="4" s="1"/>
  <c r="CR123" i="4" s="1"/>
  <c r="CS123" i="4" s="1"/>
  <c r="CT123" i="4" s="1"/>
  <c r="CU123" i="4" s="1"/>
  <c r="CV123" i="4" s="1"/>
  <c r="CW123" i="4" s="1"/>
  <c r="CX123" i="4" s="1"/>
  <c r="CY123" i="4" s="1"/>
  <c r="L124" i="4"/>
  <c r="M124" i="4" s="1"/>
  <c r="N124" i="4" s="1"/>
  <c r="O124" i="4" s="1"/>
  <c r="P124" i="4" s="1"/>
  <c r="Q124" i="4" s="1"/>
  <c r="R124" i="4" s="1"/>
  <c r="S124" i="4" s="1"/>
  <c r="T124" i="4" s="1"/>
  <c r="U124" i="4" s="1"/>
  <c r="V124" i="4" s="1"/>
  <c r="W124" i="4" s="1"/>
  <c r="X124" i="4" s="1"/>
  <c r="Y124" i="4" s="1"/>
  <c r="Z124" i="4" s="1"/>
  <c r="AA124" i="4" s="1"/>
  <c r="AB124" i="4" s="1"/>
  <c r="AC124" i="4" s="1"/>
  <c r="AD124" i="4" s="1"/>
  <c r="AE124" i="4" s="1"/>
  <c r="AF124" i="4" s="1"/>
  <c r="AG124" i="4" s="1"/>
  <c r="AH124" i="4" s="1"/>
  <c r="AI124" i="4" s="1"/>
  <c r="AJ124" i="4" s="1"/>
  <c r="AK124" i="4" s="1"/>
  <c r="AL124" i="4" s="1"/>
  <c r="AM124" i="4" s="1"/>
  <c r="AN124" i="4" s="1"/>
  <c r="AO124" i="4" s="1"/>
  <c r="AP124" i="4" s="1"/>
  <c r="AQ124" i="4" s="1"/>
  <c r="AR124" i="4" s="1"/>
  <c r="AS124" i="4" s="1"/>
  <c r="AT124" i="4" s="1"/>
  <c r="AU124" i="4" s="1"/>
  <c r="AV124" i="4" s="1"/>
  <c r="AW124" i="4" s="1"/>
  <c r="AX124" i="4" s="1"/>
  <c r="AY124" i="4" s="1"/>
  <c r="AZ124" i="4" s="1"/>
  <c r="BA124" i="4" s="1"/>
  <c r="BB124" i="4" s="1"/>
  <c r="BC124" i="4" s="1"/>
  <c r="BD124" i="4" s="1"/>
  <c r="BE124" i="4" s="1"/>
  <c r="BF124" i="4" s="1"/>
  <c r="BG124" i="4" s="1"/>
  <c r="BH124" i="4" s="1"/>
  <c r="BI124" i="4" s="1"/>
  <c r="BJ124" i="4" s="1"/>
  <c r="BK124" i="4" s="1"/>
  <c r="BL124" i="4" s="1"/>
  <c r="BM124" i="4" s="1"/>
  <c r="BN124" i="4" s="1"/>
  <c r="BO124" i="4" s="1"/>
  <c r="BP124" i="4" s="1"/>
  <c r="BQ124" i="4" s="1"/>
  <c r="BR124" i="4" s="1"/>
  <c r="BS124" i="4" s="1"/>
  <c r="BT124" i="4" s="1"/>
  <c r="BU124" i="4" s="1"/>
  <c r="BV124" i="4" s="1"/>
  <c r="BW124" i="4" s="1"/>
  <c r="BX124" i="4" s="1"/>
  <c r="BY124" i="4" s="1"/>
  <c r="BZ124" i="4" s="1"/>
  <c r="CA124" i="4" s="1"/>
  <c r="CB124" i="4" s="1"/>
  <c r="CC124" i="4" s="1"/>
  <c r="CD124" i="4" s="1"/>
  <c r="CE124" i="4" s="1"/>
  <c r="CF124" i="4" s="1"/>
  <c r="CG124" i="4" s="1"/>
  <c r="CH124" i="4" s="1"/>
  <c r="CI124" i="4" s="1"/>
  <c r="CJ124" i="4" s="1"/>
  <c r="CK124" i="4" s="1"/>
  <c r="CL124" i="4" s="1"/>
  <c r="CM124" i="4" s="1"/>
  <c r="CN124" i="4" s="1"/>
  <c r="CO124" i="4" s="1"/>
  <c r="CP124" i="4" s="1"/>
  <c r="CQ124" i="4" s="1"/>
  <c r="CR124" i="4" s="1"/>
  <c r="CS124" i="4" s="1"/>
  <c r="CT124" i="4" s="1"/>
  <c r="CU124" i="4" s="1"/>
  <c r="CV124" i="4" s="1"/>
  <c r="CW124" i="4" s="1"/>
  <c r="CX124" i="4" s="1"/>
  <c r="CY124" i="4" s="1"/>
  <c r="L125" i="4"/>
  <c r="M125" i="4" s="1"/>
  <c r="N125" i="4" s="1"/>
  <c r="O125" i="4" s="1"/>
  <c r="P125" i="4" s="1"/>
  <c r="Q125" i="4" s="1"/>
  <c r="R125" i="4" s="1"/>
  <c r="S125" i="4" s="1"/>
  <c r="T125" i="4" s="1"/>
  <c r="U125" i="4" s="1"/>
  <c r="V125" i="4" s="1"/>
  <c r="W125" i="4" s="1"/>
  <c r="X125" i="4" s="1"/>
  <c r="Y125" i="4" s="1"/>
  <c r="Z125" i="4" s="1"/>
  <c r="AA125" i="4" s="1"/>
  <c r="AB125" i="4" s="1"/>
  <c r="AC125" i="4" s="1"/>
  <c r="AD125" i="4" s="1"/>
  <c r="AE125" i="4" s="1"/>
  <c r="AF125" i="4" s="1"/>
  <c r="AG125" i="4" s="1"/>
  <c r="AH125" i="4" s="1"/>
  <c r="AI125" i="4" s="1"/>
  <c r="AJ125" i="4" s="1"/>
  <c r="AK125" i="4" s="1"/>
  <c r="AL125" i="4" s="1"/>
  <c r="AM125" i="4" s="1"/>
  <c r="AN125" i="4" s="1"/>
  <c r="L126" i="4"/>
  <c r="L127" i="4"/>
  <c r="M127" i="4" s="1"/>
  <c r="N127" i="4" s="1"/>
  <c r="O127" i="4" s="1"/>
  <c r="P127" i="4" s="1"/>
  <c r="Q127" i="4" s="1"/>
  <c r="R127" i="4" s="1"/>
  <c r="S127" i="4" s="1"/>
  <c r="T127" i="4" s="1"/>
  <c r="U127" i="4" s="1"/>
  <c r="V127" i="4" s="1"/>
  <c r="W127" i="4" s="1"/>
  <c r="X127" i="4" s="1"/>
  <c r="Y127" i="4" s="1"/>
  <c r="Z127" i="4" s="1"/>
  <c r="AA127" i="4" s="1"/>
  <c r="AB127" i="4" s="1"/>
  <c r="AC127" i="4" s="1"/>
  <c r="AD127" i="4" s="1"/>
  <c r="AE127" i="4" s="1"/>
  <c r="AF127" i="4" s="1"/>
  <c r="AG127" i="4" s="1"/>
  <c r="AH127" i="4" s="1"/>
  <c r="AI127" i="4" s="1"/>
  <c r="AJ127" i="4" s="1"/>
  <c r="AK127" i="4" s="1"/>
  <c r="AL127" i="4" s="1"/>
  <c r="AM127" i="4" s="1"/>
  <c r="AN127" i="4" s="1"/>
  <c r="L128" i="4"/>
  <c r="M128" i="4" s="1"/>
  <c r="N128" i="4" s="1"/>
  <c r="O128" i="4" s="1"/>
  <c r="P128" i="4" s="1"/>
  <c r="Q128" i="4" s="1"/>
  <c r="R128" i="4" s="1"/>
  <c r="S128" i="4" s="1"/>
  <c r="T128" i="4" s="1"/>
  <c r="U128" i="4" s="1"/>
  <c r="V128" i="4" s="1"/>
  <c r="W128" i="4" s="1"/>
  <c r="X128" i="4" s="1"/>
  <c r="Y128" i="4" s="1"/>
  <c r="Z128" i="4" s="1"/>
  <c r="AA128" i="4" s="1"/>
  <c r="AB128" i="4" s="1"/>
  <c r="AC128" i="4" s="1"/>
  <c r="AD128" i="4" s="1"/>
  <c r="AE128" i="4" s="1"/>
  <c r="AF128" i="4" s="1"/>
  <c r="AG128" i="4" s="1"/>
  <c r="AH128" i="4" s="1"/>
  <c r="AI128" i="4" s="1"/>
  <c r="AJ128" i="4" s="1"/>
  <c r="AK128" i="4" s="1"/>
  <c r="AL128" i="4" s="1"/>
  <c r="AM128" i="4" s="1"/>
  <c r="AN128" i="4" s="1"/>
  <c r="L129" i="4"/>
  <c r="M129" i="4" s="1"/>
  <c r="N129" i="4" s="1"/>
  <c r="O129" i="4" s="1"/>
  <c r="P129" i="4" s="1"/>
  <c r="Q129" i="4" s="1"/>
  <c r="R129" i="4" s="1"/>
  <c r="S129" i="4" s="1"/>
  <c r="T129" i="4" s="1"/>
  <c r="U129" i="4" s="1"/>
  <c r="V129" i="4" s="1"/>
  <c r="W129" i="4" s="1"/>
  <c r="X129" i="4" s="1"/>
  <c r="Y129" i="4" s="1"/>
  <c r="Z129" i="4" s="1"/>
  <c r="AA129" i="4" s="1"/>
  <c r="AB129" i="4" s="1"/>
  <c r="AC129" i="4" s="1"/>
  <c r="AD129" i="4" s="1"/>
  <c r="AE129" i="4" s="1"/>
  <c r="AF129" i="4" s="1"/>
  <c r="AG129" i="4" s="1"/>
  <c r="AH129" i="4" s="1"/>
  <c r="AI129" i="4" s="1"/>
  <c r="AJ129" i="4" s="1"/>
  <c r="AK129" i="4" s="1"/>
  <c r="AL129" i="4" s="1"/>
  <c r="AM129" i="4" s="1"/>
  <c r="AN129" i="4" s="1"/>
  <c r="L130" i="4"/>
  <c r="M130" i="4" s="1"/>
  <c r="N130" i="4" s="1"/>
  <c r="O130" i="4" s="1"/>
  <c r="P130" i="4" s="1"/>
  <c r="Q130" i="4" s="1"/>
  <c r="R130" i="4" s="1"/>
  <c r="S130" i="4" s="1"/>
  <c r="T130" i="4" s="1"/>
  <c r="U130" i="4" s="1"/>
  <c r="V130" i="4" s="1"/>
  <c r="W130" i="4" s="1"/>
  <c r="X130" i="4" s="1"/>
  <c r="Y130" i="4" s="1"/>
  <c r="Z130" i="4" s="1"/>
  <c r="AA130" i="4" s="1"/>
  <c r="AB130" i="4" s="1"/>
  <c r="AC130" i="4" s="1"/>
  <c r="AD130" i="4" s="1"/>
  <c r="AE130" i="4" s="1"/>
  <c r="AF130" i="4" s="1"/>
  <c r="AG130" i="4" s="1"/>
  <c r="AH130" i="4" s="1"/>
  <c r="AI130" i="4" s="1"/>
  <c r="AJ130" i="4" s="1"/>
  <c r="AK130" i="4" s="1"/>
  <c r="AL130" i="4" s="1"/>
  <c r="AM130" i="4" s="1"/>
  <c r="AN130" i="4" s="1"/>
  <c r="L131" i="4"/>
  <c r="M131" i="4" s="1"/>
  <c r="N131" i="4" s="1"/>
  <c r="O131" i="4" s="1"/>
  <c r="P131" i="4" s="1"/>
  <c r="Q131" i="4" s="1"/>
  <c r="R131" i="4" s="1"/>
  <c r="S131" i="4" s="1"/>
  <c r="T131" i="4" s="1"/>
  <c r="U131" i="4" s="1"/>
  <c r="V131" i="4" s="1"/>
  <c r="W131" i="4" s="1"/>
  <c r="X131" i="4" s="1"/>
  <c r="Y131" i="4" s="1"/>
  <c r="Z131" i="4" s="1"/>
  <c r="AA131" i="4" s="1"/>
  <c r="AB131" i="4" s="1"/>
  <c r="AC131" i="4" s="1"/>
  <c r="AD131" i="4" s="1"/>
  <c r="AE131" i="4" s="1"/>
  <c r="AF131" i="4" s="1"/>
  <c r="AG131" i="4" s="1"/>
  <c r="AH131" i="4" s="1"/>
  <c r="AI131" i="4" s="1"/>
  <c r="AJ131" i="4" s="1"/>
  <c r="AK131" i="4" s="1"/>
  <c r="AL131" i="4" s="1"/>
  <c r="AM131" i="4" s="1"/>
  <c r="AN131" i="4" s="1"/>
  <c r="L132" i="4"/>
  <c r="M132" i="4" s="1"/>
  <c r="N132" i="4" s="1"/>
  <c r="O132" i="4" s="1"/>
  <c r="P132" i="4" s="1"/>
  <c r="Q132" i="4" s="1"/>
  <c r="R132" i="4" s="1"/>
  <c r="S132" i="4" s="1"/>
  <c r="T132" i="4" s="1"/>
  <c r="U132" i="4" s="1"/>
  <c r="V132" i="4" s="1"/>
  <c r="W132" i="4" s="1"/>
  <c r="X132" i="4" s="1"/>
  <c r="Y132" i="4" s="1"/>
  <c r="Z132" i="4" s="1"/>
  <c r="AA132" i="4" s="1"/>
  <c r="AB132" i="4" s="1"/>
  <c r="AC132" i="4" s="1"/>
  <c r="AD132" i="4" s="1"/>
  <c r="AE132" i="4" s="1"/>
  <c r="AF132" i="4" s="1"/>
  <c r="AG132" i="4" s="1"/>
  <c r="AH132" i="4" s="1"/>
  <c r="AI132" i="4" s="1"/>
  <c r="AJ132" i="4" s="1"/>
  <c r="AK132" i="4" s="1"/>
  <c r="AL132" i="4" s="1"/>
  <c r="AM132" i="4" s="1"/>
  <c r="AN132" i="4" s="1"/>
  <c r="AO132" i="4" s="1"/>
  <c r="AP132" i="4" s="1"/>
  <c r="AQ132" i="4" s="1"/>
  <c r="AR132" i="4" s="1"/>
  <c r="AS132" i="4" s="1"/>
  <c r="AT132" i="4" s="1"/>
  <c r="AU132" i="4" s="1"/>
  <c r="AV132" i="4" s="1"/>
  <c r="AW132" i="4" s="1"/>
  <c r="AX132" i="4" s="1"/>
  <c r="AY132" i="4" s="1"/>
  <c r="AZ132" i="4" s="1"/>
  <c r="BA132" i="4" s="1"/>
  <c r="BB132" i="4" s="1"/>
  <c r="BC132" i="4" s="1"/>
  <c r="BD132" i="4" s="1"/>
  <c r="BE132" i="4" s="1"/>
  <c r="BF132" i="4" s="1"/>
  <c r="BG132" i="4" s="1"/>
  <c r="BH132" i="4" s="1"/>
  <c r="BI132" i="4" s="1"/>
  <c r="BJ132" i="4" s="1"/>
  <c r="BK132" i="4" s="1"/>
  <c r="BL132" i="4" s="1"/>
  <c r="BM132" i="4" s="1"/>
  <c r="BN132" i="4" s="1"/>
  <c r="BO132" i="4" s="1"/>
  <c r="BP132" i="4" s="1"/>
  <c r="BQ132" i="4" s="1"/>
  <c r="BR132" i="4" s="1"/>
  <c r="BS132" i="4" s="1"/>
  <c r="BT132" i="4" s="1"/>
  <c r="BU132" i="4" s="1"/>
  <c r="BV132" i="4" s="1"/>
  <c r="BW132" i="4" s="1"/>
  <c r="BX132" i="4" s="1"/>
  <c r="BY132" i="4" s="1"/>
  <c r="BZ132" i="4" s="1"/>
  <c r="CA132" i="4" s="1"/>
  <c r="CB132" i="4" s="1"/>
  <c r="CC132" i="4" s="1"/>
  <c r="CD132" i="4" s="1"/>
  <c r="CE132" i="4" s="1"/>
  <c r="CF132" i="4" s="1"/>
  <c r="CG132" i="4" s="1"/>
  <c r="CH132" i="4" s="1"/>
  <c r="CI132" i="4" s="1"/>
  <c r="CJ132" i="4" s="1"/>
  <c r="CK132" i="4" s="1"/>
  <c r="CL132" i="4" s="1"/>
  <c r="CM132" i="4" s="1"/>
  <c r="CN132" i="4" s="1"/>
  <c r="CO132" i="4" s="1"/>
  <c r="CP132" i="4" s="1"/>
  <c r="CQ132" i="4" s="1"/>
  <c r="CR132" i="4" s="1"/>
  <c r="CS132" i="4" s="1"/>
  <c r="CT132" i="4" s="1"/>
  <c r="CU132" i="4" s="1"/>
  <c r="CV132" i="4" s="1"/>
  <c r="CW132" i="4" s="1"/>
  <c r="CX132" i="4" s="1"/>
  <c r="CY132" i="4" s="1"/>
  <c r="L133" i="4"/>
  <c r="M133" i="4" s="1"/>
  <c r="N133" i="4" s="1"/>
  <c r="O133" i="4" s="1"/>
  <c r="P133" i="4" s="1"/>
  <c r="Q133" i="4" s="1"/>
  <c r="R133" i="4" s="1"/>
  <c r="S133" i="4" s="1"/>
  <c r="T133" i="4" s="1"/>
  <c r="U133" i="4" s="1"/>
  <c r="V133" i="4" s="1"/>
  <c r="W133" i="4" s="1"/>
  <c r="X133" i="4" s="1"/>
  <c r="Y133" i="4" s="1"/>
  <c r="Z133" i="4" s="1"/>
  <c r="AA133" i="4" s="1"/>
  <c r="AB133" i="4" s="1"/>
  <c r="AC133" i="4" s="1"/>
  <c r="AD133" i="4" s="1"/>
  <c r="AE133" i="4" s="1"/>
  <c r="AF133" i="4" s="1"/>
  <c r="AG133" i="4" s="1"/>
  <c r="AH133" i="4" s="1"/>
  <c r="AI133" i="4" s="1"/>
  <c r="AJ133" i="4" s="1"/>
  <c r="AK133" i="4" s="1"/>
  <c r="AL133" i="4" s="1"/>
  <c r="AM133" i="4" s="1"/>
  <c r="AN133" i="4" s="1"/>
  <c r="L134" i="4"/>
  <c r="M134" i="4" s="1"/>
  <c r="N134" i="4" s="1"/>
  <c r="O134" i="4" s="1"/>
  <c r="P134" i="4" s="1"/>
  <c r="Q134" i="4" s="1"/>
  <c r="R134" i="4" s="1"/>
  <c r="S134" i="4" s="1"/>
  <c r="T134" i="4" s="1"/>
  <c r="U134" i="4" s="1"/>
  <c r="V134" i="4" s="1"/>
  <c r="W134" i="4" s="1"/>
  <c r="X134" i="4" s="1"/>
  <c r="Y134" i="4" s="1"/>
  <c r="Z134" i="4" s="1"/>
  <c r="AA134" i="4" s="1"/>
  <c r="AB134" i="4" s="1"/>
  <c r="AC134" i="4" s="1"/>
  <c r="AD134" i="4" s="1"/>
  <c r="AE134" i="4" s="1"/>
  <c r="AF134" i="4" s="1"/>
  <c r="AG134" i="4" s="1"/>
  <c r="AH134" i="4" s="1"/>
  <c r="AI134" i="4" s="1"/>
  <c r="AJ134" i="4" s="1"/>
  <c r="AK134" i="4" s="1"/>
  <c r="AL134" i="4" s="1"/>
  <c r="AM134" i="4" s="1"/>
  <c r="AN134" i="4" s="1"/>
  <c r="L135" i="4"/>
  <c r="M135" i="4" s="1"/>
  <c r="N135" i="4" s="1"/>
  <c r="O135" i="4" s="1"/>
  <c r="P135" i="4" s="1"/>
  <c r="Q135" i="4" s="1"/>
  <c r="R135" i="4" s="1"/>
  <c r="S135" i="4" s="1"/>
  <c r="T135" i="4" s="1"/>
  <c r="U135" i="4" s="1"/>
  <c r="V135" i="4" s="1"/>
  <c r="W135" i="4" s="1"/>
  <c r="X135" i="4" s="1"/>
  <c r="Y135" i="4" s="1"/>
  <c r="Z135" i="4" s="1"/>
  <c r="AA135" i="4" s="1"/>
  <c r="AB135" i="4" s="1"/>
  <c r="AC135" i="4" s="1"/>
  <c r="AD135" i="4" s="1"/>
  <c r="AE135" i="4" s="1"/>
  <c r="AF135" i="4" s="1"/>
  <c r="AG135" i="4" s="1"/>
  <c r="AH135" i="4" s="1"/>
  <c r="AI135" i="4" s="1"/>
  <c r="AJ135" i="4" s="1"/>
  <c r="AK135" i="4" s="1"/>
  <c r="AL135" i="4" s="1"/>
  <c r="AM135" i="4" s="1"/>
  <c r="AN135" i="4" s="1"/>
  <c r="AO135" i="4" s="1"/>
  <c r="AP135" i="4" s="1"/>
  <c r="AQ135" i="4" s="1"/>
  <c r="AR135" i="4" s="1"/>
  <c r="AS135" i="4" s="1"/>
  <c r="AT135" i="4" s="1"/>
  <c r="AU135" i="4" s="1"/>
  <c r="AV135" i="4" s="1"/>
  <c r="AW135" i="4" s="1"/>
  <c r="AX135" i="4" s="1"/>
  <c r="AY135" i="4" s="1"/>
  <c r="AZ135" i="4" s="1"/>
  <c r="BA135" i="4" s="1"/>
  <c r="BB135" i="4" s="1"/>
  <c r="BC135" i="4" s="1"/>
  <c r="BD135" i="4" s="1"/>
  <c r="BE135" i="4" s="1"/>
  <c r="BF135" i="4" s="1"/>
  <c r="BG135" i="4" s="1"/>
  <c r="BH135" i="4" s="1"/>
  <c r="BI135" i="4" s="1"/>
  <c r="BJ135" i="4" s="1"/>
  <c r="BK135" i="4" s="1"/>
  <c r="BL135" i="4" s="1"/>
  <c r="BM135" i="4" s="1"/>
  <c r="BN135" i="4" s="1"/>
  <c r="BO135" i="4" s="1"/>
  <c r="BP135" i="4" s="1"/>
  <c r="BQ135" i="4" s="1"/>
  <c r="BR135" i="4" s="1"/>
  <c r="BS135" i="4" s="1"/>
  <c r="BT135" i="4" s="1"/>
  <c r="BU135" i="4" s="1"/>
  <c r="BV135" i="4" s="1"/>
  <c r="BW135" i="4" s="1"/>
  <c r="BX135" i="4" s="1"/>
  <c r="BY135" i="4" s="1"/>
  <c r="BZ135" i="4" s="1"/>
  <c r="CA135" i="4" s="1"/>
  <c r="CB135" i="4" s="1"/>
  <c r="CC135" i="4" s="1"/>
  <c r="CD135" i="4" s="1"/>
  <c r="CE135" i="4" s="1"/>
  <c r="CF135" i="4" s="1"/>
  <c r="CG135" i="4" s="1"/>
  <c r="CH135" i="4" s="1"/>
  <c r="CI135" i="4" s="1"/>
  <c r="CJ135" i="4" s="1"/>
  <c r="CK135" i="4" s="1"/>
  <c r="CL135" i="4" s="1"/>
  <c r="CM135" i="4" s="1"/>
  <c r="CN135" i="4" s="1"/>
  <c r="CO135" i="4" s="1"/>
  <c r="CP135" i="4" s="1"/>
  <c r="CQ135" i="4" s="1"/>
  <c r="CR135" i="4" s="1"/>
  <c r="CS135" i="4" s="1"/>
  <c r="CT135" i="4" s="1"/>
  <c r="CU135" i="4" s="1"/>
  <c r="CV135" i="4" s="1"/>
  <c r="CW135" i="4" s="1"/>
  <c r="CX135" i="4" s="1"/>
  <c r="CY135" i="4" s="1"/>
  <c r="L111" i="4"/>
  <c r="M111" i="4" s="1"/>
  <c r="N111" i="4" s="1"/>
  <c r="O111" i="4" s="1"/>
  <c r="P111" i="4" s="1"/>
  <c r="Q111" i="4" s="1"/>
  <c r="R111" i="4" s="1"/>
  <c r="S111" i="4" s="1"/>
  <c r="T111" i="4" s="1"/>
  <c r="U111" i="4" s="1"/>
  <c r="V111" i="4" s="1"/>
  <c r="W111" i="4" s="1"/>
  <c r="X111" i="4" s="1"/>
  <c r="Y111" i="4" s="1"/>
  <c r="Z111" i="4" s="1"/>
  <c r="AA111" i="4" s="1"/>
  <c r="AB111" i="4" s="1"/>
  <c r="AC111" i="4" s="1"/>
  <c r="AD111" i="4" s="1"/>
  <c r="AE111" i="4" s="1"/>
  <c r="AF111" i="4" s="1"/>
  <c r="AG111" i="4" s="1"/>
  <c r="AH111" i="4" s="1"/>
  <c r="AI111" i="4" s="1"/>
  <c r="AJ111" i="4" s="1"/>
  <c r="AK111" i="4" s="1"/>
  <c r="AL111" i="4" s="1"/>
  <c r="AM111" i="4" s="1"/>
  <c r="AN111" i="4" s="1"/>
  <c r="AO111" i="4" s="1"/>
  <c r="AP111" i="4" s="1"/>
  <c r="AQ111" i="4" s="1"/>
  <c r="AR111" i="4" s="1"/>
  <c r="AS111" i="4" s="1"/>
  <c r="AT111" i="4" s="1"/>
  <c r="AU111" i="4" s="1"/>
  <c r="AV111" i="4" s="1"/>
  <c r="AW111" i="4" s="1"/>
  <c r="AX111" i="4" s="1"/>
  <c r="AY111" i="4" s="1"/>
  <c r="AZ111" i="4" s="1"/>
  <c r="BA111" i="4" s="1"/>
  <c r="BB111" i="4" s="1"/>
  <c r="BC111" i="4" s="1"/>
  <c r="BD111" i="4" s="1"/>
  <c r="BE111" i="4" s="1"/>
  <c r="BF111" i="4" s="1"/>
  <c r="BG111" i="4" s="1"/>
  <c r="BH111" i="4" s="1"/>
  <c r="BI111" i="4" s="1"/>
  <c r="BJ111" i="4" s="1"/>
  <c r="BK111" i="4" s="1"/>
  <c r="BL111" i="4" s="1"/>
  <c r="BM111" i="4" s="1"/>
  <c r="BN111" i="4" s="1"/>
  <c r="BO111" i="4" s="1"/>
  <c r="BP111" i="4" s="1"/>
  <c r="BQ111" i="4" s="1"/>
  <c r="BR111" i="4" s="1"/>
  <c r="BS111" i="4" s="1"/>
  <c r="BT111" i="4" s="1"/>
  <c r="BU111" i="4" s="1"/>
  <c r="BV111" i="4" s="1"/>
  <c r="BW111" i="4" s="1"/>
  <c r="BX111" i="4" s="1"/>
  <c r="BY111" i="4" s="1"/>
  <c r="BZ111" i="4" s="1"/>
  <c r="CA111" i="4" s="1"/>
  <c r="CB111" i="4" s="1"/>
  <c r="CC111" i="4" s="1"/>
  <c r="CD111" i="4" s="1"/>
  <c r="CE111" i="4" s="1"/>
  <c r="CF111" i="4" s="1"/>
  <c r="CG111" i="4" s="1"/>
  <c r="CH111" i="4" s="1"/>
  <c r="CI111" i="4" s="1"/>
  <c r="CJ111" i="4" s="1"/>
  <c r="CK111" i="4" s="1"/>
  <c r="CL111" i="4" s="1"/>
  <c r="CM111" i="4" s="1"/>
  <c r="CN111" i="4" s="1"/>
  <c r="CO111" i="4" s="1"/>
  <c r="CP111" i="4" s="1"/>
  <c r="CQ111" i="4" s="1"/>
  <c r="CR111" i="4" s="1"/>
  <c r="CS111" i="4" s="1"/>
  <c r="CT111" i="4" s="1"/>
  <c r="CU111" i="4" s="1"/>
  <c r="CV111" i="4" s="1"/>
  <c r="CW111" i="4" s="1"/>
  <c r="CX111" i="4" s="1"/>
  <c r="CY111" i="4" s="1"/>
  <c r="N110" i="4"/>
  <c r="O110" i="4" s="1"/>
  <c r="P110" i="4" s="1"/>
  <c r="Q110" i="4" s="1"/>
  <c r="R110" i="4" s="1"/>
  <c r="S110" i="4" s="1"/>
  <c r="T110" i="4" s="1"/>
  <c r="U110" i="4" s="1"/>
  <c r="V110" i="4" s="1"/>
  <c r="W110" i="4" s="1"/>
  <c r="X110" i="4" s="1"/>
  <c r="Y110" i="4" s="1"/>
  <c r="Z110" i="4" s="1"/>
  <c r="AA110" i="4" s="1"/>
  <c r="AB110" i="4" s="1"/>
  <c r="AC110" i="4" s="1"/>
  <c r="AD110" i="4" s="1"/>
  <c r="AE110" i="4" s="1"/>
  <c r="AF110" i="4" s="1"/>
  <c r="AG110" i="4" s="1"/>
  <c r="AH110" i="4" s="1"/>
  <c r="AI110" i="4" s="1"/>
  <c r="AJ110" i="4" s="1"/>
  <c r="AK110" i="4" s="1"/>
  <c r="AL110" i="4" s="1"/>
  <c r="AM110" i="4" s="1"/>
  <c r="AN110" i="4" s="1"/>
  <c r="AO110" i="4" s="1"/>
  <c r="AP110" i="4" s="1"/>
  <c r="AQ110" i="4" s="1"/>
  <c r="AR110" i="4" s="1"/>
  <c r="AS110" i="4" s="1"/>
  <c r="AT110" i="4" s="1"/>
  <c r="AU110" i="4" s="1"/>
  <c r="AV110" i="4" s="1"/>
  <c r="AW110" i="4" s="1"/>
  <c r="AX110" i="4" s="1"/>
  <c r="AY110" i="4" s="1"/>
  <c r="AZ110" i="4" s="1"/>
  <c r="BA110" i="4" s="1"/>
  <c r="BB110" i="4" s="1"/>
  <c r="BC110" i="4" s="1"/>
  <c r="BD110" i="4" s="1"/>
  <c r="BE110" i="4" s="1"/>
  <c r="BF110" i="4" s="1"/>
  <c r="BG110" i="4" s="1"/>
  <c r="BH110" i="4" s="1"/>
  <c r="BI110" i="4" s="1"/>
  <c r="BJ110" i="4" s="1"/>
  <c r="BK110" i="4" s="1"/>
  <c r="BL110" i="4" s="1"/>
  <c r="BM110" i="4" s="1"/>
  <c r="BN110" i="4" s="1"/>
  <c r="BO110" i="4" s="1"/>
  <c r="BP110" i="4" s="1"/>
  <c r="BQ110" i="4" s="1"/>
  <c r="BR110" i="4" s="1"/>
  <c r="BS110" i="4" s="1"/>
  <c r="BT110" i="4" s="1"/>
  <c r="BU110" i="4" s="1"/>
  <c r="BV110" i="4" s="1"/>
  <c r="BW110" i="4" s="1"/>
  <c r="BX110" i="4" s="1"/>
  <c r="BY110" i="4" s="1"/>
  <c r="BZ110" i="4" s="1"/>
  <c r="CA110" i="4" s="1"/>
  <c r="CB110" i="4" s="1"/>
  <c r="CC110" i="4" s="1"/>
  <c r="CD110" i="4" s="1"/>
  <c r="CE110" i="4" s="1"/>
  <c r="CF110" i="4" s="1"/>
  <c r="CG110" i="4" s="1"/>
  <c r="CH110" i="4" s="1"/>
  <c r="CI110" i="4" s="1"/>
  <c r="CJ110" i="4" s="1"/>
  <c r="CK110" i="4" s="1"/>
  <c r="CL110" i="4" s="1"/>
  <c r="CM110" i="4" s="1"/>
  <c r="CN110" i="4" s="1"/>
  <c r="CO110" i="4" s="1"/>
  <c r="CP110" i="4" s="1"/>
  <c r="CQ110" i="4" s="1"/>
  <c r="CR110" i="4" s="1"/>
  <c r="CS110" i="4" s="1"/>
  <c r="CT110" i="4" s="1"/>
  <c r="CU110" i="4" s="1"/>
  <c r="CV110" i="4" s="1"/>
  <c r="CW110" i="4" s="1"/>
  <c r="CX110" i="4" s="1"/>
  <c r="CY110" i="4" s="1"/>
  <c r="M110" i="4"/>
  <c r="E138" i="4"/>
  <c r="E137" i="4"/>
  <c r="I135" i="4"/>
  <c r="I134" i="4"/>
  <c r="I133" i="4"/>
  <c r="F133" i="4"/>
  <c r="I132" i="4"/>
  <c r="I131" i="4"/>
  <c r="I130" i="4"/>
  <c r="I129" i="4"/>
  <c r="I128" i="4"/>
  <c r="F128" i="4"/>
  <c r="I127" i="4"/>
  <c r="I126" i="4"/>
  <c r="I125" i="4"/>
  <c r="F125" i="4"/>
  <c r="I124" i="4"/>
  <c r="I123" i="4"/>
  <c r="I122" i="4"/>
  <c r="I121" i="4"/>
  <c r="I120" i="4"/>
  <c r="I119" i="4"/>
  <c r="F119" i="4"/>
  <c r="I118" i="4"/>
  <c r="I117" i="4"/>
  <c r="I116" i="4"/>
  <c r="F116" i="4"/>
  <c r="I115" i="4"/>
  <c r="I114" i="4"/>
  <c r="F114" i="4"/>
  <c r="I113" i="4"/>
  <c r="F113" i="4"/>
  <c r="I112" i="4"/>
  <c r="I111" i="4"/>
  <c r="F111" i="4"/>
  <c r="S7" i="2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6" i="2"/>
  <c r="U29" i="2"/>
  <c r="M29" i="2"/>
  <c r="AO133" i="4" l="1"/>
  <c r="AP133" i="4" s="1"/>
  <c r="AQ133" i="4" s="1"/>
  <c r="P159" i="4"/>
  <c r="AO125" i="4"/>
  <c r="AP125" i="4" s="1"/>
  <c r="AQ125" i="4" s="1"/>
  <c r="AO130" i="4"/>
  <c r="AP130" i="4" s="1"/>
  <c r="AQ130" i="4" s="1"/>
  <c r="AR116" i="4"/>
  <c r="AS116" i="4" s="1"/>
  <c r="AT116" i="4" s="1"/>
  <c r="AU116" i="4" s="1"/>
  <c r="AV116" i="4" s="1"/>
  <c r="AW116" i="4" s="1"/>
  <c r="AX116" i="4" s="1"/>
  <c r="T144" i="4"/>
  <c r="AO131" i="4"/>
  <c r="AP131" i="4" s="1"/>
  <c r="AQ131" i="4" s="1"/>
  <c r="AR115" i="4"/>
  <c r="AS115" i="4" s="1"/>
  <c r="AT115" i="4" s="1"/>
  <c r="AU115" i="4" s="1"/>
  <c r="AV115" i="4" s="1"/>
  <c r="AW115" i="4" s="1"/>
  <c r="AX115" i="4" s="1"/>
  <c r="AO126" i="4"/>
  <c r="AP126" i="4" s="1"/>
  <c r="AQ126" i="4" s="1"/>
  <c r="AO129" i="4"/>
  <c r="AP129" i="4" s="1"/>
  <c r="AQ129" i="4" s="1"/>
  <c r="AR122" i="4"/>
  <c r="AS122" i="4" s="1"/>
  <c r="AT122" i="4" s="1"/>
  <c r="AU122" i="4" s="1"/>
  <c r="AV122" i="4" s="1"/>
  <c r="AW122" i="4" s="1"/>
  <c r="AX122" i="4" s="1"/>
  <c r="AR121" i="4"/>
  <c r="AS121" i="4" s="1"/>
  <c r="AT121" i="4" s="1"/>
  <c r="AU121" i="4" s="1"/>
  <c r="AV121" i="4" s="1"/>
  <c r="AW121" i="4" s="1"/>
  <c r="AX121" i="4" s="1"/>
  <c r="AR120" i="4"/>
  <c r="AS120" i="4" s="1"/>
  <c r="AT120" i="4" s="1"/>
  <c r="AU120" i="4" s="1"/>
  <c r="AV120" i="4" s="1"/>
  <c r="AW120" i="4" s="1"/>
  <c r="AX120" i="4" s="1"/>
  <c r="AR118" i="4"/>
  <c r="AS118" i="4" s="1"/>
  <c r="AT118" i="4" s="1"/>
  <c r="AU118" i="4" s="1"/>
  <c r="AV118" i="4" s="1"/>
  <c r="AW118" i="4" s="1"/>
  <c r="AX118" i="4" s="1"/>
  <c r="AO127" i="4"/>
  <c r="AP127" i="4" s="1"/>
  <c r="AQ127" i="4" s="1"/>
  <c r="AR119" i="4"/>
  <c r="AS119" i="4" s="1"/>
  <c r="AT119" i="4" s="1"/>
  <c r="AU119" i="4" s="1"/>
  <c r="AV119" i="4" s="1"/>
  <c r="AW119" i="4" s="1"/>
  <c r="AX119" i="4" s="1"/>
  <c r="T147" i="4"/>
  <c r="AO134" i="4"/>
  <c r="AP134" i="4" s="1"/>
  <c r="AQ134" i="4" s="1"/>
  <c r="AR117" i="4"/>
  <c r="AS117" i="4" s="1"/>
  <c r="AT117" i="4" s="1"/>
  <c r="AU117" i="4" s="1"/>
  <c r="AV117" i="4" s="1"/>
  <c r="AW117" i="4" s="1"/>
  <c r="AX117" i="4" s="1"/>
  <c r="AO128" i="4"/>
  <c r="AP128" i="4" s="1"/>
  <c r="AQ128" i="4" s="1"/>
  <c r="P155" i="4"/>
  <c r="P144" i="4"/>
  <c r="P147" i="4"/>
  <c r="AQ29" i="1"/>
  <c r="AQ26" i="1"/>
  <c r="AQ25" i="1"/>
  <c r="AQ24" i="1"/>
  <c r="AQ22" i="1"/>
  <c r="AQ18" i="1"/>
  <c r="AQ17" i="1"/>
  <c r="AQ16" i="1"/>
  <c r="AQ15" i="1"/>
  <c r="AQ13" i="1"/>
  <c r="AQ12" i="1"/>
  <c r="AQ10" i="1"/>
  <c r="AQ7" i="1"/>
  <c r="AY29" i="1"/>
  <c r="AY26" i="1"/>
  <c r="AY24" i="1"/>
  <c r="AY25" i="1"/>
  <c r="AY22" i="1"/>
  <c r="AY18" i="1"/>
  <c r="AY17" i="1"/>
  <c r="AY16" i="1"/>
  <c r="AY15" i="1"/>
  <c r="AY13" i="1"/>
  <c r="AY12" i="1"/>
  <c r="AY10" i="1"/>
  <c r="AY7" i="1"/>
  <c r="AU7" i="1"/>
  <c r="AU10" i="1"/>
  <c r="AU12" i="1"/>
  <c r="AU13" i="1"/>
  <c r="AU15" i="1"/>
  <c r="AU16" i="1"/>
  <c r="AU17" i="1"/>
  <c r="AU18" i="1"/>
  <c r="AU24" i="1"/>
  <c r="AU25" i="1"/>
  <c r="AU26" i="1"/>
  <c r="AU29" i="1"/>
  <c r="AM29" i="1"/>
  <c r="AM26" i="1"/>
  <c r="AM25" i="1"/>
  <c r="AM24" i="1"/>
  <c r="AM22" i="1"/>
  <c r="AM18" i="1"/>
  <c r="AM17" i="1"/>
  <c r="AM16" i="1"/>
  <c r="AM15" i="1"/>
  <c r="AM13" i="1"/>
  <c r="AM12" i="1"/>
  <c r="AM10" i="1"/>
  <c r="AM7" i="1"/>
  <c r="AI7" i="1"/>
  <c r="AI10" i="1"/>
  <c r="AI12" i="1"/>
  <c r="AI13" i="1"/>
  <c r="AI15" i="1"/>
  <c r="AI16" i="1"/>
  <c r="AI17" i="1"/>
  <c r="AI18" i="1"/>
  <c r="AI22" i="1"/>
  <c r="AI24" i="1"/>
  <c r="AI25" i="1"/>
  <c r="AI26" i="1"/>
  <c r="AI29" i="1"/>
  <c r="O26" i="1"/>
  <c r="O25" i="1"/>
  <c r="O24" i="1"/>
  <c r="O22" i="1"/>
  <c r="O21" i="1"/>
  <c r="O18" i="1"/>
  <c r="O17" i="1"/>
  <c r="O16" i="1"/>
  <c r="O15" i="1"/>
  <c r="O13" i="1"/>
  <c r="O12" i="1"/>
  <c r="O10" i="1"/>
  <c r="O9" i="1" s="1"/>
  <c r="O7" i="1"/>
  <c r="O6" i="1" s="1"/>
  <c r="BA25" i="2"/>
  <c r="BA24" i="2"/>
  <c r="BA19" i="2"/>
  <c r="BA18" i="2"/>
  <c r="BA12" i="2"/>
  <c r="BB6" i="2"/>
  <c r="BA6" i="2"/>
  <c r="AW26" i="2"/>
  <c r="AY26" i="2" s="1"/>
  <c r="AW21" i="2"/>
  <c r="AW16" i="2"/>
  <c r="AW15" i="2"/>
  <c r="AW10" i="2"/>
  <c r="AY10" i="2" s="1"/>
  <c r="AX6" i="2"/>
  <c r="AW6" i="2"/>
  <c r="AT6" i="2"/>
  <c r="AO30" i="2"/>
  <c r="AO24" i="2"/>
  <c r="AQ24" i="2" s="1"/>
  <c r="AO17" i="2"/>
  <c r="AO11" i="2"/>
  <c r="AQ11" i="2" s="1"/>
  <c r="AP6" i="2"/>
  <c r="AK26" i="2"/>
  <c r="AM26" i="2" s="1"/>
  <c r="AK22" i="2"/>
  <c r="AM22" i="2" s="1"/>
  <c r="AK21" i="2"/>
  <c r="AK17" i="2"/>
  <c r="AK12" i="2"/>
  <c r="AM12" i="2" s="1"/>
  <c r="AK8" i="2"/>
  <c r="AM8" i="2" s="1"/>
  <c r="AL6" i="2"/>
  <c r="AG28" i="2"/>
  <c r="AG22" i="2"/>
  <c r="AG21" i="2"/>
  <c r="AG15" i="2"/>
  <c r="AI15" i="2" s="1"/>
  <c r="AG9" i="2"/>
  <c r="AG8" i="2"/>
  <c r="AH6" i="2"/>
  <c r="AC28" i="2"/>
  <c r="AC22" i="2"/>
  <c r="AC21" i="2"/>
  <c r="AC16" i="2"/>
  <c r="AC15" i="2"/>
  <c r="AC9" i="2"/>
  <c r="AD6" i="2"/>
  <c r="Y28" i="2"/>
  <c r="Y27" i="2"/>
  <c r="Y20" i="2"/>
  <c r="Y19" i="2"/>
  <c r="Y12" i="2"/>
  <c r="Y11" i="2"/>
  <c r="Z6" i="2"/>
  <c r="U30" i="2"/>
  <c r="U22" i="2"/>
  <c r="U21" i="2"/>
  <c r="U14" i="2"/>
  <c r="U13" i="2"/>
  <c r="V6" i="2"/>
  <c r="W30" i="2" s="1"/>
  <c r="U6" i="2"/>
  <c r="R6" i="2"/>
  <c r="N6" i="2"/>
  <c r="Q30" i="2"/>
  <c r="Q29" i="2"/>
  <c r="Q22" i="2"/>
  <c r="Q21" i="2"/>
  <c r="Q14" i="2"/>
  <c r="Q13" i="2"/>
  <c r="Q6" i="2"/>
  <c r="M30" i="2"/>
  <c r="M23" i="2"/>
  <c r="M22" i="2"/>
  <c r="M15" i="2"/>
  <c r="M14" i="2"/>
  <c r="M7" i="2"/>
  <c r="M6" i="2"/>
  <c r="P31" i="2"/>
  <c r="Q28" i="2" s="1"/>
  <c r="T31" i="2"/>
  <c r="U28" i="2" s="1"/>
  <c r="X31" i="2"/>
  <c r="Y26" i="2" s="1"/>
  <c r="AB31" i="2"/>
  <c r="AC27" i="2" s="1"/>
  <c r="AF31" i="2"/>
  <c r="AG27" i="2" s="1"/>
  <c r="AI27" i="2" s="1"/>
  <c r="AJ31" i="2"/>
  <c r="AK30" i="2" s="1"/>
  <c r="AM30" i="2" s="1"/>
  <c r="AN31" i="2"/>
  <c r="AO29" i="2" s="1"/>
  <c r="AR31" i="2"/>
  <c r="AS29" i="2" s="1"/>
  <c r="AV31" i="2"/>
  <c r="AW25" i="2" s="1"/>
  <c r="AZ31" i="2"/>
  <c r="BA30" i="2" s="1"/>
  <c r="L31" i="2"/>
  <c r="L63" i="4"/>
  <c r="M63" i="4" s="1"/>
  <c r="N63" i="4" s="1"/>
  <c r="O63" i="4" s="1"/>
  <c r="P63" i="4" s="1"/>
  <c r="Q63" i="4" s="1"/>
  <c r="R63" i="4" s="1"/>
  <c r="S63" i="4" s="1"/>
  <c r="T63" i="4" s="1"/>
  <c r="U63" i="4" s="1"/>
  <c r="V63" i="4" s="1"/>
  <c r="W63" i="4" s="1"/>
  <c r="X63" i="4" s="1"/>
  <c r="L62" i="4"/>
  <c r="M62" i="4" s="1"/>
  <c r="N62" i="4" s="1"/>
  <c r="O62" i="4" s="1"/>
  <c r="P62" i="4" s="1"/>
  <c r="Q62" i="4" s="1"/>
  <c r="R62" i="4" s="1"/>
  <c r="S62" i="4" s="1"/>
  <c r="T62" i="4" s="1"/>
  <c r="U62" i="4" s="1"/>
  <c r="V62" i="4" s="1"/>
  <c r="W62" i="4" s="1"/>
  <c r="X62" i="4" s="1"/>
  <c r="Y62" i="4" s="1"/>
  <c r="Z62" i="4" s="1"/>
  <c r="AA62" i="4" s="1"/>
  <c r="AB62" i="4" s="1"/>
  <c r="AC62" i="4" s="1"/>
  <c r="AD62" i="4" s="1"/>
  <c r="AE62" i="4" s="1"/>
  <c r="AF62" i="4" s="1"/>
  <c r="AG62" i="4" s="1"/>
  <c r="AH62" i="4" s="1"/>
  <c r="AI62" i="4" s="1"/>
  <c r="AJ62" i="4" s="1"/>
  <c r="AK62" i="4" s="1"/>
  <c r="AL62" i="4" s="1"/>
  <c r="AM62" i="4" s="1"/>
  <c r="AN62" i="4" s="1"/>
  <c r="AO62" i="4" s="1"/>
  <c r="AP62" i="4" s="1"/>
  <c r="AQ62" i="4" s="1"/>
  <c r="AR62" i="4" s="1"/>
  <c r="AS62" i="4" s="1"/>
  <c r="AT62" i="4" s="1"/>
  <c r="AU62" i="4" s="1"/>
  <c r="AV62" i="4" s="1"/>
  <c r="AW62" i="4" s="1"/>
  <c r="AX62" i="4" s="1"/>
  <c r="AY62" i="4" s="1"/>
  <c r="AZ62" i="4" s="1"/>
  <c r="BA62" i="4" s="1"/>
  <c r="BB62" i="4" s="1"/>
  <c r="BC62" i="4" s="1"/>
  <c r="BD62" i="4" s="1"/>
  <c r="BE62" i="4" s="1"/>
  <c r="L61" i="4"/>
  <c r="M61" i="4" s="1"/>
  <c r="N61" i="4" s="1"/>
  <c r="O61" i="4" s="1"/>
  <c r="P61" i="4" s="1"/>
  <c r="Q61" i="4" s="1"/>
  <c r="R61" i="4" s="1"/>
  <c r="S61" i="4" s="1"/>
  <c r="T61" i="4" s="1"/>
  <c r="U61" i="4" s="1"/>
  <c r="V61" i="4" s="1"/>
  <c r="L60" i="4"/>
  <c r="M60" i="4" s="1"/>
  <c r="N60" i="4" s="1"/>
  <c r="O60" i="4" s="1"/>
  <c r="P60" i="4" s="1"/>
  <c r="Q60" i="4" s="1"/>
  <c r="R60" i="4" s="1"/>
  <c r="S60" i="4" s="1"/>
  <c r="T60" i="4" s="1"/>
  <c r="U60" i="4" s="1"/>
  <c r="V60" i="4" s="1"/>
  <c r="W60" i="4" s="1"/>
  <c r="X60" i="4" s="1"/>
  <c r="Y60" i="4" s="1"/>
  <c r="Z60" i="4" s="1"/>
  <c r="AA60" i="4" s="1"/>
  <c r="AB60" i="4" s="1"/>
  <c r="AC60" i="4" s="1"/>
  <c r="AD60" i="4" s="1"/>
  <c r="AE60" i="4" s="1"/>
  <c r="AF60" i="4" s="1"/>
  <c r="AG60" i="4" s="1"/>
  <c r="AH60" i="4" s="1"/>
  <c r="AI60" i="4" s="1"/>
  <c r="AJ60" i="4" s="1"/>
  <c r="AK60" i="4" s="1"/>
  <c r="AL60" i="4" s="1"/>
  <c r="AM60" i="4" s="1"/>
  <c r="AN60" i="4" s="1"/>
  <c r="AO60" i="4" s="1"/>
  <c r="AP60" i="4" s="1"/>
  <c r="AQ60" i="4" s="1"/>
  <c r="AR60" i="4" s="1"/>
  <c r="AS60" i="4" s="1"/>
  <c r="AT60" i="4" s="1"/>
  <c r="AU60" i="4" s="1"/>
  <c r="AV60" i="4" s="1"/>
  <c r="AW60" i="4" s="1"/>
  <c r="AX60" i="4" s="1"/>
  <c r="AY60" i="4" s="1"/>
  <c r="AZ60" i="4" s="1"/>
  <c r="BA60" i="4" s="1"/>
  <c r="BB60" i="4" s="1"/>
  <c r="BC60" i="4" s="1"/>
  <c r="BD60" i="4" s="1"/>
  <c r="BE60" i="4" s="1"/>
  <c r="BF60" i="4" s="1"/>
  <c r="BG60" i="4" s="1"/>
  <c r="BH60" i="4" s="1"/>
  <c r="BI60" i="4" s="1"/>
  <c r="BJ60" i="4" s="1"/>
  <c r="BK60" i="4" s="1"/>
  <c r="BL60" i="4" s="1"/>
  <c r="BM60" i="4" s="1"/>
  <c r="BN60" i="4" s="1"/>
  <c r="BO60" i="4" s="1"/>
  <c r="BP60" i="4" s="1"/>
  <c r="BQ60" i="4" s="1"/>
  <c r="BR60" i="4" s="1"/>
  <c r="BS60" i="4" s="1"/>
  <c r="BT60" i="4" s="1"/>
  <c r="BU60" i="4" s="1"/>
  <c r="BV60" i="4" s="1"/>
  <c r="BW60" i="4" s="1"/>
  <c r="BX60" i="4" s="1"/>
  <c r="BY60" i="4" s="1"/>
  <c r="BZ60" i="4" s="1"/>
  <c r="CA60" i="4" s="1"/>
  <c r="CB60" i="4" s="1"/>
  <c r="CC60" i="4" s="1"/>
  <c r="CD60" i="4" s="1"/>
  <c r="CE60" i="4" s="1"/>
  <c r="CF60" i="4" s="1"/>
  <c r="CG60" i="4" s="1"/>
  <c r="CH60" i="4" s="1"/>
  <c r="CI60" i="4" s="1"/>
  <c r="CJ60" i="4" s="1"/>
  <c r="CK60" i="4" s="1"/>
  <c r="CL60" i="4" s="1"/>
  <c r="CM60" i="4" s="1"/>
  <c r="CN60" i="4" s="1"/>
  <c r="CO60" i="4" s="1"/>
  <c r="CP60" i="4" s="1"/>
  <c r="CQ60" i="4" s="1"/>
  <c r="CR60" i="4" s="1"/>
  <c r="CS60" i="4" s="1"/>
  <c r="CT60" i="4" s="1"/>
  <c r="CU60" i="4" s="1"/>
  <c r="CV60" i="4" s="1"/>
  <c r="CW60" i="4" s="1"/>
  <c r="CX60" i="4" s="1"/>
  <c r="CY60" i="4" s="1"/>
  <c r="L59" i="4"/>
  <c r="M59" i="4" s="1"/>
  <c r="N59" i="4" s="1"/>
  <c r="O59" i="4" s="1"/>
  <c r="P59" i="4" s="1"/>
  <c r="Q59" i="4" s="1"/>
  <c r="R59" i="4" s="1"/>
  <c r="S59" i="4" s="1"/>
  <c r="T59" i="4" s="1"/>
  <c r="U59" i="4" s="1"/>
  <c r="V59" i="4" s="1"/>
  <c r="W59" i="4" s="1"/>
  <c r="X59" i="4" s="1"/>
  <c r="Y59" i="4" s="1"/>
  <c r="Z59" i="4" s="1"/>
  <c r="AA59" i="4" s="1"/>
  <c r="AB59" i="4" s="1"/>
  <c r="AC59" i="4" s="1"/>
  <c r="AD59" i="4" s="1"/>
  <c r="AE59" i="4" s="1"/>
  <c r="AF59" i="4" s="1"/>
  <c r="AG59" i="4" s="1"/>
  <c r="AH59" i="4" s="1"/>
  <c r="AI59" i="4" s="1"/>
  <c r="AJ59" i="4" s="1"/>
  <c r="AK59" i="4" s="1"/>
  <c r="AL59" i="4" s="1"/>
  <c r="AM59" i="4" s="1"/>
  <c r="AN59" i="4" s="1"/>
  <c r="AO59" i="4" s="1"/>
  <c r="AP59" i="4" s="1"/>
  <c r="AQ59" i="4" s="1"/>
  <c r="AR59" i="4" s="1"/>
  <c r="AS59" i="4" s="1"/>
  <c r="AT59" i="4" s="1"/>
  <c r="AU59" i="4" s="1"/>
  <c r="AV59" i="4" s="1"/>
  <c r="AW59" i="4" s="1"/>
  <c r="AX59" i="4" s="1"/>
  <c r="AY59" i="4" s="1"/>
  <c r="AZ59" i="4" s="1"/>
  <c r="BA59" i="4" s="1"/>
  <c r="BB59" i="4" s="1"/>
  <c r="BC59" i="4" s="1"/>
  <c r="BD59" i="4" s="1"/>
  <c r="BE59" i="4" s="1"/>
  <c r="BF59" i="4" s="1"/>
  <c r="BG59" i="4" s="1"/>
  <c r="BH59" i="4" s="1"/>
  <c r="BI59" i="4" s="1"/>
  <c r="BJ59" i="4" s="1"/>
  <c r="BK59" i="4" s="1"/>
  <c r="BL59" i="4" s="1"/>
  <c r="BM59" i="4" s="1"/>
  <c r="BN59" i="4" s="1"/>
  <c r="BO59" i="4" s="1"/>
  <c r="BP59" i="4" s="1"/>
  <c r="BQ59" i="4" s="1"/>
  <c r="BR59" i="4" s="1"/>
  <c r="BS59" i="4" s="1"/>
  <c r="BT59" i="4" s="1"/>
  <c r="BU59" i="4" s="1"/>
  <c r="BV59" i="4" s="1"/>
  <c r="BW59" i="4" s="1"/>
  <c r="BX59" i="4" s="1"/>
  <c r="BY59" i="4" s="1"/>
  <c r="BZ59" i="4" s="1"/>
  <c r="CA59" i="4" s="1"/>
  <c r="CB59" i="4" s="1"/>
  <c r="CC59" i="4" s="1"/>
  <c r="CD59" i="4" s="1"/>
  <c r="CE59" i="4" s="1"/>
  <c r="CF59" i="4" s="1"/>
  <c r="CG59" i="4" s="1"/>
  <c r="CH59" i="4" s="1"/>
  <c r="CI59" i="4" s="1"/>
  <c r="CJ59" i="4" s="1"/>
  <c r="CK59" i="4" s="1"/>
  <c r="CL59" i="4" s="1"/>
  <c r="CM59" i="4" s="1"/>
  <c r="CN59" i="4" s="1"/>
  <c r="CO59" i="4" s="1"/>
  <c r="CP59" i="4" s="1"/>
  <c r="CQ59" i="4" s="1"/>
  <c r="CR59" i="4" s="1"/>
  <c r="CS59" i="4" s="1"/>
  <c r="CT59" i="4" s="1"/>
  <c r="CU59" i="4" s="1"/>
  <c r="CV59" i="4" s="1"/>
  <c r="CW59" i="4" s="1"/>
  <c r="CX59" i="4" s="1"/>
  <c r="CY59" i="4" s="1"/>
  <c r="L58" i="4"/>
  <c r="M58" i="4" s="1"/>
  <c r="N58" i="4" s="1"/>
  <c r="O58" i="4" s="1"/>
  <c r="P58" i="4" s="1"/>
  <c r="Q58" i="4" s="1"/>
  <c r="R58" i="4" s="1"/>
  <c r="S58" i="4" s="1"/>
  <c r="T58" i="4" s="1"/>
  <c r="U58" i="4" s="1"/>
  <c r="V58" i="4" s="1"/>
  <c r="W58" i="4" s="1"/>
  <c r="X58" i="4" s="1"/>
  <c r="Y58" i="4" s="1"/>
  <c r="Z58" i="4" s="1"/>
  <c r="AA58" i="4" s="1"/>
  <c r="AB58" i="4" s="1"/>
  <c r="AC58" i="4" s="1"/>
  <c r="AD58" i="4" s="1"/>
  <c r="AE58" i="4" s="1"/>
  <c r="AF58" i="4" s="1"/>
  <c r="AG58" i="4" s="1"/>
  <c r="AH58" i="4" s="1"/>
  <c r="AI58" i="4" s="1"/>
  <c r="AJ58" i="4" s="1"/>
  <c r="AK58" i="4" s="1"/>
  <c r="AL58" i="4" s="1"/>
  <c r="AM58" i="4" s="1"/>
  <c r="AN58" i="4" s="1"/>
  <c r="AO58" i="4" s="1"/>
  <c r="AP58" i="4" s="1"/>
  <c r="AQ58" i="4" s="1"/>
  <c r="AR58" i="4" s="1"/>
  <c r="AS58" i="4" s="1"/>
  <c r="AT58" i="4" s="1"/>
  <c r="AU58" i="4" s="1"/>
  <c r="AV58" i="4" s="1"/>
  <c r="AW58" i="4" s="1"/>
  <c r="AX58" i="4" s="1"/>
  <c r="AY58" i="4" s="1"/>
  <c r="AZ58" i="4" s="1"/>
  <c r="BA58" i="4" s="1"/>
  <c r="BB58" i="4" s="1"/>
  <c r="BC58" i="4" s="1"/>
  <c r="BD58" i="4" s="1"/>
  <c r="BE58" i="4" s="1"/>
  <c r="L57" i="4"/>
  <c r="M57" i="4" s="1"/>
  <c r="N57" i="4" s="1"/>
  <c r="O57" i="4" s="1"/>
  <c r="P57" i="4" s="1"/>
  <c r="Q57" i="4" s="1"/>
  <c r="R57" i="4" s="1"/>
  <c r="S57" i="4" s="1"/>
  <c r="T57" i="4" s="1"/>
  <c r="U57" i="4" s="1"/>
  <c r="V57" i="4" s="1"/>
  <c r="W57" i="4" s="1"/>
  <c r="X57" i="4" s="1"/>
  <c r="Y57" i="4" s="1"/>
  <c r="Z57" i="4" s="1"/>
  <c r="AA57" i="4" s="1"/>
  <c r="AB57" i="4" s="1"/>
  <c r="AC57" i="4" s="1"/>
  <c r="AD57" i="4" s="1"/>
  <c r="AE57" i="4" s="1"/>
  <c r="AF57" i="4" s="1"/>
  <c r="AG57" i="4" s="1"/>
  <c r="AH57" i="4" s="1"/>
  <c r="AI57" i="4" s="1"/>
  <c r="AJ57" i="4" s="1"/>
  <c r="AK57" i="4" s="1"/>
  <c r="AL57" i="4" s="1"/>
  <c r="AM57" i="4" s="1"/>
  <c r="AN57" i="4" s="1"/>
  <c r="AO57" i="4" s="1"/>
  <c r="AP57" i="4" s="1"/>
  <c r="AQ57" i="4" s="1"/>
  <c r="AR57" i="4" s="1"/>
  <c r="AS57" i="4" s="1"/>
  <c r="AT57" i="4" s="1"/>
  <c r="AU57" i="4" s="1"/>
  <c r="AV57" i="4" s="1"/>
  <c r="AW57" i="4" s="1"/>
  <c r="AX57" i="4" s="1"/>
  <c r="AY57" i="4" s="1"/>
  <c r="AZ57" i="4" s="1"/>
  <c r="BA57" i="4" s="1"/>
  <c r="BB57" i="4" s="1"/>
  <c r="BC57" i="4" s="1"/>
  <c r="BD57" i="4" s="1"/>
  <c r="BE57" i="4" s="1"/>
  <c r="BF57" i="4" s="1"/>
  <c r="BG57" i="4" s="1"/>
  <c r="BH57" i="4" s="1"/>
  <c r="BI57" i="4" s="1"/>
  <c r="BJ57" i="4" s="1"/>
  <c r="BK57" i="4" s="1"/>
  <c r="BL57" i="4" s="1"/>
  <c r="BM57" i="4" s="1"/>
  <c r="BN57" i="4" s="1"/>
  <c r="BO57" i="4" s="1"/>
  <c r="BP57" i="4" s="1"/>
  <c r="BQ57" i="4" s="1"/>
  <c r="BR57" i="4" s="1"/>
  <c r="BS57" i="4" s="1"/>
  <c r="BT57" i="4" s="1"/>
  <c r="BU57" i="4" s="1"/>
  <c r="BV57" i="4" s="1"/>
  <c r="BW57" i="4" s="1"/>
  <c r="BX57" i="4" s="1"/>
  <c r="BY57" i="4" s="1"/>
  <c r="BZ57" i="4" s="1"/>
  <c r="CA57" i="4" s="1"/>
  <c r="CB57" i="4" s="1"/>
  <c r="CC57" i="4" s="1"/>
  <c r="CD57" i="4" s="1"/>
  <c r="CE57" i="4" s="1"/>
  <c r="CF57" i="4" s="1"/>
  <c r="CG57" i="4" s="1"/>
  <c r="CH57" i="4" s="1"/>
  <c r="CI57" i="4" s="1"/>
  <c r="CJ57" i="4" s="1"/>
  <c r="CK57" i="4" s="1"/>
  <c r="CL57" i="4" s="1"/>
  <c r="CM57" i="4" s="1"/>
  <c r="CN57" i="4" s="1"/>
  <c r="CO57" i="4" s="1"/>
  <c r="CP57" i="4" s="1"/>
  <c r="CQ57" i="4" s="1"/>
  <c r="CR57" i="4" s="1"/>
  <c r="CS57" i="4" s="1"/>
  <c r="CT57" i="4" s="1"/>
  <c r="CU57" i="4" s="1"/>
  <c r="CV57" i="4" s="1"/>
  <c r="CW57" i="4" s="1"/>
  <c r="CX57" i="4" s="1"/>
  <c r="CY57" i="4" s="1"/>
  <c r="L56" i="4"/>
  <c r="M56" i="4" s="1"/>
  <c r="N56" i="4" s="1"/>
  <c r="O56" i="4" s="1"/>
  <c r="P56" i="4" s="1"/>
  <c r="Q56" i="4" s="1"/>
  <c r="R56" i="4" s="1"/>
  <c r="S56" i="4" s="1"/>
  <c r="T56" i="4" s="1"/>
  <c r="U56" i="4" s="1"/>
  <c r="V56" i="4" s="1"/>
  <c r="W56" i="4" s="1"/>
  <c r="X56" i="4" s="1"/>
  <c r="Y56" i="4" s="1"/>
  <c r="Z56" i="4" s="1"/>
  <c r="AA56" i="4" s="1"/>
  <c r="AB56" i="4" s="1"/>
  <c r="AC56" i="4" s="1"/>
  <c r="AD56" i="4" s="1"/>
  <c r="AE56" i="4" s="1"/>
  <c r="AF56" i="4" s="1"/>
  <c r="AG56" i="4" s="1"/>
  <c r="AH56" i="4" s="1"/>
  <c r="AI56" i="4" s="1"/>
  <c r="AJ56" i="4" s="1"/>
  <c r="AK56" i="4" s="1"/>
  <c r="AL56" i="4" s="1"/>
  <c r="AM56" i="4" s="1"/>
  <c r="AN56" i="4" s="1"/>
  <c r="AO56" i="4" s="1"/>
  <c r="AP56" i="4" s="1"/>
  <c r="AQ56" i="4" s="1"/>
  <c r="AR56" i="4" s="1"/>
  <c r="AS56" i="4" s="1"/>
  <c r="AT56" i="4" s="1"/>
  <c r="AU56" i="4" s="1"/>
  <c r="AV56" i="4" s="1"/>
  <c r="AW56" i="4" s="1"/>
  <c r="AX56" i="4" s="1"/>
  <c r="AY56" i="4" s="1"/>
  <c r="AZ56" i="4" s="1"/>
  <c r="BA56" i="4" s="1"/>
  <c r="BB56" i="4" s="1"/>
  <c r="BC56" i="4" s="1"/>
  <c r="BD56" i="4" s="1"/>
  <c r="BE56" i="4" s="1"/>
  <c r="L55" i="4"/>
  <c r="M55" i="4" s="1"/>
  <c r="N55" i="4" s="1"/>
  <c r="O55" i="4" s="1"/>
  <c r="P55" i="4" s="1"/>
  <c r="Q55" i="4" s="1"/>
  <c r="R55" i="4" s="1"/>
  <c r="S55" i="4" s="1"/>
  <c r="T55" i="4" s="1"/>
  <c r="U55" i="4" s="1"/>
  <c r="V55" i="4" s="1"/>
  <c r="W55" i="4" s="1"/>
  <c r="L54" i="4"/>
  <c r="M54" i="4" s="1"/>
  <c r="N54" i="4" s="1"/>
  <c r="O54" i="4" s="1"/>
  <c r="P54" i="4" s="1"/>
  <c r="Q54" i="4" s="1"/>
  <c r="R54" i="4" s="1"/>
  <c r="S54" i="4" s="1"/>
  <c r="T54" i="4" s="1"/>
  <c r="U54" i="4" s="1"/>
  <c r="V54" i="4" s="1"/>
  <c r="W54" i="4" s="1"/>
  <c r="X54" i="4" s="1"/>
  <c r="L53" i="4"/>
  <c r="M53" i="4" s="1"/>
  <c r="N53" i="4" s="1"/>
  <c r="O53" i="4" s="1"/>
  <c r="P53" i="4" s="1"/>
  <c r="Q53" i="4" s="1"/>
  <c r="R53" i="4" s="1"/>
  <c r="S53" i="4" s="1"/>
  <c r="T53" i="4" s="1"/>
  <c r="U53" i="4" s="1"/>
  <c r="V53" i="4" s="1"/>
  <c r="W53" i="4" s="1"/>
  <c r="X53" i="4" s="1"/>
  <c r="Y53" i="4" s="1"/>
  <c r="Z53" i="4" s="1"/>
  <c r="AA53" i="4" s="1"/>
  <c r="AB53" i="4" s="1"/>
  <c r="AC53" i="4" s="1"/>
  <c r="AD53" i="4" s="1"/>
  <c r="AE53" i="4" s="1"/>
  <c r="AF53" i="4" s="1"/>
  <c r="AG53" i="4" s="1"/>
  <c r="AH53" i="4" s="1"/>
  <c r="AI53" i="4" s="1"/>
  <c r="AJ53" i="4" s="1"/>
  <c r="AK53" i="4" s="1"/>
  <c r="AL53" i="4" s="1"/>
  <c r="AM53" i="4" s="1"/>
  <c r="AN53" i="4" s="1"/>
  <c r="AO53" i="4" s="1"/>
  <c r="AP53" i="4" s="1"/>
  <c r="AQ53" i="4" s="1"/>
  <c r="AR53" i="4" s="1"/>
  <c r="AS53" i="4" s="1"/>
  <c r="AT53" i="4" s="1"/>
  <c r="AU53" i="4" s="1"/>
  <c r="AV53" i="4" s="1"/>
  <c r="AW53" i="4" s="1"/>
  <c r="AX53" i="4" s="1"/>
  <c r="AY53" i="4" s="1"/>
  <c r="AZ53" i="4" s="1"/>
  <c r="BA53" i="4" s="1"/>
  <c r="BB53" i="4" s="1"/>
  <c r="BC53" i="4" s="1"/>
  <c r="BD53" i="4" s="1"/>
  <c r="BE53" i="4" s="1"/>
  <c r="BF53" i="4" s="1"/>
  <c r="BG53" i="4" s="1"/>
  <c r="BH53" i="4" s="1"/>
  <c r="BI53" i="4" s="1"/>
  <c r="BJ53" i="4" s="1"/>
  <c r="BK53" i="4" s="1"/>
  <c r="BL53" i="4" s="1"/>
  <c r="BM53" i="4" s="1"/>
  <c r="BN53" i="4" s="1"/>
  <c r="BO53" i="4" s="1"/>
  <c r="BP53" i="4" s="1"/>
  <c r="BQ53" i="4" s="1"/>
  <c r="BR53" i="4" s="1"/>
  <c r="BS53" i="4" s="1"/>
  <c r="BT53" i="4" s="1"/>
  <c r="BU53" i="4" s="1"/>
  <c r="BV53" i="4" s="1"/>
  <c r="BW53" i="4" s="1"/>
  <c r="BX53" i="4" s="1"/>
  <c r="BY53" i="4" s="1"/>
  <c r="BZ53" i="4" s="1"/>
  <c r="CA53" i="4" s="1"/>
  <c r="CB53" i="4" s="1"/>
  <c r="CC53" i="4" s="1"/>
  <c r="CD53" i="4" s="1"/>
  <c r="CE53" i="4" s="1"/>
  <c r="CF53" i="4" s="1"/>
  <c r="CG53" i="4" s="1"/>
  <c r="CH53" i="4" s="1"/>
  <c r="CI53" i="4" s="1"/>
  <c r="CJ53" i="4" s="1"/>
  <c r="CK53" i="4" s="1"/>
  <c r="CL53" i="4" s="1"/>
  <c r="CM53" i="4" s="1"/>
  <c r="CN53" i="4" s="1"/>
  <c r="CO53" i="4" s="1"/>
  <c r="CP53" i="4" s="1"/>
  <c r="CQ53" i="4" s="1"/>
  <c r="CR53" i="4" s="1"/>
  <c r="CS53" i="4" s="1"/>
  <c r="CT53" i="4" s="1"/>
  <c r="CU53" i="4" s="1"/>
  <c r="CV53" i="4" s="1"/>
  <c r="CW53" i="4" s="1"/>
  <c r="CX53" i="4" s="1"/>
  <c r="CY53" i="4" s="1"/>
  <c r="L52" i="4"/>
  <c r="M52" i="4" s="1"/>
  <c r="N52" i="4" s="1"/>
  <c r="O52" i="4" s="1"/>
  <c r="P52" i="4" s="1"/>
  <c r="Q52" i="4" s="1"/>
  <c r="R52" i="4" s="1"/>
  <c r="S52" i="4" s="1"/>
  <c r="T52" i="4" s="1"/>
  <c r="U52" i="4" s="1"/>
  <c r="V52" i="4" s="1"/>
  <c r="W52" i="4" s="1"/>
  <c r="X52" i="4" s="1"/>
  <c r="Y52" i="4" s="1"/>
  <c r="Z52" i="4" s="1"/>
  <c r="AA52" i="4" s="1"/>
  <c r="AB52" i="4" s="1"/>
  <c r="AC52" i="4" s="1"/>
  <c r="AD52" i="4" s="1"/>
  <c r="AE52" i="4" s="1"/>
  <c r="AF52" i="4" s="1"/>
  <c r="AG52" i="4" s="1"/>
  <c r="AH52" i="4" s="1"/>
  <c r="AI52" i="4" s="1"/>
  <c r="AJ52" i="4" s="1"/>
  <c r="AK52" i="4" s="1"/>
  <c r="AL52" i="4" s="1"/>
  <c r="AM52" i="4" s="1"/>
  <c r="AN52" i="4" s="1"/>
  <c r="AO52" i="4" s="1"/>
  <c r="L51" i="4"/>
  <c r="M51" i="4" s="1"/>
  <c r="N51" i="4" s="1"/>
  <c r="O51" i="4" s="1"/>
  <c r="P51" i="4" s="1"/>
  <c r="Q51" i="4" s="1"/>
  <c r="R51" i="4" s="1"/>
  <c r="S51" i="4" s="1"/>
  <c r="T51" i="4" s="1"/>
  <c r="U51" i="4" s="1"/>
  <c r="V51" i="4" s="1"/>
  <c r="W51" i="4" s="1"/>
  <c r="X51" i="4" s="1"/>
  <c r="Y51" i="4" s="1"/>
  <c r="Z51" i="4" s="1"/>
  <c r="AA51" i="4" s="1"/>
  <c r="AB51" i="4" s="1"/>
  <c r="AC51" i="4" s="1"/>
  <c r="AD51" i="4" s="1"/>
  <c r="AE51" i="4" s="1"/>
  <c r="AF51" i="4" s="1"/>
  <c r="AG51" i="4" s="1"/>
  <c r="AH51" i="4" s="1"/>
  <c r="AI51" i="4" s="1"/>
  <c r="AJ51" i="4" s="1"/>
  <c r="AK51" i="4" s="1"/>
  <c r="AL51" i="4" s="1"/>
  <c r="AM51" i="4" s="1"/>
  <c r="AN51" i="4" s="1"/>
  <c r="AO51" i="4" s="1"/>
  <c r="AP51" i="4" s="1"/>
  <c r="AQ51" i="4" s="1"/>
  <c r="AR51" i="4" s="1"/>
  <c r="AS51" i="4" s="1"/>
  <c r="AT51" i="4" s="1"/>
  <c r="AU51" i="4" s="1"/>
  <c r="AV51" i="4" s="1"/>
  <c r="AW51" i="4" s="1"/>
  <c r="AX51" i="4" s="1"/>
  <c r="AY51" i="4" s="1"/>
  <c r="AZ51" i="4" s="1"/>
  <c r="BA51" i="4" s="1"/>
  <c r="BB51" i="4" s="1"/>
  <c r="BC51" i="4" s="1"/>
  <c r="BD51" i="4" s="1"/>
  <c r="BE51" i="4" s="1"/>
  <c r="L50" i="4"/>
  <c r="M50" i="4" s="1"/>
  <c r="N50" i="4" s="1"/>
  <c r="O50" i="4" s="1"/>
  <c r="P50" i="4" s="1"/>
  <c r="Q50" i="4" s="1"/>
  <c r="R50" i="4" s="1"/>
  <c r="S50" i="4" s="1"/>
  <c r="T50" i="4" s="1"/>
  <c r="U50" i="4" s="1"/>
  <c r="V50" i="4" s="1"/>
  <c r="W50" i="4" s="1"/>
  <c r="X50" i="4" s="1"/>
  <c r="Y50" i="4" s="1"/>
  <c r="Z50" i="4" s="1"/>
  <c r="AA50" i="4" s="1"/>
  <c r="AB50" i="4" s="1"/>
  <c r="AC50" i="4" s="1"/>
  <c r="AD50" i="4" s="1"/>
  <c r="AE50" i="4" s="1"/>
  <c r="AF50" i="4" s="1"/>
  <c r="AG50" i="4" s="1"/>
  <c r="AH50" i="4" s="1"/>
  <c r="AI50" i="4" s="1"/>
  <c r="AJ50" i="4" s="1"/>
  <c r="AK50" i="4" s="1"/>
  <c r="AL50" i="4" s="1"/>
  <c r="AM50" i="4" s="1"/>
  <c r="AN50" i="4" s="1"/>
  <c r="AO50" i="4" s="1"/>
  <c r="AP50" i="4" s="1"/>
  <c r="AQ50" i="4" s="1"/>
  <c r="AR50" i="4" s="1"/>
  <c r="AS50" i="4" s="1"/>
  <c r="AT50" i="4" s="1"/>
  <c r="AU50" i="4" s="1"/>
  <c r="AV50" i="4" s="1"/>
  <c r="AW50" i="4" s="1"/>
  <c r="AX50" i="4" s="1"/>
  <c r="AY50" i="4" s="1"/>
  <c r="AZ50" i="4" s="1"/>
  <c r="BA50" i="4" s="1"/>
  <c r="BB50" i="4" s="1"/>
  <c r="BC50" i="4" s="1"/>
  <c r="BD50" i="4" s="1"/>
  <c r="BE50" i="4" s="1"/>
  <c r="L49" i="4"/>
  <c r="M49" i="4" s="1"/>
  <c r="N49" i="4" s="1"/>
  <c r="O49" i="4" s="1"/>
  <c r="P49" i="4" s="1"/>
  <c r="Q49" i="4" s="1"/>
  <c r="R49" i="4" s="1"/>
  <c r="S49" i="4" s="1"/>
  <c r="T49" i="4" s="1"/>
  <c r="U49" i="4" s="1"/>
  <c r="V49" i="4" s="1"/>
  <c r="W49" i="4" s="1"/>
  <c r="X49" i="4" s="1"/>
  <c r="Y49" i="4" s="1"/>
  <c r="Z49" i="4" s="1"/>
  <c r="AA49" i="4" s="1"/>
  <c r="AB49" i="4" s="1"/>
  <c r="AC49" i="4" s="1"/>
  <c r="AD49" i="4" s="1"/>
  <c r="AE49" i="4" s="1"/>
  <c r="AF49" i="4" s="1"/>
  <c r="AG49" i="4" s="1"/>
  <c r="AH49" i="4" s="1"/>
  <c r="AI49" i="4" s="1"/>
  <c r="AJ49" i="4" s="1"/>
  <c r="AK49" i="4" s="1"/>
  <c r="AL49" i="4" s="1"/>
  <c r="AM49" i="4" s="1"/>
  <c r="AN49" i="4" s="1"/>
  <c r="AO49" i="4" s="1"/>
  <c r="AP49" i="4" s="1"/>
  <c r="AQ49" i="4" s="1"/>
  <c r="AR49" i="4" s="1"/>
  <c r="AS49" i="4" s="1"/>
  <c r="AT49" i="4" s="1"/>
  <c r="AU49" i="4" s="1"/>
  <c r="AV49" i="4" s="1"/>
  <c r="AW49" i="4" s="1"/>
  <c r="AX49" i="4" s="1"/>
  <c r="AY49" i="4" s="1"/>
  <c r="AZ49" i="4" s="1"/>
  <c r="BA49" i="4" s="1"/>
  <c r="BB49" i="4" s="1"/>
  <c r="BC49" i="4" s="1"/>
  <c r="BD49" i="4" s="1"/>
  <c r="BE49" i="4" s="1"/>
  <c r="BF49" i="4" s="1"/>
  <c r="BG49" i="4" s="1"/>
  <c r="BH49" i="4" s="1"/>
  <c r="BI49" i="4" s="1"/>
  <c r="BJ49" i="4" s="1"/>
  <c r="BK49" i="4" s="1"/>
  <c r="BL49" i="4" s="1"/>
  <c r="BM49" i="4" s="1"/>
  <c r="BN49" i="4" s="1"/>
  <c r="BO49" i="4" s="1"/>
  <c r="BP49" i="4" s="1"/>
  <c r="BQ49" i="4" s="1"/>
  <c r="BR49" i="4" s="1"/>
  <c r="BS49" i="4" s="1"/>
  <c r="BT49" i="4" s="1"/>
  <c r="BU49" i="4" s="1"/>
  <c r="BV49" i="4" s="1"/>
  <c r="BW49" i="4" s="1"/>
  <c r="BX49" i="4" s="1"/>
  <c r="BY49" i="4" s="1"/>
  <c r="BZ49" i="4" s="1"/>
  <c r="CA49" i="4" s="1"/>
  <c r="CB49" i="4" s="1"/>
  <c r="CC49" i="4" s="1"/>
  <c r="CD49" i="4" s="1"/>
  <c r="CE49" i="4" s="1"/>
  <c r="CF49" i="4" s="1"/>
  <c r="CG49" i="4" s="1"/>
  <c r="CH49" i="4" s="1"/>
  <c r="CI49" i="4" s="1"/>
  <c r="CJ49" i="4" s="1"/>
  <c r="CK49" i="4" s="1"/>
  <c r="CL49" i="4" s="1"/>
  <c r="CM49" i="4" s="1"/>
  <c r="CN49" i="4" s="1"/>
  <c r="CO49" i="4" s="1"/>
  <c r="CP49" i="4" s="1"/>
  <c r="CQ49" i="4" s="1"/>
  <c r="CR49" i="4" s="1"/>
  <c r="CS49" i="4" s="1"/>
  <c r="CT49" i="4" s="1"/>
  <c r="CU49" i="4" s="1"/>
  <c r="CV49" i="4" s="1"/>
  <c r="CW49" i="4" s="1"/>
  <c r="CX49" i="4" s="1"/>
  <c r="CY49" i="4" s="1"/>
  <c r="L48" i="4"/>
  <c r="M48" i="4" s="1"/>
  <c r="N48" i="4" s="1"/>
  <c r="O48" i="4" s="1"/>
  <c r="P48" i="4" s="1"/>
  <c r="Q48" i="4" s="1"/>
  <c r="R48" i="4" s="1"/>
  <c r="S48" i="4" s="1"/>
  <c r="T48" i="4" s="1"/>
  <c r="U48" i="4" s="1"/>
  <c r="V48" i="4" s="1"/>
  <c r="W48" i="4" s="1"/>
  <c r="X48" i="4" s="1"/>
  <c r="Y48" i="4" s="1"/>
  <c r="Z48" i="4" s="1"/>
  <c r="AA48" i="4" s="1"/>
  <c r="AB48" i="4" s="1"/>
  <c r="AC48" i="4" s="1"/>
  <c r="AD48" i="4" s="1"/>
  <c r="AE48" i="4" s="1"/>
  <c r="AF48" i="4" s="1"/>
  <c r="AG48" i="4" s="1"/>
  <c r="AH48" i="4" s="1"/>
  <c r="AI48" i="4" s="1"/>
  <c r="AJ48" i="4" s="1"/>
  <c r="AK48" i="4" s="1"/>
  <c r="AL48" i="4" s="1"/>
  <c r="AM48" i="4" s="1"/>
  <c r="AN48" i="4" s="1"/>
  <c r="AO48" i="4" s="1"/>
  <c r="AP48" i="4" s="1"/>
  <c r="AQ48" i="4" s="1"/>
  <c r="AR48" i="4" s="1"/>
  <c r="AS48" i="4" s="1"/>
  <c r="AT48" i="4" s="1"/>
  <c r="AU48" i="4" s="1"/>
  <c r="AV48" i="4" s="1"/>
  <c r="AW48" i="4" s="1"/>
  <c r="AX48" i="4" s="1"/>
  <c r="AY48" i="4" s="1"/>
  <c r="AZ48" i="4" s="1"/>
  <c r="BA48" i="4" s="1"/>
  <c r="BB48" i="4" s="1"/>
  <c r="BC48" i="4" s="1"/>
  <c r="BD48" i="4" s="1"/>
  <c r="BE48" i="4" s="1"/>
  <c r="L47" i="4"/>
  <c r="M47" i="4" s="1"/>
  <c r="N47" i="4" s="1"/>
  <c r="O47" i="4" s="1"/>
  <c r="P47" i="4" s="1"/>
  <c r="Q47" i="4" s="1"/>
  <c r="R47" i="4" s="1"/>
  <c r="S47" i="4" s="1"/>
  <c r="T47" i="4" s="1"/>
  <c r="U47" i="4" s="1"/>
  <c r="V47" i="4" s="1"/>
  <c r="W47" i="4" s="1"/>
  <c r="X47" i="4" s="1"/>
  <c r="Y47" i="4" s="1"/>
  <c r="Z47" i="4" s="1"/>
  <c r="AA47" i="4" s="1"/>
  <c r="AB47" i="4" s="1"/>
  <c r="AC47" i="4" s="1"/>
  <c r="AD47" i="4" s="1"/>
  <c r="AE47" i="4" s="1"/>
  <c r="AF47" i="4" s="1"/>
  <c r="AG47" i="4" s="1"/>
  <c r="AH47" i="4" s="1"/>
  <c r="AI47" i="4" s="1"/>
  <c r="AJ47" i="4" s="1"/>
  <c r="AK47" i="4" s="1"/>
  <c r="AL47" i="4" s="1"/>
  <c r="AM47" i="4" s="1"/>
  <c r="AN47" i="4" s="1"/>
  <c r="AO47" i="4" s="1"/>
  <c r="AP47" i="4" s="1"/>
  <c r="AQ47" i="4" s="1"/>
  <c r="L46" i="4"/>
  <c r="M46" i="4" s="1"/>
  <c r="N46" i="4" s="1"/>
  <c r="O46" i="4" s="1"/>
  <c r="P46" i="4" s="1"/>
  <c r="Q46" i="4" s="1"/>
  <c r="R46" i="4" s="1"/>
  <c r="S46" i="4" s="1"/>
  <c r="T46" i="4" s="1"/>
  <c r="U46" i="4" s="1"/>
  <c r="V46" i="4" s="1"/>
  <c r="W46" i="4" s="1"/>
  <c r="X46" i="4" s="1"/>
  <c r="Y46" i="4" s="1"/>
  <c r="Z46" i="4" s="1"/>
  <c r="AA46" i="4" s="1"/>
  <c r="AB46" i="4" s="1"/>
  <c r="AC46" i="4" s="1"/>
  <c r="AD46" i="4" s="1"/>
  <c r="AE46" i="4" s="1"/>
  <c r="AF46" i="4" s="1"/>
  <c r="AG46" i="4" s="1"/>
  <c r="AH46" i="4" s="1"/>
  <c r="AI46" i="4" s="1"/>
  <c r="AJ46" i="4" s="1"/>
  <c r="AK46" i="4" s="1"/>
  <c r="AL46" i="4" s="1"/>
  <c r="AM46" i="4" s="1"/>
  <c r="AN46" i="4" s="1"/>
  <c r="AO46" i="4" s="1"/>
  <c r="AP46" i="4" s="1"/>
  <c r="AQ46" i="4" s="1"/>
  <c r="AR46" i="4" s="1"/>
  <c r="AS46" i="4" s="1"/>
  <c r="AT46" i="4" s="1"/>
  <c r="AU46" i="4" s="1"/>
  <c r="AV46" i="4" s="1"/>
  <c r="AW46" i="4" s="1"/>
  <c r="AX46" i="4" s="1"/>
  <c r="AY46" i="4" s="1"/>
  <c r="AZ46" i="4" s="1"/>
  <c r="BA46" i="4" s="1"/>
  <c r="BB46" i="4" s="1"/>
  <c r="BC46" i="4" s="1"/>
  <c r="BD46" i="4" s="1"/>
  <c r="BE46" i="4" s="1"/>
  <c r="L45" i="4"/>
  <c r="M45" i="4" s="1"/>
  <c r="N45" i="4" s="1"/>
  <c r="O45" i="4" s="1"/>
  <c r="P45" i="4" s="1"/>
  <c r="Q45" i="4" s="1"/>
  <c r="R45" i="4" s="1"/>
  <c r="S45" i="4" s="1"/>
  <c r="T45" i="4" s="1"/>
  <c r="U45" i="4" s="1"/>
  <c r="V45" i="4" s="1"/>
  <c r="W45" i="4" s="1"/>
  <c r="X45" i="4" s="1"/>
  <c r="Y45" i="4" s="1"/>
  <c r="Z45" i="4" s="1"/>
  <c r="AA45" i="4" s="1"/>
  <c r="AB45" i="4" s="1"/>
  <c r="AC45" i="4" s="1"/>
  <c r="AD45" i="4" s="1"/>
  <c r="AE45" i="4" s="1"/>
  <c r="AF45" i="4" s="1"/>
  <c r="AG45" i="4" s="1"/>
  <c r="AH45" i="4" s="1"/>
  <c r="AI45" i="4" s="1"/>
  <c r="AJ45" i="4" s="1"/>
  <c r="AK45" i="4" s="1"/>
  <c r="AL45" i="4" s="1"/>
  <c r="AM45" i="4" s="1"/>
  <c r="AN45" i="4" s="1"/>
  <c r="AO45" i="4" s="1"/>
  <c r="AP45" i="4" s="1"/>
  <c r="AQ45" i="4" s="1"/>
  <c r="AR45" i="4" s="1"/>
  <c r="AS45" i="4" s="1"/>
  <c r="AT45" i="4" s="1"/>
  <c r="AU45" i="4" s="1"/>
  <c r="AV45" i="4" s="1"/>
  <c r="AW45" i="4" s="1"/>
  <c r="AX45" i="4" s="1"/>
  <c r="AY45" i="4" s="1"/>
  <c r="AZ45" i="4" s="1"/>
  <c r="BA45" i="4" s="1"/>
  <c r="BB45" i="4" s="1"/>
  <c r="BC45" i="4" s="1"/>
  <c r="BD45" i="4" s="1"/>
  <c r="BE45" i="4" s="1"/>
  <c r="BF45" i="4" s="1"/>
  <c r="BG45" i="4" s="1"/>
  <c r="BH45" i="4" s="1"/>
  <c r="BI45" i="4" s="1"/>
  <c r="BJ45" i="4" s="1"/>
  <c r="BK45" i="4" s="1"/>
  <c r="BL45" i="4" s="1"/>
  <c r="BM45" i="4" s="1"/>
  <c r="BN45" i="4" s="1"/>
  <c r="BO45" i="4" s="1"/>
  <c r="BP45" i="4" s="1"/>
  <c r="BQ45" i="4" s="1"/>
  <c r="BR45" i="4" s="1"/>
  <c r="BS45" i="4" s="1"/>
  <c r="BT45" i="4" s="1"/>
  <c r="BU45" i="4" s="1"/>
  <c r="BV45" i="4" s="1"/>
  <c r="BW45" i="4" s="1"/>
  <c r="BX45" i="4" s="1"/>
  <c r="BY45" i="4" s="1"/>
  <c r="BZ45" i="4" s="1"/>
  <c r="CA45" i="4" s="1"/>
  <c r="CB45" i="4" s="1"/>
  <c r="CC45" i="4" s="1"/>
  <c r="CD45" i="4" s="1"/>
  <c r="CE45" i="4" s="1"/>
  <c r="CF45" i="4" s="1"/>
  <c r="CG45" i="4" s="1"/>
  <c r="CH45" i="4" s="1"/>
  <c r="CI45" i="4" s="1"/>
  <c r="CJ45" i="4" s="1"/>
  <c r="CK45" i="4" s="1"/>
  <c r="CL45" i="4" s="1"/>
  <c r="CM45" i="4" s="1"/>
  <c r="CN45" i="4" s="1"/>
  <c r="CO45" i="4" s="1"/>
  <c r="CP45" i="4" s="1"/>
  <c r="CQ45" i="4" s="1"/>
  <c r="CR45" i="4" s="1"/>
  <c r="CS45" i="4" s="1"/>
  <c r="CT45" i="4" s="1"/>
  <c r="CU45" i="4" s="1"/>
  <c r="CV45" i="4" s="1"/>
  <c r="CW45" i="4" s="1"/>
  <c r="CX45" i="4" s="1"/>
  <c r="CY45" i="4" s="1"/>
  <c r="L44" i="4"/>
  <c r="M44" i="4" s="1"/>
  <c r="N44" i="4" s="1"/>
  <c r="O44" i="4" s="1"/>
  <c r="P44" i="4" s="1"/>
  <c r="Q44" i="4" s="1"/>
  <c r="R44" i="4" s="1"/>
  <c r="S44" i="4" s="1"/>
  <c r="T44" i="4" s="1"/>
  <c r="U44" i="4" s="1"/>
  <c r="V44" i="4" s="1"/>
  <c r="W44" i="4" s="1"/>
  <c r="X44" i="4" s="1"/>
  <c r="Y44" i="4" s="1"/>
  <c r="Z44" i="4" s="1"/>
  <c r="AA44" i="4" s="1"/>
  <c r="AB44" i="4" s="1"/>
  <c r="AC44" i="4" s="1"/>
  <c r="AD44" i="4" s="1"/>
  <c r="AE44" i="4" s="1"/>
  <c r="AF44" i="4" s="1"/>
  <c r="AG44" i="4" s="1"/>
  <c r="AH44" i="4" s="1"/>
  <c r="AI44" i="4" s="1"/>
  <c r="AJ44" i="4" s="1"/>
  <c r="AK44" i="4" s="1"/>
  <c r="AL44" i="4" s="1"/>
  <c r="AM44" i="4" s="1"/>
  <c r="AN44" i="4" s="1"/>
  <c r="AO44" i="4" s="1"/>
  <c r="AP44" i="4" s="1"/>
  <c r="AQ44" i="4" s="1"/>
  <c r="AR44" i="4" s="1"/>
  <c r="AS44" i="4" s="1"/>
  <c r="AT44" i="4" s="1"/>
  <c r="AU44" i="4" s="1"/>
  <c r="AV44" i="4" s="1"/>
  <c r="AW44" i="4" s="1"/>
  <c r="AX44" i="4" s="1"/>
  <c r="AY44" i="4" s="1"/>
  <c r="AZ44" i="4" s="1"/>
  <c r="BA44" i="4" s="1"/>
  <c r="BB44" i="4" s="1"/>
  <c r="BC44" i="4" s="1"/>
  <c r="BD44" i="4" s="1"/>
  <c r="BE44" i="4" s="1"/>
  <c r="BF44" i="4" s="1"/>
  <c r="BG44" i="4" s="1"/>
  <c r="BH44" i="4" s="1"/>
  <c r="BI44" i="4" s="1"/>
  <c r="BJ44" i="4" s="1"/>
  <c r="BK44" i="4" s="1"/>
  <c r="BL44" i="4" s="1"/>
  <c r="BM44" i="4" s="1"/>
  <c r="BN44" i="4" s="1"/>
  <c r="BO44" i="4" s="1"/>
  <c r="BP44" i="4" s="1"/>
  <c r="BQ44" i="4" s="1"/>
  <c r="BR44" i="4" s="1"/>
  <c r="BS44" i="4" s="1"/>
  <c r="BT44" i="4" s="1"/>
  <c r="BU44" i="4" s="1"/>
  <c r="BV44" i="4" s="1"/>
  <c r="BW44" i="4" s="1"/>
  <c r="BX44" i="4" s="1"/>
  <c r="BY44" i="4" s="1"/>
  <c r="BZ44" i="4" s="1"/>
  <c r="CA44" i="4" s="1"/>
  <c r="CB44" i="4" s="1"/>
  <c r="CC44" i="4" s="1"/>
  <c r="CD44" i="4" s="1"/>
  <c r="CE44" i="4" s="1"/>
  <c r="CF44" i="4" s="1"/>
  <c r="CG44" i="4" s="1"/>
  <c r="CH44" i="4" s="1"/>
  <c r="CI44" i="4" s="1"/>
  <c r="CJ44" i="4" s="1"/>
  <c r="CK44" i="4" s="1"/>
  <c r="CL44" i="4" s="1"/>
  <c r="CM44" i="4" s="1"/>
  <c r="CN44" i="4" s="1"/>
  <c r="CO44" i="4" s="1"/>
  <c r="CP44" i="4" s="1"/>
  <c r="CQ44" i="4" s="1"/>
  <c r="CR44" i="4" s="1"/>
  <c r="CS44" i="4" s="1"/>
  <c r="CT44" i="4" s="1"/>
  <c r="CU44" i="4" s="1"/>
  <c r="CV44" i="4" s="1"/>
  <c r="CW44" i="4" s="1"/>
  <c r="CX44" i="4" s="1"/>
  <c r="CY44" i="4" s="1"/>
  <c r="L43" i="4"/>
  <c r="M43" i="4" s="1"/>
  <c r="N43" i="4" s="1"/>
  <c r="O43" i="4" s="1"/>
  <c r="P43" i="4" s="1"/>
  <c r="Q43" i="4" s="1"/>
  <c r="R43" i="4" s="1"/>
  <c r="S43" i="4" s="1"/>
  <c r="T43" i="4" s="1"/>
  <c r="U43" i="4" s="1"/>
  <c r="V43" i="4" s="1"/>
  <c r="W43" i="4" s="1"/>
  <c r="X43" i="4" s="1"/>
  <c r="Y43" i="4" s="1"/>
  <c r="Z43" i="4" s="1"/>
  <c r="AA43" i="4" s="1"/>
  <c r="L42" i="4"/>
  <c r="M42" i="4" s="1"/>
  <c r="N42" i="4" s="1"/>
  <c r="O42" i="4" s="1"/>
  <c r="P42" i="4" s="1"/>
  <c r="Q42" i="4" s="1"/>
  <c r="R42" i="4" s="1"/>
  <c r="S42" i="4" s="1"/>
  <c r="T42" i="4" s="1"/>
  <c r="U42" i="4" s="1"/>
  <c r="V42" i="4" s="1"/>
  <c r="W42" i="4" s="1"/>
  <c r="X42" i="4" s="1"/>
  <c r="Y42" i="4" s="1"/>
  <c r="Z42" i="4" s="1"/>
  <c r="AA42" i="4" s="1"/>
  <c r="AB42" i="4" s="1"/>
  <c r="AC42" i="4" s="1"/>
  <c r="AD42" i="4" s="1"/>
  <c r="AE42" i="4" s="1"/>
  <c r="AF42" i="4" s="1"/>
  <c r="AG42" i="4" s="1"/>
  <c r="AH42" i="4" s="1"/>
  <c r="AI42" i="4" s="1"/>
  <c r="AJ42" i="4" s="1"/>
  <c r="AK42" i="4" s="1"/>
  <c r="AL42" i="4" s="1"/>
  <c r="AM42" i="4" s="1"/>
  <c r="AN42" i="4" s="1"/>
  <c r="AO42" i="4" s="1"/>
  <c r="AP42" i="4" s="1"/>
  <c r="AQ42" i="4" s="1"/>
  <c r="AR42" i="4" s="1"/>
  <c r="AS42" i="4" s="1"/>
  <c r="AT42" i="4" s="1"/>
  <c r="AU42" i="4" s="1"/>
  <c r="AV42" i="4" s="1"/>
  <c r="AW42" i="4" s="1"/>
  <c r="AX42" i="4" s="1"/>
  <c r="AY42" i="4" s="1"/>
  <c r="AZ42" i="4" s="1"/>
  <c r="BA42" i="4" s="1"/>
  <c r="BB42" i="4" s="1"/>
  <c r="BC42" i="4" s="1"/>
  <c r="BD42" i="4" s="1"/>
  <c r="BE42" i="4" s="1"/>
  <c r="BF42" i="4" s="1"/>
  <c r="BG42" i="4" s="1"/>
  <c r="BH42" i="4" s="1"/>
  <c r="BI42" i="4" s="1"/>
  <c r="BJ42" i="4" s="1"/>
  <c r="BK42" i="4" s="1"/>
  <c r="BL42" i="4" s="1"/>
  <c r="BM42" i="4" s="1"/>
  <c r="BN42" i="4" s="1"/>
  <c r="BO42" i="4" s="1"/>
  <c r="BP42" i="4" s="1"/>
  <c r="BQ42" i="4" s="1"/>
  <c r="BR42" i="4" s="1"/>
  <c r="BS42" i="4" s="1"/>
  <c r="BT42" i="4" s="1"/>
  <c r="BU42" i="4" s="1"/>
  <c r="BV42" i="4" s="1"/>
  <c r="BW42" i="4" s="1"/>
  <c r="BX42" i="4" s="1"/>
  <c r="BY42" i="4" s="1"/>
  <c r="BZ42" i="4" s="1"/>
  <c r="CA42" i="4" s="1"/>
  <c r="CB42" i="4" s="1"/>
  <c r="CC42" i="4" s="1"/>
  <c r="CD42" i="4" s="1"/>
  <c r="CE42" i="4" s="1"/>
  <c r="CF42" i="4" s="1"/>
  <c r="CG42" i="4" s="1"/>
  <c r="CH42" i="4" s="1"/>
  <c r="CI42" i="4" s="1"/>
  <c r="CJ42" i="4" s="1"/>
  <c r="CK42" i="4" s="1"/>
  <c r="CL42" i="4" s="1"/>
  <c r="CM42" i="4" s="1"/>
  <c r="CN42" i="4" s="1"/>
  <c r="CO42" i="4" s="1"/>
  <c r="CP42" i="4" s="1"/>
  <c r="L41" i="4"/>
  <c r="M41" i="4" s="1"/>
  <c r="N41" i="4" s="1"/>
  <c r="O41" i="4" s="1"/>
  <c r="P41" i="4" s="1"/>
  <c r="Q41" i="4" s="1"/>
  <c r="R41" i="4" s="1"/>
  <c r="S41" i="4" s="1"/>
  <c r="T41" i="4" s="1"/>
  <c r="U41" i="4" s="1"/>
  <c r="V41" i="4" s="1"/>
  <c r="W41" i="4" s="1"/>
  <c r="X41" i="4" s="1"/>
  <c r="Y41" i="4" s="1"/>
  <c r="Z41" i="4" s="1"/>
  <c r="AA41" i="4" s="1"/>
  <c r="AB41" i="4" s="1"/>
  <c r="AC41" i="4" s="1"/>
  <c r="AD41" i="4" s="1"/>
  <c r="AE41" i="4" s="1"/>
  <c r="AF41" i="4" s="1"/>
  <c r="AG41" i="4" s="1"/>
  <c r="AH41" i="4" s="1"/>
  <c r="AI41" i="4" s="1"/>
  <c r="AJ41" i="4" s="1"/>
  <c r="AK41" i="4" s="1"/>
  <c r="AL41" i="4" s="1"/>
  <c r="AM41" i="4" s="1"/>
  <c r="AN41" i="4" s="1"/>
  <c r="AO41" i="4" s="1"/>
  <c r="AP41" i="4" s="1"/>
  <c r="AQ41" i="4" s="1"/>
  <c r="AR41" i="4" s="1"/>
  <c r="AS41" i="4" s="1"/>
  <c r="AT41" i="4" s="1"/>
  <c r="AU41" i="4" s="1"/>
  <c r="AV41" i="4" s="1"/>
  <c r="AW41" i="4" s="1"/>
  <c r="AX41" i="4" s="1"/>
  <c r="AY41" i="4" s="1"/>
  <c r="AZ41" i="4" s="1"/>
  <c r="BA41" i="4" s="1"/>
  <c r="BB41" i="4" s="1"/>
  <c r="BC41" i="4" s="1"/>
  <c r="BD41" i="4" s="1"/>
  <c r="BE41" i="4" s="1"/>
  <c r="BF41" i="4" s="1"/>
  <c r="BG41" i="4" s="1"/>
  <c r="BH41" i="4" s="1"/>
  <c r="BI41" i="4" s="1"/>
  <c r="BJ41" i="4" s="1"/>
  <c r="BK41" i="4" s="1"/>
  <c r="BL41" i="4" s="1"/>
  <c r="BM41" i="4" s="1"/>
  <c r="BN41" i="4" s="1"/>
  <c r="BO41" i="4" s="1"/>
  <c r="BP41" i="4" s="1"/>
  <c r="BQ41" i="4" s="1"/>
  <c r="BR41" i="4" s="1"/>
  <c r="BS41" i="4" s="1"/>
  <c r="BT41" i="4" s="1"/>
  <c r="BU41" i="4" s="1"/>
  <c r="BV41" i="4" s="1"/>
  <c r="BW41" i="4" s="1"/>
  <c r="BX41" i="4" s="1"/>
  <c r="BY41" i="4" s="1"/>
  <c r="BZ41" i="4" s="1"/>
  <c r="CA41" i="4" s="1"/>
  <c r="CB41" i="4" s="1"/>
  <c r="CC41" i="4" s="1"/>
  <c r="CD41" i="4" s="1"/>
  <c r="CE41" i="4" s="1"/>
  <c r="CF41" i="4" s="1"/>
  <c r="CG41" i="4" s="1"/>
  <c r="CH41" i="4" s="1"/>
  <c r="CI41" i="4" s="1"/>
  <c r="CJ41" i="4" s="1"/>
  <c r="CK41" i="4" s="1"/>
  <c r="CL41" i="4" s="1"/>
  <c r="CM41" i="4" s="1"/>
  <c r="CN41" i="4" s="1"/>
  <c r="CO41" i="4" s="1"/>
  <c r="CP41" i="4" s="1"/>
  <c r="CQ41" i="4" s="1"/>
  <c r="CR41" i="4" s="1"/>
  <c r="CS41" i="4" s="1"/>
  <c r="CT41" i="4" s="1"/>
  <c r="CU41" i="4" s="1"/>
  <c r="CV41" i="4" s="1"/>
  <c r="CW41" i="4" s="1"/>
  <c r="CX41" i="4" s="1"/>
  <c r="CY41" i="4" s="1"/>
  <c r="L40" i="4"/>
  <c r="M40" i="4" s="1"/>
  <c r="N40" i="4" s="1"/>
  <c r="O40" i="4" s="1"/>
  <c r="P40" i="4" s="1"/>
  <c r="Q40" i="4" s="1"/>
  <c r="R40" i="4" s="1"/>
  <c r="S40" i="4" s="1"/>
  <c r="T40" i="4" s="1"/>
  <c r="U40" i="4" s="1"/>
  <c r="V40" i="4" s="1"/>
  <c r="W40" i="4" s="1"/>
  <c r="X40" i="4" s="1"/>
  <c r="Y40" i="4" s="1"/>
  <c r="Z40" i="4" s="1"/>
  <c r="AA40" i="4" s="1"/>
  <c r="AB40" i="4" s="1"/>
  <c r="AC40" i="4" s="1"/>
  <c r="AD40" i="4" s="1"/>
  <c r="AE40" i="4" s="1"/>
  <c r="AF40" i="4" s="1"/>
  <c r="AG40" i="4" s="1"/>
  <c r="AH40" i="4" s="1"/>
  <c r="AI40" i="4" s="1"/>
  <c r="AJ40" i="4" s="1"/>
  <c r="AK40" i="4" s="1"/>
  <c r="AL40" i="4" s="1"/>
  <c r="AM40" i="4" s="1"/>
  <c r="AN40" i="4" s="1"/>
  <c r="AO40" i="4" s="1"/>
  <c r="AP40" i="4" s="1"/>
  <c r="AQ40" i="4" s="1"/>
  <c r="AR40" i="4" s="1"/>
  <c r="AS40" i="4" s="1"/>
  <c r="AT40" i="4" s="1"/>
  <c r="AU40" i="4" s="1"/>
  <c r="AV40" i="4" s="1"/>
  <c r="AW40" i="4" s="1"/>
  <c r="AX40" i="4" s="1"/>
  <c r="AY40" i="4" s="1"/>
  <c r="AZ40" i="4" s="1"/>
  <c r="BA40" i="4" s="1"/>
  <c r="BB40" i="4" s="1"/>
  <c r="BC40" i="4" s="1"/>
  <c r="BD40" i="4" s="1"/>
  <c r="BE40" i="4" s="1"/>
  <c r="L39" i="4"/>
  <c r="M39" i="4" s="1"/>
  <c r="N39" i="4" s="1"/>
  <c r="E66" i="4"/>
  <c r="E65" i="4"/>
  <c r="I63" i="4"/>
  <c r="I62" i="4"/>
  <c r="I61" i="4"/>
  <c r="F61" i="4"/>
  <c r="I60" i="4"/>
  <c r="I59" i="4"/>
  <c r="I58" i="4"/>
  <c r="I57" i="4"/>
  <c r="I56" i="4"/>
  <c r="F56" i="4"/>
  <c r="I55" i="4"/>
  <c r="I54" i="4"/>
  <c r="I53" i="4"/>
  <c r="F53" i="4"/>
  <c r="I52" i="4"/>
  <c r="I51" i="4"/>
  <c r="I50" i="4"/>
  <c r="I49" i="4"/>
  <c r="I48" i="4"/>
  <c r="I47" i="4"/>
  <c r="F47" i="4"/>
  <c r="I46" i="4"/>
  <c r="I45" i="4"/>
  <c r="I44" i="4"/>
  <c r="F44" i="4"/>
  <c r="I43" i="4"/>
  <c r="I42" i="4"/>
  <c r="F42" i="4"/>
  <c r="I41" i="4"/>
  <c r="F41" i="4"/>
  <c r="I40" i="4"/>
  <c r="I39" i="4"/>
  <c r="F39" i="4"/>
  <c r="CZ7" i="4"/>
  <c r="DA7" i="4" s="1"/>
  <c r="CZ8" i="4"/>
  <c r="DA8" i="4" s="1"/>
  <c r="CZ9" i="4"/>
  <c r="DA9" i="4" s="1"/>
  <c r="CZ10" i="4"/>
  <c r="DA10" i="4" s="1"/>
  <c r="CZ11" i="4"/>
  <c r="DA11" i="4" s="1"/>
  <c r="CZ12" i="4"/>
  <c r="DA12" i="4" s="1"/>
  <c r="CZ13" i="4"/>
  <c r="DA13" i="4" s="1"/>
  <c r="CZ14" i="4"/>
  <c r="DA14" i="4" s="1"/>
  <c r="CZ15" i="4"/>
  <c r="DA15" i="4" s="1"/>
  <c r="CZ16" i="4"/>
  <c r="DA16" i="4" s="1"/>
  <c r="CZ17" i="4"/>
  <c r="DA17" i="4" s="1"/>
  <c r="CZ18" i="4"/>
  <c r="DA18" i="4" s="1"/>
  <c r="CZ19" i="4"/>
  <c r="DA19" i="4" s="1"/>
  <c r="CZ20" i="4"/>
  <c r="DA20" i="4" s="1"/>
  <c r="CZ21" i="4"/>
  <c r="DA21" i="4" s="1"/>
  <c r="CZ22" i="4"/>
  <c r="DA22" i="4" s="1"/>
  <c r="CZ23" i="4"/>
  <c r="DA23" i="4" s="1"/>
  <c r="CZ24" i="4"/>
  <c r="DA24" i="4" s="1"/>
  <c r="CZ25" i="4"/>
  <c r="DA25" i="4" s="1"/>
  <c r="CZ26" i="4"/>
  <c r="DA26" i="4" s="1"/>
  <c r="CZ27" i="4"/>
  <c r="DA27" i="4" s="1"/>
  <c r="CZ28" i="4"/>
  <c r="DA28" i="4" s="1"/>
  <c r="CZ29" i="4"/>
  <c r="DA29" i="4" s="1"/>
  <c r="CZ30" i="4"/>
  <c r="DA30" i="4" s="1"/>
  <c r="CZ6" i="4"/>
  <c r="DA6" i="4" s="1"/>
  <c r="M31" i="4"/>
  <c r="N31" i="4"/>
  <c r="O31" i="4"/>
  <c r="P31" i="4"/>
  <c r="Q31" i="4"/>
  <c r="R31" i="4"/>
  <c r="S31" i="4"/>
  <c r="T31" i="4"/>
  <c r="U31" i="4"/>
  <c r="V31" i="4"/>
  <c r="W31" i="4"/>
  <c r="X31" i="4"/>
  <c r="Y31" i="4"/>
  <c r="Z31" i="4"/>
  <c r="AA31" i="4"/>
  <c r="AB31" i="4"/>
  <c r="AC31" i="4"/>
  <c r="AD31" i="4"/>
  <c r="AE31" i="4"/>
  <c r="AF31" i="4"/>
  <c r="AG31" i="4"/>
  <c r="AH31" i="4"/>
  <c r="AI31" i="4"/>
  <c r="AJ31" i="4"/>
  <c r="AK31" i="4"/>
  <c r="AL31" i="4"/>
  <c r="AM31" i="4"/>
  <c r="AN31" i="4"/>
  <c r="AO31" i="4"/>
  <c r="AP31" i="4"/>
  <c r="AQ31" i="4"/>
  <c r="AR31" i="4"/>
  <c r="AS31" i="4"/>
  <c r="AT31" i="4"/>
  <c r="AU31" i="4"/>
  <c r="AV31" i="4"/>
  <c r="AW31" i="4"/>
  <c r="AX31" i="4"/>
  <c r="AY31" i="4"/>
  <c r="AZ31" i="4"/>
  <c r="BA31" i="4"/>
  <c r="BB31" i="4"/>
  <c r="BC31" i="4"/>
  <c r="BD31" i="4"/>
  <c r="BE31" i="4"/>
  <c r="BF31" i="4"/>
  <c r="BG31" i="4"/>
  <c r="BH31" i="4"/>
  <c r="BI31" i="4"/>
  <c r="BJ31" i="4"/>
  <c r="BK31" i="4"/>
  <c r="BL31" i="4"/>
  <c r="BM31" i="4"/>
  <c r="BN31" i="4"/>
  <c r="BO31" i="4"/>
  <c r="BP31" i="4"/>
  <c r="BQ31" i="4"/>
  <c r="BR31" i="4"/>
  <c r="BS31" i="4"/>
  <c r="BT31" i="4"/>
  <c r="BU31" i="4"/>
  <c r="BV31" i="4"/>
  <c r="BW31" i="4"/>
  <c r="BX31" i="4"/>
  <c r="BY31" i="4"/>
  <c r="BZ31" i="4"/>
  <c r="CA31" i="4"/>
  <c r="CB31" i="4"/>
  <c r="CC31" i="4"/>
  <c r="CD31" i="4"/>
  <c r="CE31" i="4"/>
  <c r="CF31" i="4"/>
  <c r="CG31" i="4"/>
  <c r="CH31" i="4"/>
  <c r="CI31" i="4"/>
  <c r="CJ31" i="4"/>
  <c r="CK31" i="4"/>
  <c r="CL31" i="4"/>
  <c r="CM31" i="4"/>
  <c r="CN31" i="4"/>
  <c r="CO31" i="4"/>
  <c r="CP31" i="4"/>
  <c r="CQ31" i="4"/>
  <c r="CR31" i="4"/>
  <c r="CS31" i="4"/>
  <c r="CT31" i="4"/>
  <c r="CU31" i="4"/>
  <c r="CV31" i="4"/>
  <c r="CW31" i="4"/>
  <c r="CX31" i="4"/>
  <c r="CY31" i="4"/>
  <c r="L31" i="4"/>
  <c r="E33" i="4"/>
  <c r="E32" i="4"/>
  <c r="I30" i="4"/>
  <c r="I29" i="4"/>
  <c r="I28" i="4"/>
  <c r="F28" i="4"/>
  <c r="I27" i="4"/>
  <c r="I26" i="4"/>
  <c r="I25" i="4"/>
  <c r="I24" i="4"/>
  <c r="I23" i="4"/>
  <c r="F23" i="4"/>
  <c r="I22" i="4"/>
  <c r="I21" i="4"/>
  <c r="I20" i="4"/>
  <c r="F20" i="4"/>
  <c r="I19" i="4"/>
  <c r="I18" i="4"/>
  <c r="I17" i="4"/>
  <c r="I16" i="4"/>
  <c r="I15" i="4"/>
  <c r="I14" i="4"/>
  <c r="F14" i="4"/>
  <c r="I13" i="4"/>
  <c r="I12" i="4"/>
  <c r="I11" i="4"/>
  <c r="F11" i="4"/>
  <c r="I10" i="4"/>
  <c r="I9" i="4"/>
  <c r="F9" i="4"/>
  <c r="I8" i="4"/>
  <c r="F8" i="4"/>
  <c r="I7" i="4"/>
  <c r="I6" i="4"/>
  <c r="F6" i="4"/>
  <c r="CZ97" i="4"/>
  <c r="CZ96" i="4"/>
  <c r="CZ95" i="4"/>
  <c r="CZ94" i="4"/>
  <c r="CZ93" i="4"/>
  <c r="CZ92" i="4"/>
  <c r="CZ91" i="4"/>
  <c r="CZ90" i="4"/>
  <c r="CZ89" i="4"/>
  <c r="CZ88" i="4"/>
  <c r="CZ87" i="4"/>
  <c r="CZ86" i="4"/>
  <c r="CZ85" i="4"/>
  <c r="CZ84" i="4"/>
  <c r="CZ83" i="4"/>
  <c r="CZ82" i="4"/>
  <c r="CZ81" i="4"/>
  <c r="CZ80" i="4"/>
  <c r="CZ79" i="4"/>
  <c r="CZ78" i="4"/>
  <c r="CZ77" i="4"/>
  <c r="CZ76" i="4"/>
  <c r="CZ75" i="4"/>
  <c r="CZ74" i="4"/>
  <c r="CZ73" i="4"/>
  <c r="AY117" i="4" l="1"/>
  <c r="AZ117" i="4" s="1"/>
  <c r="BA117" i="4" s="1"/>
  <c r="BB117" i="4" s="1"/>
  <c r="BC117" i="4" s="1"/>
  <c r="BD117" i="4" s="1"/>
  <c r="BE117" i="4" s="1"/>
  <c r="AY118" i="4"/>
  <c r="AZ118" i="4" s="1"/>
  <c r="BA118" i="4" s="1"/>
  <c r="BB118" i="4" s="1"/>
  <c r="BC118" i="4" s="1"/>
  <c r="BD118" i="4" s="1"/>
  <c r="BE118" i="4" s="1"/>
  <c r="AR129" i="4"/>
  <c r="AS129" i="4" s="1"/>
  <c r="AT129" i="4" s="1"/>
  <c r="AU129" i="4" s="1"/>
  <c r="AV129" i="4" s="1"/>
  <c r="AW129" i="4" s="1"/>
  <c r="AX129" i="4" s="1"/>
  <c r="AY116" i="4"/>
  <c r="AZ116" i="4" s="1"/>
  <c r="BA116" i="4" s="1"/>
  <c r="BB116" i="4" s="1"/>
  <c r="BC116" i="4" s="1"/>
  <c r="BD116" i="4" s="1"/>
  <c r="BE116" i="4" s="1"/>
  <c r="X144" i="4"/>
  <c r="AR134" i="4"/>
  <c r="AS134" i="4" s="1"/>
  <c r="AT134" i="4" s="1"/>
  <c r="AU134" i="4" s="1"/>
  <c r="AV134" i="4" s="1"/>
  <c r="AW134" i="4" s="1"/>
  <c r="AX134" i="4" s="1"/>
  <c r="AY120" i="4"/>
  <c r="AZ120" i="4" s="1"/>
  <c r="BA120" i="4" s="1"/>
  <c r="BB120" i="4" s="1"/>
  <c r="BC120" i="4" s="1"/>
  <c r="BD120" i="4" s="1"/>
  <c r="BE120" i="4" s="1"/>
  <c r="AR126" i="4"/>
  <c r="AS126" i="4" s="1"/>
  <c r="AT126" i="4" s="1"/>
  <c r="AU126" i="4" s="1"/>
  <c r="AV126" i="4" s="1"/>
  <c r="AW126" i="4" s="1"/>
  <c r="AX126" i="4" s="1"/>
  <c r="AR130" i="4"/>
  <c r="AS130" i="4" s="1"/>
  <c r="AT130" i="4" s="1"/>
  <c r="AU130" i="4" s="1"/>
  <c r="AV130" i="4" s="1"/>
  <c r="AW130" i="4" s="1"/>
  <c r="AX130" i="4" s="1"/>
  <c r="AY119" i="4"/>
  <c r="AZ119" i="4" s="1"/>
  <c r="BA119" i="4" s="1"/>
  <c r="BB119" i="4" s="1"/>
  <c r="BC119" i="4" s="1"/>
  <c r="BD119" i="4" s="1"/>
  <c r="BE119" i="4" s="1"/>
  <c r="X147" i="4"/>
  <c r="AY121" i="4"/>
  <c r="AZ121" i="4" s="1"/>
  <c r="BA121" i="4" s="1"/>
  <c r="BB121" i="4" s="1"/>
  <c r="BC121" i="4" s="1"/>
  <c r="BD121" i="4" s="1"/>
  <c r="BE121" i="4" s="1"/>
  <c r="AY115" i="4"/>
  <c r="AZ115" i="4" s="1"/>
  <c r="BA115" i="4" s="1"/>
  <c r="BB115" i="4" s="1"/>
  <c r="BC115" i="4" s="1"/>
  <c r="BD115" i="4" s="1"/>
  <c r="BE115" i="4" s="1"/>
  <c r="AB43" i="4"/>
  <c r="AC43" i="4" s="1"/>
  <c r="AD43" i="4" s="1"/>
  <c r="AE43" i="4" s="1"/>
  <c r="AF43" i="4" s="1"/>
  <c r="AG43" i="4" s="1"/>
  <c r="AH43" i="4" s="1"/>
  <c r="AI43" i="4" s="1"/>
  <c r="AJ43" i="4" s="1"/>
  <c r="AK43" i="4" s="1"/>
  <c r="AL43" i="4" s="1"/>
  <c r="AM43" i="4" s="1"/>
  <c r="AN43" i="4" s="1"/>
  <c r="AO43" i="4" s="1"/>
  <c r="AP43" i="4" s="1"/>
  <c r="AQ43" i="4" s="1"/>
  <c r="AR43" i="4" s="1"/>
  <c r="AS43" i="4" s="1"/>
  <c r="AT43" i="4" s="1"/>
  <c r="AU43" i="4" s="1"/>
  <c r="AR125" i="4"/>
  <c r="AS125" i="4" s="1"/>
  <c r="AT125" i="4" s="1"/>
  <c r="AU125" i="4" s="1"/>
  <c r="AV125" i="4" s="1"/>
  <c r="AW125" i="4" s="1"/>
  <c r="AX125" i="4" s="1"/>
  <c r="AR128" i="4"/>
  <c r="AS128" i="4" s="1"/>
  <c r="AT128" i="4" s="1"/>
  <c r="AU128" i="4" s="1"/>
  <c r="AV128" i="4" s="1"/>
  <c r="AW128" i="4" s="1"/>
  <c r="AX128" i="4" s="1"/>
  <c r="T155" i="4"/>
  <c r="AR127" i="4"/>
  <c r="AS127" i="4" s="1"/>
  <c r="AT127" i="4" s="1"/>
  <c r="AU127" i="4" s="1"/>
  <c r="AV127" i="4" s="1"/>
  <c r="AW127" i="4" s="1"/>
  <c r="AX127" i="4" s="1"/>
  <c r="AY122" i="4"/>
  <c r="AZ122" i="4" s="1"/>
  <c r="BA122" i="4" s="1"/>
  <c r="BB122" i="4" s="1"/>
  <c r="BC122" i="4" s="1"/>
  <c r="BD122" i="4" s="1"/>
  <c r="BE122" i="4" s="1"/>
  <c r="AR131" i="4"/>
  <c r="AS131" i="4" s="1"/>
  <c r="AT131" i="4" s="1"/>
  <c r="AU131" i="4" s="1"/>
  <c r="AV131" i="4" s="1"/>
  <c r="AW131" i="4" s="1"/>
  <c r="AX131" i="4" s="1"/>
  <c r="AR133" i="4"/>
  <c r="AS133" i="4" s="1"/>
  <c r="AT133" i="4" s="1"/>
  <c r="AU133" i="4" s="1"/>
  <c r="AV133" i="4" s="1"/>
  <c r="AW133" i="4" s="1"/>
  <c r="AX133" i="4" s="1"/>
  <c r="T159" i="4"/>
  <c r="AE27" i="2"/>
  <c r="AE28" i="2"/>
  <c r="AE15" i="2"/>
  <c r="AE15" i="1" s="1"/>
  <c r="AE16" i="2"/>
  <c r="AA27" i="2"/>
  <c r="AA11" i="2"/>
  <c r="AA19" i="2"/>
  <c r="O11" i="1"/>
  <c r="O23" i="1"/>
  <c r="O20" i="1" s="1"/>
  <c r="O14" i="1"/>
  <c r="O7" i="2"/>
  <c r="O15" i="2"/>
  <c r="O23" i="2"/>
  <c r="AM23" i="2"/>
  <c r="AS11" i="2"/>
  <c r="AU11" i="2" s="1"/>
  <c r="AS30" i="2"/>
  <c r="AO6" i="2"/>
  <c r="AQ6" i="2" s="1"/>
  <c r="M8" i="2"/>
  <c r="O8" i="2" s="1"/>
  <c r="M16" i="2"/>
  <c r="O16" i="2" s="1"/>
  <c r="M24" i="2"/>
  <c r="O24" i="2" s="1"/>
  <c r="Q7" i="2"/>
  <c r="S7" i="1" s="1"/>
  <c r="Q15" i="2"/>
  <c r="Q23" i="2"/>
  <c r="U7" i="2"/>
  <c r="W7" i="2" s="1"/>
  <c r="W7" i="1" s="1"/>
  <c r="U15" i="2"/>
  <c r="W15" i="2" s="1"/>
  <c r="U23" i="2"/>
  <c r="W23" i="2" s="1"/>
  <c r="Y6" i="2"/>
  <c r="Y13" i="2"/>
  <c r="Y21" i="2"/>
  <c r="AA21" i="2" s="1"/>
  <c r="AA21" i="1" s="1"/>
  <c r="Y29" i="2"/>
  <c r="AC10" i="2"/>
  <c r="AC23" i="2"/>
  <c r="AE23" i="2" s="1"/>
  <c r="AC29" i="2"/>
  <c r="AE29" i="2" s="1"/>
  <c r="AE29" i="1" s="1"/>
  <c r="AG10" i="2"/>
  <c r="AG16" i="2"/>
  <c r="AG23" i="2"/>
  <c r="AI23" i="2" s="1"/>
  <c r="AG29" i="2"/>
  <c r="AI29" i="2" s="1"/>
  <c r="AK13" i="2"/>
  <c r="AK18" i="2"/>
  <c r="AK27" i="2"/>
  <c r="AM27" i="2" s="1"/>
  <c r="AQ30" i="2"/>
  <c r="AO19" i="2"/>
  <c r="AQ19" i="2" s="1"/>
  <c r="AO25" i="2"/>
  <c r="AQ25" i="2" s="1"/>
  <c r="AU30" i="2"/>
  <c r="AS12" i="2"/>
  <c r="AS19" i="2"/>
  <c r="AU19" i="2" s="1"/>
  <c r="AS25" i="2"/>
  <c r="AU25" i="2" s="1"/>
  <c r="AY29" i="2"/>
  <c r="AW11" i="2"/>
  <c r="AY16" i="2"/>
  <c r="AW22" i="2"/>
  <c r="AW27" i="2"/>
  <c r="AY27" i="2" s="1"/>
  <c r="BA7" i="2"/>
  <c r="BA13" i="2"/>
  <c r="BC19" i="2"/>
  <c r="BA26" i="2"/>
  <c r="BC26" i="2" s="1"/>
  <c r="AS18" i="2"/>
  <c r="M9" i="2"/>
  <c r="O9" i="2" s="1"/>
  <c r="M17" i="2"/>
  <c r="O17" i="2" s="1"/>
  <c r="M25" i="2"/>
  <c r="O25" i="2" s="1"/>
  <c r="Q8" i="2"/>
  <c r="Q16" i="2"/>
  <c r="Q24" i="2"/>
  <c r="U8" i="2"/>
  <c r="W8" i="2" s="1"/>
  <c r="U16" i="2"/>
  <c r="U24" i="2"/>
  <c r="AA30" i="2"/>
  <c r="Y14" i="2"/>
  <c r="AA14" i="2" s="1"/>
  <c r="Y22" i="2"/>
  <c r="Y30" i="2"/>
  <c r="AC11" i="2"/>
  <c r="AE11" i="2" s="1"/>
  <c r="AC17" i="2"/>
  <c r="AE17" i="2" s="1"/>
  <c r="AC24" i="2"/>
  <c r="AE24" i="2" s="1"/>
  <c r="AE24" i="1" s="1"/>
  <c r="AC30" i="2"/>
  <c r="AG11" i="2"/>
  <c r="AI11" i="2" s="1"/>
  <c r="AG17" i="2"/>
  <c r="AI17" i="2" s="1"/>
  <c r="AG30" i="2"/>
  <c r="AK9" i="2"/>
  <c r="AM9" i="2" s="1"/>
  <c r="AK14" i="2"/>
  <c r="AM14" i="2" s="1"/>
  <c r="AM18" i="2"/>
  <c r="AK23" i="2"/>
  <c r="AO7" i="2"/>
  <c r="AQ7" i="2" s="1"/>
  <c r="AO13" i="2"/>
  <c r="AO20" i="2"/>
  <c r="AO26" i="2"/>
  <c r="AS7" i="2"/>
  <c r="AU7" i="2" s="1"/>
  <c r="AS13" i="2"/>
  <c r="AS26" i="2"/>
  <c r="AY6" i="2"/>
  <c r="AW12" i="2"/>
  <c r="AY12" i="2" s="1"/>
  <c r="AW17" i="2"/>
  <c r="AY22" i="2"/>
  <c r="AW28" i="2"/>
  <c r="AY28" i="2" s="1"/>
  <c r="BC7" i="2"/>
  <c r="BA14" i="2"/>
  <c r="BA20" i="2"/>
  <c r="BC20" i="2" s="1"/>
  <c r="BA27" i="2"/>
  <c r="BC27" i="2" s="1"/>
  <c r="AO12" i="2"/>
  <c r="AQ12" i="2" s="1"/>
  <c r="M10" i="2"/>
  <c r="M18" i="2"/>
  <c r="O18" i="2" s="1"/>
  <c r="M26" i="2"/>
  <c r="O26" i="2" s="1"/>
  <c r="Q9" i="2"/>
  <c r="Q17" i="2"/>
  <c r="Q25" i="2"/>
  <c r="S25" i="1" s="1"/>
  <c r="U9" i="2"/>
  <c r="W9" i="2" s="1"/>
  <c r="U17" i="2"/>
  <c r="U25" i="2"/>
  <c r="Y7" i="2"/>
  <c r="AA7" i="2" s="1"/>
  <c r="AA7" i="1" s="1"/>
  <c r="Y15" i="2"/>
  <c r="AA15" i="2" s="1"/>
  <c r="Y23" i="2"/>
  <c r="AA23" i="2" s="1"/>
  <c r="AC6" i="2"/>
  <c r="AC12" i="2"/>
  <c r="AE12" i="2" s="1"/>
  <c r="AC18" i="2"/>
  <c r="AE18" i="2" s="1"/>
  <c r="AE18" i="1" s="1"/>
  <c r="AG6" i="2"/>
  <c r="AG18" i="2"/>
  <c r="AG24" i="2"/>
  <c r="AI24" i="2" s="1"/>
  <c r="AK6" i="2"/>
  <c r="AK10" i="2"/>
  <c r="AM10" i="2" s="1"/>
  <c r="AK19" i="2"/>
  <c r="AK28" i="2"/>
  <c r="AM28" i="2" s="1"/>
  <c r="AO8" i="2"/>
  <c r="AQ8" i="2" s="1"/>
  <c r="AO14" i="2"/>
  <c r="AQ20" i="2"/>
  <c r="AO27" i="2"/>
  <c r="AQ27" i="2" s="1"/>
  <c r="AS14" i="2"/>
  <c r="AS20" i="2"/>
  <c r="AU20" i="2" s="1"/>
  <c r="AS27" i="2"/>
  <c r="AU27" i="2" s="1"/>
  <c r="AW7" i="2"/>
  <c r="AW18" i="2"/>
  <c r="AW23" i="2"/>
  <c r="BA8" i="2"/>
  <c r="BA15" i="2"/>
  <c r="BC15" i="2" s="1"/>
  <c r="BA21" i="2"/>
  <c r="BC21" i="2" s="1"/>
  <c r="AS6" i="2"/>
  <c r="AS24" i="2"/>
  <c r="AU24" i="2" s="1"/>
  <c r="M11" i="2"/>
  <c r="O11" i="2" s="1"/>
  <c r="M19" i="2"/>
  <c r="O19" i="2" s="1"/>
  <c r="M27" i="2"/>
  <c r="O27" i="2" s="1"/>
  <c r="Q10" i="2"/>
  <c r="Q18" i="2"/>
  <c r="S18" i="1" s="1"/>
  <c r="Q26" i="2"/>
  <c r="U10" i="2"/>
  <c r="U18" i="2"/>
  <c r="W18" i="2" s="1"/>
  <c r="W18" i="1" s="1"/>
  <c r="U26" i="2"/>
  <c r="W26" i="2" s="1"/>
  <c r="W26" i="1" s="1"/>
  <c r="Y8" i="2"/>
  <c r="Y16" i="2"/>
  <c r="Y24" i="2"/>
  <c r="AE30" i="2"/>
  <c r="AC19" i="2"/>
  <c r="AE19" i="2" s="1"/>
  <c r="AC25" i="2"/>
  <c r="AI30" i="2"/>
  <c r="AG12" i="2"/>
  <c r="AG19" i="2"/>
  <c r="AG25" i="2"/>
  <c r="AM29" i="2"/>
  <c r="AK15" i="2"/>
  <c r="AM19" i="2"/>
  <c r="AK24" i="2"/>
  <c r="AM24" i="2" s="1"/>
  <c r="AO15" i="2"/>
  <c r="AQ15" i="2" s="1"/>
  <c r="AO21" i="2"/>
  <c r="AO28" i="2"/>
  <c r="AS8" i="2"/>
  <c r="AS15" i="2"/>
  <c r="AU15" i="2" s="1"/>
  <c r="AS21" i="2"/>
  <c r="AW8" i="2"/>
  <c r="AW13" i="2"/>
  <c r="AY18" i="2"/>
  <c r="AW24" i="2"/>
  <c r="AW29" i="2"/>
  <c r="BA9" i="2"/>
  <c r="BA22" i="2"/>
  <c r="BC22" i="2" s="1"/>
  <c r="BA28" i="2"/>
  <c r="AO18" i="2"/>
  <c r="M12" i="2"/>
  <c r="M20" i="2"/>
  <c r="O20" i="2" s="1"/>
  <c r="M28" i="2"/>
  <c r="Q11" i="2"/>
  <c r="Q19" i="2"/>
  <c r="Q27" i="2"/>
  <c r="O30" i="2"/>
  <c r="U11" i="2"/>
  <c r="W11" i="2" s="1"/>
  <c r="U19" i="2"/>
  <c r="W19" i="2" s="1"/>
  <c r="U27" i="2"/>
  <c r="W27" i="2" s="1"/>
  <c r="Y9" i="2"/>
  <c r="Y17" i="2"/>
  <c r="Y25" i="2"/>
  <c r="AA25" i="2" s="1"/>
  <c r="AA25" i="1" s="1"/>
  <c r="AC7" i="2"/>
  <c r="AE7" i="2" s="1"/>
  <c r="AE7" i="1" s="1"/>
  <c r="AC13" i="2"/>
  <c r="AC20" i="2"/>
  <c r="AC26" i="2"/>
  <c r="AG7" i="2"/>
  <c r="AI7" i="2" s="1"/>
  <c r="AG13" i="2"/>
  <c r="AI19" i="2"/>
  <c r="AG26" i="2"/>
  <c r="AI26" i="2" s="1"/>
  <c r="AM6" i="2"/>
  <c r="AK11" i="2"/>
  <c r="AM15" i="2"/>
  <c r="AK20" i="2"/>
  <c r="AK29" i="2"/>
  <c r="AO9" i="2"/>
  <c r="AO16" i="2"/>
  <c r="AQ16" i="2" s="1"/>
  <c r="AO22" i="2"/>
  <c r="AQ22" i="2" s="1"/>
  <c r="AQ28" i="2"/>
  <c r="AS9" i="2"/>
  <c r="AS22" i="2"/>
  <c r="AU22" i="2" s="1"/>
  <c r="AS28" i="2"/>
  <c r="AY8" i="2"/>
  <c r="AW14" i="2"/>
  <c r="AW19" i="2"/>
  <c r="AY19" i="2" s="1"/>
  <c r="AY24" i="2"/>
  <c r="AW30" i="2"/>
  <c r="BA10" i="2"/>
  <c r="BA16" i="2"/>
  <c r="BA23" i="2"/>
  <c r="BA29" i="2"/>
  <c r="BC29" i="2" s="1"/>
  <c r="AS17" i="2"/>
  <c r="BC30" i="2"/>
  <c r="M13" i="2"/>
  <c r="M21" i="2"/>
  <c r="Q12" i="2"/>
  <c r="Q20" i="2"/>
  <c r="U12" i="2"/>
  <c r="U20" i="2"/>
  <c r="W20" i="2" s="1"/>
  <c r="Y10" i="2"/>
  <c r="AA10" i="2" s="1"/>
  <c r="Y18" i="2"/>
  <c r="AC8" i="2"/>
  <c r="AE8" i="2" s="1"/>
  <c r="AC14" i="2"/>
  <c r="AE20" i="2"/>
  <c r="AG14" i="2"/>
  <c r="AG20" i="2"/>
  <c r="AI20" i="2" s="1"/>
  <c r="AK7" i="2"/>
  <c r="AM7" i="2" s="1"/>
  <c r="AM11" i="2"/>
  <c r="AK16" i="2"/>
  <c r="AM16" i="2" s="1"/>
  <c r="AM20" i="2"/>
  <c r="AK25" i="2"/>
  <c r="AM25" i="2" s="1"/>
  <c r="AO10" i="2"/>
  <c r="AO23" i="2"/>
  <c r="AQ23" i="2" s="1"/>
  <c r="AS10" i="2"/>
  <c r="AU10" i="2" s="1"/>
  <c r="AS16" i="2"/>
  <c r="AS23" i="2"/>
  <c r="AU23" i="2" s="1"/>
  <c r="AW9" i="2"/>
  <c r="AY9" i="2" s="1"/>
  <c r="AY14" i="2"/>
  <c r="AW20" i="2"/>
  <c r="AY20" i="2" s="1"/>
  <c r="AY30" i="2"/>
  <c r="BA11" i="2"/>
  <c r="BC11" i="2" s="1"/>
  <c r="BA17" i="2"/>
  <c r="BC17" i="2" s="1"/>
  <c r="BC23" i="2"/>
  <c r="BC8" i="2"/>
  <c r="BC12" i="2"/>
  <c r="BC16" i="2"/>
  <c r="BC24" i="2"/>
  <c r="BC28" i="2"/>
  <c r="BC9" i="2"/>
  <c r="BC13" i="2"/>
  <c r="BC25" i="2"/>
  <c r="BC6" i="2"/>
  <c r="BC10" i="2"/>
  <c r="BC14" i="2"/>
  <c r="BC18" i="2"/>
  <c r="AY7" i="2"/>
  <c r="AY11" i="2"/>
  <c r="AY15" i="2"/>
  <c r="AY23" i="2"/>
  <c r="AY13" i="2"/>
  <c r="AY17" i="2"/>
  <c r="AY21" i="2"/>
  <c r="AY25" i="2"/>
  <c r="AU8" i="2"/>
  <c r="AU12" i="2"/>
  <c r="AU16" i="2"/>
  <c r="AU28" i="2"/>
  <c r="AU9" i="2"/>
  <c r="AU13" i="2"/>
  <c r="AU17" i="2"/>
  <c r="AU21" i="2"/>
  <c r="AU29" i="2"/>
  <c r="AU6" i="2"/>
  <c r="AU14" i="2"/>
  <c r="AU18" i="2"/>
  <c r="AU26" i="2"/>
  <c r="AQ9" i="2"/>
  <c r="AQ13" i="2"/>
  <c r="AQ17" i="2"/>
  <c r="AQ21" i="2"/>
  <c r="AQ29" i="2"/>
  <c r="AQ10" i="2"/>
  <c r="AQ14" i="2"/>
  <c r="AQ18" i="2"/>
  <c r="AQ26" i="2"/>
  <c r="AM13" i="2"/>
  <c r="AM17" i="2"/>
  <c r="AM21" i="2"/>
  <c r="AI8" i="2"/>
  <c r="AI12" i="2"/>
  <c r="AI16" i="2"/>
  <c r="AI28" i="2"/>
  <c r="AI9" i="2"/>
  <c r="AI13" i="2"/>
  <c r="AI21" i="2"/>
  <c r="AI25" i="2"/>
  <c r="AI6" i="2"/>
  <c r="AI10" i="2"/>
  <c r="AI14" i="2"/>
  <c r="AI18" i="2"/>
  <c r="AI22" i="2"/>
  <c r="AE9" i="2"/>
  <c r="AE13" i="2"/>
  <c r="AE13" i="1" s="1"/>
  <c r="AE21" i="2"/>
  <c r="AE25" i="2"/>
  <c r="AE25" i="1" s="1"/>
  <c r="AE6" i="2"/>
  <c r="AE10" i="2"/>
  <c r="AE14" i="2"/>
  <c r="AE22" i="2"/>
  <c r="AE22" i="1" s="1"/>
  <c r="AE26" i="2"/>
  <c r="AE26" i="1" s="1"/>
  <c r="AA8" i="2"/>
  <c r="AA12" i="2"/>
  <c r="AA16" i="2"/>
  <c r="AA20" i="2"/>
  <c r="AA24" i="2"/>
  <c r="AA24" i="1" s="1"/>
  <c r="AA28" i="2"/>
  <c r="AA9" i="2"/>
  <c r="AA13" i="2"/>
  <c r="AA13" i="1" s="1"/>
  <c r="AA17" i="2"/>
  <c r="AA29" i="2"/>
  <c r="AA29" i="1" s="1"/>
  <c r="AA6" i="2"/>
  <c r="AA18" i="2"/>
  <c r="AA18" i="1" s="1"/>
  <c r="AA22" i="2"/>
  <c r="AA22" i="1" s="1"/>
  <c r="AA26" i="2"/>
  <c r="AA26" i="1" s="1"/>
  <c r="W16" i="2"/>
  <c r="W16" i="1" s="1"/>
  <c r="W24" i="2"/>
  <c r="W24" i="1" s="1"/>
  <c r="W28" i="2"/>
  <c r="W13" i="2"/>
  <c r="W17" i="2"/>
  <c r="W21" i="2"/>
  <c r="W25" i="2"/>
  <c r="W25" i="1" s="1"/>
  <c r="W29" i="1"/>
  <c r="W6" i="2"/>
  <c r="W14" i="2"/>
  <c r="W22" i="2"/>
  <c r="W22" i="1" s="1"/>
  <c r="S16" i="1"/>
  <c r="S24" i="1"/>
  <c r="S17" i="1"/>
  <c r="S26" i="1"/>
  <c r="S10" i="1"/>
  <c r="S12" i="1"/>
  <c r="S13" i="1"/>
  <c r="S21" i="1"/>
  <c r="S29" i="1"/>
  <c r="S22" i="1"/>
  <c r="S30" i="2"/>
  <c r="S15" i="1"/>
  <c r="O10" i="2"/>
  <c r="O12" i="2"/>
  <c r="O28" i="2"/>
  <c r="O13" i="2"/>
  <c r="O21" i="2"/>
  <c r="O29" i="2"/>
  <c r="O29" i="1" s="1"/>
  <c r="O28" i="1" s="1"/>
  <c r="O6" i="2"/>
  <c r="O14" i="2"/>
  <c r="O22" i="2"/>
  <c r="BF46" i="4"/>
  <c r="BG46" i="4" s="1"/>
  <c r="BH46" i="4" s="1"/>
  <c r="BI46" i="4" s="1"/>
  <c r="BJ46" i="4" s="1"/>
  <c r="BK46" i="4" s="1"/>
  <c r="BL46" i="4" s="1"/>
  <c r="BM46" i="4" s="1"/>
  <c r="BN46" i="4" s="1"/>
  <c r="BO46" i="4" s="1"/>
  <c r="BP46" i="4" s="1"/>
  <c r="BQ46" i="4" s="1"/>
  <c r="BR46" i="4" s="1"/>
  <c r="BS46" i="4" s="1"/>
  <c r="BT46" i="4" s="1"/>
  <c r="BU46" i="4" s="1"/>
  <c r="BV46" i="4" s="1"/>
  <c r="BW46" i="4" s="1"/>
  <c r="BX46" i="4" s="1"/>
  <c r="BY46" i="4" s="1"/>
  <c r="BZ46" i="4" s="1"/>
  <c r="CA46" i="4" s="1"/>
  <c r="CB46" i="4" s="1"/>
  <c r="CC46" i="4" s="1"/>
  <c r="CD46" i="4" s="1"/>
  <c r="CE46" i="4" s="1"/>
  <c r="CF46" i="4" s="1"/>
  <c r="CG46" i="4" s="1"/>
  <c r="CH46" i="4" s="1"/>
  <c r="CI46" i="4" s="1"/>
  <c r="CJ46" i="4" s="1"/>
  <c r="CK46" i="4" s="1"/>
  <c r="CL46" i="4" s="1"/>
  <c r="CM46" i="4" s="1"/>
  <c r="CN46" i="4" s="1"/>
  <c r="CO46" i="4" s="1"/>
  <c r="CP46" i="4" s="1"/>
  <c r="CQ46" i="4" s="1"/>
  <c r="CR46" i="4" s="1"/>
  <c r="CS46" i="4" s="1"/>
  <c r="CT46" i="4" s="1"/>
  <c r="CU46" i="4" s="1"/>
  <c r="CV46" i="4" s="1"/>
  <c r="CW46" i="4" s="1"/>
  <c r="CX46" i="4" s="1"/>
  <c r="CY46" i="4" s="1"/>
  <c r="BF62" i="4"/>
  <c r="BG62" i="4" s="1"/>
  <c r="BH62" i="4" s="1"/>
  <c r="BI62" i="4" s="1"/>
  <c r="BJ62" i="4" s="1"/>
  <c r="BK62" i="4" s="1"/>
  <c r="BL62" i="4" s="1"/>
  <c r="BM62" i="4" s="1"/>
  <c r="BN62" i="4" s="1"/>
  <c r="BO62" i="4" s="1"/>
  <c r="BP62" i="4" s="1"/>
  <c r="BQ62" i="4" s="1"/>
  <c r="BR62" i="4" s="1"/>
  <c r="BS62" i="4" s="1"/>
  <c r="BT62" i="4" s="1"/>
  <c r="BU62" i="4" s="1"/>
  <c r="BV62" i="4" s="1"/>
  <c r="BW62" i="4" s="1"/>
  <c r="BX62" i="4" s="1"/>
  <c r="BY62" i="4" s="1"/>
  <c r="BZ62" i="4" s="1"/>
  <c r="CA62" i="4" s="1"/>
  <c r="CB62" i="4" s="1"/>
  <c r="CC62" i="4" s="1"/>
  <c r="CD62" i="4" s="1"/>
  <c r="CE62" i="4" s="1"/>
  <c r="CF62" i="4" s="1"/>
  <c r="CG62" i="4" s="1"/>
  <c r="CH62" i="4" s="1"/>
  <c r="CI62" i="4" s="1"/>
  <c r="CJ62" i="4" s="1"/>
  <c r="CK62" i="4" s="1"/>
  <c r="CL62" i="4" s="1"/>
  <c r="CM62" i="4" s="1"/>
  <c r="CN62" i="4" s="1"/>
  <c r="CO62" i="4" s="1"/>
  <c r="CP62" i="4" s="1"/>
  <c r="CQ62" i="4" s="1"/>
  <c r="CR62" i="4" s="1"/>
  <c r="CS62" i="4" s="1"/>
  <c r="CT62" i="4" s="1"/>
  <c r="CU62" i="4" s="1"/>
  <c r="CV62" i="4" s="1"/>
  <c r="CW62" i="4" s="1"/>
  <c r="CX62" i="4" s="1"/>
  <c r="CY62" i="4" s="1"/>
  <c r="BF40" i="4"/>
  <c r="BG40" i="4" s="1"/>
  <c r="BH40" i="4" s="1"/>
  <c r="BI40" i="4" s="1"/>
  <c r="BJ40" i="4" s="1"/>
  <c r="BK40" i="4" s="1"/>
  <c r="BL40" i="4" s="1"/>
  <c r="BM40" i="4" s="1"/>
  <c r="BN40" i="4" s="1"/>
  <c r="BO40" i="4" s="1"/>
  <c r="BP40" i="4" s="1"/>
  <c r="BQ40" i="4" s="1"/>
  <c r="BR40" i="4" s="1"/>
  <c r="BS40" i="4" s="1"/>
  <c r="BT40" i="4" s="1"/>
  <c r="BU40" i="4" s="1"/>
  <c r="BV40" i="4" s="1"/>
  <c r="BW40" i="4" s="1"/>
  <c r="BX40" i="4" s="1"/>
  <c r="BY40" i="4" s="1"/>
  <c r="BZ40" i="4" s="1"/>
  <c r="CA40" i="4" s="1"/>
  <c r="CB40" i="4" s="1"/>
  <c r="CC40" i="4" s="1"/>
  <c r="CD40" i="4" s="1"/>
  <c r="CE40" i="4" s="1"/>
  <c r="CF40" i="4" s="1"/>
  <c r="CG40" i="4" s="1"/>
  <c r="CH40" i="4" s="1"/>
  <c r="CI40" i="4" s="1"/>
  <c r="CJ40" i="4" s="1"/>
  <c r="CK40" i="4" s="1"/>
  <c r="CL40" i="4" s="1"/>
  <c r="CM40" i="4" s="1"/>
  <c r="CN40" i="4" s="1"/>
  <c r="CO40" i="4" s="1"/>
  <c r="CP40" i="4" s="1"/>
  <c r="CQ40" i="4" s="1"/>
  <c r="CR40" i="4" s="1"/>
  <c r="CS40" i="4" s="1"/>
  <c r="CT40" i="4" s="1"/>
  <c r="CU40" i="4" s="1"/>
  <c r="CV40" i="4" s="1"/>
  <c r="CW40" i="4" s="1"/>
  <c r="CX40" i="4" s="1"/>
  <c r="CY40" i="4" s="1"/>
  <c r="BF56" i="4"/>
  <c r="BG56" i="4" s="1"/>
  <c r="BH56" i="4" s="1"/>
  <c r="BI56" i="4" s="1"/>
  <c r="BJ56" i="4" s="1"/>
  <c r="BK56" i="4" s="1"/>
  <c r="BL56" i="4" s="1"/>
  <c r="BM56" i="4" s="1"/>
  <c r="BN56" i="4" s="1"/>
  <c r="BO56" i="4" s="1"/>
  <c r="BP56" i="4" s="1"/>
  <c r="BQ56" i="4" s="1"/>
  <c r="BR56" i="4" s="1"/>
  <c r="BS56" i="4" s="1"/>
  <c r="BT56" i="4" s="1"/>
  <c r="BU56" i="4" s="1"/>
  <c r="BV56" i="4" s="1"/>
  <c r="BW56" i="4" s="1"/>
  <c r="BX56" i="4" s="1"/>
  <c r="BY56" i="4" s="1"/>
  <c r="BZ56" i="4" s="1"/>
  <c r="CA56" i="4" s="1"/>
  <c r="CB56" i="4" s="1"/>
  <c r="CC56" i="4" s="1"/>
  <c r="CD56" i="4" s="1"/>
  <c r="CE56" i="4" s="1"/>
  <c r="CF56" i="4" s="1"/>
  <c r="CG56" i="4" s="1"/>
  <c r="CH56" i="4" s="1"/>
  <c r="CI56" i="4" s="1"/>
  <c r="CJ56" i="4" s="1"/>
  <c r="CK56" i="4" s="1"/>
  <c r="CL56" i="4" s="1"/>
  <c r="CM56" i="4" s="1"/>
  <c r="CN56" i="4" s="1"/>
  <c r="CO56" i="4" s="1"/>
  <c r="CP56" i="4" s="1"/>
  <c r="CQ56" i="4" s="1"/>
  <c r="CR56" i="4" s="1"/>
  <c r="CS56" i="4" s="1"/>
  <c r="CT56" i="4" s="1"/>
  <c r="CU56" i="4" s="1"/>
  <c r="CV56" i="4" s="1"/>
  <c r="CW56" i="4" s="1"/>
  <c r="CX56" i="4" s="1"/>
  <c r="CY56" i="4" s="1"/>
  <c r="BF48" i="4"/>
  <c r="BG48" i="4" s="1"/>
  <c r="BH48" i="4" s="1"/>
  <c r="BI48" i="4" s="1"/>
  <c r="BJ48" i="4" s="1"/>
  <c r="BK48" i="4" s="1"/>
  <c r="BL48" i="4" s="1"/>
  <c r="BM48" i="4" s="1"/>
  <c r="BN48" i="4" s="1"/>
  <c r="BO48" i="4" s="1"/>
  <c r="BP48" i="4" s="1"/>
  <c r="BQ48" i="4" s="1"/>
  <c r="BR48" i="4" s="1"/>
  <c r="BS48" i="4" s="1"/>
  <c r="BT48" i="4" s="1"/>
  <c r="BU48" i="4" s="1"/>
  <c r="BV48" i="4" s="1"/>
  <c r="BW48" i="4" s="1"/>
  <c r="BX48" i="4" s="1"/>
  <c r="BY48" i="4" s="1"/>
  <c r="BZ48" i="4" s="1"/>
  <c r="CA48" i="4" s="1"/>
  <c r="CB48" i="4" s="1"/>
  <c r="CC48" i="4" s="1"/>
  <c r="CD48" i="4" s="1"/>
  <c r="CE48" i="4" s="1"/>
  <c r="CF48" i="4" s="1"/>
  <c r="CG48" i="4" s="1"/>
  <c r="CH48" i="4" s="1"/>
  <c r="CI48" i="4" s="1"/>
  <c r="CJ48" i="4" s="1"/>
  <c r="CK48" i="4" s="1"/>
  <c r="CL48" i="4" s="1"/>
  <c r="CM48" i="4" s="1"/>
  <c r="CN48" i="4" s="1"/>
  <c r="CO48" i="4" s="1"/>
  <c r="CP48" i="4" s="1"/>
  <c r="CQ48" i="4" s="1"/>
  <c r="CR48" i="4" s="1"/>
  <c r="CS48" i="4" s="1"/>
  <c r="CT48" i="4" s="1"/>
  <c r="CU48" i="4" s="1"/>
  <c r="CV48" i="4" s="1"/>
  <c r="CW48" i="4" s="1"/>
  <c r="CX48" i="4" s="1"/>
  <c r="CY48" i="4" s="1"/>
  <c r="BF51" i="4"/>
  <c r="BG51" i="4" s="1"/>
  <c r="BH51" i="4" s="1"/>
  <c r="BI51" i="4" s="1"/>
  <c r="BJ51" i="4" s="1"/>
  <c r="BK51" i="4" s="1"/>
  <c r="BL51" i="4" s="1"/>
  <c r="BM51" i="4" s="1"/>
  <c r="BN51" i="4" s="1"/>
  <c r="BO51" i="4" s="1"/>
  <c r="BP51" i="4" s="1"/>
  <c r="BQ51" i="4" s="1"/>
  <c r="BR51" i="4" s="1"/>
  <c r="BS51" i="4" s="1"/>
  <c r="BT51" i="4" s="1"/>
  <c r="BU51" i="4" s="1"/>
  <c r="BV51" i="4" s="1"/>
  <c r="BW51" i="4" s="1"/>
  <c r="BX51" i="4" s="1"/>
  <c r="BY51" i="4" s="1"/>
  <c r="BZ51" i="4" s="1"/>
  <c r="CA51" i="4" s="1"/>
  <c r="CB51" i="4" s="1"/>
  <c r="CC51" i="4" s="1"/>
  <c r="CD51" i="4" s="1"/>
  <c r="CE51" i="4" s="1"/>
  <c r="CF51" i="4" s="1"/>
  <c r="CG51" i="4" s="1"/>
  <c r="CH51" i="4" s="1"/>
  <c r="CI51" i="4" s="1"/>
  <c r="CJ51" i="4" s="1"/>
  <c r="CK51" i="4" s="1"/>
  <c r="CL51" i="4" s="1"/>
  <c r="CM51" i="4" s="1"/>
  <c r="CN51" i="4" s="1"/>
  <c r="CO51" i="4" s="1"/>
  <c r="CP51" i="4" s="1"/>
  <c r="CQ51" i="4" s="1"/>
  <c r="CR51" i="4" s="1"/>
  <c r="CS51" i="4" s="1"/>
  <c r="CT51" i="4" s="1"/>
  <c r="CU51" i="4" s="1"/>
  <c r="CV51" i="4" s="1"/>
  <c r="CW51" i="4" s="1"/>
  <c r="CX51" i="4" s="1"/>
  <c r="CY51" i="4" s="1"/>
  <c r="BF58" i="4"/>
  <c r="BG58" i="4" s="1"/>
  <c r="BH58" i="4" s="1"/>
  <c r="BI58" i="4" s="1"/>
  <c r="BJ58" i="4" s="1"/>
  <c r="BK58" i="4" s="1"/>
  <c r="BL58" i="4" s="1"/>
  <c r="BM58" i="4" s="1"/>
  <c r="BN58" i="4" s="1"/>
  <c r="BO58" i="4" s="1"/>
  <c r="BP58" i="4" s="1"/>
  <c r="BQ58" i="4" s="1"/>
  <c r="BR58" i="4" s="1"/>
  <c r="BS58" i="4" s="1"/>
  <c r="BT58" i="4" s="1"/>
  <c r="BU58" i="4" s="1"/>
  <c r="BV58" i="4" s="1"/>
  <c r="BW58" i="4" s="1"/>
  <c r="BX58" i="4" s="1"/>
  <c r="BY58" i="4" s="1"/>
  <c r="BZ58" i="4" s="1"/>
  <c r="CA58" i="4" s="1"/>
  <c r="CB58" i="4" s="1"/>
  <c r="CC58" i="4" s="1"/>
  <c r="CD58" i="4" s="1"/>
  <c r="CE58" i="4" s="1"/>
  <c r="CF58" i="4" s="1"/>
  <c r="CG58" i="4" s="1"/>
  <c r="CH58" i="4" s="1"/>
  <c r="CI58" i="4" s="1"/>
  <c r="CJ58" i="4" s="1"/>
  <c r="CK58" i="4" s="1"/>
  <c r="CL58" i="4" s="1"/>
  <c r="CM58" i="4" s="1"/>
  <c r="CN58" i="4" s="1"/>
  <c r="CO58" i="4" s="1"/>
  <c r="CP58" i="4" s="1"/>
  <c r="CQ58" i="4" s="1"/>
  <c r="CR58" i="4" s="1"/>
  <c r="CS58" i="4" s="1"/>
  <c r="CT58" i="4" s="1"/>
  <c r="CU58" i="4" s="1"/>
  <c r="CV58" i="4" s="1"/>
  <c r="CW58" i="4" s="1"/>
  <c r="CX58" i="4" s="1"/>
  <c r="CY58" i="4" s="1"/>
  <c r="BF50" i="4"/>
  <c r="BG50" i="4" s="1"/>
  <c r="BH50" i="4" s="1"/>
  <c r="BI50" i="4" s="1"/>
  <c r="BJ50" i="4" s="1"/>
  <c r="BK50" i="4" s="1"/>
  <c r="BL50" i="4" s="1"/>
  <c r="BM50" i="4" s="1"/>
  <c r="BN50" i="4" s="1"/>
  <c r="BO50" i="4" s="1"/>
  <c r="BP50" i="4" s="1"/>
  <c r="BQ50" i="4" s="1"/>
  <c r="BR50" i="4" s="1"/>
  <c r="BS50" i="4" s="1"/>
  <c r="BT50" i="4" s="1"/>
  <c r="BU50" i="4" s="1"/>
  <c r="BV50" i="4" s="1"/>
  <c r="BW50" i="4" s="1"/>
  <c r="BX50" i="4" s="1"/>
  <c r="BY50" i="4" s="1"/>
  <c r="BZ50" i="4" s="1"/>
  <c r="CA50" i="4" s="1"/>
  <c r="CB50" i="4" s="1"/>
  <c r="CC50" i="4" s="1"/>
  <c r="CD50" i="4" s="1"/>
  <c r="CE50" i="4" s="1"/>
  <c r="CF50" i="4" s="1"/>
  <c r="CG50" i="4" s="1"/>
  <c r="CH50" i="4" s="1"/>
  <c r="CI50" i="4" s="1"/>
  <c r="CJ50" i="4" s="1"/>
  <c r="CK50" i="4" s="1"/>
  <c r="CL50" i="4" s="1"/>
  <c r="CM50" i="4" s="1"/>
  <c r="CN50" i="4" s="1"/>
  <c r="CO50" i="4" s="1"/>
  <c r="CP50" i="4" s="1"/>
  <c r="CQ50" i="4" s="1"/>
  <c r="CR50" i="4" s="1"/>
  <c r="CS50" i="4" s="1"/>
  <c r="CT50" i="4" s="1"/>
  <c r="CU50" i="4" s="1"/>
  <c r="CV50" i="4" s="1"/>
  <c r="CW50" i="4" s="1"/>
  <c r="CX50" i="4" s="1"/>
  <c r="CY50" i="4" s="1"/>
  <c r="O39" i="4"/>
  <c r="P39" i="4" s="1"/>
  <c r="Q39" i="4" s="1"/>
  <c r="R39" i="4" s="1"/>
  <c r="S39" i="4" s="1"/>
  <c r="T39" i="4" s="1"/>
  <c r="U39" i="4" s="1"/>
  <c r="V39" i="4" s="1"/>
  <c r="W39" i="4" s="1"/>
  <c r="X39" i="4" s="1"/>
  <c r="Y39" i="4" s="1"/>
  <c r="Z39" i="4" s="1"/>
  <c r="AA39" i="4" s="1"/>
  <c r="AB39" i="4" s="1"/>
  <c r="AC39" i="4" s="1"/>
  <c r="AD39" i="4" s="1"/>
  <c r="AE39" i="4" s="1"/>
  <c r="AF39" i="4" s="1"/>
  <c r="AG39" i="4" s="1"/>
  <c r="AH39" i="4" s="1"/>
  <c r="AI39" i="4" s="1"/>
  <c r="AJ39" i="4" s="1"/>
  <c r="AK39" i="4" s="1"/>
  <c r="AL39" i="4" s="1"/>
  <c r="AM39" i="4" s="1"/>
  <c r="AN39" i="4" s="1"/>
  <c r="N64" i="4"/>
  <c r="W61" i="4"/>
  <c r="X61" i="4" s="1"/>
  <c r="Y61" i="4" s="1"/>
  <c r="Z61" i="4" s="1"/>
  <c r="AA61" i="4" s="1"/>
  <c r="AB61" i="4" s="1"/>
  <c r="AC61" i="4" s="1"/>
  <c r="AD61" i="4" s="1"/>
  <c r="AE61" i="4" s="1"/>
  <c r="AF61" i="4" s="1"/>
  <c r="AG61" i="4" s="1"/>
  <c r="AH61" i="4" s="1"/>
  <c r="AI61" i="4" s="1"/>
  <c r="AJ61" i="4" s="1"/>
  <c r="AK61" i="4" s="1"/>
  <c r="AL61" i="4" s="1"/>
  <c r="AM61" i="4" s="1"/>
  <c r="AN61" i="4" s="1"/>
  <c r="AO61" i="4" s="1"/>
  <c r="AP61" i="4" s="1"/>
  <c r="AQ61" i="4" s="1"/>
  <c r="AR61" i="4" s="1"/>
  <c r="AS61" i="4" s="1"/>
  <c r="AT61" i="4" s="1"/>
  <c r="AU61" i="4" s="1"/>
  <c r="AV61" i="4" s="1"/>
  <c r="AW61" i="4" s="1"/>
  <c r="AX61" i="4" s="1"/>
  <c r="AY61" i="4" s="1"/>
  <c r="AZ61" i="4" s="1"/>
  <c r="BA61" i="4" s="1"/>
  <c r="BB61" i="4" s="1"/>
  <c r="BC61" i="4" s="1"/>
  <c r="BD61" i="4" s="1"/>
  <c r="BE61" i="4" s="1"/>
  <c r="Y63" i="4"/>
  <c r="Z63" i="4" s="1"/>
  <c r="AA63" i="4" s="1"/>
  <c r="AB63" i="4" s="1"/>
  <c r="AC63" i="4" s="1"/>
  <c r="AD63" i="4" s="1"/>
  <c r="AE63" i="4" s="1"/>
  <c r="AF63" i="4" s="1"/>
  <c r="AG63" i="4" s="1"/>
  <c r="AH63" i="4" s="1"/>
  <c r="AI63" i="4" s="1"/>
  <c r="AJ63" i="4" s="1"/>
  <c r="AK63" i="4" s="1"/>
  <c r="AL63" i="4" s="1"/>
  <c r="AM63" i="4" s="1"/>
  <c r="AN63" i="4" s="1"/>
  <c r="AO63" i="4" s="1"/>
  <c r="AP63" i="4" s="1"/>
  <c r="AQ63" i="4" s="1"/>
  <c r="AR63" i="4" s="1"/>
  <c r="AS63" i="4" s="1"/>
  <c r="AT63" i="4" s="1"/>
  <c r="AU63" i="4" s="1"/>
  <c r="AV63" i="4" s="1"/>
  <c r="AW63" i="4" s="1"/>
  <c r="AX63" i="4" s="1"/>
  <c r="AY63" i="4" s="1"/>
  <c r="AZ63" i="4" s="1"/>
  <c r="BA63" i="4" s="1"/>
  <c r="BB63" i="4" s="1"/>
  <c r="BC63" i="4" s="1"/>
  <c r="BD63" i="4" s="1"/>
  <c r="BE63" i="4" s="1"/>
  <c r="BF63" i="4" s="1"/>
  <c r="BG63" i="4" s="1"/>
  <c r="BH63" i="4" s="1"/>
  <c r="BI63" i="4" s="1"/>
  <c r="BJ63" i="4" s="1"/>
  <c r="BK63" i="4" s="1"/>
  <c r="BL63" i="4" s="1"/>
  <c r="BM63" i="4" s="1"/>
  <c r="BN63" i="4" s="1"/>
  <c r="BO63" i="4" s="1"/>
  <c r="BP63" i="4" s="1"/>
  <c r="BQ63" i="4" s="1"/>
  <c r="BR63" i="4" s="1"/>
  <c r="BS63" i="4" s="1"/>
  <c r="BT63" i="4" s="1"/>
  <c r="BU63" i="4" s="1"/>
  <c r="BV63" i="4" s="1"/>
  <c r="BW63" i="4" s="1"/>
  <c r="BX63" i="4" s="1"/>
  <c r="BY63" i="4" s="1"/>
  <c r="BZ63" i="4" s="1"/>
  <c r="CA63" i="4" s="1"/>
  <c r="CB63" i="4" s="1"/>
  <c r="CC63" i="4" s="1"/>
  <c r="CD63" i="4" s="1"/>
  <c r="CE63" i="4" s="1"/>
  <c r="CF63" i="4" s="1"/>
  <c r="CG63" i="4" s="1"/>
  <c r="CH63" i="4" s="1"/>
  <c r="CI63" i="4" s="1"/>
  <c r="CJ63" i="4" s="1"/>
  <c r="CK63" i="4" s="1"/>
  <c r="CL63" i="4" s="1"/>
  <c r="CM63" i="4" s="1"/>
  <c r="CN63" i="4" s="1"/>
  <c r="CO63" i="4" s="1"/>
  <c r="CP63" i="4" s="1"/>
  <c r="CQ63" i="4" s="1"/>
  <c r="CR63" i="4" s="1"/>
  <c r="CS63" i="4" s="1"/>
  <c r="CT63" i="4" s="1"/>
  <c r="CU63" i="4" s="1"/>
  <c r="CV63" i="4" s="1"/>
  <c r="CW63" i="4" s="1"/>
  <c r="CX63" i="4" s="1"/>
  <c r="CY63" i="4" s="1"/>
  <c r="CQ42" i="4"/>
  <c r="Y54" i="4"/>
  <c r="AP52" i="4"/>
  <c r="X55" i="4"/>
  <c r="Y55" i="4" s="1"/>
  <c r="Z55" i="4" s="1"/>
  <c r="AA55" i="4" s="1"/>
  <c r="AB55" i="4" s="1"/>
  <c r="AC55" i="4" s="1"/>
  <c r="AD55" i="4" s="1"/>
  <c r="AE55" i="4" s="1"/>
  <c r="AF55" i="4" s="1"/>
  <c r="AG55" i="4" s="1"/>
  <c r="AH55" i="4" s="1"/>
  <c r="AI55" i="4" s="1"/>
  <c r="AJ55" i="4" s="1"/>
  <c r="AK55" i="4" s="1"/>
  <c r="AL55" i="4" s="1"/>
  <c r="AM55" i="4" s="1"/>
  <c r="AN55" i="4" s="1"/>
  <c r="AO55" i="4" s="1"/>
  <c r="AP55" i="4" s="1"/>
  <c r="AQ55" i="4" s="1"/>
  <c r="AR55" i="4" s="1"/>
  <c r="AS55" i="4" s="1"/>
  <c r="AT55" i="4" s="1"/>
  <c r="AU55" i="4" s="1"/>
  <c r="AV55" i="4" s="1"/>
  <c r="AW55" i="4" s="1"/>
  <c r="AX55" i="4" s="1"/>
  <c r="AY55" i="4" s="1"/>
  <c r="AZ55" i="4" s="1"/>
  <c r="BA55" i="4" s="1"/>
  <c r="BB55" i="4" s="1"/>
  <c r="BC55" i="4" s="1"/>
  <c r="BD55" i="4" s="1"/>
  <c r="BE55" i="4" s="1"/>
  <c r="AR47" i="4"/>
  <c r="M64" i="4"/>
  <c r="L64" i="4"/>
  <c r="AV43" i="4" l="1"/>
  <c r="AW43" i="4" s="1"/>
  <c r="AX43" i="4" s="1"/>
  <c r="AY43" i="4" s="1"/>
  <c r="AZ43" i="4" s="1"/>
  <c r="BA43" i="4" s="1"/>
  <c r="BB43" i="4" s="1"/>
  <c r="BC43" i="4" s="1"/>
  <c r="BD43" i="4" s="1"/>
  <c r="BE43" i="4" s="1"/>
  <c r="BF43" i="4" s="1"/>
  <c r="BG43" i="4" s="1"/>
  <c r="BH43" i="4" s="1"/>
  <c r="BI43" i="4" s="1"/>
  <c r="BJ43" i="4" s="1"/>
  <c r="BK43" i="4" s="1"/>
  <c r="BL43" i="4" s="1"/>
  <c r="BM43" i="4" s="1"/>
  <c r="BN43" i="4" s="1"/>
  <c r="BO43" i="4" s="1"/>
  <c r="BP43" i="4" s="1"/>
  <c r="BQ43" i="4" s="1"/>
  <c r="BR43" i="4" s="1"/>
  <c r="BS43" i="4" s="1"/>
  <c r="BT43" i="4" s="1"/>
  <c r="BU43" i="4" s="1"/>
  <c r="BV43" i="4" s="1"/>
  <c r="BW43" i="4" s="1"/>
  <c r="BX43" i="4" s="1"/>
  <c r="BY43" i="4" s="1"/>
  <c r="BZ43" i="4" s="1"/>
  <c r="CA43" i="4" s="1"/>
  <c r="CB43" i="4" s="1"/>
  <c r="CC43" i="4" s="1"/>
  <c r="CD43" i="4" s="1"/>
  <c r="CE43" i="4" s="1"/>
  <c r="CF43" i="4" s="1"/>
  <c r="CG43" i="4" s="1"/>
  <c r="CH43" i="4" s="1"/>
  <c r="CI43" i="4" s="1"/>
  <c r="CJ43" i="4" s="1"/>
  <c r="CK43" i="4" s="1"/>
  <c r="CL43" i="4" s="1"/>
  <c r="CM43" i="4" s="1"/>
  <c r="CN43" i="4" s="1"/>
  <c r="CO43" i="4" s="1"/>
  <c r="CP43" i="4" s="1"/>
  <c r="CQ43" i="4" s="1"/>
  <c r="CR43" i="4" s="1"/>
  <c r="CS43" i="4" s="1"/>
  <c r="CT43" i="4" s="1"/>
  <c r="CU43" i="4" s="1"/>
  <c r="CV43" i="4" s="1"/>
  <c r="CW43" i="4" s="1"/>
  <c r="CX43" i="4" s="1"/>
  <c r="CY43" i="4" s="1"/>
  <c r="BF122" i="4"/>
  <c r="BG122" i="4" s="1"/>
  <c r="BH122" i="4" s="1"/>
  <c r="BI122" i="4" s="1"/>
  <c r="BJ122" i="4" s="1"/>
  <c r="BK122" i="4" s="1"/>
  <c r="BL122" i="4" s="1"/>
  <c r="AY130" i="4"/>
  <c r="AZ130" i="4" s="1"/>
  <c r="BA130" i="4" s="1"/>
  <c r="BB130" i="4" s="1"/>
  <c r="BC130" i="4" s="1"/>
  <c r="BD130" i="4" s="1"/>
  <c r="BE130" i="4" s="1"/>
  <c r="BF116" i="4"/>
  <c r="BG116" i="4" s="1"/>
  <c r="BH116" i="4" s="1"/>
  <c r="BI116" i="4" s="1"/>
  <c r="BJ116" i="4" s="1"/>
  <c r="BK116" i="4" s="1"/>
  <c r="BL116" i="4" s="1"/>
  <c r="AB144" i="4"/>
  <c r="AY127" i="4"/>
  <c r="AZ127" i="4" s="1"/>
  <c r="BA127" i="4" s="1"/>
  <c r="BB127" i="4" s="1"/>
  <c r="BC127" i="4" s="1"/>
  <c r="BD127" i="4" s="1"/>
  <c r="BE127" i="4" s="1"/>
  <c r="BF115" i="4"/>
  <c r="BG115" i="4" s="1"/>
  <c r="BH115" i="4" s="1"/>
  <c r="BI115" i="4" s="1"/>
  <c r="BJ115" i="4" s="1"/>
  <c r="BK115" i="4" s="1"/>
  <c r="BL115" i="4" s="1"/>
  <c r="AY126" i="4"/>
  <c r="AZ126" i="4" s="1"/>
  <c r="BA126" i="4" s="1"/>
  <c r="BB126" i="4" s="1"/>
  <c r="BC126" i="4" s="1"/>
  <c r="BD126" i="4" s="1"/>
  <c r="BE126" i="4" s="1"/>
  <c r="AY129" i="4"/>
  <c r="AZ129" i="4" s="1"/>
  <c r="BA129" i="4" s="1"/>
  <c r="BB129" i="4" s="1"/>
  <c r="BC129" i="4" s="1"/>
  <c r="BD129" i="4" s="1"/>
  <c r="BE129" i="4" s="1"/>
  <c r="AY133" i="4"/>
  <c r="AZ133" i="4" s="1"/>
  <c r="BA133" i="4" s="1"/>
  <c r="BB133" i="4" s="1"/>
  <c r="BC133" i="4" s="1"/>
  <c r="BD133" i="4" s="1"/>
  <c r="BE133" i="4" s="1"/>
  <c r="X159" i="4"/>
  <c r="AY128" i="4"/>
  <c r="AZ128" i="4" s="1"/>
  <c r="BA128" i="4" s="1"/>
  <c r="BB128" i="4" s="1"/>
  <c r="BC128" i="4" s="1"/>
  <c r="BD128" i="4" s="1"/>
  <c r="BE128" i="4" s="1"/>
  <c r="X155" i="4"/>
  <c r="BF121" i="4"/>
  <c r="BG121" i="4" s="1"/>
  <c r="BH121" i="4" s="1"/>
  <c r="BI121" i="4" s="1"/>
  <c r="BJ121" i="4" s="1"/>
  <c r="BK121" i="4" s="1"/>
  <c r="BL121" i="4" s="1"/>
  <c r="BF120" i="4"/>
  <c r="BG120" i="4" s="1"/>
  <c r="BH120" i="4" s="1"/>
  <c r="BI120" i="4" s="1"/>
  <c r="BJ120" i="4" s="1"/>
  <c r="BK120" i="4" s="1"/>
  <c r="BL120" i="4" s="1"/>
  <c r="BF118" i="4"/>
  <c r="BG118" i="4" s="1"/>
  <c r="BH118" i="4" s="1"/>
  <c r="BI118" i="4" s="1"/>
  <c r="BJ118" i="4" s="1"/>
  <c r="BK118" i="4" s="1"/>
  <c r="BL118" i="4" s="1"/>
  <c r="AY131" i="4"/>
  <c r="AZ131" i="4" s="1"/>
  <c r="BA131" i="4" s="1"/>
  <c r="BB131" i="4" s="1"/>
  <c r="BC131" i="4" s="1"/>
  <c r="BD131" i="4" s="1"/>
  <c r="BE131" i="4" s="1"/>
  <c r="AY125" i="4"/>
  <c r="AZ125" i="4" s="1"/>
  <c r="BA125" i="4" s="1"/>
  <c r="BB125" i="4" s="1"/>
  <c r="BC125" i="4" s="1"/>
  <c r="BD125" i="4" s="1"/>
  <c r="BE125" i="4" s="1"/>
  <c r="BF119" i="4"/>
  <c r="BG119" i="4" s="1"/>
  <c r="BH119" i="4" s="1"/>
  <c r="BI119" i="4" s="1"/>
  <c r="BJ119" i="4" s="1"/>
  <c r="BK119" i="4" s="1"/>
  <c r="BL119" i="4" s="1"/>
  <c r="AB147" i="4"/>
  <c r="AY134" i="4"/>
  <c r="AZ134" i="4" s="1"/>
  <c r="BA134" i="4" s="1"/>
  <c r="BB134" i="4" s="1"/>
  <c r="BC134" i="4" s="1"/>
  <c r="BD134" i="4" s="1"/>
  <c r="BE134" i="4" s="1"/>
  <c r="BF117" i="4"/>
  <c r="BG117" i="4" s="1"/>
  <c r="BH117" i="4" s="1"/>
  <c r="BI117" i="4" s="1"/>
  <c r="BJ117" i="4" s="1"/>
  <c r="BK117" i="4" s="1"/>
  <c r="BL117" i="4" s="1"/>
  <c r="O8" i="1"/>
  <c r="T64" i="4"/>
  <c r="Q64" i="4"/>
  <c r="S64" i="4"/>
  <c r="R64" i="4"/>
  <c r="P64" i="4"/>
  <c r="V64" i="4"/>
  <c r="U64" i="4"/>
  <c r="BF61" i="4"/>
  <c r="BG61" i="4" s="1"/>
  <c r="BH61" i="4" s="1"/>
  <c r="BI61" i="4" s="1"/>
  <c r="BJ61" i="4" s="1"/>
  <c r="BK61" i="4" s="1"/>
  <c r="BL61" i="4" s="1"/>
  <c r="BM61" i="4" s="1"/>
  <c r="BN61" i="4" s="1"/>
  <c r="BO61" i="4" s="1"/>
  <c r="BP61" i="4" s="1"/>
  <c r="BQ61" i="4" s="1"/>
  <c r="BR61" i="4" s="1"/>
  <c r="BS61" i="4" s="1"/>
  <c r="BT61" i="4" s="1"/>
  <c r="BU61" i="4" s="1"/>
  <c r="BV61" i="4" s="1"/>
  <c r="BW61" i="4" s="1"/>
  <c r="BX61" i="4" s="1"/>
  <c r="BY61" i="4" s="1"/>
  <c r="BZ61" i="4" s="1"/>
  <c r="CA61" i="4" s="1"/>
  <c r="CB61" i="4" s="1"/>
  <c r="CC61" i="4" s="1"/>
  <c r="CD61" i="4" s="1"/>
  <c r="CE61" i="4" s="1"/>
  <c r="CF61" i="4" s="1"/>
  <c r="CG61" i="4" s="1"/>
  <c r="CH61" i="4" s="1"/>
  <c r="CI61" i="4" s="1"/>
  <c r="CJ61" i="4" s="1"/>
  <c r="CK61" i="4" s="1"/>
  <c r="CL61" i="4" s="1"/>
  <c r="CM61" i="4" s="1"/>
  <c r="CN61" i="4" s="1"/>
  <c r="CO61" i="4" s="1"/>
  <c r="CP61" i="4" s="1"/>
  <c r="CQ61" i="4" s="1"/>
  <c r="CR61" i="4" s="1"/>
  <c r="CS61" i="4" s="1"/>
  <c r="CT61" i="4" s="1"/>
  <c r="CU61" i="4" s="1"/>
  <c r="CV61" i="4" s="1"/>
  <c r="CW61" i="4" s="1"/>
  <c r="CX61" i="4" s="1"/>
  <c r="CY61" i="4" s="1"/>
  <c r="W64" i="4"/>
  <c r="AO39" i="4"/>
  <c r="AP39" i="4" s="1"/>
  <c r="AQ39" i="4" s="1"/>
  <c r="AR39" i="4" s="1"/>
  <c r="AS39" i="4" s="1"/>
  <c r="AT39" i="4" s="1"/>
  <c r="AU39" i="4" s="1"/>
  <c r="AV39" i="4" s="1"/>
  <c r="AW39" i="4" s="1"/>
  <c r="AX39" i="4" s="1"/>
  <c r="AY39" i="4" s="1"/>
  <c r="AZ39" i="4" s="1"/>
  <c r="BA39" i="4" s="1"/>
  <c r="BB39" i="4" s="1"/>
  <c r="BC39" i="4" s="1"/>
  <c r="BD39" i="4" s="1"/>
  <c r="BE39" i="4" s="1"/>
  <c r="O64" i="4"/>
  <c r="BF55" i="4"/>
  <c r="BG55" i="4" s="1"/>
  <c r="BH55" i="4" s="1"/>
  <c r="BI55" i="4" s="1"/>
  <c r="BJ55" i="4" s="1"/>
  <c r="BK55" i="4" s="1"/>
  <c r="BL55" i="4" s="1"/>
  <c r="BM55" i="4" s="1"/>
  <c r="BN55" i="4" s="1"/>
  <c r="BO55" i="4" s="1"/>
  <c r="BP55" i="4" s="1"/>
  <c r="BQ55" i="4" s="1"/>
  <c r="BR55" i="4" s="1"/>
  <c r="BS55" i="4" s="1"/>
  <c r="BT55" i="4" s="1"/>
  <c r="BU55" i="4" s="1"/>
  <c r="BV55" i="4" s="1"/>
  <c r="BW55" i="4" s="1"/>
  <c r="BX55" i="4" s="1"/>
  <c r="BY55" i="4" s="1"/>
  <c r="BZ55" i="4" s="1"/>
  <c r="CA55" i="4" s="1"/>
  <c r="CB55" i="4" s="1"/>
  <c r="CC55" i="4" s="1"/>
  <c r="CD55" i="4" s="1"/>
  <c r="CE55" i="4" s="1"/>
  <c r="CF55" i="4" s="1"/>
  <c r="CG55" i="4" s="1"/>
  <c r="CH55" i="4" s="1"/>
  <c r="CI55" i="4" s="1"/>
  <c r="CJ55" i="4" s="1"/>
  <c r="CK55" i="4" s="1"/>
  <c r="CL55" i="4" s="1"/>
  <c r="CM55" i="4" s="1"/>
  <c r="CN55" i="4" s="1"/>
  <c r="CO55" i="4" s="1"/>
  <c r="CP55" i="4" s="1"/>
  <c r="CQ55" i="4" s="1"/>
  <c r="CR55" i="4" s="1"/>
  <c r="CS55" i="4" s="1"/>
  <c r="CT55" i="4" s="1"/>
  <c r="CU55" i="4" s="1"/>
  <c r="CV55" i="4" s="1"/>
  <c r="CW55" i="4" s="1"/>
  <c r="CX55" i="4" s="1"/>
  <c r="CY55" i="4" s="1"/>
  <c r="X64" i="4"/>
  <c r="CR42" i="4"/>
  <c r="AQ52" i="4"/>
  <c r="AS47" i="4"/>
  <c r="Z54" i="4"/>
  <c r="Y64" i="4"/>
  <c r="BM119" i="4" l="1"/>
  <c r="BN119" i="4" s="1"/>
  <c r="BO119" i="4" s="1"/>
  <c r="BP119" i="4" s="1"/>
  <c r="BQ119" i="4" s="1"/>
  <c r="BR119" i="4" s="1"/>
  <c r="BS119" i="4" s="1"/>
  <c r="AF147" i="4"/>
  <c r="BM120" i="4"/>
  <c r="BN120" i="4" s="1"/>
  <c r="BO120" i="4" s="1"/>
  <c r="BP120" i="4" s="1"/>
  <c r="BQ120" i="4" s="1"/>
  <c r="BR120" i="4" s="1"/>
  <c r="BS120" i="4" s="1"/>
  <c r="BF129" i="4"/>
  <c r="BG129" i="4" s="1"/>
  <c r="BH129" i="4" s="1"/>
  <c r="BI129" i="4" s="1"/>
  <c r="BJ129" i="4" s="1"/>
  <c r="BK129" i="4" s="1"/>
  <c r="BL129" i="4" s="1"/>
  <c r="BM116" i="4"/>
  <c r="BN116" i="4" s="1"/>
  <c r="BO116" i="4" s="1"/>
  <c r="BP116" i="4" s="1"/>
  <c r="BQ116" i="4" s="1"/>
  <c r="BR116" i="4" s="1"/>
  <c r="BS116" i="4" s="1"/>
  <c r="AF144" i="4"/>
  <c r="BF125" i="4"/>
  <c r="BG125" i="4" s="1"/>
  <c r="BH125" i="4" s="1"/>
  <c r="BI125" i="4" s="1"/>
  <c r="BJ125" i="4" s="1"/>
  <c r="BK125" i="4" s="1"/>
  <c r="BL125" i="4" s="1"/>
  <c r="BM121" i="4"/>
  <c r="BN121" i="4" s="1"/>
  <c r="BO121" i="4" s="1"/>
  <c r="BP121" i="4" s="1"/>
  <c r="BQ121" i="4" s="1"/>
  <c r="BR121" i="4" s="1"/>
  <c r="BS121" i="4" s="1"/>
  <c r="BF126" i="4"/>
  <c r="BG126" i="4" s="1"/>
  <c r="BH126" i="4" s="1"/>
  <c r="BI126" i="4" s="1"/>
  <c r="BJ126" i="4" s="1"/>
  <c r="BK126" i="4" s="1"/>
  <c r="BL126" i="4" s="1"/>
  <c r="BF130" i="4"/>
  <c r="BG130" i="4" s="1"/>
  <c r="BH130" i="4" s="1"/>
  <c r="BI130" i="4" s="1"/>
  <c r="BJ130" i="4" s="1"/>
  <c r="BK130" i="4" s="1"/>
  <c r="BL130" i="4" s="1"/>
  <c r="BM117" i="4"/>
  <c r="BN117" i="4" s="1"/>
  <c r="BO117" i="4" s="1"/>
  <c r="BP117" i="4" s="1"/>
  <c r="BQ117" i="4" s="1"/>
  <c r="BR117" i="4" s="1"/>
  <c r="BS117" i="4" s="1"/>
  <c r="BF131" i="4"/>
  <c r="BG131" i="4" s="1"/>
  <c r="BH131" i="4" s="1"/>
  <c r="BI131" i="4" s="1"/>
  <c r="BJ131" i="4" s="1"/>
  <c r="BK131" i="4" s="1"/>
  <c r="BL131" i="4" s="1"/>
  <c r="BF128" i="4"/>
  <c r="BG128" i="4" s="1"/>
  <c r="BH128" i="4" s="1"/>
  <c r="BI128" i="4" s="1"/>
  <c r="BJ128" i="4" s="1"/>
  <c r="BK128" i="4" s="1"/>
  <c r="BL128" i="4" s="1"/>
  <c r="AB155" i="4"/>
  <c r="BM115" i="4"/>
  <c r="BN115" i="4" s="1"/>
  <c r="BO115" i="4" s="1"/>
  <c r="BP115" i="4" s="1"/>
  <c r="BQ115" i="4" s="1"/>
  <c r="BR115" i="4" s="1"/>
  <c r="BS115" i="4" s="1"/>
  <c r="BM122" i="4"/>
  <c r="BN122" i="4" s="1"/>
  <c r="BO122" i="4" s="1"/>
  <c r="BP122" i="4" s="1"/>
  <c r="BQ122" i="4" s="1"/>
  <c r="BR122" i="4" s="1"/>
  <c r="BS122" i="4" s="1"/>
  <c r="BF134" i="4"/>
  <c r="BG134" i="4" s="1"/>
  <c r="BH134" i="4" s="1"/>
  <c r="BI134" i="4" s="1"/>
  <c r="BJ134" i="4" s="1"/>
  <c r="BK134" i="4" s="1"/>
  <c r="BL134" i="4" s="1"/>
  <c r="BM118" i="4"/>
  <c r="BN118" i="4" s="1"/>
  <c r="BO118" i="4" s="1"/>
  <c r="BP118" i="4" s="1"/>
  <c r="BQ118" i="4" s="1"/>
  <c r="BR118" i="4" s="1"/>
  <c r="BS118" i="4" s="1"/>
  <c r="BF133" i="4"/>
  <c r="BG133" i="4" s="1"/>
  <c r="BH133" i="4" s="1"/>
  <c r="BI133" i="4" s="1"/>
  <c r="BJ133" i="4" s="1"/>
  <c r="BK133" i="4" s="1"/>
  <c r="BL133" i="4" s="1"/>
  <c r="AB159" i="4"/>
  <c r="BF127" i="4"/>
  <c r="BG127" i="4" s="1"/>
  <c r="BH127" i="4" s="1"/>
  <c r="BI127" i="4" s="1"/>
  <c r="BJ127" i="4" s="1"/>
  <c r="BK127" i="4" s="1"/>
  <c r="BL127" i="4" s="1"/>
  <c r="BF39" i="4"/>
  <c r="BG39" i="4" s="1"/>
  <c r="BH39" i="4" s="1"/>
  <c r="BI39" i="4" s="1"/>
  <c r="BJ39" i="4" s="1"/>
  <c r="BK39" i="4" s="1"/>
  <c r="BL39" i="4" s="1"/>
  <c r="BM39" i="4" s="1"/>
  <c r="BN39" i="4" s="1"/>
  <c r="BO39" i="4" s="1"/>
  <c r="BP39" i="4" s="1"/>
  <c r="BQ39" i="4" s="1"/>
  <c r="BR39" i="4" s="1"/>
  <c r="BS39" i="4" s="1"/>
  <c r="BT39" i="4" s="1"/>
  <c r="BU39" i="4" s="1"/>
  <c r="BV39" i="4" s="1"/>
  <c r="BW39" i="4" s="1"/>
  <c r="BX39" i="4" s="1"/>
  <c r="BY39" i="4" s="1"/>
  <c r="BZ39" i="4" s="1"/>
  <c r="CA39" i="4" s="1"/>
  <c r="CB39" i="4" s="1"/>
  <c r="CC39" i="4" s="1"/>
  <c r="CD39" i="4" s="1"/>
  <c r="CE39" i="4" s="1"/>
  <c r="CF39" i="4" s="1"/>
  <c r="CG39" i="4" s="1"/>
  <c r="CH39" i="4" s="1"/>
  <c r="CI39" i="4" s="1"/>
  <c r="CJ39" i="4" s="1"/>
  <c r="CK39" i="4" s="1"/>
  <c r="CL39" i="4" s="1"/>
  <c r="CM39" i="4" s="1"/>
  <c r="CN39" i="4" s="1"/>
  <c r="CO39" i="4" s="1"/>
  <c r="CP39" i="4" s="1"/>
  <c r="CQ39" i="4" s="1"/>
  <c r="CR39" i="4" s="1"/>
  <c r="CS39" i="4" s="1"/>
  <c r="CT39" i="4" s="1"/>
  <c r="CU39" i="4" s="1"/>
  <c r="CV39" i="4" s="1"/>
  <c r="CW39" i="4" s="1"/>
  <c r="CX39" i="4" s="1"/>
  <c r="CY39" i="4" s="1"/>
  <c r="AR52" i="4"/>
  <c r="AA54" i="4"/>
  <c r="Z64" i="4"/>
  <c r="AT47" i="4"/>
  <c r="CS42" i="4"/>
  <c r="BM133" i="4" l="1"/>
  <c r="BN133" i="4" s="1"/>
  <c r="BO133" i="4" s="1"/>
  <c r="BP133" i="4" s="1"/>
  <c r="BQ133" i="4" s="1"/>
  <c r="BR133" i="4" s="1"/>
  <c r="BS133" i="4" s="1"/>
  <c r="AF159" i="4"/>
  <c r="BM130" i="4"/>
  <c r="BN130" i="4" s="1"/>
  <c r="BO130" i="4" s="1"/>
  <c r="BP130" i="4" s="1"/>
  <c r="BQ130" i="4" s="1"/>
  <c r="BR130" i="4" s="1"/>
  <c r="BS130" i="4" s="1"/>
  <c r="BT116" i="4"/>
  <c r="BU116" i="4" s="1"/>
  <c r="BV116" i="4" s="1"/>
  <c r="BW116" i="4" s="1"/>
  <c r="BX116" i="4" s="1"/>
  <c r="BY116" i="4" s="1"/>
  <c r="BZ116" i="4" s="1"/>
  <c r="AJ144" i="4"/>
  <c r="BM128" i="4"/>
  <c r="BN128" i="4" s="1"/>
  <c r="BO128" i="4" s="1"/>
  <c r="BP128" i="4" s="1"/>
  <c r="BQ128" i="4" s="1"/>
  <c r="BR128" i="4" s="1"/>
  <c r="BS128" i="4" s="1"/>
  <c r="AF155" i="4"/>
  <c r="BM129" i="4"/>
  <c r="BN129" i="4" s="1"/>
  <c r="BO129" i="4" s="1"/>
  <c r="BP129" i="4" s="1"/>
  <c r="BQ129" i="4" s="1"/>
  <c r="BR129" i="4" s="1"/>
  <c r="BS129" i="4" s="1"/>
  <c r="BT118" i="4"/>
  <c r="BU118" i="4" s="1"/>
  <c r="BV118" i="4" s="1"/>
  <c r="BW118" i="4" s="1"/>
  <c r="BX118" i="4" s="1"/>
  <c r="BY118" i="4" s="1"/>
  <c r="BZ118" i="4" s="1"/>
  <c r="BM126" i="4"/>
  <c r="BN126" i="4" s="1"/>
  <c r="BO126" i="4" s="1"/>
  <c r="BP126" i="4" s="1"/>
  <c r="BQ126" i="4" s="1"/>
  <c r="BR126" i="4" s="1"/>
  <c r="BS126" i="4" s="1"/>
  <c r="BT115" i="4"/>
  <c r="BU115" i="4" s="1"/>
  <c r="BV115" i="4" s="1"/>
  <c r="BW115" i="4" s="1"/>
  <c r="BX115" i="4" s="1"/>
  <c r="BY115" i="4" s="1"/>
  <c r="BZ115" i="4" s="1"/>
  <c r="BM134" i="4"/>
  <c r="BN134" i="4" s="1"/>
  <c r="BO134" i="4" s="1"/>
  <c r="BP134" i="4" s="1"/>
  <c r="BQ134" i="4" s="1"/>
  <c r="BR134" i="4" s="1"/>
  <c r="BS134" i="4" s="1"/>
  <c r="BT121" i="4"/>
  <c r="BU121" i="4" s="1"/>
  <c r="BV121" i="4" s="1"/>
  <c r="BW121" i="4" s="1"/>
  <c r="BX121" i="4" s="1"/>
  <c r="BY121" i="4" s="1"/>
  <c r="BZ121" i="4" s="1"/>
  <c r="BT120" i="4"/>
  <c r="BU120" i="4" s="1"/>
  <c r="BV120" i="4" s="1"/>
  <c r="BW120" i="4" s="1"/>
  <c r="BX120" i="4" s="1"/>
  <c r="BY120" i="4" s="1"/>
  <c r="BZ120" i="4" s="1"/>
  <c r="BM131" i="4"/>
  <c r="BN131" i="4" s="1"/>
  <c r="BO131" i="4" s="1"/>
  <c r="BP131" i="4" s="1"/>
  <c r="BQ131" i="4" s="1"/>
  <c r="BR131" i="4" s="1"/>
  <c r="BS131" i="4" s="1"/>
  <c r="BM127" i="4"/>
  <c r="BN127" i="4" s="1"/>
  <c r="BO127" i="4" s="1"/>
  <c r="BP127" i="4" s="1"/>
  <c r="BQ127" i="4" s="1"/>
  <c r="BR127" i="4" s="1"/>
  <c r="BS127" i="4" s="1"/>
  <c r="BT122" i="4"/>
  <c r="BU122" i="4" s="1"/>
  <c r="BV122" i="4" s="1"/>
  <c r="BW122" i="4" s="1"/>
  <c r="BX122" i="4" s="1"/>
  <c r="BY122" i="4" s="1"/>
  <c r="BZ122" i="4" s="1"/>
  <c r="BT117" i="4"/>
  <c r="BU117" i="4" s="1"/>
  <c r="BV117" i="4" s="1"/>
  <c r="BW117" i="4" s="1"/>
  <c r="BX117" i="4" s="1"/>
  <c r="BY117" i="4" s="1"/>
  <c r="BZ117" i="4" s="1"/>
  <c r="BM125" i="4"/>
  <c r="BN125" i="4" s="1"/>
  <c r="BO125" i="4" s="1"/>
  <c r="BP125" i="4" s="1"/>
  <c r="BQ125" i="4" s="1"/>
  <c r="BR125" i="4" s="1"/>
  <c r="BS125" i="4" s="1"/>
  <c r="BT119" i="4"/>
  <c r="BU119" i="4" s="1"/>
  <c r="BV119" i="4" s="1"/>
  <c r="BW119" i="4" s="1"/>
  <c r="BX119" i="4" s="1"/>
  <c r="BY119" i="4" s="1"/>
  <c r="BZ119" i="4" s="1"/>
  <c r="AJ147" i="4"/>
  <c r="AU47" i="4"/>
  <c r="AB54" i="4"/>
  <c r="AA64" i="4"/>
  <c r="CT42" i="4"/>
  <c r="AS52" i="4"/>
  <c r="BT131" i="4" l="1"/>
  <c r="BU131" i="4" s="1"/>
  <c r="BV131" i="4" s="1"/>
  <c r="BW131" i="4" s="1"/>
  <c r="BX131" i="4" s="1"/>
  <c r="BY131" i="4" s="1"/>
  <c r="BZ131" i="4" s="1"/>
  <c r="BT128" i="4"/>
  <c r="BU128" i="4" s="1"/>
  <c r="BV128" i="4" s="1"/>
  <c r="BW128" i="4" s="1"/>
  <c r="BX128" i="4" s="1"/>
  <c r="BY128" i="4" s="1"/>
  <c r="BZ128" i="4" s="1"/>
  <c r="AJ155" i="4"/>
  <c r="BT125" i="4"/>
  <c r="BU125" i="4" s="1"/>
  <c r="BV125" i="4" s="1"/>
  <c r="BW125" i="4" s="1"/>
  <c r="BX125" i="4" s="1"/>
  <c r="BY125" i="4" s="1"/>
  <c r="BZ125" i="4" s="1"/>
  <c r="CA120" i="4"/>
  <c r="CB120" i="4" s="1"/>
  <c r="CC120" i="4" s="1"/>
  <c r="CD120" i="4" s="1"/>
  <c r="CE120" i="4" s="1"/>
  <c r="CF120" i="4" s="1"/>
  <c r="CG120" i="4" s="1"/>
  <c r="CA116" i="4"/>
  <c r="CB116" i="4" s="1"/>
  <c r="CC116" i="4" s="1"/>
  <c r="CD116" i="4" s="1"/>
  <c r="CE116" i="4" s="1"/>
  <c r="CF116" i="4" s="1"/>
  <c r="CG116" i="4" s="1"/>
  <c r="AN144" i="4"/>
  <c r="BT126" i="4"/>
  <c r="BU126" i="4" s="1"/>
  <c r="BV126" i="4" s="1"/>
  <c r="BW126" i="4" s="1"/>
  <c r="BX126" i="4" s="1"/>
  <c r="BY126" i="4" s="1"/>
  <c r="BZ126" i="4" s="1"/>
  <c r="CA122" i="4"/>
  <c r="CB122" i="4" s="1"/>
  <c r="CC122" i="4" s="1"/>
  <c r="CD122" i="4" s="1"/>
  <c r="CE122" i="4" s="1"/>
  <c r="CF122" i="4" s="1"/>
  <c r="CG122" i="4" s="1"/>
  <c r="CA118" i="4"/>
  <c r="CB118" i="4" s="1"/>
  <c r="CC118" i="4" s="1"/>
  <c r="CD118" i="4" s="1"/>
  <c r="CE118" i="4" s="1"/>
  <c r="CF118" i="4" s="1"/>
  <c r="CG118" i="4" s="1"/>
  <c r="BT130" i="4"/>
  <c r="BU130" i="4" s="1"/>
  <c r="BV130" i="4" s="1"/>
  <c r="BW130" i="4" s="1"/>
  <c r="BX130" i="4" s="1"/>
  <c r="BY130" i="4" s="1"/>
  <c r="BZ130" i="4" s="1"/>
  <c r="CA115" i="4"/>
  <c r="CB115" i="4" s="1"/>
  <c r="CC115" i="4" s="1"/>
  <c r="CD115" i="4" s="1"/>
  <c r="CE115" i="4" s="1"/>
  <c r="CF115" i="4" s="1"/>
  <c r="CG115" i="4" s="1"/>
  <c r="CA121" i="4"/>
  <c r="CB121" i="4" s="1"/>
  <c r="CC121" i="4" s="1"/>
  <c r="CD121" i="4" s="1"/>
  <c r="CE121" i="4" s="1"/>
  <c r="CF121" i="4" s="1"/>
  <c r="CG121" i="4" s="1"/>
  <c r="CA117" i="4"/>
  <c r="CB117" i="4" s="1"/>
  <c r="CC117" i="4" s="1"/>
  <c r="CD117" i="4" s="1"/>
  <c r="CE117" i="4" s="1"/>
  <c r="CF117" i="4" s="1"/>
  <c r="CG117" i="4" s="1"/>
  <c r="CA119" i="4"/>
  <c r="CB119" i="4" s="1"/>
  <c r="CC119" i="4" s="1"/>
  <c r="CD119" i="4" s="1"/>
  <c r="CE119" i="4" s="1"/>
  <c r="CF119" i="4" s="1"/>
  <c r="CG119" i="4" s="1"/>
  <c r="AN147" i="4"/>
  <c r="BT127" i="4"/>
  <c r="BU127" i="4" s="1"/>
  <c r="BV127" i="4" s="1"/>
  <c r="BW127" i="4" s="1"/>
  <c r="BX127" i="4" s="1"/>
  <c r="BY127" i="4" s="1"/>
  <c r="BZ127" i="4" s="1"/>
  <c r="BT134" i="4"/>
  <c r="BU134" i="4" s="1"/>
  <c r="BV134" i="4" s="1"/>
  <c r="BW134" i="4" s="1"/>
  <c r="BX134" i="4" s="1"/>
  <c r="BY134" i="4" s="1"/>
  <c r="BZ134" i="4" s="1"/>
  <c r="BT129" i="4"/>
  <c r="BU129" i="4" s="1"/>
  <c r="BV129" i="4" s="1"/>
  <c r="BW129" i="4" s="1"/>
  <c r="BX129" i="4" s="1"/>
  <c r="BY129" i="4" s="1"/>
  <c r="BZ129" i="4" s="1"/>
  <c r="BT133" i="4"/>
  <c r="BU133" i="4" s="1"/>
  <c r="BV133" i="4" s="1"/>
  <c r="BW133" i="4" s="1"/>
  <c r="BX133" i="4" s="1"/>
  <c r="BY133" i="4" s="1"/>
  <c r="BZ133" i="4" s="1"/>
  <c r="AJ159" i="4"/>
  <c r="AT52" i="4"/>
  <c r="AC54" i="4"/>
  <c r="AB64" i="4"/>
  <c r="CU42" i="4"/>
  <c r="AV47" i="4"/>
  <c r="CH117" i="4" l="1"/>
  <c r="CI117" i="4" s="1"/>
  <c r="CJ117" i="4" s="1"/>
  <c r="CK117" i="4" s="1"/>
  <c r="CL117" i="4" s="1"/>
  <c r="CM117" i="4" s="1"/>
  <c r="CN117" i="4" s="1"/>
  <c r="CH120" i="4"/>
  <c r="CI120" i="4" s="1"/>
  <c r="CJ120" i="4" s="1"/>
  <c r="CK120" i="4" s="1"/>
  <c r="CL120" i="4" s="1"/>
  <c r="CM120" i="4" s="1"/>
  <c r="CN120" i="4" s="1"/>
  <c r="CH122" i="4"/>
  <c r="CI122" i="4" s="1"/>
  <c r="CJ122" i="4" s="1"/>
  <c r="CK122" i="4" s="1"/>
  <c r="CL122" i="4" s="1"/>
  <c r="CM122" i="4" s="1"/>
  <c r="CN122" i="4" s="1"/>
  <c r="CA125" i="4"/>
  <c r="CB125" i="4" s="1"/>
  <c r="CC125" i="4" s="1"/>
  <c r="CD125" i="4" s="1"/>
  <c r="CE125" i="4" s="1"/>
  <c r="CF125" i="4" s="1"/>
  <c r="CG125" i="4" s="1"/>
  <c r="CH121" i="4"/>
  <c r="CI121" i="4" s="1"/>
  <c r="CJ121" i="4" s="1"/>
  <c r="CK121" i="4" s="1"/>
  <c r="CL121" i="4" s="1"/>
  <c r="CM121" i="4" s="1"/>
  <c r="CN121" i="4" s="1"/>
  <c r="CA129" i="4"/>
  <c r="CB129" i="4" s="1"/>
  <c r="CC129" i="4" s="1"/>
  <c r="CD129" i="4" s="1"/>
  <c r="CE129" i="4" s="1"/>
  <c r="CF129" i="4" s="1"/>
  <c r="CG129" i="4" s="1"/>
  <c r="CA134" i="4"/>
  <c r="CB134" i="4" s="1"/>
  <c r="CC134" i="4" s="1"/>
  <c r="CD134" i="4" s="1"/>
  <c r="CE134" i="4" s="1"/>
  <c r="CF134" i="4" s="1"/>
  <c r="CG134" i="4" s="1"/>
  <c r="CH115" i="4"/>
  <c r="CI115" i="4" s="1"/>
  <c r="CJ115" i="4" s="1"/>
  <c r="CK115" i="4" s="1"/>
  <c r="CL115" i="4" s="1"/>
  <c r="CM115" i="4" s="1"/>
  <c r="CN115" i="4" s="1"/>
  <c r="CA128" i="4"/>
  <c r="CB128" i="4" s="1"/>
  <c r="CC128" i="4" s="1"/>
  <c r="CD128" i="4" s="1"/>
  <c r="CE128" i="4" s="1"/>
  <c r="CF128" i="4" s="1"/>
  <c r="CG128" i="4" s="1"/>
  <c r="AN155" i="4"/>
  <c r="CH118" i="4"/>
  <c r="CI118" i="4" s="1"/>
  <c r="CJ118" i="4" s="1"/>
  <c r="CK118" i="4" s="1"/>
  <c r="CL118" i="4" s="1"/>
  <c r="CM118" i="4" s="1"/>
  <c r="CN118" i="4" s="1"/>
  <c r="CA127" i="4"/>
  <c r="CB127" i="4" s="1"/>
  <c r="CC127" i="4" s="1"/>
  <c r="CD127" i="4" s="1"/>
  <c r="CE127" i="4" s="1"/>
  <c r="CF127" i="4" s="1"/>
  <c r="CG127" i="4" s="1"/>
  <c r="CA126" i="4"/>
  <c r="CB126" i="4" s="1"/>
  <c r="CC126" i="4" s="1"/>
  <c r="CD126" i="4" s="1"/>
  <c r="CE126" i="4" s="1"/>
  <c r="CF126" i="4" s="1"/>
  <c r="CG126" i="4" s="1"/>
  <c r="CA133" i="4"/>
  <c r="CB133" i="4" s="1"/>
  <c r="CC133" i="4" s="1"/>
  <c r="CD133" i="4" s="1"/>
  <c r="CE133" i="4" s="1"/>
  <c r="CF133" i="4" s="1"/>
  <c r="CG133" i="4" s="1"/>
  <c r="AN159" i="4"/>
  <c r="CH119" i="4"/>
  <c r="CI119" i="4" s="1"/>
  <c r="CJ119" i="4" s="1"/>
  <c r="CK119" i="4" s="1"/>
  <c r="CL119" i="4" s="1"/>
  <c r="CM119" i="4" s="1"/>
  <c r="CN119" i="4" s="1"/>
  <c r="AR147" i="4"/>
  <c r="CA130" i="4"/>
  <c r="CB130" i="4" s="1"/>
  <c r="CC130" i="4" s="1"/>
  <c r="CD130" i="4" s="1"/>
  <c r="CE130" i="4" s="1"/>
  <c r="CF130" i="4" s="1"/>
  <c r="CG130" i="4" s="1"/>
  <c r="CH116" i="4"/>
  <c r="CI116" i="4" s="1"/>
  <c r="CJ116" i="4" s="1"/>
  <c r="CK116" i="4" s="1"/>
  <c r="CL116" i="4" s="1"/>
  <c r="CM116" i="4" s="1"/>
  <c r="CN116" i="4" s="1"/>
  <c r="D114" i="7" s="1"/>
  <c r="AR144" i="4"/>
  <c r="CA131" i="4"/>
  <c r="CB131" i="4" s="1"/>
  <c r="CC131" i="4" s="1"/>
  <c r="CD131" i="4" s="1"/>
  <c r="CE131" i="4" s="1"/>
  <c r="CF131" i="4" s="1"/>
  <c r="CG131" i="4" s="1"/>
  <c r="AD54" i="4"/>
  <c r="AC64" i="4"/>
  <c r="CV42" i="4"/>
  <c r="AW47" i="4"/>
  <c r="AU52" i="4"/>
  <c r="CH125" i="4" l="1"/>
  <c r="CI125" i="4" s="1"/>
  <c r="CJ125" i="4" s="1"/>
  <c r="CK125" i="4" s="1"/>
  <c r="CL125" i="4" s="1"/>
  <c r="CM125" i="4" s="1"/>
  <c r="CN125" i="4" s="1"/>
  <c r="CO116" i="4"/>
  <c r="CP116" i="4" s="1"/>
  <c r="CQ116" i="4" s="1"/>
  <c r="CR116" i="4" s="1"/>
  <c r="CS116" i="4" s="1"/>
  <c r="CT116" i="4" s="1"/>
  <c r="CU116" i="4" s="1"/>
  <c r="AV144" i="4"/>
  <c r="CH134" i="4"/>
  <c r="CI134" i="4" s="1"/>
  <c r="CJ134" i="4" s="1"/>
  <c r="CK134" i="4" s="1"/>
  <c r="CL134" i="4" s="1"/>
  <c r="CM134" i="4" s="1"/>
  <c r="CN134" i="4" s="1"/>
  <c r="CO122" i="4"/>
  <c r="CP122" i="4" s="1"/>
  <c r="CQ122" i="4" s="1"/>
  <c r="CR122" i="4" s="1"/>
  <c r="CS122" i="4" s="1"/>
  <c r="CT122" i="4" s="1"/>
  <c r="CU122" i="4" s="1"/>
  <c r="CH130" i="4"/>
  <c r="CI130" i="4" s="1"/>
  <c r="CJ130" i="4" s="1"/>
  <c r="CK130" i="4" s="1"/>
  <c r="CL130" i="4" s="1"/>
  <c r="CM130" i="4" s="1"/>
  <c r="CN130" i="4" s="1"/>
  <c r="CH126" i="4"/>
  <c r="CI126" i="4" s="1"/>
  <c r="CJ126" i="4" s="1"/>
  <c r="CK126" i="4" s="1"/>
  <c r="CL126" i="4" s="1"/>
  <c r="CM126" i="4" s="1"/>
  <c r="CN126" i="4" s="1"/>
  <c r="CH127" i="4"/>
  <c r="CI127" i="4" s="1"/>
  <c r="CJ127" i="4" s="1"/>
  <c r="CK127" i="4" s="1"/>
  <c r="CL127" i="4" s="1"/>
  <c r="CM127" i="4" s="1"/>
  <c r="CN127" i="4" s="1"/>
  <c r="CO118" i="4"/>
  <c r="CP118" i="4" s="1"/>
  <c r="CQ118" i="4" s="1"/>
  <c r="CR118" i="4" s="1"/>
  <c r="CS118" i="4" s="1"/>
  <c r="CT118" i="4" s="1"/>
  <c r="CU118" i="4" s="1"/>
  <c r="CO120" i="4"/>
  <c r="CP120" i="4" s="1"/>
  <c r="CQ120" i="4" s="1"/>
  <c r="CR120" i="4" s="1"/>
  <c r="CS120" i="4" s="1"/>
  <c r="CT120" i="4" s="1"/>
  <c r="CU120" i="4" s="1"/>
  <c r="CO115" i="4"/>
  <c r="CP115" i="4" s="1"/>
  <c r="CQ115" i="4" s="1"/>
  <c r="CR115" i="4" s="1"/>
  <c r="CS115" i="4" s="1"/>
  <c r="CT115" i="4" s="1"/>
  <c r="CU115" i="4" s="1"/>
  <c r="CO119" i="4"/>
  <c r="CP119" i="4" s="1"/>
  <c r="CQ119" i="4" s="1"/>
  <c r="CR119" i="4" s="1"/>
  <c r="CS119" i="4" s="1"/>
  <c r="CT119" i="4" s="1"/>
  <c r="CU119" i="4" s="1"/>
  <c r="AV147" i="4"/>
  <c r="CH129" i="4"/>
  <c r="CI129" i="4" s="1"/>
  <c r="CJ129" i="4" s="1"/>
  <c r="CK129" i="4" s="1"/>
  <c r="CL129" i="4" s="1"/>
  <c r="CM129" i="4" s="1"/>
  <c r="CN129" i="4" s="1"/>
  <c r="CH131" i="4"/>
  <c r="CI131" i="4" s="1"/>
  <c r="CJ131" i="4" s="1"/>
  <c r="CK131" i="4" s="1"/>
  <c r="CL131" i="4" s="1"/>
  <c r="CM131" i="4" s="1"/>
  <c r="CN131" i="4" s="1"/>
  <c r="CH133" i="4"/>
  <c r="CI133" i="4" s="1"/>
  <c r="CJ133" i="4" s="1"/>
  <c r="CK133" i="4" s="1"/>
  <c r="CL133" i="4" s="1"/>
  <c r="CM133" i="4" s="1"/>
  <c r="CN133" i="4" s="1"/>
  <c r="AR159" i="4"/>
  <c r="CH128" i="4"/>
  <c r="CI128" i="4" s="1"/>
  <c r="CJ128" i="4" s="1"/>
  <c r="CK128" i="4" s="1"/>
  <c r="CL128" i="4" s="1"/>
  <c r="CM128" i="4" s="1"/>
  <c r="CN128" i="4" s="1"/>
  <c r="AR155" i="4"/>
  <c r="CO121" i="4"/>
  <c r="CP121" i="4" s="1"/>
  <c r="CQ121" i="4" s="1"/>
  <c r="CR121" i="4" s="1"/>
  <c r="CS121" i="4" s="1"/>
  <c r="CT121" i="4" s="1"/>
  <c r="CU121" i="4" s="1"/>
  <c r="CO117" i="4"/>
  <c r="CP117" i="4" s="1"/>
  <c r="CQ117" i="4" s="1"/>
  <c r="CR117" i="4" s="1"/>
  <c r="CS117" i="4" s="1"/>
  <c r="CT117" i="4" s="1"/>
  <c r="CU117" i="4" s="1"/>
  <c r="AV52" i="4"/>
  <c r="AX47" i="4"/>
  <c r="CW42" i="4"/>
  <c r="AE54" i="4"/>
  <c r="AD64" i="4"/>
  <c r="CV118" i="4" l="1"/>
  <c r="CW118" i="4" s="1"/>
  <c r="CX118" i="4" s="1"/>
  <c r="CY118" i="4" s="1"/>
  <c r="CV122" i="4"/>
  <c r="CW122" i="4" s="1"/>
  <c r="CX122" i="4" s="1"/>
  <c r="CY122" i="4" s="1"/>
  <c r="CO129" i="4"/>
  <c r="CP129" i="4" s="1"/>
  <c r="CQ129" i="4" s="1"/>
  <c r="CR129" i="4" s="1"/>
  <c r="CS129" i="4" s="1"/>
  <c r="CT129" i="4" s="1"/>
  <c r="CU129" i="4" s="1"/>
  <c r="CO128" i="4"/>
  <c r="CP128" i="4" s="1"/>
  <c r="CQ128" i="4" s="1"/>
  <c r="CR128" i="4" s="1"/>
  <c r="CS128" i="4" s="1"/>
  <c r="CT128" i="4" s="1"/>
  <c r="CU128" i="4" s="1"/>
  <c r="AV155" i="4"/>
  <c r="CO134" i="4"/>
  <c r="CP134" i="4" s="1"/>
  <c r="CQ134" i="4" s="1"/>
  <c r="CR134" i="4" s="1"/>
  <c r="CS134" i="4" s="1"/>
  <c r="CT134" i="4" s="1"/>
  <c r="CU134" i="4" s="1"/>
  <c r="CV117" i="4"/>
  <c r="CW117" i="4" s="1"/>
  <c r="CX117" i="4" s="1"/>
  <c r="CY117" i="4" s="1"/>
  <c r="CO127" i="4"/>
  <c r="CP127" i="4" s="1"/>
  <c r="CQ127" i="4" s="1"/>
  <c r="CR127" i="4" s="1"/>
  <c r="CS127" i="4" s="1"/>
  <c r="CT127" i="4" s="1"/>
  <c r="CU127" i="4" s="1"/>
  <c r="CV121" i="4"/>
  <c r="CW121" i="4" s="1"/>
  <c r="CX121" i="4" s="1"/>
  <c r="CY121" i="4" s="1"/>
  <c r="CO133" i="4"/>
  <c r="CP133" i="4" s="1"/>
  <c r="CQ133" i="4" s="1"/>
  <c r="CR133" i="4" s="1"/>
  <c r="CS133" i="4" s="1"/>
  <c r="CT133" i="4" s="1"/>
  <c r="CU133" i="4" s="1"/>
  <c r="AV159" i="4"/>
  <c r="CV116" i="4"/>
  <c r="CW116" i="4" s="1"/>
  <c r="CX116" i="4" s="1"/>
  <c r="CY116" i="4" s="1"/>
  <c r="BD144" i="4" s="1"/>
  <c r="AZ144" i="4"/>
  <c r="CV119" i="4"/>
  <c r="CW119" i="4" s="1"/>
  <c r="CX119" i="4" s="1"/>
  <c r="CY119" i="4" s="1"/>
  <c r="BD147" i="4" s="1"/>
  <c r="AZ147" i="4"/>
  <c r="CV115" i="4"/>
  <c r="CW115" i="4" s="1"/>
  <c r="CX115" i="4" s="1"/>
  <c r="CY115" i="4" s="1"/>
  <c r="CO126" i="4"/>
  <c r="CP126" i="4" s="1"/>
  <c r="CQ126" i="4" s="1"/>
  <c r="CR126" i="4" s="1"/>
  <c r="CS126" i="4" s="1"/>
  <c r="CT126" i="4" s="1"/>
  <c r="CU126" i="4" s="1"/>
  <c r="CO131" i="4"/>
  <c r="CP131" i="4" s="1"/>
  <c r="CQ131" i="4" s="1"/>
  <c r="CR131" i="4" s="1"/>
  <c r="CS131" i="4" s="1"/>
  <c r="CT131" i="4" s="1"/>
  <c r="CU131" i="4" s="1"/>
  <c r="CV120" i="4"/>
  <c r="CW120" i="4" s="1"/>
  <c r="CX120" i="4" s="1"/>
  <c r="CY120" i="4" s="1"/>
  <c r="CO130" i="4"/>
  <c r="CP130" i="4" s="1"/>
  <c r="CQ130" i="4" s="1"/>
  <c r="CR130" i="4" s="1"/>
  <c r="CS130" i="4" s="1"/>
  <c r="CT130" i="4" s="1"/>
  <c r="CU130" i="4" s="1"/>
  <c r="CO125" i="4"/>
  <c r="CP125" i="4" s="1"/>
  <c r="CQ125" i="4" s="1"/>
  <c r="CR125" i="4" s="1"/>
  <c r="CS125" i="4" s="1"/>
  <c r="CT125" i="4" s="1"/>
  <c r="CU125" i="4" s="1"/>
  <c r="AY47" i="4"/>
  <c r="CX42" i="4"/>
  <c r="AF54" i="4"/>
  <c r="AE64" i="4"/>
  <c r="AW52" i="4"/>
  <c r="CV128" i="4" l="1"/>
  <c r="CW128" i="4" s="1"/>
  <c r="CX128" i="4" s="1"/>
  <c r="CY128" i="4" s="1"/>
  <c r="BD155" i="4" s="1"/>
  <c r="AZ155" i="4"/>
  <c r="CV130" i="4"/>
  <c r="CW130" i="4" s="1"/>
  <c r="CX130" i="4" s="1"/>
  <c r="CY130" i="4" s="1"/>
  <c r="CV127" i="4"/>
  <c r="CW127" i="4" s="1"/>
  <c r="CX127" i="4" s="1"/>
  <c r="CY127" i="4" s="1"/>
  <c r="CV129" i="4"/>
  <c r="CW129" i="4" s="1"/>
  <c r="CX129" i="4" s="1"/>
  <c r="CY129" i="4" s="1"/>
  <c r="CV131" i="4"/>
  <c r="CW131" i="4" s="1"/>
  <c r="CX131" i="4" s="1"/>
  <c r="CY131" i="4" s="1"/>
  <c r="CV125" i="4"/>
  <c r="CW125" i="4" s="1"/>
  <c r="CX125" i="4" s="1"/>
  <c r="CY125" i="4" s="1"/>
  <c r="CV126" i="4"/>
  <c r="CW126" i="4" s="1"/>
  <c r="CX126" i="4" s="1"/>
  <c r="CY126" i="4" s="1"/>
  <c r="CV133" i="4"/>
  <c r="CW133" i="4" s="1"/>
  <c r="CX133" i="4" s="1"/>
  <c r="CY133" i="4" s="1"/>
  <c r="BD159" i="4" s="1"/>
  <c r="AZ159" i="4"/>
  <c r="CV134" i="4"/>
  <c r="CW134" i="4" s="1"/>
  <c r="CX134" i="4" s="1"/>
  <c r="CY134" i="4" s="1"/>
  <c r="CY42" i="4"/>
  <c r="AZ47" i="4"/>
  <c r="AX52" i="4"/>
  <c r="AG54" i="4"/>
  <c r="AF64" i="4"/>
  <c r="AY52" i="4" l="1"/>
  <c r="BA47" i="4"/>
  <c r="AH54" i="4"/>
  <c r="AG64" i="4"/>
  <c r="AZ52" i="4" l="1"/>
  <c r="BB47" i="4"/>
  <c r="AI54" i="4"/>
  <c r="AH64" i="4"/>
  <c r="AJ54" i="4" l="1"/>
  <c r="AI64" i="4"/>
  <c r="BC47" i="4"/>
  <c r="BA52" i="4"/>
  <c r="BD47" i="4" l="1"/>
  <c r="BB52" i="4"/>
  <c r="AK54" i="4"/>
  <c r="AJ64" i="4"/>
  <c r="AL54" i="4" l="1"/>
  <c r="AK64" i="4"/>
  <c r="BC52" i="4"/>
  <c r="BE47" i="4"/>
  <c r="BF47" i="4" l="1"/>
  <c r="BD52" i="4"/>
  <c r="AM54" i="4"/>
  <c r="AL64" i="4"/>
  <c r="BG47" i="4" l="1"/>
  <c r="AN54" i="4"/>
  <c r="AM64" i="4"/>
  <c r="BE52" i="4"/>
  <c r="BH47" i="4" l="1"/>
  <c r="BF52" i="4"/>
  <c r="AO54" i="4"/>
  <c r="AN64" i="4"/>
  <c r="BI47" i="4" l="1"/>
  <c r="AP54" i="4"/>
  <c r="AO64" i="4"/>
  <c r="BG52" i="4"/>
  <c r="BJ47" i="4" l="1"/>
  <c r="AQ54" i="4"/>
  <c r="AP64" i="4"/>
  <c r="BH52" i="4"/>
  <c r="BK47" i="4" l="1"/>
  <c r="BI52" i="4"/>
  <c r="AR54" i="4"/>
  <c r="AQ64" i="4"/>
  <c r="AS54" i="4" l="1"/>
  <c r="AR64" i="4"/>
  <c r="BL47" i="4"/>
  <c r="BJ52" i="4"/>
  <c r="BM47" i="4" l="1"/>
  <c r="BK52" i="4"/>
  <c r="AT54" i="4"/>
  <c r="AS64" i="4"/>
  <c r="AU54" i="4" l="1"/>
  <c r="AT64" i="4"/>
  <c r="BL52" i="4"/>
  <c r="BN47" i="4"/>
  <c r="BM52" i="4" l="1"/>
  <c r="BO47" i="4"/>
  <c r="AV54" i="4"/>
  <c r="AU64" i="4"/>
  <c r="BP47" i="4" l="1"/>
  <c r="AW54" i="4"/>
  <c r="AV64" i="4"/>
  <c r="BN52" i="4"/>
  <c r="BO52" i="4" l="1"/>
  <c r="AX54" i="4"/>
  <c r="AW64" i="4"/>
  <c r="BQ47" i="4"/>
  <c r="BR47" i="4" l="1"/>
  <c r="BP52" i="4"/>
  <c r="AY54" i="4"/>
  <c r="AX64" i="4"/>
  <c r="BQ52" i="4" l="1"/>
  <c r="AZ54" i="4"/>
  <c r="AY64" i="4"/>
  <c r="BS47" i="4"/>
  <c r="BT47" i="4" l="1"/>
  <c r="BA54" i="4"/>
  <c r="AZ64" i="4"/>
  <c r="BR52" i="4"/>
  <c r="BS52" i="4" l="1"/>
  <c r="BB54" i="4"/>
  <c r="BA64" i="4"/>
  <c r="BU47" i="4"/>
  <c r="BV47" i="4" l="1"/>
  <c r="BC54" i="4"/>
  <c r="BB64" i="4"/>
  <c r="BT52" i="4"/>
  <c r="BW47" i="4" l="1"/>
  <c r="BU52" i="4"/>
  <c r="BD54" i="4"/>
  <c r="BC64" i="4"/>
  <c r="BV52" i="4" l="1"/>
  <c r="BE54" i="4"/>
  <c r="BD64" i="4"/>
  <c r="BX47" i="4"/>
  <c r="BY47" i="4" l="1"/>
  <c r="BF54" i="4"/>
  <c r="BE64" i="4"/>
  <c r="BW52" i="4"/>
  <c r="BX52" i="4" l="1"/>
  <c r="BZ47" i="4"/>
  <c r="BG54" i="4"/>
  <c r="BF64" i="4"/>
  <c r="CA47" i="4" l="1"/>
  <c r="BH54" i="4"/>
  <c r="BG64" i="4"/>
  <c r="BY52" i="4"/>
  <c r="BZ52" i="4" l="1"/>
  <c r="BI54" i="4"/>
  <c r="BH64" i="4"/>
  <c r="CB47" i="4"/>
  <c r="CC47" i="4" l="1"/>
  <c r="BJ54" i="4"/>
  <c r="BI64" i="4"/>
  <c r="CA52" i="4"/>
  <c r="BK54" i="4" l="1"/>
  <c r="BJ64" i="4"/>
  <c r="CB52" i="4"/>
  <c r="CD47" i="4"/>
  <c r="CC52" i="4" l="1"/>
  <c r="CE47" i="4"/>
  <c r="BL54" i="4"/>
  <c r="BK64" i="4"/>
  <c r="BM54" i="4" l="1"/>
  <c r="BL64" i="4"/>
  <c r="CF47" i="4"/>
  <c r="CD52" i="4"/>
  <c r="CE52" i="4" l="1"/>
  <c r="CG47" i="4"/>
  <c r="BN54" i="4"/>
  <c r="BM64" i="4"/>
  <c r="BO54" i="4" l="1"/>
  <c r="BN64" i="4"/>
  <c r="CF52" i="4"/>
  <c r="CH47" i="4"/>
  <c r="CG52" i="4" l="1"/>
  <c r="CI47" i="4"/>
  <c r="BP54" i="4"/>
  <c r="BO64" i="4"/>
  <c r="BQ54" i="4" l="1"/>
  <c r="BP64" i="4"/>
  <c r="CJ47" i="4"/>
  <c r="CH52" i="4"/>
  <c r="CK47" i="4" l="1"/>
  <c r="CI52" i="4"/>
  <c r="BR54" i="4"/>
  <c r="BQ64" i="4"/>
  <c r="BS54" i="4" l="1"/>
  <c r="BR64" i="4"/>
  <c r="CJ52" i="4"/>
  <c r="CL47" i="4"/>
  <c r="CM47" i="4" l="1"/>
  <c r="CK52" i="4"/>
  <c r="BT54" i="4"/>
  <c r="BS64" i="4"/>
  <c r="BU54" i="4" l="1"/>
  <c r="BT64" i="4"/>
  <c r="CL52" i="4"/>
  <c r="CN47" i="4"/>
  <c r="CO47" i="4" l="1"/>
  <c r="CM52" i="4"/>
  <c r="BV54" i="4"/>
  <c r="BU64" i="4"/>
  <c r="CN52" i="4" l="1"/>
  <c r="BW54" i="4"/>
  <c r="BV64" i="4"/>
  <c r="CP47" i="4"/>
  <c r="CQ47" i="4" l="1"/>
  <c r="BX54" i="4"/>
  <c r="BW64" i="4"/>
  <c r="CO52" i="4"/>
  <c r="BY54" i="4" l="1"/>
  <c r="BX64" i="4"/>
  <c r="CP52" i="4"/>
  <c r="CR47" i="4"/>
  <c r="CS47" i="4" l="1"/>
  <c r="CQ52" i="4"/>
  <c r="BZ54" i="4"/>
  <c r="BY64" i="4"/>
  <c r="CA54" i="4" l="1"/>
  <c r="BZ64" i="4"/>
  <c r="CR52" i="4"/>
  <c r="CT47" i="4"/>
  <c r="CS52" i="4" l="1"/>
  <c r="CU47" i="4"/>
  <c r="CB54" i="4"/>
  <c r="CA64" i="4"/>
  <c r="CC54" i="4" l="1"/>
  <c r="CB64" i="4"/>
  <c r="CV47" i="4"/>
  <c r="CT52" i="4"/>
  <c r="CW47" i="4" l="1"/>
  <c r="CU52" i="4"/>
  <c r="CD54" i="4"/>
  <c r="CC64" i="4"/>
  <c r="CX47" i="4" l="1"/>
  <c r="CE54" i="4"/>
  <c r="CD64" i="4"/>
  <c r="CV52" i="4"/>
  <c r="CF54" i="4" l="1"/>
  <c r="CE64" i="4"/>
  <c r="CW52" i="4"/>
  <c r="CY47" i="4"/>
  <c r="CX52" i="4" l="1"/>
  <c r="CG54" i="4"/>
  <c r="CF64" i="4"/>
  <c r="CH54" i="4" l="1"/>
  <c r="CG64" i="4"/>
  <c r="CY52" i="4"/>
  <c r="CI54" i="4" l="1"/>
  <c r="CH64" i="4"/>
  <c r="CJ54" i="4" l="1"/>
  <c r="CI64" i="4"/>
  <c r="CK54" i="4" l="1"/>
  <c r="CJ64" i="4"/>
  <c r="CL54" i="4" l="1"/>
  <c r="CK64" i="4"/>
  <c r="CM54" i="4" l="1"/>
  <c r="CL64" i="4"/>
  <c r="CN54" i="4" l="1"/>
  <c r="CM64" i="4"/>
  <c r="CO54" i="4" l="1"/>
  <c r="CN64" i="4"/>
  <c r="CP54" i="4" l="1"/>
  <c r="CO64" i="4"/>
  <c r="CQ54" i="4" l="1"/>
  <c r="CP64" i="4"/>
  <c r="CR54" i="4" l="1"/>
  <c r="CQ64" i="4"/>
  <c r="CS54" i="4" l="1"/>
  <c r="CR64" i="4"/>
  <c r="CT54" i="4" l="1"/>
  <c r="CS64" i="4"/>
  <c r="CU54" i="4" l="1"/>
  <c r="CT64" i="4"/>
  <c r="CV54" i="4" l="1"/>
  <c r="CU64" i="4"/>
  <c r="CW54" i="4" l="1"/>
  <c r="CV64" i="4"/>
  <c r="CX54" i="4" l="1"/>
  <c r="CW64" i="4"/>
  <c r="CY54" i="4" l="1"/>
  <c r="CX64" i="4"/>
  <c r="CY64" i="4" l="1"/>
  <c r="M72" i="4" l="1"/>
  <c r="N72" i="4" s="1"/>
  <c r="O72" i="4" s="1"/>
  <c r="P72" i="4" s="1"/>
  <c r="Q72" i="4" s="1"/>
  <c r="R72" i="4" s="1"/>
  <c r="S72" i="4" s="1"/>
  <c r="T72" i="4" s="1"/>
  <c r="U72" i="4" s="1"/>
  <c r="V72" i="4" s="1"/>
  <c r="W72" i="4" s="1"/>
  <c r="X72" i="4" s="1"/>
  <c r="Y72" i="4" s="1"/>
  <c r="Z72" i="4" s="1"/>
  <c r="AA72" i="4" s="1"/>
  <c r="AB72" i="4" s="1"/>
  <c r="AC72" i="4" s="1"/>
  <c r="AD72" i="4" s="1"/>
  <c r="AE72" i="4" s="1"/>
  <c r="AF72" i="4" s="1"/>
  <c r="AG72" i="4" s="1"/>
  <c r="AH72" i="4" s="1"/>
  <c r="AI72" i="4" s="1"/>
  <c r="AJ72" i="4" s="1"/>
  <c r="AK72" i="4" s="1"/>
  <c r="AL72" i="4" s="1"/>
  <c r="AM72" i="4" s="1"/>
  <c r="AN72" i="4" s="1"/>
  <c r="AO72" i="4" s="1"/>
  <c r="AP72" i="4" s="1"/>
  <c r="AQ72" i="4" s="1"/>
  <c r="AR72" i="4" s="1"/>
  <c r="AS72" i="4" s="1"/>
  <c r="AT72" i="4" s="1"/>
  <c r="AU72" i="4" s="1"/>
  <c r="AV72" i="4" s="1"/>
  <c r="AW72" i="4" s="1"/>
  <c r="AX72" i="4" s="1"/>
  <c r="AY72" i="4" s="1"/>
  <c r="AZ72" i="4" s="1"/>
  <c r="BA72" i="4" s="1"/>
  <c r="BB72" i="4" s="1"/>
  <c r="BC72" i="4" s="1"/>
  <c r="BD72" i="4" s="1"/>
  <c r="BE72" i="4" s="1"/>
  <c r="BF72" i="4" s="1"/>
  <c r="BG72" i="4" s="1"/>
  <c r="BH72" i="4" s="1"/>
  <c r="BI72" i="4" s="1"/>
  <c r="BJ72" i="4" s="1"/>
  <c r="BK72" i="4" s="1"/>
  <c r="BL72" i="4" s="1"/>
  <c r="BM72" i="4" s="1"/>
  <c r="BN72" i="4" s="1"/>
  <c r="BO72" i="4" s="1"/>
  <c r="BP72" i="4" s="1"/>
  <c r="BQ72" i="4" s="1"/>
  <c r="BR72" i="4" s="1"/>
  <c r="BS72" i="4" s="1"/>
  <c r="BT72" i="4" s="1"/>
  <c r="BU72" i="4" s="1"/>
  <c r="BV72" i="4" s="1"/>
  <c r="BW72" i="4" s="1"/>
  <c r="BX72" i="4" s="1"/>
  <c r="BY72" i="4" s="1"/>
  <c r="BZ72" i="4" s="1"/>
  <c r="CA72" i="4" s="1"/>
  <c r="CB72" i="4" s="1"/>
  <c r="CC72" i="4" s="1"/>
  <c r="CD72" i="4" s="1"/>
  <c r="CE72" i="4" s="1"/>
  <c r="CF72" i="4" s="1"/>
  <c r="CG72" i="4" s="1"/>
  <c r="CH72" i="4" s="1"/>
  <c r="CI72" i="4" s="1"/>
  <c r="CJ72" i="4" s="1"/>
  <c r="CK72" i="4" s="1"/>
  <c r="CL72" i="4" s="1"/>
  <c r="CM72" i="4" s="1"/>
  <c r="CN72" i="4" s="1"/>
  <c r="CO72" i="4" s="1"/>
  <c r="CP72" i="4" s="1"/>
  <c r="CQ72" i="4" s="1"/>
  <c r="CR72" i="4" s="1"/>
  <c r="CS72" i="4" s="1"/>
  <c r="CT72" i="4" s="1"/>
  <c r="CU72" i="4" s="1"/>
  <c r="CV72" i="4" s="1"/>
  <c r="CW72" i="4" s="1"/>
  <c r="CX72" i="4" s="1"/>
  <c r="CY72" i="4" s="1"/>
  <c r="Q100" i="4"/>
  <c r="Y100" i="4"/>
  <c r="AG100" i="4"/>
  <c r="S100" i="4"/>
  <c r="AA100" i="4"/>
  <c r="AI100" i="4"/>
  <c r="P100" i="4"/>
  <c r="X100" i="4"/>
  <c r="AF100" i="4"/>
  <c r="M100" i="4"/>
  <c r="U100" i="4"/>
  <c r="AC100" i="4"/>
  <c r="AK100" i="4"/>
  <c r="R100" i="4"/>
  <c r="Z100" i="4"/>
  <c r="AH100" i="4"/>
  <c r="O100" i="4"/>
  <c r="W100" i="4"/>
  <c r="AE100" i="4"/>
  <c r="AM100" i="4"/>
  <c r="T100" i="4"/>
  <c r="AB100" i="4"/>
  <c r="AJ100" i="4"/>
  <c r="N100" i="4"/>
  <c r="V100" i="4"/>
  <c r="AD100" i="4"/>
  <c r="AL100" i="4"/>
  <c r="CS100" i="4"/>
  <c r="CK100" i="4"/>
  <c r="CC100" i="4"/>
  <c r="BU100" i="4"/>
  <c r="BM100" i="4"/>
  <c r="BE100" i="4"/>
  <c r="AW100" i="4"/>
  <c r="AO100" i="4"/>
  <c r="E100" i="4"/>
  <c r="E99" i="4"/>
  <c r="I97" i="4"/>
  <c r="I96" i="4"/>
  <c r="I95" i="4"/>
  <c r="F95" i="4"/>
  <c r="DA95" i="4" s="1"/>
  <c r="I94" i="4"/>
  <c r="I93" i="4"/>
  <c r="I92" i="4"/>
  <c r="I91" i="4"/>
  <c r="I90" i="4"/>
  <c r="F90" i="4"/>
  <c r="DA90" i="4" s="1"/>
  <c r="I89" i="4"/>
  <c r="I88" i="4"/>
  <c r="I87" i="4"/>
  <c r="F87" i="4"/>
  <c r="DA87" i="4" s="1"/>
  <c r="I86" i="4"/>
  <c r="I85" i="4"/>
  <c r="I84" i="4"/>
  <c r="I83" i="4"/>
  <c r="I82" i="4"/>
  <c r="I81" i="4"/>
  <c r="F81" i="4"/>
  <c r="DA81" i="4" s="1"/>
  <c r="I80" i="4"/>
  <c r="I79" i="4"/>
  <c r="I78" i="4"/>
  <c r="F78" i="4"/>
  <c r="DA78" i="4" s="1"/>
  <c r="I77" i="4"/>
  <c r="I76" i="4"/>
  <c r="F76" i="4"/>
  <c r="DA76" i="4" s="1"/>
  <c r="I75" i="4"/>
  <c r="F75" i="4"/>
  <c r="DA75" i="4" s="1"/>
  <c r="I74" i="4"/>
  <c r="I73" i="4"/>
  <c r="F73" i="4"/>
  <c r="DA73" i="4" s="1"/>
  <c r="F28" i="2"/>
  <c r="F23" i="2"/>
  <c r="F20" i="2"/>
  <c r="F14" i="2"/>
  <c r="F11" i="2"/>
  <c r="F9" i="2"/>
  <c r="F8" i="2"/>
  <c r="F6" i="2"/>
  <c r="E33" i="2"/>
  <c r="F27" i="2" s="1"/>
  <c r="E32" i="2"/>
  <c r="N30" i="1"/>
  <c r="F135" i="4" l="1"/>
  <c r="F131" i="4"/>
  <c r="F121" i="4"/>
  <c r="F117" i="4"/>
  <c r="F127" i="4"/>
  <c r="F124" i="4"/>
  <c r="F134" i="4"/>
  <c r="F130" i="4"/>
  <c r="F123" i="4"/>
  <c r="F126" i="4"/>
  <c r="F112" i="4"/>
  <c r="K112" i="4" s="1"/>
  <c r="K111" i="4" s="1"/>
  <c r="K135" i="4" s="1"/>
  <c r="F115" i="4"/>
  <c r="F120" i="4"/>
  <c r="F129" i="4"/>
  <c r="F132" i="4"/>
  <c r="F122" i="4"/>
  <c r="F118" i="4"/>
  <c r="F84" i="4"/>
  <c r="F30" i="4"/>
  <c r="F52" i="4"/>
  <c r="F50" i="4"/>
  <c r="K50" i="4" s="1"/>
  <c r="F46" i="4"/>
  <c r="K46" i="4" s="1"/>
  <c r="F40" i="4"/>
  <c r="K40" i="4" s="1"/>
  <c r="K39" i="4" s="1"/>
  <c r="K63" i="4" s="1"/>
  <c r="F18" i="4"/>
  <c r="K18" i="4" s="1"/>
  <c r="F10" i="4"/>
  <c r="F16" i="4"/>
  <c r="K16" i="4" s="1"/>
  <c r="F55" i="4"/>
  <c r="K55" i="4" s="1"/>
  <c r="F27" i="4"/>
  <c r="F63" i="4"/>
  <c r="F54" i="4"/>
  <c r="K54" i="4" s="1"/>
  <c r="F29" i="4"/>
  <c r="K29" i="4" s="1"/>
  <c r="K28" i="4" s="1"/>
  <c r="F25" i="4"/>
  <c r="K25" i="4" s="1"/>
  <c r="F21" i="4"/>
  <c r="K21" i="4" s="1"/>
  <c r="F19" i="4"/>
  <c r="F17" i="4"/>
  <c r="K17" i="4" s="1"/>
  <c r="F13" i="4"/>
  <c r="K13" i="4" s="1"/>
  <c r="F45" i="4"/>
  <c r="K45" i="4" s="1"/>
  <c r="F60" i="4"/>
  <c r="F58" i="4"/>
  <c r="K58" i="4" s="1"/>
  <c r="F24" i="4"/>
  <c r="K24" i="4" s="1"/>
  <c r="F12" i="4"/>
  <c r="K12" i="4" s="1"/>
  <c r="F51" i="4"/>
  <c r="K51" i="4" s="1"/>
  <c r="F62" i="4"/>
  <c r="K62" i="4" s="1"/>
  <c r="K61" i="4" s="1"/>
  <c r="F49" i="4"/>
  <c r="K49" i="4" s="1"/>
  <c r="F59" i="4"/>
  <c r="K59" i="4" s="1"/>
  <c r="F57" i="4"/>
  <c r="K57" i="4" s="1"/>
  <c r="F43" i="4"/>
  <c r="F15" i="4"/>
  <c r="K15" i="4" s="1"/>
  <c r="F7" i="4"/>
  <c r="K7" i="4" s="1"/>
  <c r="K6" i="4" s="1"/>
  <c r="K30" i="4" s="1"/>
  <c r="F48" i="4"/>
  <c r="K48" i="4" s="1"/>
  <c r="F26" i="4"/>
  <c r="K26" i="4" s="1"/>
  <c r="F22" i="4"/>
  <c r="K22" i="4" s="1"/>
  <c r="F7" i="2"/>
  <c r="F15" i="2"/>
  <c r="F16" i="2"/>
  <c r="F24" i="2"/>
  <c r="F13" i="2"/>
  <c r="F17" i="2"/>
  <c r="F25" i="2"/>
  <c r="F21" i="2"/>
  <c r="F30" i="2"/>
  <c r="F10" i="2"/>
  <c r="F18" i="2"/>
  <c r="F26" i="2"/>
  <c r="F12" i="2"/>
  <c r="F29" i="2"/>
  <c r="F22" i="2"/>
  <c r="F19" i="2"/>
  <c r="AP100" i="4"/>
  <c r="AX100" i="4"/>
  <c r="BF100" i="4"/>
  <c r="BN100" i="4"/>
  <c r="BV100" i="4"/>
  <c r="CD100" i="4"/>
  <c r="CL100" i="4"/>
  <c r="CT100" i="4"/>
  <c r="AQ100" i="4"/>
  <c r="AY100" i="4"/>
  <c r="BG100" i="4"/>
  <c r="BO100" i="4"/>
  <c r="BW100" i="4"/>
  <c r="CE100" i="4"/>
  <c r="CM100" i="4"/>
  <c r="CU100" i="4"/>
  <c r="AR100" i="4"/>
  <c r="AZ100" i="4"/>
  <c r="BH100" i="4"/>
  <c r="BP100" i="4"/>
  <c r="BX100" i="4"/>
  <c r="CF100" i="4"/>
  <c r="CN100" i="4"/>
  <c r="CV100" i="4"/>
  <c r="AS100" i="4"/>
  <c r="BA100" i="4"/>
  <c r="BI100" i="4"/>
  <c r="BQ100" i="4"/>
  <c r="BY100" i="4"/>
  <c r="CG100" i="4"/>
  <c r="CO100" i="4"/>
  <c r="CW100" i="4"/>
  <c r="L100" i="4"/>
  <c r="AU100" i="4"/>
  <c r="BC100" i="4"/>
  <c r="BK100" i="4"/>
  <c r="BS100" i="4"/>
  <c r="CA100" i="4"/>
  <c r="CI100" i="4"/>
  <c r="CQ100" i="4"/>
  <c r="CY100" i="4"/>
  <c r="AN100" i="4"/>
  <c r="AV100" i="4"/>
  <c r="BD100" i="4"/>
  <c r="BL100" i="4"/>
  <c r="BT100" i="4"/>
  <c r="CB100" i="4"/>
  <c r="CJ100" i="4"/>
  <c r="CR100" i="4"/>
  <c r="AT100" i="4"/>
  <c r="BB100" i="4"/>
  <c r="BJ100" i="4"/>
  <c r="BR100" i="4"/>
  <c r="BZ100" i="4"/>
  <c r="CH100" i="4"/>
  <c r="CP100" i="4"/>
  <c r="CX100" i="4"/>
  <c r="F79" i="4"/>
  <c r="F74" i="4"/>
  <c r="F96" i="4"/>
  <c r="F77" i="4"/>
  <c r="DA77" i="4" s="1"/>
  <c r="F85" i="4"/>
  <c r="F88" i="4"/>
  <c r="F82" i="4"/>
  <c r="F80" i="4"/>
  <c r="F91" i="4"/>
  <c r="F93" i="4"/>
  <c r="F83" i="4"/>
  <c r="F94" i="4"/>
  <c r="DA94" i="4" s="1"/>
  <c r="F97" i="4"/>
  <c r="DA97" i="4" s="1"/>
  <c r="F89" i="4"/>
  <c r="F92" i="4"/>
  <c r="F86" i="4"/>
  <c r="DA86" i="4" s="1"/>
  <c r="T150" i="4" l="1"/>
  <c r="X150" i="4"/>
  <c r="B15" i="7" s="1"/>
  <c r="AB150" i="4"/>
  <c r="B27" i="7" s="1"/>
  <c r="AF150" i="4"/>
  <c r="B39" i="7" s="1"/>
  <c r="AJ150" i="4"/>
  <c r="B52" i="7" s="1"/>
  <c r="AN150" i="4"/>
  <c r="B65" i="7" s="1"/>
  <c r="AR150" i="4"/>
  <c r="B78" i="7" s="1"/>
  <c r="AV150" i="4"/>
  <c r="B91" i="7" s="1"/>
  <c r="AZ150" i="4"/>
  <c r="BD150" i="4"/>
  <c r="K134" i="4"/>
  <c r="K133" i="4" s="1"/>
  <c r="P160" i="4"/>
  <c r="T160" i="4"/>
  <c r="B6" i="7" s="1"/>
  <c r="X160" i="4"/>
  <c r="B17" i="7" s="1"/>
  <c r="AB160" i="4"/>
  <c r="B29" i="7" s="1"/>
  <c r="AF160" i="4"/>
  <c r="B42" i="7" s="1"/>
  <c r="AJ160" i="4"/>
  <c r="B55" i="7" s="1"/>
  <c r="AN160" i="4"/>
  <c r="B68" i="7" s="1"/>
  <c r="AR160" i="4"/>
  <c r="B81" i="7" s="1"/>
  <c r="AV160" i="4"/>
  <c r="AZ160" i="4"/>
  <c r="BD160" i="4"/>
  <c r="P156" i="4"/>
  <c r="T156" i="4"/>
  <c r="X156" i="4"/>
  <c r="AB156" i="4"/>
  <c r="AF156" i="4"/>
  <c r="B41" i="7" s="1"/>
  <c r="AJ156" i="4"/>
  <c r="B54" i="7" s="1"/>
  <c r="AN156" i="4"/>
  <c r="B67" i="7" s="1"/>
  <c r="AR156" i="4"/>
  <c r="B80" i="7" s="1"/>
  <c r="AV156" i="4"/>
  <c r="B93" i="7" s="1"/>
  <c r="AZ156" i="4"/>
  <c r="BD156" i="4"/>
  <c r="P152" i="4"/>
  <c r="T152" i="4"/>
  <c r="X152" i="4"/>
  <c r="AB152" i="4"/>
  <c r="AF152" i="4"/>
  <c r="AJ152" i="4"/>
  <c r="AN152" i="4"/>
  <c r="AR152" i="4"/>
  <c r="AV152" i="4"/>
  <c r="AZ152" i="4"/>
  <c r="BD152" i="4"/>
  <c r="T148" i="4"/>
  <c r="X148" i="4"/>
  <c r="B14" i="7" s="1"/>
  <c r="AB148" i="4"/>
  <c r="B25" i="7" s="1"/>
  <c r="AF148" i="4"/>
  <c r="B37" i="7" s="1"/>
  <c r="AJ148" i="4"/>
  <c r="B50" i="7" s="1"/>
  <c r="AN148" i="4"/>
  <c r="B63" i="7" s="1"/>
  <c r="AR148" i="4"/>
  <c r="B76" i="7" s="1"/>
  <c r="AV148" i="4"/>
  <c r="B89" i="7" s="1"/>
  <c r="AZ148" i="4"/>
  <c r="BD148" i="4"/>
  <c r="P154" i="4"/>
  <c r="T154" i="4"/>
  <c r="X154" i="4"/>
  <c r="AB154" i="4"/>
  <c r="AF154" i="4"/>
  <c r="AJ154" i="4"/>
  <c r="AN154" i="4"/>
  <c r="AR154" i="4"/>
  <c r="AV154" i="4"/>
  <c r="AZ154" i="4"/>
  <c r="BD154" i="4"/>
  <c r="T143" i="4"/>
  <c r="B4" i="7" s="1"/>
  <c r="X143" i="4"/>
  <c r="B11" i="7" s="1"/>
  <c r="AB143" i="4"/>
  <c r="B22" i="7" s="1"/>
  <c r="AF143" i="4"/>
  <c r="B34" i="7" s="1"/>
  <c r="AJ143" i="4"/>
  <c r="B47" i="7" s="1"/>
  <c r="AN143" i="4"/>
  <c r="B60" i="7" s="1"/>
  <c r="AR143" i="4"/>
  <c r="B73" i="7" s="1"/>
  <c r="AV143" i="4"/>
  <c r="B86" i="7" s="1"/>
  <c r="AZ143" i="4"/>
  <c r="B101" i="7" s="1"/>
  <c r="D101" i="7" s="1"/>
  <c r="BD143" i="4"/>
  <c r="T145" i="4"/>
  <c r="B5" i="7" s="1"/>
  <c r="X145" i="4"/>
  <c r="B12" i="7" s="1"/>
  <c r="AB145" i="4"/>
  <c r="B23" i="7" s="1"/>
  <c r="AF145" i="4"/>
  <c r="B35" i="7" s="1"/>
  <c r="AJ145" i="4"/>
  <c r="B48" i="7" s="1"/>
  <c r="AN145" i="4"/>
  <c r="B61" i="7" s="1"/>
  <c r="AR145" i="4"/>
  <c r="B74" i="7" s="1"/>
  <c r="AV145" i="4"/>
  <c r="B87" i="7" s="1"/>
  <c r="AZ145" i="4"/>
  <c r="BD145" i="4"/>
  <c r="T149" i="4"/>
  <c r="X149" i="4"/>
  <c r="AB149" i="4"/>
  <c r="B26" i="7" s="1"/>
  <c r="AF149" i="4"/>
  <c r="B38" i="7" s="1"/>
  <c r="AJ149" i="4"/>
  <c r="B51" i="7" s="1"/>
  <c r="AN149" i="4"/>
  <c r="B64" i="7" s="1"/>
  <c r="AR149" i="4"/>
  <c r="B77" i="7" s="1"/>
  <c r="AV149" i="4"/>
  <c r="B90" i="7" s="1"/>
  <c r="AZ149" i="4"/>
  <c r="BD149" i="4"/>
  <c r="P153" i="4"/>
  <c r="T153" i="4"/>
  <c r="X153" i="4"/>
  <c r="B16" i="7" s="1"/>
  <c r="AB153" i="4"/>
  <c r="B28" i="7" s="1"/>
  <c r="AF153" i="4"/>
  <c r="B40" i="7" s="1"/>
  <c r="AJ153" i="4"/>
  <c r="AN153" i="4"/>
  <c r="AR153" i="4"/>
  <c r="B79" i="7" s="1"/>
  <c r="AV153" i="4"/>
  <c r="B92" i="7" s="1"/>
  <c r="AZ153" i="4"/>
  <c r="BD153" i="4"/>
  <c r="P158" i="4"/>
  <c r="T158" i="4"/>
  <c r="X158" i="4"/>
  <c r="AB158" i="4"/>
  <c r="AF158" i="4"/>
  <c r="AJ158" i="4"/>
  <c r="AN158" i="4"/>
  <c r="AR158" i="4"/>
  <c r="AV158" i="4"/>
  <c r="B95" i="7" s="1"/>
  <c r="AZ158" i="4"/>
  <c r="BD158" i="4"/>
  <c r="P157" i="4"/>
  <c r="T157" i="4"/>
  <c r="X157" i="4"/>
  <c r="AB157" i="4"/>
  <c r="AF157" i="4"/>
  <c r="AJ157" i="4"/>
  <c r="AN157" i="4"/>
  <c r="AR157" i="4"/>
  <c r="AV157" i="4"/>
  <c r="B94" i="7" s="1"/>
  <c r="AZ157" i="4"/>
  <c r="BD157" i="4"/>
  <c r="T146" i="4"/>
  <c r="X146" i="4"/>
  <c r="B13" i="7" s="1"/>
  <c r="AB146" i="4"/>
  <c r="B24" i="7" s="1"/>
  <c r="AF146" i="4"/>
  <c r="B36" i="7" s="1"/>
  <c r="AJ146" i="4"/>
  <c r="B49" i="7" s="1"/>
  <c r="AN146" i="4"/>
  <c r="B62" i="7" s="1"/>
  <c r="AR146" i="4"/>
  <c r="B75" i="7" s="1"/>
  <c r="AV146" i="4"/>
  <c r="B88" i="7" s="1"/>
  <c r="AZ146" i="4"/>
  <c r="BD146" i="4"/>
  <c r="AF151" i="4"/>
  <c r="T151" i="4"/>
  <c r="BD151" i="4"/>
  <c r="AJ151" i="4"/>
  <c r="AZ151" i="4"/>
  <c r="X151" i="4"/>
  <c r="AB151" i="4"/>
  <c r="AN151" i="4"/>
  <c r="AR151" i="4"/>
  <c r="AV151" i="4"/>
  <c r="K122" i="4"/>
  <c r="P150" i="4"/>
  <c r="K130" i="4"/>
  <c r="K129" i="4"/>
  <c r="K120" i="4"/>
  <c r="P148" i="4"/>
  <c r="K127" i="4"/>
  <c r="P143" i="4"/>
  <c r="K115" i="4"/>
  <c r="K114" i="4" s="1"/>
  <c r="K113" i="4"/>
  <c r="K117" i="4"/>
  <c r="P145" i="4"/>
  <c r="K121" i="4"/>
  <c r="P149" i="4"/>
  <c r="K126" i="4"/>
  <c r="K131" i="4"/>
  <c r="P146" i="4"/>
  <c r="K118" i="4"/>
  <c r="K123" i="4"/>
  <c r="P151" i="4"/>
  <c r="L101" i="4"/>
  <c r="M101" i="4" s="1"/>
  <c r="N101" i="4" s="1"/>
  <c r="O101" i="4" s="1"/>
  <c r="P101" i="4" s="1"/>
  <c r="Q101" i="4" s="1"/>
  <c r="R101" i="4" s="1"/>
  <c r="S101" i="4" s="1"/>
  <c r="T101" i="4" s="1"/>
  <c r="U101" i="4" s="1"/>
  <c r="V101" i="4" s="1"/>
  <c r="W101" i="4" s="1"/>
  <c r="X101" i="4" s="1"/>
  <c r="Y101" i="4" s="1"/>
  <c r="Z101" i="4" s="1"/>
  <c r="AA101" i="4" s="1"/>
  <c r="AB101" i="4" s="1"/>
  <c r="AC101" i="4" s="1"/>
  <c r="AD101" i="4" s="1"/>
  <c r="AE101" i="4" s="1"/>
  <c r="AF101" i="4" s="1"/>
  <c r="AG101" i="4" s="1"/>
  <c r="AH101" i="4" s="1"/>
  <c r="AI101" i="4" s="1"/>
  <c r="AJ101" i="4" s="1"/>
  <c r="AK101" i="4" s="1"/>
  <c r="AL101" i="4" s="1"/>
  <c r="AM101" i="4" s="1"/>
  <c r="L104" i="4"/>
  <c r="M104" i="4" s="1"/>
  <c r="Q104" i="4" s="1"/>
  <c r="U104" i="4" s="1"/>
  <c r="Y104" i="4" s="1"/>
  <c r="AC104" i="4" s="1"/>
  <c r="AG104" i="4" s="1"/>
  <c r="AK104" i="4" s="1"/>
  <c r="AO104" i="4" s="1"/>
  <c r="AS104" i="4" s="1"/>
  <c r="AW104" i="4" s="1"/>
  <c r="BA104" i="4" s="1"/>
  <c r="K44" i="4"/>
  <c r="K11" i="4"/>
  <c r="K23" i="4"/>
  <c r="K20" i="4" s="1"/>
  <c r="K14" i="4"/>
  <c r="K47" i="4"/>
  <c r="K10" i="4"/>
  <c r="K9" i="4" s="1"/>
  <c r="K8" i="4"/>
  <c r="K96" i="4"/>
  <c r="K95" i="4" s="1"/>
  <c r="DA96" i="4"/>
  <c r="K74" i="4"/>
  <c r="K73" i="4" s="1"/>
  <c r="K97" i="4" s="1"/>
  <c r="DA74" i="4"/>
  <c r="K43" i="4"/>
  <c r="K42" i="4" s="1"/>
  <c r="K41" i="4"/>
  <c r="K91" i="4"/>
  <c r="DA91" i="4"/>
  <c r="K79" i="4"/>
  <c r="DA79" i="4"/>
  <c r="K56" i="4"/>
  <c r="K53" i="4" s="1"/>
  <c r="K93" i="4"/>
  <c r="DA93" i="4"/>
  <c r="K92" i="4"/>
  <c r="DA92" i="4"/>
  <c r="K82" i="4"/>
  <c r="DA82" i="4"/>
  <c r="K83" i="4"/>
  <c r="DA83" i="4"/>
  <c r="K80" i="4"/>
  <c r="DA80" i="4"/>
  <c r="K89" i="4"/>
  <c r="DA89" i="4"/>
  <c r="K88" i="4"/>
  <c r="DA88" i="4"/>
  <c r="K85" i="4"/>
  <c r="DA85" i="4"/>
  <c r="K84" i="4"/>
  <c r="DA84" i="4"/>
  <c r="K75" i="4"/>
  <c r="K77" i="4"/>
  <c r="K76" i="4" s="1"/>
  <c r="B96" i="7" l="1"/>
  <c r="D102" i="7"/>
  <c r="K128" i="4"/>
  <c r="B66" i="7"/>
  <c r="B53" i="7"/>
  <c r="K119" i="4"/>
  <c r="K116" i="4"/>
  <c r="K125" i="4"/>
  <c r="K81" i="4"/>
  <c r="K78" i="4"/>
  <c r="K90" i="4"/>
  <c r="K87" i="4" s="1"/>
  <c r="AN101" i="4"/>
  <c r="AO101" i="4" s="1"/>
  <c r="AP101" i="4" s="1"/>
  <c r="AQ101" i="4" s="1"/>
  <c r="AR101" i="4" l="1"/>
  <c r="AS101" i="4" s="1"/>
  <c r="AT101" i="4" s="1"/>
  <c r="AU101" i="4" s="1"/>
  <c r="AV101" i="4" s="1"/>
  <c r="AW101" i="4" s="1"/>
  <c r="AX101" i="4" s="1"/>
  <c r="B7" i="7"/>
  <c r="I29" i="2"/>
  <c r="K29" i="2"/>
  <c r="K28" i="2" s="1"/>
  <c r="I28" i="2"/>
  <c r="I27" i="2"/>
  <c r="I26" i="2"/>
  <c r="K26" i="2"/>
  <c r="I25" i="2"/>
  <c r="K25" i="2"/>
  <c r="I24" i="2"/>
  <c r="K24" i="2"/>
  <c r="I23" i="2"/>
  <c r="I22" i="2"/>
  <c r="K22" i="2"/>
  <c r="I21" i="2"/>
  <c r="K21" i="2"/>
  <c r="I20" i="2"/>
  <c r="I19" i="2"/>
  <c r="I18" i="2"/>
  <c r="K18" i="2"/>
  <c r="I17" i="2"/>
  <c r="K17" i="2"/>
  <c r="I16" i="2"/>
  <c r="K16" i="2"/>
  <c r="I15" i="2"/>
  <c r="K15" i="2"/>
  <c r="I14" i="2"/>
  <c r="I13" i="2"/>
  <c r="K13" i="2"/>
  <c r="I12" i="2"/>
  <c r="K12" i="2"/>
  <c r="I11" i="2"/>
  <c r="I10" i="2"/>
  <c r="K10" i="2"/>
  <c r="K9" i="2" s="1"/>
  <c r="I9" i="2"/>
  <c r="I8" i="2"/>
  <c r="I7" i="2"/>
  <c r="K7" i="2"/>
  <c r="K6" i="2" s="1"/>
  <c r="K30" i="2" s="1"/>
  <c r="I6" i="2"/>
  <c r="I30" i="2"/>
  <c r="AY101" i="4" l="1"/>
  <c r="AZ101" i="4" s="1"/>
  <c r="BA101" i="4" s="1"/>
  <c r="BB101" i="4" s="1"/>
  <c r="BC101" i="4" s="1"/>
  <c r="BD101" i="4" s="1"/>
  <c r="BE101" i="4" s="1"/>
  <c r="B18" i="7"/>
  <c r="K8" i="2"/>
  <c r="K11" i="2"/>
  <c r="K14" i="2"/>
  <c r="K23" i="2"/>
  <c r="K20" i="2" s="1"/>
  <c r="BF101" i="4" l="1"/>
  <c r="BG101" i="4" s="1"/>
  <c r="BH101" i="4" s="1"/>
  <c r="BI101" i="4" s="1"/>
  <c r="BJ101" i="4" s="1"/>
  <c r="BK101" i="4" s="1"/>
  <c r="BL101" i="4" s="1"/>
  <c r="B30" i="7"/>
  <c r="G8" i="1"/>
  <c r="G9" i="1"/>
  <c r="G11" i="1"/>
  <c r="G14" i="1"/>
  <c r="G20" i="1"/>
  <c r="G23" i="1"/>
  <c r="G28" i="1"/>
  <c r="G6" i="1"/>
  <c r="F32" i="1"/>
  <c r="F31" i="1"/>
  <c r="BM101" i="4" l="1"/>
  <c r="BN101" i="4" s="1"/>
  <c r="BO101" i="4" s="1"/>
  <c r="BP101" i="4" s="1"/>
  <c r="BQ101" i="4" s="1"/>
  <c r="BR101" i="4" s="1"/>
  <c r="BS101" i="4" s="1"/>
  <c r="B43" i="7"/>
  <c r="G7" i="1"/>
  <c r="L7" i="1" s="1"/>
  <c r="G30" i="1"/>
  <c r="G22" i="1"/>
  <c r="L22" i="1" s="1"/>
  <c r="G19" i="1"/>
  <c r="G25" i="1"/>
  <c r="L25" i="1" s="1"/>
  <c r="G15" i="1"/>
  <c r="L15" i="1" s="1"/>
  <c r="G29" i="1"/>
  <c r="L29" i="1" s="1"/>
  <c r="G21" i="1"/>
  <c r="L21" i="1" s="1"/>
  <c r="G13" i="1"/>
  <c r="L13" i="1" s="1"/>
  <c r="G12" i="1"/>
  <c r="L12" i="1" s="1"/>
  <c r="G27" i="1"/>
  <c r="G26" i="1"/>
  <c r="L26" i="1" s="1"/>
  <c r="G18" i="1"/>
  <c r="L18" i="1" s="1"/>
  <c r="G10" i="1"/>
  <c r="L10" i="1" s="1"/>
  <c r="G17" i="1"/>
  <c r="L17" i="1" s="1"/>
  <c r="G24" i="1"/>
  <c r="L24" i="1" s="1"/>
  <c r="G16" i="1"/>
  <c r="L16" i="1" s="1"/>
  <c r="BT101" i="4" l="1"/>
  <c r="BU101" i="4" s="1"/>
  <c r="BV101" i="4" s="1"/>
  <c r="BW101" i="4" s="1"/>
  <c r="BX101" i="4" s="1"/>
  <c r="BY101" i="4" s="1"/>
  <c r="BZ101" i="4" s="1"/>
  <c r="B56" i="7"/>
  <c r="CG16" i="1"/>
  <c r="BM16" i="1"/>
  <c r="CK16" i="1"/>
  <c r="CO16" i="1"/>
  <c r="BQ16" i="1"/>
  <c r="BU16" i="1"/>
  <c r="BY16" i="1"/>
  <c r="CC16" i="1"/>
  <c r="CC14" i="1" s="1"/>
  <c r="BU24" i="1"/>
  <c r="BY24" i="1"/>
  <c r="CC24" i="1"/>
  <c r="BM24" i="1"/>
  <c r="CG24" i="1"/>
  <c r="CK24" i="1"/>
  <c r="BQ24" i="1"/>
  <c r="BQ23" i="1" s="1"/>
  <c r="CO24" i="1"/>
  <c r="CO23" i="1" s="1"/>
  <c r="CO20" i="1" s="1"/>
  <c r="BM21" i="1"/>
  <c r="BY21" i="1"/>
  <c r="CC21" i="1"/>
  <c r="CG21" i="1"/>
  <c r="BQ21" i="1"/>
  <c r="CK21" i="1"/>
  <c r="CO21" i="1"/>
  <c r="BU21" i="1"/>
  <c r="BY26" i="1"/>
  <c r="BM26" i="1"/>
  <c r="CC26" i="1"/>
  <c r="CK26" i="1"/>
  <c r="BQ26" i="1"/>
  <c r="CO26" i="1"/>
  <c r="CG26" i="1"/>
  <c r="BU26" i="1"/>
  <c r="BU17" i="1"/>
  <c r="BY17" i="1"/>
  <c r="CG17" i="1"/>
  <c r="BM17" i="1"/>
  <c r="CK17" i="1"/>
  <c r="CO17" i="1"/>
  <c r="BQ17" i="1"/>
  <c r="BQ14" i="1" s="1"/>
  <c r="CC17" i="1"/>
  <c r="BQ29" i="1"/>
  <c r="BQ28" i="1" s="1"/>
  <c r="CK29" i="1"/>
  <c r="CK28" i="1" s="1"/>
  <c r="CO29" i="1"/>
  <c r="CO28" i="1" s="1"/>
  <c r="BU29" i="1"/>
  <c r="BU28" i="1" s="1"/>
  <c r="BY29" i="1"/>
  <c r="BY28" i="1" s="1"/>
  <c r="BM29" i="1"/>
  <c r="BM28" i="1" s="1"/>
  <c r="CC29" i="1"/>
  <c r="CC28" i="1" s="1"/>
  <c r="CG29" i="1"/>
  <c r="CG28" i="1" s="1"/>
  <c r="BM15" i="1"/>
  <c r="BQ15" i="1"/>
  <c r="BY15" i="1"/>
  <c r="CC15" i="1"/>
  <c r="CG15" i="1"/>
  <c r="BU15" i="1"/>
  <c r="CK15" i="1"/>
  <c r="CO15" i="1"/>
  <c r="BU10" i="1"/>
  <c r="BU9" i="1" s="1"/>
  <c r="BY10" i="1"/>
  <c r="BY9" i="1" s="1"/>
  <c r="BM10" i="1"/>
  <c r="BM9" i="1" s="1"/>
  <c r="CG10" i="1"/>
  <c r="CG9" i="1" s="1"/>
  <c r="CK10" i="1"/>
  <c r="CK9" i="1" s="1"/>
  <c r="CC10" i="1"/>
  <c r="CC9" i="1" s="1"/>
  <c r="CO10" i="1"/>
  <c r="CO9" i="1" s="1"/>
  <c r="BQ10" i="1"/>
  <c r="BQ9" i="1" s="1"/>
  <c r="BQ8" i="1" s="1"/>
  <c r="BQ18" i="1"/>
  <c r="BU18" i="1"/>
  <c r="CC18" i="1"/>
  <c r="CG18" i="1"/>
  <c r="CK18" i="1"/>
  <c r="CO18" i="1"/>
  <c r="BY18" i="1"/>
  <c r="BM18" i="1"/>
  <c r="CO25" i="1"/>
  <c r="BM25" i="1"/>
  <c r="BM23" i="1" s="1"/>
  <c r="BQ25" i="1"/>
  <c r="BU25" i="1"/>
  <c r="BY25" i="1"/>
  <c r="CC25" i="1"/>
  <c r="CG25" i="1"/>
  <c r="CK25" i="1"/>
  <c r="CG22" i="1"/>
  <c r="CK22" i="1"/>
  <c r="CO22" i="1"/>
  <c r="BU22" i="1"/>
  <c r="BQ22" i="1"/>
  <c r="BY22" i="1"/>
  <c r="BM22" i="1"/>
  <c r="CC22" i="1"/>
  <c r="CG12" i="1"/>
  <c r="BM12" i="1"/>
  <c r="CK12" i="1"/>
  <c r="CO12" i="1"/>
  <c r="CO11" i="1" s="1"/>
  <c r="BQ12" i="1"/>
  <c r="BQ11" i="1" s="1"/>
  <c r="BU12" i="1"/>
  <c r="BY12" i="1"/>
  <c r="CC12" i="1"/>
  <c r="CC13" i="1"/>
  <c r="CG13" i="1"/>
  <c r="CO13" i="1"/>
  <c r="BM13" i="1"/>
  <c r="BM11" i="1" s="1"/>
  <c r="BQ13" i="1"/>
  <c r="BU13" i="1"/>
  <c r="BY13" i="1"/>
  <c r="CK13" i="1"/>
  <c r="L6" i="1"/>
  <c r="L30" i="1" s="1"/>
  <c r="CG7" i="1"/>
  <c r="CG6" i="1" s="1"/>
  <c r="CK7" i="1"/>
  <c r="CK6" i="1" s="1"/>
  <c r="BM7" i="1"/>
  <c r="BM6" i="1" s="1"/>
  <c r="BQ7" i="1"/>
  <c r="BQ6" i="1" s="1"/>
  <c r="BU7" i="1"/>
  <c r="BU6" i="1" s="1"/>
  <c r="BY7" i="1"/>
  <c r="BY6" i="1" s="1"/>
  <c r="CO7" i="1"/>
  <c r="CO6" i="1" s="1"/>
  <c r="CC7" i="1"/>
  <c r="CC6" i="1" s="1"/>
  <c r="L11" i="1"/>
  <c r="L23" i="1"/>
  <c r="L20" i="1" s="1"/>
  <c r="L28" i="1"/>
  <c r="L9" i="1"/>
  <c r="L14" i="1"/>
  <c r="L8" i="1"/>
  <c r="CA101" i="4" l="1"/>
  <c r="CB101" i="4" s="1"/>
  <c r="CC101" i="4" s="1"/>
  <c r="CD101" i="4" s="1"/>
  <c r="CE101" i="4" s="1"/>
  <c r="CF101" i="4" s="1"/>
  <c r="CG101" i="4" s="1"/>
  <c r="B69" i="7"/>
  <c r="CO8" i="1"/>
  <c r="BU11" i="1"/>
  <c r="CC8" i="1"/>
  <c r="CK20" i="1"/>
  <c r="CK23" i="1"/>
  <c r="BU14" i="1"/>
  <c r="CG8" i="1"/>
  <c r="CG20" i="1"/>
  <c r="CO14" i="1"/>
  <c r="CK11" i="1"/>
  <c r="CK8" i="1" s="1"/>
  <c r="BM8" i="1"/>
  <c r="BY14" i="1"/>
  <c r="CG14" i="1"/>
  <c r="CC23" i="1"/>
  <c r="CK14" i="1"/>
  <c r="CC20" i="1"/>
  <c r="BY11" i="1"/>
  <c r="BQ20" i="1"/>
  <c r="BQ33" i="1" s="1"/>
  <c r="BY23" i="1"/>
  <c r="CG23" i="1"/>
  <c r="CC11" i="1"/>
  <c r="CG11" i="1"/>
  <c r="BU8" i="1"/>
  <c r="BM14" i="1"/>
  <c r="BM20" i="1"/>
  <c r="BU23" i="1"/>
  <c r="BU20" i="1" s="1"/>
  <c r="L31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6" i="1"/>
  <c r="CH101" i="4" l="1"/>
  <c r="CI101" i="4" s="1"/>
  <c r="CJ101" i="4" s="1"/>
  <c r="CK101" i="4" s="1"/>
  <c r="CL101" i="4" s="1"/>
  <c r="CM101" i="4" s="1"/>
  <c r="CN101" i="4" s="1"/>
  <c r="B82" i="7"/>
  <c r="CK33" i="1"/>
  <c r="CG33" i="1"/>
  <c r="CC33" i="1"/>
  <c r="BY20" i="1"/>
  <c r="BM33" i="1"/>
  <c r="BU33" i="1"/>
  <c r="BY8" i="1"/>
  <c r="CO33" i="1"/>
  <c r="U21" i="1"/>
  <c r="AG24" i="1"/>
  <c r="AE23" i="1"/>
  <c r="AE20" i="1" s="1"/>
  <c r="AW7" i="1"/>
  <c r="AW6" i="1" s="1"/>
  <c r="AU6" i="1"/>
  <c r="AO24" i="1"/>
  <c r="AM23" i="1"/>
  <c r="AM20" i="1" s="1"/>
  <c r="CC28" i="2"/>
  <c r="CD28" i="2" s="1"/>
  <c r="BI21" i="1"/>
  <c r="CC30" i="2"/>
  <c r="CD30" i="2" s="1"/>
  <c r="AS29" i="1"/>
  <c r="AS28" i="1" s="1"/>
  <c r="AQ28" i="1"/>
  <c r="BI29" i="1"/>
  <c r="BI28" i="1" s="1"/>
  <c r="BG28" i="1"/>
  <c r="AA14" i="1"/>
  <c r="AC15" i="1"/>
  <c r="Y10" i="1"/>
  <c r="Y9" i="1" s="1"/>
  <c r="W9" i="1"/>
  <c r="Y17" i="1"/>
  <c r="Y25" i="1"/>
  <c r="U10" i="1"/>
  <c r="U9" i="1" s="1"/>
  <c r="S9" i="1"/>
  <c r="AC13" i="1"/>
  <c r="AK25" i="1"/>
  <c r="AK26" i="1"/>
  <c r="BI13" i="1"/>
  <c r="BA18" i="1"/>
  <c r="CC27" i="2"/>
  <c r="CD27" i="2" s="1"/>
  <c r="CC14" i="2"/>
  <c r="CD14" i="2" s="1"/>
  <c r="AQ14" i="1"/>
  <c r="AS15" i="1"/>
  <c r="AS13" i="1"/>
  <c r="P6" i="1"/>
  <c r="AY14" i="1"/>
  <c r="BA15" i="1"/>
  <c r="AM6" i="1"/>
  <c r="AO7" i="1"/>
  <c r="AO6" i="1" s="1"/>
  <c r="AK21" i="1"/>
  <c r="AW16" i="1"/>
  <c r="AO10" i="1"/>
  <c r="AO9" i="1" s="1"/>
  <c r="AM9" i="1"/>
  <c r="BG14" i="1"/>
  <c r="BI15" i="1"/>
  <c r="AW26" i="1"/>
  <c r="AW24" i="1"/>
  <c r="AU23" i="1"/>
  <c r="AW10" i="1"/>
  <c r="AW9" i="1" s="1"/>
  <c r="AU9" i="1"/>
  <c r="BI12" i="1"/>
  <c r="BG11" i="1"/>
  <c r="AQ11" i="1"/>
  <c r="AS12" i="1"/>
  <c r="AG25" i="1"/>
  <c r="Y18" i="1"/>
  <c r="AO22" i="1"/>
  <c r="AS22" i="1"/>
  <c r="AO17" i="1"/>
  <c r="BA22" i="1"/>
  <c r="AW21" i="1"/>
  <c r="Y16" i="1"/>
  <c r="Y7" i="1"/>
  <c r="Y6" i="1" s="1"/>
  <c r="W6" i="1"/>
  <c r="AE28" i="1"/>
  <c r="AG29" i="1"/>
  <c r="AG28" i="1" s="1"/>
  <c r="AM14" i="1"/>
  <c r="AO15" i="1"/>
  <c r="AS10" i="1"/>
  <c r="AS9" i="1" s="1"/>
  <c r="AQ9" i="1"/>
  <c r="U26" i="1"/>
  <c r="AK7" i="1"/>
  <c r="AK6" i="1" s="1"/>
  <c r="AI6" i="1"/>
  <c r="CC23" i="2"/>
  <c r="CD23" i="2" s="1"/>
  <c r="AC18" i="1"/>
  <c r="AG18" i="1"/>
  <c r="AS26" i="1"/>
  <c r="AW25" i="1"/>
  <c r="AO26" i="1"/>
  <c r="BA26" i="1"/>
  <c r="BA7" i="1"/>
  <c r="BA6" i="1" s="1"/>
  <c r="AY6" i="1"/>
  <c r="BA10" i="1"/>
  <c r="BA9" i="1" s="1"/>
  <c r="AY9" i="1"/>
  <c r="W14" i="1"/>
  <c r="Y15" i="1"/>
  <c r="AS7" i="1"/>
  <c r="AS6" i="1" s="1"/>
  <c r="AQ6" i="1"/>
  <c r="BI7" i="1"/>
  <c r="BI6" i="1" s="1"/>
  <c r="BG6" i="1"/>
  <c r="U15" i="1"/>
  <c r="S14" i="1"/>
  <c r="Y22" i="1"/>
  <c r="Y29" i="1"/>
  <c r="Y28" i="1" s="1"/>
  <c r="W28" i="1"/>
  <c r="AU14" i="1"/>
  <c r="AW15" i="1"/>
  <c r="AC7" i="1"/>
  <c r="AC6" i="1" s="1"/>
  <c r="AA6" i="1"/>
  <c r="AG22" i="1"/>
  <c r="AG13" i="1"/>
  <c r="AS25" i="1"/>
  <c r="AY11" i="1"/>
  <c r="BA12" i="1"/>
  <c r="AW22" i="1"/>
  <c r="BA17" i="1"/>
  <c r="AW13" i="1"/>
  <c r="BA25" i="1"/>
  <c r="CC11" i="2"/>
  <c r="CD11" i="2" s="1"/>
  <c r="AC29" i="1"/>
  <c r="AC28" i="1" s="1"/>
  <c r="AA28" i="1"/>
  <c r="U22" i="1"/>
  <c r="AO12" i="1"/>
  <c r="AM11" i="1"/>
  <c r="AC10" i="1"/>
  <c r="AC9" i="1" s="1"/>
  <c r="AA9" i="1"/>
  <c r="U25" i="1"/>
  <c r="W11" i="1"/>
  <c r="Y12" i="1"/>
  <c r="Y26" i="1"/>
  <c r="AA11" i="1"/>
  <c r="AC12" i="1"/>
  <c r="BI24" i="1"/>
  <c r="BG23" i="1"/>
  <c r="U13" i="1"/>
  <c r="AW29" i="1"/>
  <c r="AW28" i="1" s="1"/>
  <c r="AU28" i="1"/>
  <c r="AG15" i="1"/>
  <c r="AI11" i="1"/>
  <c r="AK12" i="1"/>
  <c r="AK16" i="1"/>
  <c r="AK18" i="1"/>
  <c r="AC22" i="1"/>
  <c r="AC26" i="1"/>
  <c r="BI26" i="1"/>
  <c r="AW18" i="1"/>
  <c r="AS17" i="1"/>
  <c r="BI16" i="1"/>
  <c r="AS16" i="1"/>
  <c r="S28" i="1"/>
  <c r="U29" i="1"/>
  <c r="U28" i="1" s="1"/>
  <c r="AU11" i="1"/>
  <c r="AW12" i="1"/>
  <c r="AC17" i="1"/>
  <c r="BA13" i="1"/>
  <c r="AI14" i="1"/>
  <c r="AK15" i="1"/>
  <c r="BA21" i="1"/>
  <c r="CC8" i="2"/>
  <c r="CD8" i="2" s="1"/>
  <c r="U16" i="1"/>
  <c r="AO21" i="1"/>
  <c r="Y21" i="1"/>
  <c r="AG21" i="1"/>
  <c r="U18" i="1"/>
  <c r="S23" i="1"/>
  <c r="U24" i="1"/>
  <c r="AG7" i="1"/>
  <c r="AG6" i="1" s="1"/>
  <c r="AE6" i="1"/>
  <c r="AS24" i="1"/>
  <c r="AQ23" i="1"/>
  <c r="AQ20" i="1" s="1"/>
  <c r="Y24" i="1"/>
  <c r="W23" i="1"/>
  <c r="CC19" i="2"/>
  <c r="CD19" i="2" s="1"/>
  <c r="AK22" i="1"/>
  <c r="BI25" i="1"/>
  <c r="AG26" i="1"/>
  <c r="AC25" i="1"/>
  <c r="BA16" i="1"/>
  <c r="AO25" i="1"/>
  <c r="BI22" i="1"/>
  <c r="AS18" i="1"/>
  <c r="BA29" i="1"/>
  <c r="BA28" i="1" s="1"/>
  <c r="AY28" i="1"/>
  <c r="BI10" i="1"/>
  <c r="BI9" i="1" s="1"/>
  <c r="BG9" i="1"/>
  <c r="AO16" i="1"/>
  <c r="U7" i="1"/>
  <c r="U6" i="1" s="1"/>
  <c r="S6" i="1"/>
  <c r="CC20" i="2"/>
  <c r="CD20" i="2" s="1"/>
  <c r="AO29" i="1"/>
  <c r="AO28" i="1" s="1"/>
  <c r="AM28" i="1"/>
  <c r="AS21" i="1"/>
  <c r="U17" i="1"/>
  <c r="U12" i="1"/>
  <c r="S11" i="1"/>
  <c r="BA24" i="1"/>
  <c r="AY23" i="1"/>
  <c r="CC9" i="2"/>
  <c r="CD9" i="2" s="1"/>
  <c r="Y13" i="1"/>
  <c r="AK29" i="1"/>
  <c r="AK28" i="1" s="1"/>
  <c r="AI28" i="1"/>
  <c r="AK24" i="1"/>
  <c r="AI23" i="1"/>
  <c r="AI20" i="1" s="1"/>
  <c r="AK10" i="1"/>
  <c r="AK9" i="1" s="1"/>
  <c r="AI9" i="1"/>
  <c r="AC24" i="1"/>
  <c r="AA23" i="1"/>
  <c r="AA20" i="1" s="1"/>
  <c r="AO13" i="1"/>
  <c r="AC16" i="1"/>
  <c r="AK13" i="1"/>
  <c r="BI17" i="1"/>
  <c r="AO18" i="1"/>
  <c r="AK17" i="1"/>
  <c r="BI18" i="1"/>
  <c r="AW17" i="1"/>
  <c r="AC21" i="1"/>
  <c r="CO101" i="4" l="1"/>
  <c r="CP101" i="4" s="1"/>
  <c r="CQ101" i="4" s="1"/>
  <c r="CR101" i="4" s="1"/>
  <c r="CS101" i="4" s="1"/>
  <c r="CT101" i="4" s="1"/>
  <c r="CU101" i="4" s="1"/>
  <c r="CV101" i="4" s="1"/>
  <c r="CW101" i="4" s="1"/>
  <c r="CX101" i="4" s="1"/>
  <c r="CY101" i="4" s="1"/>
  <c r="B97" i="7"/>
  <c r="BY33" i="1"/>
  <c r="T6" i="1"/>
  <c r="X6" i="1" s="1"/>
  <c r="AB6" i="1" s="1"/>
  <c r="AF6" i="1" s="1"/>
  <c r="AJ6" i="1" s="1"/>
  <c r="AN6" i="1" s="1"/>
  <c r="AR6" i="1" s="1"/>
  <c r="AV6" i="1" s="1"/>
  <c r="AZ6" i="1" s="1"/>
  <c r="BH6" i="1" s="1"/>
  <c r="BL6" i="1" s="1"/>
  <c r="BP6" i="1" s="1"/>
  <c r="BT6" i="1" s="1"/>
  <c r="BX6" i="1" s="1"/>
  <c r="CB6" i="1" s="1"/>
  <c r="CF6" i="1" s="1"/>
  <c r="CJ6" i="1" s="1"/>
  <c r="CN6" i="1" s="1"/>
  <c r="AC11" i="1"/>
  <c r="CC29" i="2"/>
  <c r="CD29" i="2" s="1"/>
  <c r="AK23" i="1"/>
  <c r="AK20" i="1" s="1"/>
  <c r="CC7" i="2"/>
  <c r="CD7" i="2" s="1"/>
  <c r="BI11" i="1"/>
  <c r="AO14" i="1"/>
  <c r="AC23" i="1"/>
  <c r="AC20" i="1" s="1"/>
  <c r="CC21" i="2"/>
  <c r="CD21" i="2" s="1"/>
  <c r="CC26" i="2"/>
  <c r="CD26" i="2" s="1"/>
  <c r="Y11" i="1"/>
  <c r="BG20" i="1"/>
  <c r="U14" i="1"/>
  <c r="AW23" i="1"/>
  <c r="AW20" i="1" s="1"/>
  <c r="BI23" i="1"/>
  <c r="BI20" i="1" s="1"/>
  <c r="CC12" i="2"/>
  <c r="CD12" i="2" s="1"/>
  <c r="AC14" i="1"/>
  <c r="CC22" i="2"/>
  <c r="CD22" i="2" s="1"/>
  <c r="AA8" i="1"/>
  <c r="S20" i="1"/>
  <c r="W20" i="1"/>
  <c r="AY20" i="1"/>
  <c r="Y14" i="1"/>
  <c r="AI8" i="1"/>
  <c r="CC13" i="2"/>
  <c r="CD13" i="2" s="1"/>
  <c r="CC18" i="2"/>
  <c r="CD18" i="2" s="1"/>
  <c r="CC17" i="2"/>
  <c r="CD17" i="2" s="1"/>
  <c r="CC16" i="2"/>
  <c r="CD16" i="2" s="1"/>
  <c r="BA11" i="1"/>
  <c r="AY8" i="1"/>
  <c r="BA14" i="1"/>
  <c r="AW11" i="1"/>
  <c r="CC10" i="2"/>
  <c r="CD10" i="2" s="1"/>
  <c r="AS11" i="1"/>
  <c r="CC6" i="2"/>
  <c r="CD6" i="2" s="1"/>
  <c r="S8" i="1"/>
  <c r="Q15" i="1"/>
  <c r="P15" i="1"/>
  <c r="P10" i="1"/>
  <c r="Q10" i="1"/>
  <c r="AM8" i="1"/>
  <c r="AS14" i="1"/>
  <c r="W8" i="1"/>
  <c r="BG8" i="1"/>
  <c r="Y23" i="1"/>
  <c r="Q21" i="1"/>
  <c r="P21" i="1"/>
  <c r="AK14" i="1"/>
  <c r="AO11" i="1"/>
  <c r="BI14" i="1"/>
  <c r="P7" i="1"/>
  <c r="T7" i="1" s="1"/>
  <c r="Q7" i="1"/>
  <c r="CC15" i="2"/>
  <c r="CD15" i="2" s="1"/>
  <c r="AG23" i="1"/>
  <c r="AG20" i="1" s="1"/>
  <c r="BA23" i="1"/>
  <c r="BA20" i="1" s="1"/>
  <c r="AS23" i="1"/>
  <c r="AS20" i="1" s="1"/>
  <c r="U23" i="1"/>
  <c r="U20" i="1" s="1"/>
  <c r="Q26" i="1"/>
  <c r="R26" i="1" s="1"/>
  <c r="P26" i="1"/>
  <c r="P29" i="1"/>
  <c r="P28" i="1"/>
  <c r="T28" i="1" s="1"/>
  <c r="X28" i="1" s="1"/>
  <c r="AB28" i="1" s="1"/>
  <c r="AF28" i="1" s="1"/>
  <c r="AJ28" i="1" s="1"/>
  <c r="AN28" i="1" s="1"/>
  <c r="AR28" i="1" s="1"/>
  <c r="AV28" i="1" s="1"/>
  <c r="AZ28" i="1" s="1"/>
  <c r="BH28" i="1" s="1"/>
  <c r="BL28" i="1" s="1"/>
  <c r="BP28" i="1" s="1"/>
  <c r="BT28" i="1" s="1"/>
  <c r="BX28" i="1" s="1"/>
  <c r="CB28" i="1" s="1"/>
  <c r="CF28" i="1" s="1"/>
  <c r="CJ28" i="1" s="1"/>
  <c r="CN28" i="1" s="1"/>
  <c r="Q29" i="1"/>
  <c r="Q25" i="1"/>
  <c r="R25" i="1" s="1"/>
  <c r="P25" i="1"/>
  <c r="CC25" i="2"/>
  <c r="CD25" i="2" s="1"/>
  <c r="P23" i="1"/>
  <c r="T23" i="1" s="1"/>
  <c r="X23" i="1" s="1"/>
  <c r="AB23" i="1" s="1"/>
  <c r="AF23" i="1" s="1"/>
  <c r="AJ23" i="1" s="1"/>
  <c r="AN23" i="1" s="1"/>
  <c r="AR23" i="1" s="1"/>
  <c r="AV23" i="1" s="1"/>
  <c r="AZ23" i="1" s="1"/>
  <c r="BH23" i="1" s="1"/>
  <c r="BL23" i="1" s="1"/>
  <c r="BP23" i="1" s="1"/>
  <c r="BT23" i="1" s="1"/>
  <c r="BX23" i="1" s="1"/>
  <c r="CB23" i="1" s="1"/>
  <c r="CF23" i="1" s="1"/>
  <c r="CJ23" i="1" s="1"/>
  <c r="CN23" i="1" s="1"/>
  <c r="Q24" i="1"/>
  <c r="P24" i="1"/>
  <c r="U11" i="1"/>
  <c r="AK11" i="1"/>
  <c r="AW14" i="1"/>
  <c r="AQ8" i="1"/>
  <c r="CC24" i="2"/>
  <c r="CD24" i="2" s="1"/>
  <c r="AU20" i="1"/>
  <c r="AU8" i="1"/>
  <c r="AO23" i="1"/>
  <c r="AO20" i="1" s="1"/>
  <c r="T25" i="1" l="1"/>
  <c r="V50" i="1" s="1"/>
  <c r="R50" i="1"/>
  <c r="T24" i="1"/>
  <c r="V49" i="1" s="1"/>
  <c r="R49" i="1"/>
  <c r="T26" i="1"/>
  <c r="V51" i="1" s="1"/>
  <c r="R51" i="1"/>
  <c r="T15" i="1"/>
  <c r="R41" i="1"/>
  <c r="T21" i="1"/>
  <c r="R46" i="1"/>
  <c r="BA8" i="1"/>
  <c r="BA33" i="1" s="1"/>
  <c r="Y8" i="1"/>
  <c r="AO8" i="1"/>
  <c r="AO33" i="1" s="1"/>
  <c r="AS8" i="1"/>
  <c r="AS33" i="1" s="1"/>
  <c r="V24" i="1"/>
  <c r="AM33" i="1"/>
  <c r="P9" i="1"/>
  <c r="Q18" i="1"/>
  <c r="R18" i="1" s="1"/>
  <c r="P18" i="1"/>
  <c r="Q6" i="1"/>
  <c r="R6" i="1" s="1"/>
  <c r="V6" i="1" s="1"/>
  <c r="Z6" i="1" s="1"/>
  <c r="AD6" i="1" s="1"/>
  <c r="AH6" i="1" s="1"/>
  <c r="AL6" i="1" s="1"/>
  <c r="AP6" i="1" s="1"/>
  <c r="AT6" i="1" s="1"/>
  <c r="AX6" i="1" s="1"/>
  <c r="BB6" i="1" s="1"/>
  <c r="BJ6" i="1" s="1"/>
  <c r="BN6" i="1" s="1"/>
  <c r="BR6" i="1" s="1"/>
  <c r="BV6" i="1" s="1"/>
  <c r="BZ6" i="1" s="1"/>
  <c r="CD6" i="1" s="1"/>
  <c r="CH6" i="1" s="1"/>
  <c r="CL6" i="1" s="1"/>
  <c r="CP6" i="1" s="1"/>
  <c r="R7" i="1"/>
  <c r="R21" i="1"/>
  <c r="Q9" i="1"/>
  <c r="R10" i="1"/>
  <c r="P22" i="1"/>
  <c r="Q22" i="1"/>
  <c r="R22" i="1" s="1"/>
  <c r="AU33" i="1"/>
  <c r="R24" i="1"/>
  <c r="Q23" i="1"/>
  <c r="R23" i="1" s="1"/>
  <c r="V23" i="1" s="1"/>
  <c r="Z23" i="1" s="1"/>
  <c r="AD23" i="1" s="1"/>
  <c r="AH23" i="1" s="1"/>
  <c r="AL23" i="1" s="1"/>
  <c r="AP23" i="1" s="1"/>
  <c r="AT23" i="1" s="1"/>
  <c r="AX23" i="1" s="1"/>
  <c r="BB23" i="1" s="1"/>
  <c r="BJ23" i="1" s="1"/>
  <c r="BN23" i="1" s="1"/>
  <c r="BR23" i="1" s="1"/>
  <c r="BV23" i="1" s="1"/>
  <c r="BZ23" i="1" s="1"/>
  <c r="CD23" i="1" s="1"/>
  <c r="CH23" i="1" s="1"/>
  <c r="CL23" i="1" s="1"/>
  <c r="CP23" i="1" s="1"/>
  <c r="AK8" i="1"/>
  <c r="V7" i="1"/>
  <c r="X7" i="1"/>
  <c r="R36" i="1"/>
  <c r="T10" i="1"/>
  <c r="S33" i="1"/>
  <c r="P11" i="1"/>
  <c r="P12" i="1"/>
  <c r="Q12" i="1"/>
  <c r="AY33" i="1"/>
  <c r="V25" i="1"/>
  <c r="X25" i="1"/>
  <c r="Z50" i="1" s="1"/>
  <c r="X26" i="1"/>
  <c r="Z51" i="1" s="1"/>
  <c r="BI8" i="1"/>
  <c r="P14" i="1"/>
  <c r="T14" i="1" s="1"/>
  <c r="X14" i="1" s="1"/>
  <c r="AB14" i="1" s="1"/>
  <c r="AA33" i="1"/>
  <c r="Y20" i="1"/>
  <c r="BG33" i="1"/>
  <c r="W33" i="1"/>
  <c r="R53" i="1"/>
  <c r="T29" i="1"/>
  <c r="AC8" i="1"/>
  <c r="AW8" i="1"/>
  <c r="R15" i="1"/>
  <c r="P16" i="1"/>
  <c r="Q16" i="1"/>
  <c r="R16" i="1" s="1"/>
  <c r="AQ33" i="1"/>
  <c r="R29" i="1"/>
  <c r="Q28" i="1"/>
  <c r="R28" i="1" s="1"/>
  <c r="V28" i="1" s="1"/>
  <c r="Z28" i="1" s="1"/>
  <c r="U8" i="1"/>
  <c r="P20" i="1"/>
  <c r="T20" i="1" s="1"/>
  <c r="X20" i="1" s="1"/>
  <c r="AB20" i="1" s="1"/>
  <c r="AF20" i="1" s="1"/>
  <c r="AJ20" i="1" s="1"/>
  <c r="AN20" i="1" s="1"/>
  <c r="AR20" i="1" s="1"/>
  <c r="AV20" i="1" s="1"/>
  <c r="AZ20" i="1" s="1"/>
  <c r="Q17" i="1"/>
  <c r="R17" i="1" s="1"/>
  <c r="P17" i="1"/>
  <c r="Q13" i="1"/>
  <c r="R13" i="1" s="1"/>
  <c r="P13" i="1"/>
  <c r="AI33" i="1"/>
  <c r="BH20" i="1" l="1"/>
  <c r="BL20" i="1" s="1"/>
  <c r="BP20" i="1" s="1"/>
  <c r="BT20" i="1" s="1"/>
  <c r="BX20" i="1" s="1"/>
  <c r="CB20" i="1" s="1"/>
  <c r="CF20" i="1" s="1"/>
  <c r="CJ20" i="1" s="1"/>
  <c r="CN20" i="1" s="1"/>
  <c r="BD20" i="1"/>
  <c r="V26" i="1"/>
  <c r="X24" i="1"/>
  <c r="Z49" i="1" s="1"/>
  <c r="AD28" i="1"/>
  <c r="V21" i="1"/>
  <c r="V46" i="1"/>
  <c r="V15" i="1"/>
  <c r="V41" i="1"/>
  <c r="X15" i="1"/>
  <c r="Z41" i="1" s="1"/>
  <c r="C14" i="7" s="1"/>
  <c r="D14" i="7" s="1"/>
  <c r="X21" i="1"/>
  <c r="Z46" i="1" s="1"/>
  <c r="C16" i="7" s="1"/>
  <c r="D16" i="7" s="1"/>
  <c r="T16" i="1"/>
  <c r="R42" i="1"/>
  <c r="T18" i="1"/>
  <c r="V44" i="1" s="1"/>
  <c r="R44" i="1"/>
  <c r="T22" i="1"/>
  <c r="R47" i="1"/>
  <c r="T17" i="1"/>
  <c r="R43" i="1"/>
  <c r="T13" i="1"/>
  <c r="V39" i="1" s="1"/>
  <c r="R39" i="1"/>
  <c r="Q14" i="1"/>
  <c r="R14" i="1" s="1"/>
  <c r="V14" i="1" s="1"/>
  <c r="Z14" i="1" s="1"/>
  <c r="AD14" i="1" s="1"/>
  <c r="BI33" i="1"/>
  <c r="Z24" i="1"/>
  <c r="AB24" i="1"/>
  <c r="AD49" i="1" s="1"/>
  <c r="AC33" i="1"/>
  <c r="Q20" i="1"/>
  <c r="R20" i="1" s="1"/>
  <c r="V20" i="1" s="1"/>
  <c r="Z20" i="1" s="1"/>
  <c r="AD20" i="1" s="1"/>
  <c r="AH20" i="1" s="1"/>
  <c r="AL20" i="1" s="1"/>
  <c r="AP20" i="1" s="1"/>
  <c r="AT20" i="1" s="1"/>
  <c r="AX20" i="1" s="1"/>
  <c r="BB20" i="1" s="1"/>
  <c r="Y33" i="1"/>
  <c r="Z26" i="1"/>
  <c r="AB26" i="1"/>
  <c r="AD51" i="1" s="1"/>
  <c r="V10" i="1"/>
  <c r="V36" i="1"/>
  <c r="C4" i="7" s="1"/>
  <c r="D4" i="7" s="1"/>
  <c r="X10" i="1"/>
  <c r="AW33" i="1"/>
  <c r="Q11" i="1"/>
  <c r="R11" i="1" s="1"/>
  <c r="V11" i="1" s="1"/>
  <c r="Z11" i="1" s="1"/>
  <c r="AD11" i="1" s="1"/>
  <c r="R12" i="1"/>
  <c r="AK33" i="1"/>
  <c r="T9" i="1"/>
  <c r="X9" i="1" s="1"/>
  <c r="AB9" i="1" s="1"/>
  <c r="V53" i="1"/>
  <c r="C6" i="7" s="1"/>
  <c r="D6" i="7" s="1"/>
  <c r="V29" i="1"/>
  <c r="X29" i="1"/>
  <c r="Z25" i="1"/>
  <c r="AB25" i="1"/>
  <c r="AD50" i="1" s="1"/>
  <c r="R38" i="1"/>
  <c r="T12" i="1"/>
  <c r="T11" i="1"/>
  <c r="X11" i="1" s="1"/>
  <c r="AB11" i="1" s="1"/>
  <c r="U33" i="1"/>
  <c r="Z7" i="1"/>
  <c r="AB7" i="1"/>
  <c r="R9" i="1"/>
  <c r="V9" i="1" s="1"/>
  <c r="Z9" i="1" s="1"/>
  <c r="AD9" i="1" s="1"/>
  <c r="BJ20" i="1" l="1"/>
  <c r="BN20" i="1" s="1"/>
  <c r="BR20" i="1" s="1"/>
  <c r="BV20" i="1" s="1"/>
  <c r="BZ20" i="1" s="1"/>
  <c r="CD20" i="1" s="1"/>
  <c r="CH20" i="1" s="1"/>
  <c r="CL20" i="1" s="1"/>
  <c r="CP20" i="1" s="1"/>
  <c r="BF20" i="1"/>
  <c r="BC30" i="1" s="1"/>
  <c r="AB21" i="1"/>
  <c r="AD46" i="1" s="1"/>
  <c r="C28" i="7" s="1"/>
  <c r="D28" i="7" s="1"/>
  <c r="V18" i="1"/>
  <c r="AB15" i="1"/>
  <c r="AD41" i="1" s="1"/>
  <c r="C25" i="7" s="1"/>
  <c r="D25" i="7" s="1"/>
  <c r="Z15" i="1"/>
  <c r="Z21" i="1"/>
  <c r="AH28" i="1"/>
  <c r="AL28" i="1" s="1"/>
  <c r="AP28" i="1" s="1"/>
  <c r="AT28" i="1" s="1"/>
  <c r="AX28" i="1" s="1"/>
  <c r="BB28" i="1" s="1"/>
  <c r="BJ28" i="1" s="1"/>
  <c r="BN28" i="1" s="1"/>
  <c r="BR28" i="1" s="1"/>
  <c r="BV28" i="1" s="1"/>
  <c r="BZ28" i="1" s="1"/>
  <c r="CD28" i="1" s="1"/>
  <c r="CH28" i="1" s="1"/>
  <c r="CL28" i="1" s="1"/>
  <c r="CP28" i="1" s="1"/>
  <c r="X13" i="1"/>
  <c r="Z39" i="1" s="1"/>
  <c r="C13" i="7" s="1"/>
  <c r="D13" i="7" s="1"/>
  <c r="X17" i="1"/>
  <c r="Z43" i="1" s="1"/>
  <c r="C15" i="7" s="1"/>
  <c r="D15" i="7" s="1"/>
  <c r="V43" i="1"/>
  <c r="V13" i="1"/>
  <c r="X16" i="1"/>
  <c r="Z42" i="1" s="1"/>
  <c r="V42" i="1"/>
  <c r="V17" i="1"/>
  <c r="V16" i="1"/>
  <c r="X22" i="1"/>
  <c r="Z47" i="1" s="1"/>
  <c r="V47" i="1"/>
  <c r="X18" i="1"/>
  <c r="Z44" i="1" s="1"/>
  <c r="V22" i="1"/>
  <c r="Q8" i="1"/>
  <c r="R8" i="1" s="1"/>
  <c r="O30" i="1" s="1"/>
  <c r="AD25" i="1"/>
  <c r="AF25" i="1"/>
  <c r="AH50" i="1" s="1"/>
  <c r="AD24" i="1"/>
  <c r="AF24" i="1"/>
  <c r="AH49" i="1" s="1"/>
  <c r="C41" i="7" s="1"/>
  <c r="D41" i="7" s="1"/>
  <c r="AD21" i="1"/>
  <c r="AF21" i="1"/>
  <c r="AH46" i="1" s="1"/>
  <c r="C40" i="7" s="1"/>
  <c r="D40" i="7" s="1"/>
  <c r="V12" i="1"/>
  <c r="V38" i="1"/>
  <c r="C5" i="7" s="1"/>
  <c r="D5" i="7" s="1"/>
  <c r="X12" i="1"/>
  <c r="Z36" i="1"/>
  <c r="C11" i="7" s="1"/>
  <c r="D11" i="7" s="1"/>
  <c r="Z10" i="1"/>
  <c r="AB10" i="1"/>
  <c r="AE10" i="1" s="1"/>
  <c r="Z29" i="1"/>
  <c r="Z53" i="1"/>
  <c r="C17" i="7" s="1"/>
  <c r="D17" i="7" s="1"/>
  <c r="AB29" i="1"/>
  <c r="P8" i="1"/>
  <c r="T8" i="1" s="1"/>
  <c r="X8" i="1" s="1"/>
  <c r="AB8" i="1" s="1"/>
  <c r="O33" i="1"/>
  <c r="AD7" i="1"/>
  <c r="AF7" i="1"/>
  <c r="AD26" i="1"/>
  <c r="AF26" i="1"/>
  <c r="AH51" i="1" s="1"/>
  <c r="AF15" i="1" l="1"/>
  <c r="AH41" i="1" s="1"/>
  <c r="C37" i="7" s="1"/>
  <c r="D37" i="7" s="1"/>
  <c r="AG10" i="1"/>
  <c r="AG9" i="1" s="1"/>
  <c r="AE9" i="1"/>
  <c r="AD15" i="1"/>
  <c r="AB13" i="1"/>
  <c r="AD39" i="1" s="1"/>
  <c r="C24" i="7" s="1"/>
  <c r="D24" i="7" s="1"/>
  <c r="AB18" i="1"/>
  <c r="AD44" i="1" s="1"/>
  <c r="Z18" i="1"/>
  <c r="Z13" i="1"/>
  <c r="AB17" i="1"/>
  <c r="AB22" i="1"/>
  <c r="AD47" i="1" s="1"/>
  <c r="Z22" i="1"/>
  <c r="Z17" i="1"/>
  <c r="AB16" i="1"/>
  <c r="Z16" i="1"/>
  <c r="Q33" i="1"/>
  <c r="R33" i="1" s="1"/>
  <c r="V33" i="1" s="1"/>
  <c r="Z38" i="1"/>
  <c r="C12" i="7" s="1"/>
  <c r="D12" i="7" s="1"/>
  <c r="Z12" i="1"/>
  <c r="AB12" i="1"/>
  <c r="AE12" i="1" s="1"/>
  <c r="AH25" i="1"/>
  <c r="AJ25" i="1"/>
  <c r="AL50" i="1" s="1"/>
  <c r="P33" i="1"/>
  <c r="T33" i="1" s="1"/>
  <c r="X33" i="1" s="1"/>
  <c r="AB33" i="1" s="1"/>
  <c r="AH21" i="1"/>
  <c r="AJ21" i="1"/>
  <c r="AL46" i="1" s="1"/>
  <c r="C53" i="7" s="1"/>
  <c r="D53" i="7" s="1"/>
  <c r="V8" i="1"/>
  <c r="AH24" i="1"/>
  <c r="AJ24" i="1"/>
  <c r="AL49" i="1" s="1"/>
  <c r="C54" i="7" s="1"/>
  <c r="D54" i="7" s="1"/>
  <c r="AH15" i="1"/>
  <c r="AJ15" i="1"/>
  <c r="AL41" i="1" s="1"/>
  <c r="C50" i="7" s="1"/>
  <c r="D50" i="7" s="1"/>
  <c r="AD53" i="1"/>
  <c r="C29" i="7" s="1"/>
  <c r="D29" i="7" s="1"/>
  <c r="AD29" i="1"/>
  <c r="AF29" i="1"/>
  <c r="AH7" i="1"/>
  <c r="AJ7" i="1"/>
  <c r="AD36" i="1"/>
  <c r="C22" i="7" s="1"/>
  <c r="D22" i="7" s="1"/>
  <c r="AD10" i="1"/>
  <c r="AF10" i="1"/>
  <c r="AH26" i="1"/>
  <c r="AJ26" i="1"/>
  <c r="AL51" i="1" s="1"/>
  <c r="AF9" i="1" l="1"/>
  <c r="AJ9" i="1" s="1"/>
  <c r="AN9" i="1" s="1"/>
  <c r="AR9" i="1" s="1"/>
  <c r="AV9" i="1" s="1"/>
  <c r="AZ9" i="1" s="1"/>
  <c r="BH9" i="1" s="1"/>
  <c r="BL9" i="1" s="1"/>
  <c r="BP9" i="1" s="1"/>
  <c r="BT9" i="1" s="1"/>
  <c r="BX9" i="1" s="1"/>
  <c r="CB9" i="1" s="1"/>
  <c r="CF9" i="1" s="1"/>
  <c r="CJ9" i="1" s="1"/>
  <c r="CN9" i="1" s="1"/>
  <c r="AH9" i="1"/>
  <c r="AL9" i="1" s="1"/>
  <c r="AP9" i="1" s="1"/>
  <c r="AT9" i="1" s="1"/>
  <c r="AX9" i="1" s="1"/>
  <c r="BB9" i="1" s="1"/>
  <c r="BJ9" i="1" s="1"/>
  <c r="BN9" i="1" s="1"/>
  <c r="BR9" i="1" s="1"/>
  <c r="BV9" i="1" s="1"/>
  <c r="BZ9" i="1" s="1"/>
  <c r="CD9" i="1" s="1"/>
  <c r="CH9" i="1" s="1"/>
  <c r="CL9" i="1" s="1"/>
  <c r="CP9" i="1" s="1"/>
  <c r="AE11" i="1"/>
  <c r="AF11" i="1" s="1"/>
  <c r="AJ11" i="1" s="1"/>
  <c r="AN11" i="1" s="1"/>
  <c r="AR11" i="1" s="1"/>
  <c r="AV11" i="1" s="1"/>
  <c r="AZ11" i="1" s="1"/>
  <c r="BH11" i="1" s="1"/>
  <c r="BL11" i="1" s="1"/>
  <c r="BP11" i="1" s="1"/>
  <c r="BT11" i="1" s="1"/>
  <c r="BX11" i="1" s="1"/>
  <c r="CB11" i="1" s="1"/>
  <c r="CF11" i="1" s="1"/>
  <c r="CJ11" i="1" s="1"/>
  <c r="CN11" i="1" s="1"/>
  <c r="AG12" i="1"/>
  <c r="AG11" i="1" s="1"/>
  <c r="AH11" i="1" s="1"/>
  <c r="AL11" i="1" s="1"/>
  <c r="AP11" i="1" s="1"/>
  <c r="AT11" i="1" s="1"/>
  <c r="AX11" i="1" s="1"/>
  <c r="BB11" i="1" s="1"/>
  <c r="BJ11" i="1" s="1"/>
  <c r="BN11" i="1" s="1"/>
  <c r="BR11" i="1" s="1"/>
  <c r="BV11" i="1" s="1"/>
  <c r="BZ11" i="1" s="1"/>
  <c r="CD11" i="1" s="1"/>
  <c r="CH11" i="1" s="1"/>
  <c r="CL11" i="1" s="1"/>
  <c r="CP11" i="1" s="1"/>
  <c r="AF18" i="1"/>
  <c r="AH44" i="1" s="1"/>
  <c r="AD43" i="1"/>
  <c r="C27" i="7" s="1"/>
  <c r="D27" i="7" s="1"/>
  <c r="AE17" i="1"/>
  <c r="AG17" i="1" s="1"/>
  <c r="AD42" i="1"/>
  <c r="C26" i="7" s="1"/>
  <c r="D26" i="7" s="1"/>
  <c r="AE16" i="1"/>
  <c r="AD18" i="1"/>
  <c r="Z33" i="1"/>
  <c r="C18" i="7" s="1"/>
  <c r="D18" i="7" s="1"/>
  <c r="C7" i="7"/>
  <c r="D7" i="7" s="1"/>
  <c r="AD16" i="1"/>
  <c r="AF13" i="1"/>
  <c r="AH39" i="1" s="1"/>
  <c r="C36" i="7" s="1"/>
  <c r="D36" i="7" s="1"/>
  <c r="AD13" i="1"/>
  <c r="AD22" i="1"/>
  <c r="AF22" i="1"/>
  <c r="AH47" i="1" s="1"/>
  <c r="AD17" i="1"/>
  <c r="AF16" i="1"/>
  <c r="AH42" i="1" s="1"/>
  <c r="C38" i="7" s="1"/>
  <c r="D38" i="7" s="1"/>
  <c r="AL15" i="1"/>
  <c r="AN15" i="1"/>
  <c r="AP41" i="1" s="1"/>
  <c r="C63" i="7" s="1"/>
  <c r="D63" i="7" s="1"/>
  <c r="AL7" i="1"/>
  <c r="AN7" i="1"/>
  <c r="S30" i="1"/>
  <c r="Z8" i="1"/>
  <c r="W30" i="1" s="1"/>
  <c r="AJ22" i="1"/>
  <c r="AL47" i="1" s="1"/>
  <c r="AL21" i="1"/>
  <c r="AN21" i="1"/>
  <c r="AP46" i="1" s="1"/>
  <c r="C66" i="7" s="1"/>
  <c r="D66" i="7" s="1"/>
  <c r="AD38" i="1"/>
  <c r="C23" i="7" s="1"/>
  <c r="D23" i="7" s="1"/>
  <c r="AD12" i="1"/>
  <c r="AF12" i="1"/>
  <c r="AL26" i="1"/>
  <c r="AN26" i="1"/>
  <c r="AP51" i="1" s="1"/>
  <c r="AH53" i="1"/>
  <c r="C42" i="7" s="1"/>
  <c r="D42" i="7" s="1"/>
  <c r="AH29" i="1"/>
  <c r="AJ29" i="1"/>
  <c r="AL25" i="1"/>
  <c r="AN25" i="1"/>
  <c r="AP50" i="1" s="1"/>
  <c r="AH36" i="1"/>
  <c r="C34" i="7" s="1"/>
  <c r="D34" i="7" s="1"/>
  <c r="AH10" i="1"/>
  <c r="AJ10" i="1"/>
  <c r="AL24" i="1"/>
  <c r="AN24" i="1"/>
  <c r="AP49" i="1" s="1"/>
  <c r="C67" i="7" s="1"/>
  <c r="D67" i="7" s="1"/>
  <c r="AH22" i="1" l="1"/>
  <c r="AG16" i="1"/>
  <c r="AG14" i="1" s="1"/>
  <c r="AH14" i="1" s="1"/>
  <c r="AL14" i="1" s="1"/>
  <c r="AP14" i="1" s="1"/>
  <c r="AT14" i="1" s="1"/>
  <c r="AX14" i="1" s="1"/>
  <c r="BB14" i="1" s="1"/>
  <c r="BJ14" i="1" s="1"/>
  <c r="BN14" i="1" s="1"/>
  <c r="BR14" i="1" s="1"/>
  <c r="BV14" i="1" s="1"/>
  <c r="BZ14" i="1" s="1"/>
  <c r="CD14" i="1" s="1"/>
  <c r="CH14" i="1" s="1"/>
  <c r="CL14" i="1" s="1"/>
  <c r="CP14" i="1" s="1"/>
  <c r="AE14" i="1"/>
  <c r="AF14" i="1" s="1"/>
  <c r="AJ14" i="1" s="1"/>
  <c r="AN14" i="1" s="1"/>
  <c r="AR14" i="1" s="1"/>
  <c r="AV14" i="1" s="1"/>
  <c r="AZ14" i="1" s="1"/>
  <c r="BH14" i="1" s="1"/>
  <c r="BL14" i="1" s="1"/>
  <c r="BP14" i="1" s="1"/>
  <c r="BT14" i="1" s="1"/>
  <c r="BX14" i="1" s="1"/>
  <c r="CB14" i="1" s="1"/>
  <c r="CF14" i="1" s="1"/>
  <c r="CJ14" i="1" s="1"/>
  <c r="CN14" i="1" s="1"/>
  <c r="AG8" i="1"/>
  <c r="AG33" i="1" s="1"/>
  <c r="AH18" i="1"/>
  <c r="AF17" i="1"/>
  <c r="AH43" i="1" s="1"/>
  <c r="C39" i="7" s="1"/>
  <c r="D39" i="7" s="1"/>
  <c r="AJ18" i="1"/>
  <c r="AL44" i="1" s="1"/>
  <c r="AE8" i="1"/>
  <c r="AD33" i="1"/>
  <c r="AJ13" i="1"/>
  <c r="AL39" i="1" s="1"/>
  <c r="C49" i="7" s="1"/>
  <c r="D49" i="7" s="1"/>
  <c r="AH13" i="1"/>
  <c r="AJ16" i="1"/>
  <c r="AL42" i="1" s="1"/>
  <c r="C51" i="7" s="1"/>
  <c r="D51" i="7" s="1"/>
  <c r="AH16" i="1"/>
  <c r="AL22" i="1"/>
  <c r="AN22" i="1"/>
  <c r="AP47" i="1" s="1"/>
  <c r="AL36" i="1"/>
  <c r="C47" i="7" s="1"/>
  <c r="D47" i="7" s="1"/>
  <c r="AL10" i="1"/>
  <c r="AN10" i="1"/>
  <c r="AH12" i="1"/>
  <c r="AH38" i="1"/>
  <c r="C35" i="7" s="1"/>
  <c r="D35" i="7" s="1"/>
  <c r="AJ12" i="1"/>
  <c r="AL29" i="1"/>
  <c r="AL53" i="1"/>
  <c r="C55" i="7" s="1"/>
  <c r="D55" i="7" s="1"/>
  <c r="AN29" i="1"/>
  <c r="AP7" i="1"/>
  <c r="AR7" i="1"/>
  <c r="AP26" i="1"/>
  <c r="AR26" i="1"/>
  <c r="AT51" i="1" s="1"/>
  <c r="AP21" i="1"/>
  <c r="AR21" i="1"/>
  <c r="AT46" i="1" s="1"/>
  <c r="C79" i="7" s="1"/>
  <c r="D79" i="7" s="1"/>
  <c r="AP15" i="1"/>
  <c r="AR15" i="1"/>
  <c r="AT41" i="1" s="1"/>
  <c r="C76" i="7" s="1"/>
  <c r="D76" i="7" s="1"/>
  <c r="AD8" i="1"/>
  <c r="AA30" i="1" s="1"/>
  <c r="AP25" i="1"/>
  <c r="AR25" i="1"/>
  <c r="AT50" i="1" s="1"/>
  <c r="AP24" i="1"/>
  <c r="AR24" i="1"/>
  <c r="AT49" i="1" s="1"/>
  <c r="C80" i="7" s="1"/>
  <c r="D80" i="7" s="1"/>
  <c r="AL18" i="1"/>
  <c r="AN18" i="1"/>
  <c r="AP44" i="1" s="1"/>
  <c r="AH17" i="1" l="1"/>
  <c r="AE33" i="1"/>
  <c r="AF33" i="1" s="1"/>
  <c r="AJ33" i="1" s="1"/>
  <c r="AN33" i="1" s="1"/>
  <c r="AR33" i="1" s="1"/>
  <c r="AV33" i="1" s="1"/>
  <c r="AZ33" i="1" s="1"/>
  <c r="AF8" i="1"/>
  <c r="AJ8" i="1" s="1"/>
  <c r="AN8" i="1" s="1"/>
  <c r="AR8" i="1" s="1"/>
  <c r="AV8" i="1" s="1"/>
  <c r="AZ8" i="1" s="1"/>
  <c r="BH8" i="1" s="1"/>
  <c r="BL8" i="1" s="1"/>
  <c r="BP8" i="1" s="1"/>
  <c r="BT8" i="1" s="1"/>
  <c r="BX8" i="1" s="1"/>
  <c r="CB8" i="1" s="1"/>
  <c r="CF8" i="1" s="1"/>
  <c r="CJ8" i="1" s="1"/>
  <c r="CN8" i="1" s="1"/>
  <c r="AJ17" i="1"/>
  <c r="AH33" i="1"/>
  <c r="C30" i="7"/>
  <c r="D30" i="7" s="1"/>
  <c r="AL16" i="1"/>
  <c r="AN16" i="1"/>
  <c r="AP42" i="1" s="1"/>
  <c r="C64" i="7" s="1"/>
  <c r="D64" i="7" s="1"/>
  <c r="AN13" i="1"/>
  <c r="AP39" i="1" s="1"/>
  <c r="C62" i="7" s="1"/>
  <c r="D62" i="7" s="1"/>
  <c r="AL13" i="1"/>
  <c r="AT21" i="1"/>
  <c r="AV21" i="1"/>
  <c r="AX46" i="1" s="1"/>
  <c r="C92" i="7" s="1"/>
  <c r="D92" i="7" s="1"/>
  <c r="AP53" i="1"/>
  <c r="C68" i="7" s="1"/>
  <c r="D68" i="7" s="1"/>
  <c r="AP29" i="1"/>
  <c r="AR29" i="1"/>
  <c r="AP36" i="1"/>
  <c r="C60" i="7" s="1"/>
  <c r="D60" i="7" s="1"/>
  <c r="AP10" i="1"/>
  <c r="AR10" i="1"/>
  <c r="AT15" i="1"/>
  <c r="AV15" i="1"/>
  <c r="AX41" i="1" s="1"/>
  <c r="AT25" i="1"/>
  <c r="AV25" i="1"/>
  <c r="AX50" i="1" s="1"/>
  <c r="C94" i="7" s="1"/>
  <c r="D94" i="7" s="1"/>
  <c r="AT26" i="1"/>
  <c r="AV26" i="1"/>
  <c r="AX51" i="1" s="1"/>
  <c r="C95" i="7" s="1"/>
  <c r="D95" i="7" s="1"/>
  <c r="AT24" i="1"/>
  <c r="AV24" i="1"/>
  <c r="AX49" i="1" s="1"/>
  <c r="C93" i="7" s="1"/>
  <c r="D93" i="7" s="1"/>
  <c r="AL12" i="1"/>
  <c r="AL38" i="1"/>
  <c r="C48" i="7" s="1"/>
  <c r="D48" i="7" s="1"/>
  <c r="AN12" i="1"/>
  <c r="AP18" i="1"/>
  <c r="AR18" i="1"/>
  <c r="AT44" i="1" s="1"/>
  <c r="AH8" i="1"/>
  <c r="AT7" i="1"/>
  <c r="AV7" i="1"/>
  <c r="AP22" i="1"/>
  <c r="AR22" i="1"/>
  <c r="AT47" i="1" s="1"/>
  <c r="BH33" i="1" l="1"/>
  <c r="BL33" i="1" s="1"/>
  <c r="BP33" i="1" s="1"/>
  <c r="BT33" i="1" s="1"/>
  <c r="BX33" i="1" s="1"/>
  <c r="CB33" i="1" s="1"/>
  <c r="CF33" i="1" s="1"/>
  <c r="CJ33" i="1" s="1"/>
  <c r="CN33" i="1" s="1"/>
  <c r="BD33" i="1"/>
  <c r="AP13" i="1"/>
  <c r="AR13" i="1"/>
  <c r="AT39" i="1" s="1"/>
  <c r="C75" i="7" s="1"/>
  <c r="D75" i="7" s="1"/>
  <c r="AL43" i="1"/>
  <c r="C52" i="7" s="1"/>
  <c r="D52" i="7" s="1"/>
  <c r="AL17" i="1"/>
  <c r="AN17" i="1"/>
  <c r="AL33" i="1"/>
  <c r="C43" i="7"/>
  <c r="D43" i="7" s="1"/>
  <c r="AP16" i="1"/>
  <c r="AR16" i="1"/>
  <c r="AT42" i="1" s="1"/>
  <c r="C77" i="7" s="1"/>
  <c r="D77" i="7" s="1"/>
  <c r="AT22" i="1"/>
  <c r="AV22" i="1"/>
  <c r="AX47" i="1" s="1"/>
  <c r="AT36" i="1"/>
  <c r="C73" i="7" s="1"/>
  <c r="D73" i="7" s="1"/>
  <c r="AT10" i="1"/>
  <c r="AV10" i="1"/>
  <c r="AX26" i="1"/>
  <c r="AZ26" i="1"/>
  <c r="BB51" i="1" s="1"/>
  <c r="AT29" i="1"/>
  <c r="AT53" i="1"/>
  <c r="C81" i="7" s="1"/>
  <c r="D81" i="7" s="1"/>
  <c r="AV29" i="1"/>
  <c r="AX25" i="1"/>
  <c r="AZ25" i="1"/>
  <c r="BB50" i="1" s="1"/>
  <c r="AX24" i="1"/>
  <c r="AZ24" i="1"/>
  <c r="BB49" i="1" s="1"/>
  <c r="AX15" i="1"/>
  <c r="AZ15" i="1"/>
  <c r="BB41" i="1" s="1"/>
  <c r="C89" i="7" s="1"/>
  <c r="D89" i="7" s="1"/>
  <c r="AX21" i="1"/>
  <c r="AZ21" i="1"/>
  <c r="AT16" i="1"/>
  <c r="AV16" i="1"/>
  <c r="AX42" i="1" s="1"/>
  <c r="AX7" i="1"/>
  <c r="AZ7" i="1"/>
  <c r="AP12" i="1"/>
  <c r="AP38" i="1"/>
  <c r="C61" i="7" s="1"/>
  <c r="D61" i="7" s="1"/>
  <c r="AR12" i="1"/>
  <c r="AE30" i="1"/>
  <c r="AL8" i="1"/>
  <c r="AT13" i="1"/>
  <c r="AV13" i="1"/>
  <c r="AX39" i="1" s="1"/>
  <c r="AT18" i="1"/>
  <c r="AV18" i="1"/>
  <c r="AX44" i="1" s="1"/>
  <c r="BB46" i="1" l="1"/>
  <c r="BD21" i="1"/>
  <c r="AP43" i="1"/>
  <c r="C65" i="7" s="1"/>
  <c r="D65" i="7" s="1"/>
  <c r="AR17" i="1"/>
  <c r="AP17" i="1"/>
  <c r="AP33" i="1"/>
  <c r="C56" i="7"/>
  <c r="D56" i="7" s="1"/>
  <c r="BB24" i="1"/>
  <c r="BH24" i="1"/>
  <c r="BB25" i="1"/>
  <c r="BH25" i="1"/>
  <c r="AX16" i="1"/>
  <c r="AZ16" i="1"/>
  <c r="BB42" i="1" s="1"/>
  <c r="C90" i="7" s="1"/>
  <c r="D90" i="7" s="1"/>
  <c r="AI30" i="1"/>
  <c r="AP8" i="1"/>
  <c r="AX36" i="1"/>
  <c r="C86" i="7" s="1"/>
  <c r="D86" i="7" s="1"/>
  <c r="AX10" i="1"/>
  <c r="AZ10" i="1"/>
  <c r="BB21" i="1"/>
  <c r="BH21" i="1"/>
  <c r="BB15" i="1"/>
  <c r="BH15" i="1"/>
  <c r="AX53" i="1"/>
  <c r="C96" i="7" s="1"/>
  <c r="D96" i="7" s="1"/>
  <c r="AX29" i="1"/>
  <c r="AZ29" i="1"/>
  <c r="AX22" i="1"/>
  <c r="AZ22" i="1"/>
  <c r="BB47" i="1" s="1"/>
  <c r="BB7" i="1"/>
  <c r="BH7" i="1"/>
  <c r="BL7" i="1" s="1"/>
  <c r="AX13" i="1"/>
  <c r="AZ13" i="1"/>
  <c r="BB39" i="1" s="1"/>
  <c r="C88" i="7" s="1"/>
  <c r="D88" i="7" s="1"/>
  <c r="BB26" i="1"/>
  <c r="BH26" i="1"/>
  <c r="AT38" i="1"/>
  <c r="C74" i="7" s="1"/>
  <c r="D74" i="7" s="1"/>
  <c r="AT12" i="1"/>
  <c r="AV12" i="1"/>
  <c r="AX18" i="1"/>
  <c r="AZ18" i="1"/>
  <c r="BB44" i="1" s="1"/>
  <c r="BF21" i="1" l="1"/>
  <c r="BF46" i="1"/>
  <c r="BP7" i="1"/>
  <c r="BN7" i="1"/>
  <c r="BJ49" i="1"/>
  <c r="BL24" i="1"/>
  <c r="AT33" i="1"/>
  <c r="C69" i="7"/>
  <c r="D69" i="7" s="1"/>
  <c r="BJ41" i="1"/>
  <c r="BL15" i="1"/>
  <c r="BJ46" i="1"/>
  <c r="BL21" i="1"/>
  <c r="AT43" i="1"/>
  <c r="C78" i="7" s="1"/>
  <c r="D78" i="7" s="1"/>
  <c r="AT17" i="1"/>
  <c r="AV17" i="1"/>
  <c r="BJ51" i="1"/>
  <c r="BL26" i="1"/>
  <c r="BJ50" i="1"/>
  <c r="BL25" i="1"/>
  <c r="BB16" i="1"/>
  <c r="BH16" i="1"/>
  <c r="AX12" i="1"/>
  <c r="AX38" i="1"/>
  <c r="AZ12" i="1"/>
  <c r="BB22" i="1"/>
  <c r="BH22" i="1"/>
  <c r="BJ21" i="1"/>
  <c r="AM30" i="1"/>
  <c r="AT8" i="1"/>
  <c r="BJ26" i="1"/>
  <c r="BB53" i="1"/>
  <c r="BB29" i="1"/>
  <c r="BH29" i="1"/>
  <c r="BL29" i="1" s="1"/>
  <c r="BJ25" i="1"/>
  <c r="BB36" i="1"/>
  <c r="BB10" i="1"/>
  <c r="BH10" i="1"/>
  <c r="BL10" i="1" s="1"/>
  <c r="BB13" i="1"/>
  <c r="BH13" i="1"/>
  <c r="BJ24" i="1"/>
  <c r="BJ7" i="1"/>
  <c r="BB18" i="1"/>
  <c r="BH18" i="1"/>
  <c r="BJ15" i="1"/>
  <c r="BP15" i="1" l="1"/>
  <c r="BN15" i="1"/>
  <c r="BN41" i="1"/>
  <c r="BP26" i="1"/>
  <c r="BN26" i="1"/>
  <c r="BN51" i="1"/>
  <c r="AX43" i="1"/>
  <c r="AX17" i="1"/>
  <c r="AZ17" i="1"/>
  <c r="AX33" i="1"/>
  <c r="C82" i="7"/>
  <c r="D82" i="7" s="1"/>
  <c r="BN24" i="1"/>
  <c r="BP24" i="1"/>
  <c r="BN49" i="1"/>
  <c r="BN36" i="1"/>
  <c r="BN10" i="1"/>
  <c r="BP10" i="1"/>
  <c r="BJ42" i="1"/>
  <c r="BL16" i="1"/>
  <c r="BJ47" i="1"/>
  <c r="BL22" i="1"/>
  <c r="BJ39" i="1"/>
  <c r="BL13" i="1"/>
  <c r="BN53" i="1"/>
  <c r="BN29" i="1"/>
  <c r="BP29" i="1"/>
  <c r="BJ44" i="1"/>
  <c r="BL18" i="1"/>
  <c r="BP21" i="1"/>
  <c r="BN21" i="1"/>
  <c r="BN46" i="1"/>
  <c r="BN25" i="1"/>
  <c r="BP25" i="1"/>
  <c r="BN50" i="1"/>
  <c r="BR7" i="1"/>
  <c r="BT7" i="1"/>
  <c r="BJ13" i="1"/>
  <c r="BJ22" i="1"/>
  <c r="BJ18" i="1"/>
  <c r="BJ10" i="1"/>
  <c r="BJ36" i="1"/>
  <c r="BB38" i="1"/>
  <c r="C87" i="7" s="1"/>
  <c r="D87" i="7" s="1"/>
  <c r="BB12" i="1"/>
  <c r="BH12" i="1"/>
  <c r="BL12" i="1" s="1"/>
  <c r="BJ53" i="1"/>
  <c r="BJ29" i="1"/>
  <c r="AQ30" i="1"/>
  <c r="AX8" i="1"/>
  <c r="BJ16" i="1"/>
  <c r="BN39" i="1" l="1"/>
  <c r="BN13" i="1"/>
  <c r="BP13" i="1"/>
  <c r="BP12" i="1"/>
  <c r="BN38" i="1"/>
  <c r="BN12" i="1"/>
  <c r="BR46" i="1"/>
  <c r="BR21" i="1"/>
  <c r="BT21" i="1"/>
  <c r="BR24" i="1"/>
  <c r="BT24" i="1"/>
  <c r="BR49" i="1"/>
  <c r="BN18" i="1"/>
  <c r="BN44" i="1"/>
  <c r="BP18" i="1"/>
  <c r="BR51" i="1"/>
  <c r="BR26" i="1"/>
  <c r="BT26" i="1"/>
  <c r="BN22" i="1"/>
  <c r="BP22" i="1"/>
  <c r="BN47" i="1"/>
  <c r="BN42" i="1"/>
  <c r="BP16" i="1"/>
  <c r="BN16" i="1"/>
  <c r="BR29" i="1"/>
  <c r="BT29" i="1"/>
  <c r="BR53" i="1"/>
  <c r="BB33" i="1"/>
  <c r="C97" i="7"/>
  <c r="D97" i="7" s="1"/>
  <c r="BV7" i="1"/>
  <c r="BX7" i="1"/>
  <c r="BT25" i="1"/>
  <c r="BR25" i="1"/>
  <c r="BR50" i="1"/>
  <c r="BR10" i="1"/>
  <c r="BR36" i="1"/>
  <c r="BT10" i="1"/>
  <c r="BB43" i="1"/>
  <c r="C91" i="7" s="1"/>
  <c r="D91" i="7" s="1"/>
  <c r="BH17" i="1"/>
  <c r="BB17" i="1"/>
  <c r="BR41" i="1"/>
  <c r="BR15" i="1"/>
  <c r="BT15" i="1"/>
  <c r="BJ12" i="1"/>
  <c r="BJ38" i="1"/>
  <c r="AU30" i="1"/>
  <c r="BB8" i="1"/>
  <c r="BJ33" i="1" l="1"/>
  <c r="BN33" i="1" s="1"/>
  <c r="BR33" i="1" s="1"/>
  <c r="BV33" i="1" s="1"/>
  <c r="BZ33" i="1" s="1"/>
  <c r="CD33" i="1" s="1"/>
  <c r="CH33" i="1" s="1"/>
  <c r="CL33" i="1" s="1"/>
  <c r="CP33" i="1" s="1"/>
  <c r="BF33" i="1"/>
  <c r="BZ7" i="1"/>
  <c r="CB7" i="1"/>
  <c r="BX10" i="1"/>
  <c r="BV36" i="1"/>
  <c r="BV10" i="1"/>
  <c r="BR22" i="1"/>
  <c r="BT22" i="1"/>
  <c r="BR47" i="1"/>
  <c r="BR38" i="1"/>
  <c r="BR12" i="1"/>
  <c r="BT12" i="1"/>
  <c r="BT18" i="1"/>
  <c r="BR18" i="1"/>
  <c r="BR44" i="1"/>
  <c r="BT13" i="1"/>
  <c r="BR13" i="1"/>
  <c r="BR39" i="1"/>
  <c r="BV50" i="1"/>
  <c r="BV25" i="1"/>
  <c r="BX25" i="1"/>
  <c r="BR42" i="1"/>
  <c r="BR16" i="1"/>
  <c r="BT16" i="1"/>
  <c r="BV15" i="1"/>
  <c r="BV41" i="1"/>
  <c r="BX15" i="1"/>
  <c r="BJ43" i="1"/>
  <c r="BL17" i="1"/>
  <c r="BJ17" i="1"/>
  <c r="BX24" i="1"/>
  <c r="BV49" i="1"/>
  <c r="BV24" i="1"/>
  <c r="BV29" i="1"/>
  <c r="BX29" i="1"/>
  <c r="BV53" i="1"/>
  <c r="BV26" i="1"/>
  <c r="BX26" i="1"/>
  <c r="BV51" i="1"/>
  <c r="BX21" i="1"/>
  <c r="BV21" i="1"/>
  <c r="BV46" i="1"/>
  <c r="AY30" i="1"/>
  <c r="BJ8" i="1"/>
  <c r="BV39" i="1" l="1"/>
  <c r="BV13" i="1"/>
  <c r="BX13" i="1"/>
  <c r="CB25" i="1"/>
  <c r="BZ50" i="1"/>
  <c r="BZ25" i="1"/>
  <c r="BX18" i="1"/>
  <c r="BV44" i="1"/>
  <c r="BV18" i="1"/>
  <c r="BZ46" i="1"/>
  <c r="BZ21" i="1"/>
  <c r="CB21" i="1"/>
  <c r="BV47" i="1"/>
  <c r="BX22" i="1"/>
  <c r="BV22" i="1"/>
  <c r="BG30" i="1"/>
  <c r="BN8" i="1"/>
  <c r="BX12" i="1"/>
  <c r="BV38" i="1"/>
  <c r="BV12" i="1"/>
  <c r="BZ36" i="1"/>
  <c r="CB10" i="1"/>
  <c r="BZ10" i="1"/>
  <c r="BZ26" i="1"/>
  <c r="CB26" i="1"/>
  <c r="BZ51" i="1"/>
  <c r="BN43" i="1"/>
  <c r="BN17" i="1"/>
  <c r="BP17" i="1"/>
  <c r="CB29" i="1"/>
  <c r="BZ29" i="1"/>
  <c r="BZ53" i="1"/>
  <c r="BZ15" i="1"/>
  <c r="CB15" i="1"/>
  <c r="BZ41" i="1"/>
  <c r="CD7" i="1"/>
  <c r="CF7" i="1"/>
  <c r="BV42" i="1"/>
  <c r="BX16" i="1"/>
  <c r="BV16" i="1"/>
  <c r="BZ49" i="1"/>
  <c r="CB24" i="1"/>
  <c r="BZ24" i="1"/>
  <c r="CH7" i="1" l="1"/>
  <c r="CJ7" i="1"/>
  <c r="CF25" i="1"/>
  <c r="CD50" i="1"/>
  <c r="CD25" i="1"/>
  <c r="CB18" i="1"/>
  <c r="BZ18" i="1"/>
  <c r="BZ44" i="1"/>
  <c r="BZ39" i="1"/>
  <c r="BZ13" i="1"/>
  <c r="CB13" i="1"/>
  <c r="CD10" i="1"/>
  <c r="CF10" i="1"/>
  <c r="CD36" i="1"/>
  <c r="BR43" i="1"/>
  <c r="BR17" i="1"/>
  <c r="BT17" i="1"/>
  <c r="CD21" i="1"/>
  <c r="CF21" i="1"/>
  <c r="CD46" i="1"/>
  <c r="CD49" i="1"/>
  <c r="CD24" i="1"/>
  <c r="CF24" i="1"/>
  <c r="CF15" i="1"/>
  <c r="CD15" i="1"/>
  <c r="CD41" i="1"/>
  <c r="BZ38" i="1"/>
  <c r="BZ12" i="1"/>
  <c r="CB12" i="1"/>
  <c r="CB16" i="1"/>
  <c r="BZ42" i="1"/>
  <c r="BZ16" i="1"/>
  <c r="CD53" i="1"/>
  <c r="CD29" i="1"/>
  <c r="CF29" i="1"/>
  <c r="BZ22" i="1"/>
  <c r="CB22" i="1"/>
  <c r="BZ47" i="1"/>
  <c r="CD26" i="1"/>
  <c r="CD51" i="1"/>
  <c r="CF26" i="1"/>
  <c r="BK30" i="1"/>
  <c r="BR8" i="1"/>
  <c r="CD42" i="1" l="1"/>
  <c r="CD16" i="1"/>
  <c r="CF16" i="1"/>
  <c r="CH10" i="1"/>
  <c r="CH36" i="1"/>
  <c r="CJ10" i="1"/>
  <c r="CD38" i="1"/>
  <c r="CD12" i="1"/>
  <c r="CF12" i="1"/>
  <c r="CJ25" i="1"/>
  <c r="CH25" i="1"/>
  <c r="CH50" i="1"/>
  <c r="CD47" i="1"/>
  <c r="CD22" i="1"/>
  <c r="CF22" i="1"/>
  <c r="BO30" i="1"/>
  <c r="BV8" i="1"/>
  <c r="CJ29" i="1"/>
  <c r="CH29" i="1"/>
  <c r="CH53" i="1"/>
  <c r="CH46" i="1"/>
  <c r="CH21" i="1"/>
  <c r="CJ21" i="1"/>
  <c r="CF13" i="1"/>
  <c r="CD39" i="1"/>
  <c r="CD13" i="1"/>
  <c r="CN7" i="1"/>
  <c r="CP7" i="1" s="1"/>
  <c r="CL7" i="1"/>
  <c r="CH41" i="1"/>
  <c r="CH15" i="1"/>
  <c r="CJ15" i="1"/>
  <c r="CH24" i="1"/>
  <c r="CJ24" i="1"/>
  <c r="CH49" i="1"/>
  <c r="CD44" i="1"/>
  <c r="CD18" i="1"/>
  <c r="CF18" i="1"/>
  <c r="CJ26" i="1"/>
  <c r="CH51" i="1"/>
  <c r="CH26" i="1"/>
  <c r="BX17" i="1"/>
  <c r="BV17" i="1"/>
  <c r="BV43" i="1"/>
  <c r="CH22" i="1" l="1"/>
  <c r="CH47" i="1"/>
  <c r="CJ22" i="1"/>
  <c r="CL51" i="1"/>
  <c r="CN26" i="1"/>
  <c r="CL26" i="1"/>
  <c r="CH18" i="1"/>
  <c r="CJ18" i="1"/>
  <c r="CH44" i="1"/>
  <c r="CJ13" i="1"/>
  <c r="CH13" i="1"/>
  <c r="CH39" i="1"/>
  <c r="CL15" i="1"/>
  <c r="CN15" i="1"/>
  <c r="CL41" i="1"/>
  <c r="CN10" i="1"/>
  <c r="CL10" i="1"/>
  <c r="CL36" i="1"/>
  <c r="CL29" i="1"/>
  <c r="CN29" i="1"/>
  <c r="CL53" i="1"/>
  <c r="CL50" i="1"/>
  <c r="CL25" i="1"/>
  <c r="CN25" i="1"/>
  <c r="CN21" i="1"/>
  <c r="CL46" i="1"/>
  <c r="CL21" i="1"/>
  <c r="CJ16" i="1"/>
  <c r="CH16" i="1"/>
  <c r="CH42" i="1"/>
  <c r="BZ43" i="1"/>
  <c r="BZ17" i="1"/>
  <c r="CB17" i="1"/>
  <c r="CN24" i="1"/>
  <c r="CL24" i="1"/>
  <c r="CL49" i="1"/>
  <c r="BS30" i="1"/>
  <c r="BZ8" i="1"/>
  <c r="CH12" i="1"/>
  <c r="CJ12" i="1"/>
  <c r="CH38" i="1"/>
  <c r="CP36" i="1" l="1"/>
  <c r="CP10" i="1"/>
  <c r="CL38" i="1"/>
  <c r="CL12" i="1"/>
  <c r="CN12" i="1"/>
  <c r="CP29" i="1"/>
  <c r="CP53" i="1"/>
  <c r="CL18" i="1"/>
  <c r="CN18" i="1"/>
  <c r="CL44" i="1"/>
  <c r="BW30" i="1"/>
  <c r="CD8" i="1"/>
  <c r="CP15" i="1"/>
  <c r="CP41" i="1"/>
  <c r="CN22" i="1"/>
  <c r="CL22" i="1"/>
  <c r="CL47" i="1"/>
  <c r="CP25" i="1"/>
  <c r="CP50" i="1"/>
  <c r="CN16" i="1"/>
  <c r="CL16" i="1"/>
  <c r="CL42" i="1"/>
  <c r="CP49" i="1"/>
  <c r="CP24" i="1"/>
  <c r="CP51" i="1"/>
  <c r="CP26" i="1"/>
  <c r="CL39" i="1"/>
  <c r="CN13" i="1"/>
  <c r="CL13" i="1"/>
  <c r="CD43" i="1"/>
  <c r="CF17" i="1"/>
  <c r="CD17" i="1"/>
  <c r="CP21" i="1"/>
  <c r="CP46" i="1"/>
  <c r="CP39" i="1" l="1"/>
  <c r="CP13" i="1"/>
  <c r="CP12" i="1"/>
  <c r="CP38" i="1"/>
  <c r="CP42" i="1"/>
  <c r="CP16" i="1"/>
  <c r="CP22" i="1"/>
  <c r="CP47" i="1"/>
  <c r="CA30" i="1"/>
  <c r="CH8" i="1"/>
  <c r="CH17" i="1"/>
  <c r="CH43" i="1"/>
  <c r="CJ17" i="1"/>
  <c r="CP44" i="1"/>
  <c r="CP18" i="1"/>
  <c r="CL43" i="1" l="1"/>
  <c r="CL17" i="1"/>
  <c r="CN17" i="1"/>
  <c r="CE30" i="1"/>
  <c r="CL8" i="1"/>
  <c r="CI30" i="1" l="1"/>
  <c r="CP8" i="1"/>
  <c r="CM30" i="1" s="1"/>
  <c r="CP43" i="1"/>
  <c r="CP17" i="1"/>
</calcChain>
</file>

<file path=xl/sharedStrings.xml><?xml version="1.0" encoding="utf-8"?>
<sst xmlns="http://schemas.openxmlformats.org/spreadsheetml/2006/main" count="1308" uniqueCount="90">
  <si>
    <t>Resumen</t>
  </si>
  <si>
    <t>Nivel de esquema</t>
  </si>
  <si>
    <t>Nombre de tarea</t>
  </si>
  <si>
    <t>Cant</t>
  </si>
  <si>
    <t>Comienzo</t>
  </si>
  <si>
    <t>Fin</t>
  </si>
  <si>
    <t>Sí</t>
  </si>
  <si>
    <t>DESMONTE Y DEMOLICIONES PUENTES INVIAS I Y II</t>
  </si>
  <si>
    <t>No</t>
  </si>
  <si>
    <t xml:space="preserve">   Inicio de Actividades</t>
  </si>
  <si>
    <t xml:space="preserve">   INVIAS I</t>
  </si>
  <si>
    <t xml:space="preserve">      Desmonte Puente Colgante</t>
  </si>
  <si>
    <t xml:space="preserve">         Desmonte Puente Colgante</t>
  </si>
  <si>
    <t xml:space="preserve">      Desmonte Puente simplemente apoyado </t>
  </si>
  <si>
    <t xml:space="preserve">         Izaje y desarme</t>
  </si>
  <si>
    <t xml:space="preserve">      Transporte y disposición final </t>
  </si>
  <si>
    <t xml:space="preserve">      DEMOLICIONES</t>
  </si>
  <si>
    <t xml:space="preserve">         Demoliciones Eje 1 y 2</t>
  </si>
  <si>
    <t xml:space="preserve">         Demoliciones Eje 3</t>
  </si>
  <si>
    <t xml:space="preserve">         Demoliciones Eje 4</t>
  </si>
  <si>
    <t xml:space="preserve">         Demoliciones eje 5</t>
  </si>
  <si>
    <t xml:space="preserve">         Desmonte Invias I Finalizado</t>
  </si>
  <si>
    <t xml:space="preserve">   INVIAS II</t>
  </si>
  <si>
    <t xml:space="preserve">      Desmonte</t>
  </si>
  <si>
    <t xml:space="preserve">         Sector 1</t>
  </si>
  <si>
    <t xml:space="preserve">         Sector 2</t>
  </si>
  <si>
    <t xml:space="preserve">         Sector 3</t>
  </si>
  <si>
    <t xml:space="preserve">         Desmonte Invias II Finalizado </t>
  </si>
  <si>
    <t xml:space="preserve">   PUENTE PEATONAL </t>
  </si>
  <si>
    <t xml:space="preserve">      Desmonte y transporte</t>
  </si>
  <si>
    <t>Desmonte Puentes INVIAS I y II Finalizado</t>
  </si>
  <si>
    <t>Incidencia</t>
  </si>
  <si>
    <t>Duración (día)</t>
  </si>
  <si>
    <t>Cant/dia (unid/día)</t>
  </si>
  <si>
    <t>DURACION DIAS CALENDARIO</t>
  </si>
  <si>
    <t>DURACION CRONOGRAMA</t>
  </si>
  <si>
    <t>Unidad</t>
  </si>
  <si>
    <t>% Total x actividad</t>
  </si>
  <si>
    <t>TOTAL % MEDICION</t>
  </si>
  <si>
    <t>% Prog</t>
  </si>
  <si>
    <t>Cant Acumulada</t>
  </si>
  <si>
    <t>% Prog Acum</t>
  </si>
  <si>
    <t>Cant Total</t>
  </si>
  <si>
    <t>COLGANTE</t>
  </si>
  <si>
    <t>Cant semanal</t>
  </si>
  <si>
    <t>Cant Acum General</t>
  </si>
  <si>
    <t>SIMPLEMENTE APOYADO</t>
  </si>
  <si>
    <t>INVIAS I</t>
  </si>
  <si>
    <t>INVIAS II</t>
  </si>
  <si>
    <t>PUENTE PEATONAL</t>
  </si>
  <si>
    <t>% AVANCE POR PUENTE</t>
  </si>
  <si>
    <t>% PROG</t>
  </si>
  <si>
    <t>% PRO ACUM</t>
  </si>
  <si>
    <t>FECHA</t>
  </si>
  <si>
    <t>Duración (días)</t>
  </si>
  <si>
    <t>CANTIDADES ACUMULADAS PROG POR DIA</t>
  </si>
  <si>
    <t>TOTAL DIARIO</t>
  </si>
  <si>
    <t>ACUMULADO PROG DIARIO</t>
  </si>
  <si>
    <t>IZAJE Y DESARME</t>
  </si>
  <si>
    <t>TRANSPORTE Y DISPOSICION FINAL</t>
  </si>
  <si>
    <t>DEMOLICIONES</t>
  </si>
  <si>
    <t>EJE 1 Y 2</t>
  </si>
  <si>
    <t>EJE 4</t>
  </si>
  <si>
    <t>EJE 3</t>
  </si>
  <si>
    <t>EJE 5</t>
  </si>
  <si>
    <t>DESMONTE</t>
  </si>
  <si>
    <t>DESMONTE Y TRANSPORTE</t>
  </si>
  <si>
    <t>SECTOR 1</t>
  </si>
  <si>
    <t>SECTOR 2</t>
  </si>
  <si>
    <t>SECTOR 3</t>
  </si>
  <si>
    <t>% Progreso Semanal</t>
  </si>
  <si>
    <t>% Progreso General</t>
  </si>
  <si>
    <t xml:space="preserve"> </t>
  </si>
  <si>
    <t>TAREA</t>
  </si>
  <si>
    <t>Desmonte Puente Colgante - INVIAS I</t>
  </si>
  <si>
    <t>Desmonte Puente simplemente apoyado - INVIAS I</t>
  </si>
  <si>
    <t xml:space="preserve">Desmonte Puente Peatonal - INVIAS I </t>
  </si>
  <si>
    <t>% Ejec</t>
  </si>
  <si>
    <t>Desviacion</t>
  </si>
  <si>
    <t>TOTAL PROYECTO</t>
  </si>
  <si>
    <t>Transporte y disposicion final - INVIAS I</t>
  </si>
  <si>
    <t>Demolicion - Eje 1 y 2</t>
  </si>
  <si>
    <t>Desmonte - INVIAS II</t>
  </si>
  <si>
    <t>Demolicion - Eje 4</t>
  </si>
  <si>
    <t>Demolicion - Eje 3</t>
  </si>
  <si>
    <t>Demolicion - Sector 1</t>
  </si>
  <si>
    <t>Demolicion - Sector 2</t>
  </si>
  <si>
    <t>Demolicion - Sector 3</t>
  </si>
  <si>
    <t>Demolicion - Eje 5</t>
  </si>
  <si>
    <t>Transporte y disposicion final - INVIAS 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</si>
</sst>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0.0000"/>
    <numFmt numFmtId="166" formatCode="0.000%"/>
    <numFmt numFmtId="167" formatCode="0\ &quot;días&quot;"/>
    <numFmt numFmtId="168" formatCode="0.0000%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363636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0070C0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83">
    <xf numFmtId="0" fontId="0" fillId="0" borderId="0" xfId="0"/>
    <xf numFmtId="0" fontId="3" fillId="2" borderId="5" xfId="0" applyFont="1" applyFill="1" applyBorder="1" applyAlignment="1">
      <alignment horizontal="center" vertical="center"/>
    </xf>
    <xf numFmtId="14" fontId="3" fillId="2" borderId="6" xfId="0" applyNumberFormat="1" applyFont="1" applyFill="1" applyBorder="1" applyAlignment="1">
      <alignment horizontal="center" vertical="center" wrapText="1"/>
    </xf>
    <xf numFmtId="10" fontId="3" fillId="2" borderId="5" xfId="1" applyNumberFormat="1" applyFont="1" applyFill="1" applyBorder="1" applyAlignment="1">
      <alignment horizontal="center" vertical="center"/>
    </xf>
    <xf numFmtId="0" fontId="3" fillId="2" borderId="6" xfId="0" applyNumberFormat="1" applyFont="1" applyFill="1" applyBorder="1" applyAlignment="1">
      <alignment horizontal="center" vertical="center" wrapText="1"/>
    </xf>
    <xf numFmtId="164" fontId="3" fillId="2" borderId="6" xfId="0" applyNumberFormat="1" applyFont="1" applyFill="1" applyBorder="1" applyAlignment="1">
      <alignment horizontal="center" wrapText="1"/>
    </xf>
    <xf numFmtId="0" fontId="3" fillId="2" borderId="13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14" fontId="3" fillId="3" borderId="1" xfId="0" applyNumberFormat="1" applyFont="1" applyFill="1" applyBorder="1" applyAlignment="1">
      <alignment horizontal="center" vertical="center" wrapText="1"/>
    </xf>
    <xf numFmtId="10" fontId="3" fillId="3" borderId="8" xfId="1" applyNumberFormat="1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center" wrapText="1"/>
    </xf>
    <xf numFmtId="0" fontId="3" fillId="2" borderId="5" xfId="0" applyFont="1" applyFill="1" applyBorder="1" applyAlignment="1">
      <alignment horizontal="left" vertical="center"/>
    </xf>
    <xf numFmtId="0" fontId="3" fillId="3" borderId="8" xfId="0" applyFont="1" applyFill="1" applyBorder="1" applyAlignment="1">
      <alignment horizontal="right" vertical="center"/>
    </xf>
    <xf numFmtId="0" fontId="3" fillId="3" borderId="8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center" vertical="center"/>
    </xf>
    <xf numFmtId="14" fontId="4" fillId="0" borderId="3" xfId="0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10" fontId="0" fillId="3" borderId="1" xfId="0" applyNumberFormat="1" applyFill="1" applyBorder="1" applyAlignment="1">
      <alignment horizontal="center"/>
    </xf>
    <xf numFmtId="10" fontId="0" fillId="3" borderId="9" xfId="0" applyNumberFormat="1" applyFill="1" applyBorder="1" applyAlignment="1">
      <alignment horizontal="center"/>
    </xf>
    <xf numFmtId="10" fontId="0" fillId="2" borderId="7" xfId="0" applyNumberFormat="1" applyFill="1" applyBorder="1" applyAlignment="1">
      <alignment horizontal="center"/>
    </xf>
    <xf numFmtId="0" fontId="0" fillId="5" borderId="0" xfId="0" applyFill="1" applyAlignment="1">
      <alignment horizontal="center"/>
    </xf>
    <xf numFmtId="0" fontId="2" fillId="5" borderId="2" xfId="0" applyFont="1" applyFill="1" applyBorder="1" applyAlignment="1">
      <alignment horizontal="center" vertical="center"/>
    </xf>
    <xf numFmtId="0" fontId="2" fillId="5" borderId="18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0" fontId="2" fillId="5" borderId="18" xfId="0" applyFont="1" applyFill="1" applyBorder="1" applyAlignment="1">
      <alignment horizontal="center" vertical="center" wrapText="1"/>
    </xf>
    <xf numFmtId="0" fontId="2" fillId="5" borderId="24" xfId="0" applyFont="1" applyFill="1" applyBorder="1" applyAlignment="1">
      <alignment horizontal="center" vertical="center"/>
    </xf>
    <xf numFmtId="0" fontId="2" fillId="5" borderId="25" xfId="0" applyFont="1" applyFill="1" applyBorder="1" applyAlignment="1">
      <alignment horizontal="center" vertical="center" wrapText="1"/>
    </xf>
    <xf numFmtId="0" fontId="0" fillId="5" borderId="21" xfId="0" applyFill="1" applyBorder="1" applyAlignment="1">
      <alignment horizontal="center" vertical="center" wrapText="1"/>
    </xf>
    <xf numFmtId="0" fontId="0" fillId="5" borderId="0" xfId="0" applyFill="1" applyBorder="1" applyAlignment="1">
      <alignment horizontal="center" vertical="center" wrapText="1"/>
    </xf>
    <xf numFmtId="10" fontId="0" fillId="5" borderId="0" xfId="0" applyNumberFormat="1" applyFill="1" applyBorder="1" applyAlignment="1">
      <alignment horizontal="center"/>
    </xf>
    <xf numFmtId="0" fontId="0" fillId="5" borderId="35" xfId="0" applyFill="1" applyBorder="1" applyAlignment="1">
      <alignment horizontal="center"/>
    </xf>
    <xf numFmtId="0" fontId="0" fillId="5" borderId="0" xfId="0" applyFill="1" applyBorder="1" applyAlignment="1">
      <alignment horizontal="center"/>
    </xf>
    <xf numFmtId="0" fontId="4" fillId="5" borderId="10" xfId="0" applyFont="1" applyFill="1" applyBorder="1" applyAlignment="1">
      <alignment horizontal="center" vertical="center"/>
    </xf>
    <xf numFmtId="0" fontId="4" fillId="5" borderId="15" xfId="0" applyFont="1" applyFill="1" applyBorder="1" applyAlignment="1">
      <alignment horizontal="center" vertical="center"/>
    </xf>
    <xf numFmtId="14" fontId="4" fillId="5" borderId="11" xfId="0" applyNumberFormat="1" applyFont="1" applyFill="1" applyBorder="1" applyAlignment="1">
      <alignment horizontal="center" vertical="center" wrapText="1"/>
    </xf>
    <xf numFmtId="10" fontId="3" fillId="5" borderId="10" xfId="1" applyNumberFormat="1" applyFont="1" applyFill="1" applyBorder="1" applyAlignment="1">
      <alignment horizontal="center" vertical="center"/>
    </xf>
    <xf numFmtId="0" fontId="4" fillId="5" borderId="11" xfId="0" applyNumberFormat="1" applyFont="1" applyFill="1" applyBorder="1" applyAlignment="1">
      <alignment horizontal="center" vertical="center" wrapText="1"/>
    </xf>
    <xf numFmtId="164" fontId="3" fillId="5" borderId="11" xfId="0" applyNumberFormat="1" applyFont="1" applyFill="1" applyBorder="1" applyAlignment="1">
      <alignment horizontal="center" wrapText="1"/>
    </xf>
    <xf numFmtId="0" fontId="3" fillId="5" borderId="8" xfId="0" applyFont="1" applyFill="1" applyBorder="1" applyAlignment="1">
      <alignment horizontal="center" vertical="center"/>
    </xf>
    <xf numFmtId="0" fontId="3" fillId="5" borderId="14" xfId="0" applyFont="1" applyFill="1" applyBorder="1" applyAlignment="1">
      <alignment horizontal="center" vertical="center"/>
    </xf>
    <xf numFmtId="0" fontId="3" fillId="5" borderId="8" xfId="0" applyFont="1" applyFill="1" applyBorder="1" applyAlignment="1">
      <alignment horizontal="right" vertical="center"/>
    </xf>
    <xf numFmtId="14" fontId="3" fillId="5" borderId="1" xfId="0" applyNumberFormat="1" applyFont="1" applyFill="1" applyBorder="1" applyAlignment="1">
      <alignment horizontal="center" vertical="center" wrapText="1"/>
    </xf>
    <xf numFmtId="10" fontId="3" fillId="5" borderId="8" xfId="1" applyNumberFormat="1" applyFont="1" applyFill="1" applyBorder="1" applyAlignment="1">
      <alignment horizontal="center" vertical="center"/>
    </xf>
    <xf numFmtId="0" fontId="3" fillId="5" borderId="1" xfId="0" applyNumberFormat="1" applyFont="1" applyFill="1" applyBorder="1" applyAlignment="1">
      <alignment horizontal="center" vertical="center" wrapText="1"/>
    </xf>
    <xf numFmtId="164" fontId="3" fillId="5" borderId="1" xfId="0" applyNumberFormat="1" applyFont="1" applyFill="1" applyBorder="1" applyAlignment="1">
      <alignment horizontal="center" wrapText="1"/>
    </xf>
    <xf numFmtId="10" fontId="0" fillId="5" borderId="9" xfId="0" applyNumberFormat="1" applyFill="1" applyBorder="1" applyAlignment="1">
      <alignment horizontal="center"/>
    </xf>
    <xf numFmtId="10" fontId="0" fillId="5" borderId="12" xfId="0" applyNumberFormat="1" applyFill="1" applyBorder="1" applyAlignment="1">
      <alignment horizontal="center"/>
    </xf>
    <xf numFmtId="0" fontId="3" fillId="5" borderId="19" xfId="0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0" fontId="3" fillId="5" borderId="19" xfId="0" applyFont="1" applyFill="1" applyBorder="1" applyAlignment="1">
      <alignment horizontal="right" vertical="center"/>
    </xf>
    <xf numFmtId="14" fontId="3" fillId="5" borderId="16" xfId="0" applyNumberFormat="1" applyFont="1" applyFill="1" applyBorder="1" applyAlignment="1">
      <alignment horizontal="center" vertical="center" wrapText="1"/>
    </xf>
    <xf numFmtId="0" fontId="3" fillId="5" borderId="11" xfId="0" applyNumberFormat="1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/>
    </xf>
    <xf numFmtId="0" fontId="4" fillId="5" borderId="18" xfId="0" applyFont="1" applyFill="1" applyBorder="1" applyAlignment="1">
      <alignment horizontal="center" vertical="center"/>
    </xf>
    <xf numFmtId="14" fontId="4" fillId="5" borderId="3" xfId="0" applyNumberFormat="1" applyFont="1" applyFill="1" applyBorder="1" applyAlignment="1">
      <alignment horizontal="center" vertical="center" wrapText="1"/>
    </xf>
    <xf numFmtId="10" fontId="3" fillId="5" borderId="2" xfId="1" applyNumberFormat="1" applyFont="1" applyFill="1" applyBorder="1" applyAlignment="1">
      <alignment horizontal="center" vertical="center"/>
    </xf>
    <xf numFmtId="0" fontId="4" fillId="5" borderId="3" xfId="0" applyNumberFormat="1" applyFont="1" applyFill="1" applyBorder="1" applyAlignment="1">
      <alignment horizontal="center" vertical="center" wrapText="1"/>
    </xf>
    <xf numFmtId="164" fontId="3" fillId="5" borderId="3" xfId="0" applyNumberFormat="1" applyFont="1" applyFill="1" applyBorder="1" applyAlignment="1">
      <alignment horizontal="center" wrapText="1"/>
    </xf>
    <xf numFmtId="10" fontId="0" fillId="5" borderId="4" xfId="0" applyNumberFormat="1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10" fontId="0" fillId="5" borderId="28" xfId="0" applyNumberFormat="1" applyFill="1" applyBorder="1" applyAlignment="1">
      <alignment horizontal="center"/>
    </xf>
    <xf numFmtId="0" fontId="0" fillId="5" borderId="23" xfId="0" applyFill="1" applyBorder="1" applyAlignment="1">
      <alignment horizontal="center"/>
    </xf>
    <xf numFmtId="0" fontId="0" fillId="5" borderId="0" xfId="0" applyFill="1" applyAlignment="1"/>
    <xf numFmtId="10" fontId="0" fillId="5" borderId="0" xfId="0" applyNumberFormat="1" applyFill="1" applyAlignment="1">
      <alignment horizontal="center"/>
    </xf>
    <xf numFmtId="0" fontId="0" fillId="5" borderId="1" xfId="0" applyFill="1" applyBorder="1" applyAlignment="1">
      <alignment horizontal="center"/>
    </xf>
    <xf numFmtId="10" fontId="0" fillId="5" borderId="1" xfId="0" applyNumberFormat="1" applyFill="1" applyBorder="1" applyAlignment="1">
      <alignment horizontal="center"/>
    </xf>
    <xf numFmtId="0" fontId="0" fillId="5" borderId="22" xfId="0" applyFill="1" applyBorder="1" applyAlignment="1">
      <alignment horizontal="center"/>
    </xf>
    <xf numFmtId="0" fontId="0" fillId="5" borderId="10" xfId="0" applyFill="1" applyBorder="1" applyAlignment="1">
      <alignment horizontal="center" wrapText="1"/>
    </xf>
    <xf numFmtId="0" fontId="0" fillId="5" borderId="11" xfId="0" applyFill="1" applyBorder="1" applyAlignment="1">
      <alignment horizontal="center" wrapText="1"/>
    </xf>
    <xf numFmtId="10" fontId="0" fillId="5" borderId="11" xfId="0" applyNumberFormat="1" applyFill="1" applyBorder="1" applyAlignment="1">
      <alignment horizontal="center" wrapText="1"/>
    </xf>
    <xf numFmtId="10" fontId="0" fillId="5" borderId="12" xfId="0" applyNumberFormat="1" applyFill="1" applyBorder="1" applyAlignment="1">
      <alignment horizontal="center" wrapText="1"/>
    </xf>
    <xf numFmtId="0" fontId="0" fillId="5" borderId="10" xfId="0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10" fontId="0" fillId="5" borderId="11" xfId="0" applyNumberFormat="1" applyFill="1" applyBorder="1" applyAlignment="1">
      <alignment horizontal="center"/>
    </xf>
    <xf numFmtId="10" fontId="0" fillId="5" borderId="14" xfId="0" applyNumberFormat="1" applyFill="1" applyBorder="1" applyAlignment="1">
      <alignment horizontal="center"/>
    </xf>
    <xf numFmtId="10" fontId="0" fillId="5" borderId="15" xfId="0" applyNumberFormat="1" applyFill="1" applyBorder="1" applyAlignment="1">
      <alignment horizontal="center"/>
    </xf>
    <xf numFmtId="0" fontId="0" fillId="5" borderId="5" xfId="0" applyFill="1" applyBorder="1" applyAlignment="1">
      <alignment horizontal="center" wrapText="1"/>
    </xf>
    <xf numFmtId="0" fontId="0" fillId="5" borderId="6" xfId="0" applyFill="1" applyBorder="1" applyAlignment="1">
      <alignment horizontal="center" wrapText="1"/>
    </xf>
    <xf numFmtId="0" fontId="0" fillId="5" borderId="7" xfId="0" applyFill="1" applyBorder="1" applyAlignment="1">
      <alignment horizontal="center" wrapText="1"/>
    </xf>
    <xf numFmtId="0" fontId="0" fillId="5" borderId="38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10" fontId="0" fillId="2" borderId="6" xfId="0" applyNumberFormat="1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5" borderId="37" xfId="0" applyFill="1" applyBorder="1" applyAlignment="1">
      <alignment horizontal="center"/>
    </xf>
    <xf numFmtId="10" fontId="0" fillId="5" borderId="36" xfId="1" applyNumberFormat="1" applyFont="1" applyFill="1" applyBorder="1" applyAlignment="1">
      <alignment horizontal="center"/>
    </xf>
    <xf numFmtId="10" fontId="0" fillId="5" borderId="39" xfId="1" applyNumberFormat="1" applyFont="1" applyFill="1" applyBorder="1" applyAlignment="1">
      <alignment horizontal="center"/>
    </xf>
    <xf numFmtId="2" fontId="0" fillId="0" borderId="0" xfId="0" applyNumberFormat="1"/>
    <xf numFmtId="165" fontId="0" fillId="0" borderId="0" xfId="0" applyNumberFormat="1"/>
    <xf numFmtId="0" fontId="0" fillId="5" borderId="20" xfId="0" applyFill="1" applyBorder="1" applyAlignment="1">
      <alignment horizontal="center" vertical="center" wrapText="1"/>
    </xf>
    <xf numFmtId="10" fontId="0" fillId="2" borderId="13" xfId="0" applyNumberFormat="1" applyFill="1" applyBorder="1" applyAlignment="1">
      <alignment horizontal="center"/>
    </xf>
    <xf numFmtId="10" fontId="0" fillId="3" borderId="14" xfId="0" applyNumberFormat="1" applyFill="1" applyBorder="1" applyAlignment="1">
      <alignment horizontal="center"/>
    </xf>
    <xf numFmtId="0" fontId="0" fillId="5" borderId="32" xfId="0" applyFill="1" applyBorder="1" applyAlignment="1">
      <alignment horizontal="center"/>
    </xf>
    <xf numFmtId="10" fontId="0" fillId="2" borderId="0" xfId="0" applyNumberFormat="1" applyFill="1" applyBorder="1" applyAlignment="1">
      <alignment horizontal="center"/>
    </xf>
    <xf numFmtId="10" fontId="0" fillId="3" borderId="0" xfId="0" applyNumberFormat="1" applyFill="1" applyBorder="1" applyAlignment="1">
      <alignment horizontal="center"/>
    </xf>
    <xf numFmtId="14" fontId="0" fillId="5" borderId="0" xfId="0" applyNumberFormat="1" applyFill="1" applyAlignment="1">
      <alignment horizontal="center"/>
    </xf>
    <xf numFmtId="0" fontId="0" fillId="0" borderId="34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10" fontId="0" fillId="5" borderId="18" xfId="0" applyNumberFormat="1" applyFill="1" applyBorder="1" applyAlignment="1">
      <alignment horizontal="center"/>
    </xf>
    <xf numFmtId="0" fontId="0" fillId="5" borderId="0" xfId="0" applyFill="1"/>
    <xf numFmtId="14" fontId="2" fillId="5" borderId="2" xfId="0" applyNumberFormat="1" applyFont="1" applyFill="1" applyBorder="1" applyAlignment="1">
      <alignment vertical="center" wrapText="1"/>
    </xf>
    <xf numFmtId="14" fontId="2" fillId="5" borderId="3" xfId="0" applyNumberFormat="1" applyFont="1" applyFill="1" applyBorder="1" applyAlignment="1">
      <alignment vertical="center" wrapText="1"/>
    </xf>
    <xf numFmtId="10" fontId="0" fillId="5" borderId="26" xfId="1" applyNumberFormat="1" applyFont="1" applyFill="1" applyBorder="1"/>
    <xf numFmtId="10" fontId="0" fillId="5" borderId="27" xfId="1" applyNumberFormat="1" applyFont="1" applyFill="1" applyBorder="1"/>
    <xf numFmtId="10" fontId="0" fillId="5" borderId="8" xfId="1" applyNumberFormat="1" applyFont="1" applyFill="1" applyBorder="1"/>
    <xf numFmtId="10" fontId="0" fillId="5" borderId="1" xfId="1" applyNumberFormat="1" applyFont="1" applyFill="1" applyBorder="1"/>
    <xf numFmtId="0" fontId="0" fillId="5" borderId="8" xfId="0" applyFill="1" applyBorder="1"/>
    <xf numFmtId="0" fontId="0" fillId="5" borderId="1" xfId="0" applyFill="1" applyBorder="1"/>
    <xf numFmtId="0" fontId="0" fillId="5" borderId="19" xfId="0" applyFill="1" applyBorder="1"/>
    <xf numFmtId="0" fontId="0" fillId="5" borderId="16" xfId="0" applyFill="1" applyBorder="1"/>
    <xf numFmtId="10" fontId="0" fillId="5" borderId="5" xfId="0" applyNumberFormat="1" applyFill="1" applyBorder="1"/>
    <xf numFmtId="10" fontId="0" fillId="5" borderId="6" xfId="0" applyNumberFormat="1" applyFill="1" applyBorder="1"/>
    <xf numFmtId="10" fontId="0" fillId="5" borderId="10" xfId="0" applyNumberFormat="1" applyFill="1" applyBorder="1"/>
    <xf numFmtId="10" fontId="0" fillId="5" borderId="11" xfId="0" applyNumberFormat="1" applyFill="1" applyBorder="1"/>
    <xf numFmtId="0" fontId="2" fillId="5" borderId="4" xfId="0" applyFont="1" applyFill="1" applyBorder="1" applyAlignment="1">
      <alignment horizontal="center" vertical="center" wrapText="1"/>
    </xf>
    <xf numFmtId="14" fontId="3" fillId="5" borderId="4" xfId="0" applyNumberFormat="1" applyFont="1" applyFill="1" applyBorder="1" applyAlignment="1">
      <alignment horizontal="center" vertical="center" wrapText="1"/>
    </xf>
    <xf numFmtId="167" fontId="4" fillId="5" borderId="11" xfId="0" applyNumberFormat="1" applyFont="1" applyFill="1" applyBorder="1" applyAlignment="1">
      <alignment horizontal="center" vertical="center" wrapText="1"/>
    </xf>
    <xf numFmtId="167" fontId="3" fillId="5" borderId="1" xfId="0" applyNumberFormat="1" applyFont="1" applyFill="1" applyBorder="1" applyAlignment="1">
      <alignment horizontal="center" vertical="center" wrapText="1"/>
    </xf>
    <xf numFmtId="167" fontId="3" fillId="5" borderId="11" xfId="0" applyNumberFormat="1" applyFont="1" applyFill="1" applyBorder="1" applyAlignment="1">
      <alignment horizontal="center" vertical="center" wrapText="1"/>
    </xf>
    <xf numFmtId="167" fontId="4" fillId="5" borderId="3" xfId="0" applyNumberFormat="1" applyFont="1" applyFill="1" applyBorder="1" applyAlignment="1">
      <alignment horizontal="center" vertical="center" wrapText="1"/>
    </xf>
    <xf numFmtId="10" fontId="0" fillId="0" borderId="0" xfId="1" applyNumberFormat="1" applyFont="1"/>
    <xf numFmtId="168" fontId="0" fillId="0" borderId="0" xfId="0" applyNumberFormat="1"/>
    <xf numFmtId="167" fontId="3" fillId="2" borderId="6" xfId="0" applyNumberFormat="1" applyFont="1" applyFill="1" applyBorder="1" applyAlignment="1">
      <alignment horizontal="center" vertical="center" wrapText="1"/>
    </xf>
    <xf numFmtId="167" fontId="3" fillId="3" borderId="1" xfId="0" applyNumberFormat="1" applyFont="1" applyFill="1" applyBorder="1" applyAlignment="1">
      <alignment horizontal="center" vertical="center" wrapText="1"/>
    </xf>
    <xf numFmtId="14" fontId="3" fillId="5" borderId="2" xfId="0" applyNumberFormat="1" applyFont="1" applyFill="1" applyBorder="1" applyAlignment="1">
      <alignment horizontal="center" vertical="center" wrapText="1"/>
    </xf>
    <xf numFmtId="14" fontId="3" fillId="5" borderId="3" xfId="0" applyNumberFormat="1" applyFont="1" applyFill="1" applyBorder="1" applyAlignment="1">
      <alignment horizontal="center" vertical="center" wrapText="1"/>
    </xf>
    <xf numFmtId="0" fontId="0" fillId="5" borderId="0" xfId="0" applyNumberFormat="1" applyFill="1"/>
    <xf numFmtId="165" fontId="0" fillId="0" borderId="0" xfId="1" applyNumberFormat="1" applyFont="1"/>
    <xf numFmtId="0" fontId="0" fillId="0" borderId="5" xfId="0" applyNumberFormat="1" applyBorder="1"/>
    <xf numFmtId="0" fontId="0" fillId="0" borderId="6" xfId="0" applyNumberFormat="1" applyBorder="1"/>
    <xf numFmtId="0" fontId="0" fillId="0" borderId="7" xfId="0" applyNumberFormat="1" applyBorder="1"/>
    <xf numFmtId="0" fontId="0" fillId="0" borderId="10" xfId="0" applyNumberFormat="1" applyBorder="1"/>
    <xf numFmtId="0" fontId="0" fillId="0" borderId="11" xfId="0" applyNumberFormat="1" applyBorder="1"/>
    <xf numFmtId="0" fontId="0" fillId="0" borderId="12" xfId="0" applyNumberFormat="1" applyBorder="1"/>
    <xf numFmtId="0" fontId="0" fillId="0" borderId="8" xfId="0" applyNumberFormat="1" applyBorder="1"/>
    <xf numFmtId="0" fontId="0" fillId="0" borderId="1" xfId="0" applyNumberFormat="1" applyBorder="1"/>
    <xf numFmtId="0" fontId="0" fillId="0" borderId="9" xfId="0" applyNumberFormat="1" applyBorder="1"/>
    <xf numFmtId="0" fontId="0" fillId="0" borderId="26" xfId="0" applyNumberFormat="1" applyBorder="1"/>
    <xf numFmtId="0" fontId="0" fillId="0" borderId="27" xfId="0" applyNumberFormat="1" applyBorder="1"/>
    <xf numFmtId="0" fontId="0" fillId="0" borderId="29" xfId="0" applyNumberFormat="1" applyBorder="1"/>
    <xf numFmtId="0" fontId="0" fillId="5" borderId="10" xfId="0" applyNumberFormat="1" applyFill="1" applyBorder="1"/>
    <xf numFmtId="0" fontId="0" fillId="5" borderId="11" xfId="0" applyNumberFormat="1" applyFill="1" applyBorder="1"/>
    <xf numFmtId="0" fontId="0" fillId="5" borderId="12" xfId="0" applyNumberFormat="1" applyFill="1" applyBorder="1"/>
    <xf numFmtId="0" fontId="0" fillId="5" borderId="31" xfId="0" applyFill="1" applyBorder="1"/>
    <xf numFmtId="0" fontId="0" fillId="5" borderId="32" xfId="0" applyFill="1" applyBorder="1"/>
    <xf numFmtId="0" fontId="0" fillId="0" borderId="43" xfId="0" applyNumberFormat="1" applyBorder="1"/>
    <xf numFmtId="0" fontId="0" fillId="0" borderId="44" xfId="0" applyNumberFormat="1" applyBorder="1"/>
    <xf numFmtId="0" fontId="0" fillId="0" borderId="45" xfId="0" applyNumberFormat="1" applyBorder="1"/>
    <xf numFmtId="0" fontId="0" fillId="5" borderId="2" xfId="0" applyNumberFormat="1" applyFill="1" applyBorder="1"/>
    <xf numFmtId="0" fontId="0" fillId="5" borderId="3" xfId="0" applyNumberFormat="1" applyFill="1" applyBorder="1"/>
    <xf numFmtId="0" fontId="0" fillId="5" borderId="4" xfId="0" applyNumberFormat="1" applyFill="1" applyBorder="1"/>
    <xf numFmtId="166" fontId="0" fillId="2" borderId="1" xfId="1" applyNumberFormat="1" applyFont="1" applyFill="1" applyBorder="1" applyAlignment="1">
      <alignment horizontal="center"/>
    </xf>
    <xf numFmtId="166" fontId="0" fillId="5" borderId="1" xfId="1" applyNumberFormat="1" applyFont="1" applyFill="1" applyBorder="1" applyAlignment="1">
      <alignment horizontal="center"/>
    </xf>
    <xf numFmtId="166" fontId="0" fillId="3" borderId="1" xfId="1" applyNumberFormat="1" applyFont="1" applyFill="1" applyBorder="1" applyAlignment="1">
      <alignment horizontal="center"/>
    </xf>
    <xf numFmtId="2" fontId="0" fillId="2" borderId="8" xfId="0" applyNumberFormat="1" applyFill="1" applyBorder="1" applyAlignment="1">
      <alignment horizontal="center"/>
    </xf>
    <xf numFmtId="2" fontId="0" fillId="5" borderId="8" xfId="0" applyNumberFormat="1" applyFill="1" applyBorder="1" applyAlignment="1">
      <alignment horizontal="center"/>
    </xf>
    <xf numFmtId="2" fontId="0" fillId="3" borderId="8" xfId="0" applyNumberFormat="1" applyFill="1" applyBorder="1" applyAlignment="1">
      <alignment horizontal="center"/>
    </xf>
    <xf numFmtId="2" fontId="0" fillId="5" borderId="10" xfId="0" applyNumberFormat="1" applyFill="1" applyBorder="1" applyAlignment="1">
      <alignment horizontal="center"/>
    </xf>
    <xf numFmtId="166" fontId="0" fillId="5" borderId="11" xfId="1" applyNumberFormat="1" applyFont="1" applyFill="1" applyBorder="1" applyAlignment="1">
      <alignment horizontal="center"/>
    </xf>
    <xf numFmtId="2" fontId="0" fillId="0" borderId="33" xfId="0" applyNumberFormat="1" applyBorder="1" applyAlignment="1">
      <alignment horizontal="center" vertical="center"/>
    </xf>
    <xf numFmtId="2" fontId="0" fillId="2" borderId="9" xfId="0" applyNumberFormat="1" applyFill="1" applyBorder="1" applyAlignment="1">
      <alignment horizontal="center"/>
    </xf>
    <xf numFmtId="2" fontId="0" fillId="5" borderId="9" xfId="0" applyNumberFormat="1" applyFill="1" applyBorder="1" applyAlignment="1">
      <alignment horizontal="center"/>
    </xf>
    <xf numFmtId="2" fontId="0" fillId="3" borderId="9" xfId="0" applyNumberFormat="1" applyFill="1" applyBorder="1" applyAlignment="1">
      <alignment horizontal="center"/>
    </xf>
    <xf numFmtId="2" fontId="0" fillId="5" borderId="12" xfId="0" applyNumberFormat="1" applyFill="1" applyBorder="1" applyAlignment="1">
      <alignment horizontal="center"/>
    </xf>
    <xf numFmtId="2" fontId="0" fillId="4" borderId="10" xfId="0" applyNumberFormat="1" applyFill="1" applyBorder="1" applyAlignment="1">
      <alignment horizontal="center"/>
    </xf>
    <xf numFmtId="10" fontId="0" fillId="5" borderId="48" xfId="0" applyNumberFormat="1" applyFill="1" applyBorder="1" applyAlignment="1">
      <alignment horizontal="center"/>
    </xf>
    <xf numFmtId="10" fontId="0" fillId="5" borderId="48" xfId="1" applyNumberFormat="1" applyFont="1" applyFill="1" applyBorder="1" applyAlignment="1">
      <alignment horizontal="center"/>
    </xf>
    <xf numFmtId="0" fontId="0" fillId="5" borderId="0" xfId="0" applyFill="1" applyBorder="1" applyAlignment="1">
      <alignment horizontal="center"/>
    </xf>
    <xf numFmtId="10" fontId="0" fillId="5" borderId="50" xfId="0" applyNumberFormat="1" applyFill="1" applyBorder="1" applyAlignment="1"/>
    <xf numFmtId="14" fontId="2" fillId="5" borderId="49" xfId="0" applyNumberFormat="1" applyFont="1" applyFill="1" applyBorder="1" applyAlignment="1">
      <alignment vertical="center" wrapText="1"/>
    </xf>
    <xf numFmtId="2" fontId="0" fillId="0" borderId="34" xfId="0" applyNumberFormat="1" applyBorder="1" applyAlignment="1">
      <alignment horizontal="center" vertical="center"/>
    </xf>
    <xf numFmtId="10" fontId="0" fillId="0" borderId="0" xfId="0" applyNumberFormat="1"/>
    <xf numFmtId="10" fontId="0" fillId="0" borderId="0" xfId="0" applyNumberFormat="1" applyBorder="1" applyAlignment="1">
      <alignment horizontal="center"/>
    </xf>
    <xf numFmtId="14" fontId="2" fillId="5" borderId="4" xfId="0" applyNumberFormat="1" applyFont="1" applyFill="1" applyBorder="1" applyAlignment="1">
      <alignment vertical="center" wrapText="1"/>
    </xf>
    <xf numFmtId="0" fontId="0" fillId="5" borderId="9" xfId="0" applyFill="1" applyBorder="1"/>
    <xf numFmtId="0" fontId="0" fillId="5" borderId="10" xfId="0" applyFill="1" applyBorder="1"/>
    <xf numFmtId="0" fontId="0" fillId="5" borderId="11" xfId="0" applyFill="1" applyBorder="1"/>
    <xf numFmtId="0" fontId="0" fillId="5" borderId="12" xfId="0" applyFill="1" applyBorder="1"/>
    <xf numFmtId="0" fontId="0" fillId="0" borderId="56" xfId="0" applyBorder="1" applyAlignment="1">
      <alignment horizontal="left" vertical="center"/>
    </xf>
    <xf numFmtId="0" fontId="0" fillId="0" borderId="47" xfId="0" applyBorder="1" applyAlignment="1">
      <alignment horizontal="left" vertical="center"/>
    </xf>
    <xf numFmtId="0" fontId="6" fillId="0" borderId="55" xfId="0" applyFont="1" applyFill="1" applyBorder="1" applyAlignment="1">
      <alignment horizontal="left" vertical="center"/>
    </xf>
    <xf numFmtId="0" fontId="6" fillId="6" borderId="10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/>
    </xf>
    <xf numFmtId="0" fontId="6" fillId="6" borderId="1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0" fontId="0" fillId="0" borderId="5" xfId="0" applyNumberFormat="1" applyBorder="1" applyAlignment="1">
      <alignment horizontal="center" vertical="center"/>
    </xf>
    <xf numFmtId="10" fontId="0" fillId="0" borderId="6" xfId="0" applyNumberFormat="1" applyBorder="1" applyAlignment="1">
      <alignment horizontal="center" vertical="center"/>
    </xf>
    <xf numFmtId="10" fontId="0" fillId="0" borderId="7" xfId="0" applyNumberFormat="1" applyBorder="1" applyAlignment="1">
      <alignment horizontal="center" vertical="center"/>
    </xf>
    <xf numFmtId="10" fontId="0" fillId="0" borderId="8" xfId="0" applyNumberFormat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0" fontId="0" fillId="0" borderId="9" xfId="0" applyNumberFormat="1" applyBorder="1" applyAlignment="1">
      <alignment horizontal="center" vertical="center"/>
    </xf>
    <xf numFmtId="10" fontId="6" fillId="0" borderId="10" xfId="0" applyNumberFormat="1" applyFont="1" applyBorder="1" applyAlignment="1">
      <alignment horizontal="center" vertical="center"/>
    </xf>
    <xf numFmtId="10" fontId="6" fillId="0" borderId="11" xfId="0" applyNumberFormat="1" applyFont="1" applyBorder="1" applyAlignment="1">
      <alignment horizontal="center" vertical="center"/>
    </xf>
    <xf numFmtId="10" fontId="6" fillId="0" borderId="12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5" borderId="0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14" fontId="0" fillId="5" borderId="2" xfId="0" applyNumberFormat="1" applyFill="1" applyBorder="1" applyAlignment="1">
      <alignment horizontal="center"/>
    </xf>
    <xf numFmtId="14" fontId="0" fillId="5" borderId="3" xfId="0" applyNumberFormat="1" applyFill="1" applyBorder="1" applyAlignment="1">
      <alignment horizontal="center"/>
    </xf>
    <xf numFmtId="14" fontId="0" fillId="5" borderId="4" xfId="0" applyNumberFormat="1" applyFill="1" applyBorder="1" applyAlignment="1">
      <alignment horizontal="center"/>
    </xf>
    <xf numFmtId="10" fontId="0" fillId="5" borderId="51" xfId="0" applyNumberFormat="1" applyFill="1" applyBorder="1" applyAlignment="1">
      <alignment horizontal="center"/>
    </xf>
    <xf numFmtId="10" fontId="0" fillId="5" borderId="52" xfId="0" applyNumberFormat="1" applyFill="1" applyBorder="1" applyAlignment="1">
      <alignment horizontal="center"/>
    </xf>
    <xf numFmtId="10" fontId="0" fillId="5" borderId="53" xfId="0" applyNumberFormat="1" applyFill="1" applyBorder="1" applyAlignment="1">
      <alignment horizontal="center"/>
    </xf>
    <xf numFmtId="0" fontId="0" fillId="5" borderId="33" xfId="0" applyFill="1" applyBorder="1" applyAlignment="1">
      <alignment horizontal="center" vertical="center"/>
    </xf>
    <xf numFmtId="0" fontId="0" fillId="5" borderId="34" xfId="0" applyFill="1" applyBorder="1" applyAlignment="1">
      <alignment horizontal="center" vertical="center"/>
    </xf>
    <xf numFmtId="0" fontId="0" fillId="5" borderId="30" xfId="0" applyFill="1" applyBorder="1" applyAlignment="1">
      <alignment horizontal="center"/>
    </xf>
    <xf numFmtId="0" fontId="0" fillId="5" borderId="20" xfId="0" applyFill="1" applyBorder="1" applyAlignment="1">
      <alignment horizontal="center"/>
    </xf>
    <xf numFmtId="0" fontId="0" fillId="5" borderId="31" xfId="0" applyFill="1" applyBorder="1" applyAlignment="1">
      <alignment horizontal="center"/>
    </xf>
    <xf numFmtId="0" fontId="0" fillId="5" borderId="32" xfId="0" applyFill="1" applyBorder="1" applyAlignment="1">
      <alignment horizontal="center"/>
    </xf>
    <xf numFmtId="0" fontId="0" fillId="5" borderId="28" xfId="0" applyFill="1" applyBorder="1" applyAlignment="1">
      <alignment horizontal="center" vertical="center"/>
    </xf>
    <xf numFmtId="0" fontId="0" fillId="5" borderId="35" xfId="0" applyFill="1" applyBorder="1" applyAlignment="1">
      <alignment horizontal="center"/>
    </xf>
    <xf numFmtId="0" fontId="0" fillId="5" borderId="0" xfId="0" applyFill="1" applyBorder="1" applyAlignment="1">
      <alignment horizontal="center"/>
    </xf>
    <xf numFmtId="14" fontId="2" fillId="5" borderId="2" xfId="0" applyNumberFormat="1" applyFont="1" applyFill="1" applyBorder="1" applyAlignment="1">
      <alignment horizontal="center" vertical="center" wrapText="1"/>
    </xf>
    <xf numFmtId="14" fontId="2" fillId="5" borderId="3" xfId="0" applyNumberFormat="1" applyFont="1" applyFill="1" applyBorder="1" applyAlignment="1">
      <alignment horizontal="center" vertical="center" wrapText="1"/>
    </xf>
    <xf numFmtId="14" fontId="2" fillId="5" borderId="4" xfId="0" applyNumberFormat="1" applyFont="1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0" fillId="2" borderId="47" xfId="0" applyFill="1" applyBorder="1" applyAlignment="1">
      <alignment horizontal="center"/>
    </xf>
    <xf numFmtId="0" fontId="0" fillId="2" borderId="46" xfId="0" applyFill="1" applyBorder="1" applyAlignment="1">
      <alignment horizontal="center"/>
    </xf>
    <xf numFmtId="0" fontId="0" fillId="2" borderId="36" xfId="0" applyFill="1" applyBorder="1" applyAlignment="1">
      <alignment horizontal="center"/>
    </xf>
    <xf numFmtId="0" fontId="0" fillId="3" borderId="47" xfId="0" applyFill="1" applyBorder="1" applyAlignment="1">
      <alignment horizontal="center"/>
    </xf>
    <xf numFmtId="0" fontId="0" fillId="3" borderId="46" xfId="0" applyFill="1" applyBorder="1" applyAlignment="1">
      <alignment horizontal="center"/>
    </xf>
    <xf numFmtId="0" fontId="0" fillId="3" borderId="36" xfId="0" applyFill="1" applyBorder="1" applyAlignment="1">
      <alignment horizontal="center"/>
    </xf>
    <xf numFmtId="0" fontId="0" fillId="0" borderId="47" xfId="0" applyFill="1" applyBorder="1" applyAlignment="1">
      <alignment horizontal="center"/>
    </xf>
    <xf numFmtId="0" fontId="0" fillId="0" borderId="46" xfId="0" applyFill="1" applyBorder="1" applyAlignment="1">
      <alignment horizontal="center"/>
    </xf>
    <xf numFmtId="0" fontId="0" fillId="0" borderId="36" xfId="0" applyFill="1" applyBorder="1" applyAlignment="1">
      <alignment horizontal="center"/>
    </xf>
    <xf numFmtId="0" fontId="0" fillId="5" borderId="33" xfId="0" applyFill="1" applyBorder="1" applyAlignment="1">
      <alignment horizontal="center" wrapText="1"/>
    </xf>
    <xf numFmtId="0" fontId="0" fillId="5" borderId="34" xfId="0" applyFill="1" applyBorder="1" applyAlignment="1">
      <alignment horizontal="center" wrapText="1"/>
    </xf>
    <xf numFmtId="0" fontId="0" fillId="5" borderId="28" xfId="0" applyFill="1" applyBorder="1" applyAlignment="1">
      <alignment horizontal="center" wrapText="1"/>
    </xf>
    <xf numFmtId="0" fontId="0" fillId="2" borderId="1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16" fontId="0" fillId="5" borderId="5" xfId="0" applyNumberFormat="1" applyFill="1" applyBorder="1" applyAlignment="1">
      <alignment horizontal="center" vertical="center" wrapText="1"/>
    </xf>
    <xf numFmtId="16" fontId="0" fillId="5" borderId="6" xfId="0" applyNumberFormat="1" applyFill="1" applyBorder="1" applyAlignment="1">
      <alignment horizontal="center" vertical="center" wrapText="1"/>
    </xf>
    <xf numFmtId="16" fontId="0" fillId="5" borderId="7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2" borderId="26" xfId="0" applyFill="1" applyBorder="1" applyAlignment="1">
      <alignment horizontal="center"/>
    </xf>
    <xf numFmtId="0" fontId="0" fillId="2" borderId="27" xfId="0" applyFill="1" applyBorder="1" applyAlignment="1">
      <alignment horizontal="center"/>
    </xf>
    <xf numFmtId="0" fontId="0" fillId="2" borderId="29" xfId="0" applyFill="1" applyBorder="1" applyAlignment="1">
      <alignment horizontal="center"/>
    </xf>
    <xf numFmtId="10" fontId="0" fillId="5" borderId="35" xfId="0" applyNumberFormat="1" applyFill="1" applyBorder="1" applyAlignment="1">
      <alignment horizontal="center"/>
    </xf>
    <xf numFmtId="10" fontId="0" fillId="5" borderId="0" xfId="0" applyNumberFormat="1" applyFill="1" applyBorder="1" applyAlignment="1">
      <alignment horizontal="center"/>
    </xf>
    <xf numFmtId="10" fontId="0" fillId="5" borderId="22" xfId="0" applyNumberFormat="1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5" borderId="33" xfId="0" applyFill="1" applyBorder="1" applyAlignment="1">
      <alignment horizontal="center"/>
    </xf>
    <xf numFmtId="0" fontId="0" fillId="5" borderId="34" xfId="0" applyFill="1" applyBorder="1" applyAlignment="1">
      <alignment horizontal="center"/>
    </xf>
    <xf numFmtId="0" fontId="0" fillId="2" borderId="42" xfId="0" applyFill="1" applyBorder="1" applyAlignment="1">
      <alignment horizontal="center"/>
    </xf>
    <xf numFmtId="0" fontId="0" fillId="0" borderId="41" xfId="0" applyFill="1" applyBorder="1" applyAlignment="1">
      <alignment horizontal="center"/>
    </xf>
    <xf numFmtId="0" fontId="0" fillId="3" borderId="41" xfId="0" applyFill="1" applyBorder="1" applyAlignment="1">
      <alignment horizontal="center"/>
    </xf>
    <xf numFmtId="0" fontId="0" fillId="0" borderId="40" xfId="0" applyFill="1" applyBorder="1" applyAlignment="1">
      <alignment horizontal="center"/>
    </xf>
    <xf numFmtId="0" fontId="0" fillId="2" borderId="40" xfId="0" applyFill="1" applyBorder="1" applyAlignment="1">
      <alignment horizontal="center"/>
    </xf>
    <xf numFmtId="0" fontId="6" fillId="6" borderId="38" xfId="0" applyFont="1" applyFill="1" applyBorder="1" applyAlignment="1">
      <alignment horizontal="left" vertical="center"/>
    </xf>
    <xf numFmtId="0" fontId="6" fillId="6" borderId="50" xfId="0" applyFont="1" applyFill="1" applyBorder="1" applyAlignment="1">
      <alignment horizontal="left" vertical="center"/>
    </xf>
    <xf numFmtId="14" fontId="6" fillId="6" borderId="54" xfId="0" applyNumberFormat="1" applyFont="1" applyFill="1" applyBorder="1" applyAlignment="1">
      <alignment horizontal="center" vertical="center"/>
    </xf>
    <xf numFmtId="14" fontId="6" fillId="6" borderId="57" xfId="0" applyNumberFormat="1" applyFont="1" applyFill="1" applyBorder="1" applyAlignment="1">
      <alignment horizontal="center" vertical="center"/>
    </xf>
    <xf numFmtId="14" fontId="6" fillId="6" borderId="58" xfId="0" applyNumberFormat="1" applyFont="1" applyFill="1" applyBorder="1" applyAlignment="1">
      <alignment horizontal="center" vertical="center"/>
    </xf>
    <xf numFmtId="14" fontId="6" fillId="6" borderId="5" xfId="0" applyNumberFormat="1" applyFont="1" applyFill="1" applyBorder="1" applyAlignment="1">
      <alignment horizontal="center" vertical="center"/>
    </xf>
    <xf numFmtId="14" fontId="6" fillId="6" borderId="6" xfId="0" applyNumberFormat="1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0" fontId="6" fillId="6" borderId="54" xfId="0" applyFont="1" applyFill="1" applyBorder="1" applyAlignment="1">
      <alignment horizontal="left" vertical="center"/>
    </xf>
    <xf numFmtId="0" fontId="6" fillId="6" borderId="55" xfId="0" applyFont="1" applyFill="1" applyBorder="1" applyAlignment="1">
      <alignment horizontal="left" vertical="center"/>
    </xf>
  </cellXfs>
  <cellStyles count="2">
    <cellStyle name="Normal" xfId="0" builtinId="0"/>
    <cellStyle name="Porcentaje" xfId="1" builtinId="5"/>
  </cellStyles>
  <dxfs count="21">
    <dxf>
      <font>
        <color theme="5" tint="-0.499984740745262"/>
      </font>
      <fill>
        <patternFill>
          <bgColor rgb="FFFFB7B7"/>
        </patternFill>
      </fill>
    </dxf>
    <dxf>
      <font>
        <color theme="5" tint="-0.499984740745262"/>
      </font>
      <fill>
        <patternFill>
          <bgColor rgb="FF4DDB65"/>
        </patternFill>
      </fill>
    </dxf>
    <dxf>
      <font>
        <color theme="5" tint="-0.499984740745262"/>
      </font>
      <fill>
        <patternFill>
          <bgColor rgb="FFFFB7B7"/>
        </patternFill>
      </fill>
    </dxf>
    <dxf>
      <font>
        <color theme="5" tint="-0.499984740745262"/>
      </font>
      <fill>
        <patternFill>
          <bgColor rgb="FF4DDB65"/>
        </patternFill>
      </fill>
    </dxf>
    <dxf>
      <font>
        <color theme="5" tint="-0.499984740745262"/>
      </font>
      <fill>
        <patternFill>
          <bgColor rgb="FFFFB7B7"/>
        </patternFill>
      </fill>
    </dxf>
    <dxf>
      <font>
        <color theme="5" tint="-0.499984740745262"/>
      </font>
      <fill>
        <patternFill>
          <bgColor rgb="FF4DDB65"/>
        </patternFill>
      </fill>
    </dxf>
    <dxf>
      <font>
        <color theme="5" tint="-0.499984740745262"/>
      </font>
      <fill>
        <patternFill>
          <bgColor rgb="FFFFB7B7"/>
        </patternFill>
      </fill>
    </dxf>
    <dxf>
      <font>
        <color theme="5" tint="-0.499984740745262"/>
      </font>
      <fill>
        <patternFill>
          <bgColor rgb="FF4DDB65"/>
        </patternFill>
      </fill>
    </dxf>
    <dxf>
      <font>
        <color theme="5" tint="-0.499984740745262"/>
      </font>
      <fill>
        <patternFill>
          <bgColor rgb="FFFFB7B7"/>
        </patternFill>
      </fill>
    </dxf>
    <dxf>
      <font>
        <color theme="5" tint="-0.499984740745262"/>
      </font>
      <fill>
        <patternFill>
          <bgColor rgb="FF4DDB65"/>
        </patternFill>
      </fill>
    </dxf>
    <dxf>
      <font>
        <color theme="5" tint="-0.499984740745262"/>
      </font>
      <fill>
        <patternFill>
          <bgColor rgb="FFFFB7B7"/>
        </patternFill>
      </fill>
    </dxf>
    <dxf>
      <font>
        <color theme="5" tint="-0.499984740745262"/>
      </font>
      <fill>
        <patternFill>
          <bgColor rgb="FF4DDB65"/>
        </patternFill>
      </fill>
    </dxf>
    <dxf>
      <font>
        <color theme="5" tint="-0.499984740745262"/>
      </font>
      <fill>
        <patternFill>
          <bgColor rgb="FFFFB7B7"/>
        </patternFill>
      </fill>
    </dxf>
    <dxf>
      <font>
        <color theme="5" tint="-0.499984740745262"/>
      </font>
      <fill>
        <patternFill>
          <bgColor rgb="FF4DDB65"/>
        </patternFill>
      </fill>
    </dxf>
    <dxf>
      <font>
        <color theme="5" tint="-0.499984740745262"/>
      </font>
      <fill>
        <patternFill>
          <bgColor rgb="FFFFB7B7"/>
        </patternFill>
      </fill>
    </dxf>
    <dxf>
      <font>
        <color theme="5" tint="-0.499984740745262"/>
      </font>
      <fill>
        <patternFill>
          <bgColor rgb="FF4DDB65"/>
        </patternFill>
      </fill>
    </dxf>
    <dxf>
      <font>
        <color theme="5" tint="-0.499984740745262"/>
      </font>
      <fill>
        <patternFill>
          <bgColor rgb="FFFFB7B7"/>
        </patternFill>
      </fill>
    </dxf>
    <dxf>
      <font>
        <color theme="5" tint="-0.499984740745262"/>
      </font>
      <fill>
        <patternFill>
          <bgColor rgb="FF4DDB65"/>
        </patternFill>
      </fill>
    </dxf>
    <dxf>
      <font>
        <color theme="5" tint="-0.499984740745262"/>
      </font>
      <fill>
        <patternFill>
          <bgColor rgb="FFFFB7B7"/>
        </patternFill>
      </fill>
    </dxf>
    <dxf>
      <font>
        <color theme="5" tint="-0.499984740745262"/>
      </font>
      <fill>
        <patternFill>
          <bgColor rgb="FF4DDB65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B7B7"/>
      <color rgb="FF4DDB65"/>
      <color rgb="FFFF8585"/>
      <color rgb="FFFD847B"/>
      <color rgb="FFFE9186"/>
      <color rgb="FFFE402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4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CURVA "S" PROGRAMADO VS EJECUTADO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9.6143738345697199E-2"/>
          <c:y val="7.498213168589335E-2"/>
          <c:w val="0.7435256312066274"/>
          <c:h val="0.77967198709979357"/>
        </c:manualLayout>
      </c:layout>
      <c:lineChart>
        <c:grouping val="standard"/>
        <c:varyColors val="0"/>
        <c:ser>
          <c:idx val="0"/>
          <c:order val="0"/>
          <c:tx>
            <c:v>EJECUTADO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'% EJECUTADO'!$N$4:$CP$4</c:f>
              <c:numCache>
                <c:formatCode>m/d/yyyy</c:formatCode>
                <c:ptCount val="81"/>
                <c:pt idx="0">
                  <c:v>44096</c:v>
                </c:pt>
                <c:pt idx="1">
                  <c:v>44124</c:v>
                </c:pt>
                <c:pt idx="5">
                  <c:v>44127</c:v>
                </c:pt>
                <c:pt idx="9">
                  <c:v>44134</c:v>
                </c:pt>
                <c:pt idx="13">
                  <c:v>44141</c:v>
                </c:pt>
                <c:pt idx="17">
                  <c:v>44148</c:v>
                </c:pt>
                <c:pt idx="21">
                  <c:v>44155</c:v>
                </c:pt>
                <c:pt idx="25">
                  <c:v>44162</c:v>
                </c:pt>
                <c:pt idx="29">
                  <c:v>44169</c:v>
                </c:pt>
                <c:pt idx="33">
                  <c:v>44176</c:v>
                </c:pt>
                <c:pt idx="37">
                  <c:v>44183</c:v>
                </c:pt>
                <c:pt idx="41">
                  <c:v>44187</c:v>
                </c:pt>
                <c:pt idx="45">
                  <c:v>44195</c:v>
                </c:pt>
                <c:pt idx="49">
                  <c:v>44197</c:v>
                </c:pt>
                <c:pt idx="53">
                  <c:v>44204</c:v>
                </c:pt>
                <c:pt idx="57">
                  <c:v>44211</c:v>
                </c:pt>
                <c:pt idx="61">
                  <c:v>44218</c:v>
                </c:pt>
                <c:pt idx="65">
                  <c:v>44225</c:v>
                </c:pt>
                <c:pt idx="69">
                  <c:v>44232</c:v>
                </c:pt>
                <c:pt idx="73">
                  <c:v>44239</c:v>
                </c:pt>
                <c:pt idx="77">
                  <c:v>44246</c:v>
                </c:pt>
              </c:numCache>
            </c:numRef>
          </c:cat>
          <c:val>
            <c:numRef>
              <c:f>'% EJECUTADO'!$N$30:$BN$30</c:f>
              <c:numCache>
                <c:formatCode>0.00%</c:formatCode>
                <c:ptCount val="53"/>
                <c:pt idx="0">
                  <c:v>0</c:v>
                </c:pt>
                <c:pt idx="1">
                  <c:v>0.23520626060005895</c:v>
                </c:pt>
                <c:pt idx="5">
                  <c:v>0.30148965539409828</c:v>
                </c:pt>
                <c:pt idx="9">
                  <c:v>0.36688740145940507</c:v>
                </c:pt>
                <c:pt idx="13">
                  <c:v>0.50815572361531636</c:v>
                </c:pt>
                <c:pt idx="17">
                  <c:v>0.56902492817147476</c:v>
                </c:pt>
                <c:pt idx="21">
                  <c:v>0.57886662310255199</c:v>
                </c:pt>
                <c:pt idx="25">
                  <c:v>0.58050690559106477</c:v>
                </c:pt>
                <c:pt idx="29">
                  <c:v>0.5823768276279695</c:v>
                </c:pt>
                <c:pt idx="33">
                  <c:v>0.62174360735227829</c:v>
                </c:pt>
                <c:pt idx="37">
                  <c:v>0.70047716680089589</c:v>
                </c:pt>
                <c:pt idx="41">
                  <c:v>0.70047716680089589</c:v>
                </c:pt>
                <c:pt idx="45">
                  <c:v>0.74640507647925625</c:v>
                </c:pt>
                <c:pt idx="49">
                  <c:v>0.74640507647925625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A1-4458-B904-8B1A095C5C5C}"/>
            </c:ext>
          </c:extLst>
        </c:ser>
        <c:ser>
          <c:idx val="1"/>
          <c:order val="1"/>
          <c:tx>
            <c:v>PROGRAMADO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'% PLANEADO'!$L$104:$BD$104</c:f>
              <c:numCache>
                <c:formatCode>0.00%</c:formatCode>
                <c:ptCount val="45"/>
                <c:pt idx="0">
                  <c:v>4.2887901657963287E-3</c:v>
                </c:pt>
                <c:pt idx="1">
                  <c:v>0.31187134668474226</c:v>
                </c:pt>
                <c:pt idx="5">
                  <c:v>0.34192878362395013</c:v>
                </c:pt>
                <c:pt idx="9">
                  <c:v>0.41063164184454232</c:v>
                </c:pt>
                <c:pt idx="13">
                  <c:v>0.46962287647733192</c:v>
                </c:pt>
                <c:pt idx="17">
                  <c:v>0.53290258227015297</c:v>
                </c:pt>
                <c:pt idx="21">
                  <c:v>0.6206327492489041</c:v>
                </c:pt>
                <c:pt idx="25">
                  <c:v>0.70883559666332863</c:v>
                </c:pt>
                <c:pt idx="29">
                  <c:v>0.79671086928976464</c:v>
                </c:pt>
                <c:pt idx="33">
                  <c:v>0.88511419750806641</c:v>
                </c:pt>
                <c:pt idx="37">
                  <c:v>0.9741477383711008</c:v>
                </c:pt>
                <c:pt idx="4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2A1-4458-B904-8B1A095C5C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37481808"/>
        <c:axId val="1637482224"/>
      </c:lineChart>
      <c:dateAx>
        <c:axId val="16374818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FECHAS DE CORTE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37482224"/>
        <c:crosses val="autoZero"/>
        <c:auto val="1"/>
        <c:lblOffset val="100"/>
        <c:baseTimeUnit val="days"/>
      </c:dateAx>
      <c:valAx>
        <c:axId val="1637482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 DE AVANCE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374818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17B07DF-19FF-4B34-9EBE-E3EDA784EFB0}">
  <sheetPr/>
  <sheetViews>
    <sheetView workbookViewId="0"/>
  </sheetViews>
  <pageMargins left="0.7" right="0.7" top="0.75" bottom="0.75" header="0.3" footer="0.3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56320" cy="627888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BB045FF-89D5-4C64-8F63-9FA95375520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2BF4B2-9338-4B5B-AB1F-1BB2ABC576AB}">
  <dimension ref="A4:DD160"/>
  <sheetViews>
    <sheetView topLeftCell="CF81" zoomScale="70" zoomScaleNormal="70" workbookViewId="0">
      <selection activeCell="BG107" sqref="BG107"/>
    </sheetView>
  </sheetViews>
  <sheetFormatPr baseColWidth="10" defaultRowHeight="14.4" x14ac:dyDescent="0.3"/>
  <cols>
    <col min="1" max="1" width="11.5546875" style="102"/>
    <col min="2" max="2" width="14.6640625" style="102" bestFit="1" customWidth="1"/>
    <col min="3" max="3" width="40.5546875" style="102" bestFit="1" customWidth="1"/>
    <col min="4" max="7" width="11.5546875" style="102"/>
    <col min="8" max="8" width="6.5546875" style="102" bestFit="1" customWidth="1"/>
    <col min="9" max="10" width="11.5546875" style="102"/>
    <col min="11" max="11" width="12" style="102" bestFit="1" customWidth="1"/>
    <col min="12" max="20" width="11.5546875" style="102"/>
    <col min="21" max="37" width="11.5546875" style="102" customWidth="1"/>
    <col min="38" max="103" width="11.5546875" style="102"/>
    <col min="104" max="104" width="14" style="102" bestFit="1" customWidth="1"/>
    <col min="105" max="105" width="15.44140625" style="102" bestFit="1" customWidth="1"/>
    <col min="106" max="16384" width="11.5546875" style="102"/>
  </cols>
  <sheetData>
    <row r="4" spans="1:105" ht="15" thickBot="1" x14ac:dyDescent="0.35"/>
    <row r="5" spans="1:105" ht="29.4" thickBot="1" x14ac:dyDescent="0.35">
      <c r="A5" s="23" t="s">
        <v>0</v>
      </c>
      <c r="B5" s="24" t="s">
        <v>1</v>
      </c>
      <c r="C5" s="23" t="s">
        <v>2</v>
      </c>
      <c r="D5" s="25" t="s">
        <v>4</v>
      </c>
      <c r="E5" s="117" t="s">
        <v>5</v>
      </c>
      <c r="F5" s="27" t="s">
        <v>31</v>
      </c>
      <c r="G5" s="28" t="s">
        <v>42</v>
      </c>
      <c r="H5" s="28" t="s">
        <v>36</v>
      </c>
      <c r="I5" s="28" t="s">
        <v>33</v>
      </c>
      <c r="J5" s="28" t="s">
        <v>54</v>
      </c>
      <c r="K5" s="92" t="s">
        <v>37</v>
      </c>
      <c r="L5" s="127">
        <v>44096</v>
      </c>
      <c r="M5" s="128">
        <v>44097</v>
      </c>
      <c r="N5" s="128">
        <v>44098</v>
      </c>
      <c r="O5" s="128">
        <v>44099</v>
      </c>
      <c r="P5" s="128">
        <v>44100</v>
      </c>
      <c r="Q5" s="128">
        <v>44101</v>
      </c>
      <c r="R5" s="128">
        <v>44102</v>
      </c>
      <c r="S5" s="128">
        <v>44103</v>
      </c>
      <c r="T5" s="128">
        <v>44104</v>
      </c>
      <c r="U5" s="128">
        <v>44105</v>
      </c>
      <c r="V5" s="128">
        <v>44106</v>
      </c>
      <c r="W5" s="128">
        <v>44107</v>
      </c>
      <c r="X5" s="128">
        <v>44108</v>
      </c>
      <c r="Y5" s="128">
        <v>44109</v>
      </c>
      <c r="Z5" s="128">
        <v>44110</v>
      </c>
      <c r="AA5" s="128">
        <v>44111</v>
      </c>
      <c r="AB5" s="128">
        <v>44112</v>
      </c>
      <c r="AC5" s="128">
        <v>44113</v>
      </c>
      <c r="AD5" s="128">
        <v>44114</v>
      </c>
      <c r="AE5" s="128">
        <v>44115</v>
      </c>
      <c r="AF5" s="128">
        <v>44116</v>
      </c>
      <c r="AG5" s="128">
        <v>44117</v>
      </c>
      <c r="AH5" s="128">
        <v>44118</v>
      </c>
      <c r="AI5" s="128">
        <v>44119</v>
      </c>
      <c r="AJ5" s="128">
        <v>44120</v>
      </c>
      <c r="AK5" s="128">
        <v>44121</v>
      </c>
      <c r="AL5" s="128">
        <v>44122</v>
      </c>
      <c r="AM5" s="128">
        <v>44123</v>
      </c>
      <c r="AN5" s="128">
        <v>44124</v>
      </c>
      <c r="AO5" s="128">
        <v>44125</v>
      </c>
      <c r="AP5" s="128">
        <v>44126</v>
      </c>
      <c r="AQ5" s="128">
        <v>44127</v>
      </c>
      <c r="AR5" s="128">
        <v>44128</v>
      </c>
      <c r="AS5" s="128">
        <v>44129</v>
      </c>
      <c r="AT5" s="128">
        <v>44130</v>
      </c>
      <c r="AU5" s="128">
        <v>44131</v>
      </c>
      <c r="AV5" s="128">
        <v>44132</v>
      </c>
      <c r="AW5" s="128">
        <v>44133</v>
      </c>
      <c r="AX5" s="128">
        <v>44134</v>
      </c>
      <c r="AY5" s="128">
        <v>44135</v>
      </c>
      <c r="AZ5" s="128">
        <v>44136</v>
      </c>
      <c r="BA5" s="128">
        <v>44137</v>
      </c>
      <c r="BB5" s="128">
        <v>44138</v>
      </c>
      <c r="BC5" s="128">
        <v>44139</v>
      </c>
      <c r="BD5" s="128">
        <v>44140</v>
      </c>
      <c r="BE5" s="128">
        <v>44141</v>
      </c>
      <c r="BF5" s="128">
        <v>44142</v>
      </c>
      <c r="BG5" s="128">
        <v>44143</v>
      </c>
      <c r="BH5" s="128">
        <v>44144</v>
      </c>
      <c r="BI5" s="128">
        <v>44145</v>
      </c>
      <c r="BJ5" s="128">
        <v>44146</v>
      </c>
      <c r="BK5" s="128">
        <v>44147</v>
      </c>
      <c r="BL5" s="128">
        <v>44148</v>
      </c>
      <c r="BM5" s="128">
        <v>44149</v>
      </c>
      <c r="BN5" s="128">
        <v>44150</v>
      </c>
      <c r="BO5" s="128">
        <v>44151</v>
      </c>
      <c r="BP5" s="128">
        <v>44152</v>
      </c>
      <c r="BQ5" s="128">
        <v>44153</v>
      </c>
      <c r="BR5" s="128">
        <v>44154</v>
      </c>
      <c r="BS5" s="128">
        <v>44155</v>
      </c>
      <c r="BT5" s="128">
        <v>44156</v>
      </c>
      <c r="BU5" s="128">
        <v>44157</v>
      </c>
      <c r="BV5" s="128">
        <v>44158</v>
      </c>
      <c r="BW5" s="128">
        <v>44159</v>
      </c>
      <c r="BX5" s="128">
        <v>44160</v>
      </c>
      <c r="BY5" s="128">
        <v>44161</v>
      </c>
      <c r="BZ5" s="128">
        <v>44162</v>
      </c>
      <c r="CA5" s="128">
        <v>44163</v>
      </c>
      <c r="CB5" s="128">
        <v>44164</v>
      </c>
      <c r="CC5" s="128">
        <v>44165</v>
      </c>
      <c r="CD5" s="128">
        <v>44166</v>
      </c>
      <c r="CE5" s="128">
        <v>44167</v>
      </c>
      <c r="CF5" s="128">
        <v>44168</v>
      </c>
      <c r="CG5" s="128">
        <v>44169</v>
      </c>
      <c r="CH5" s="128">
        <v>44170</v>
      </c>
      <c r="CI5" s="128">
        <v>44171</v>
      </c>
      <c r="CJ5" s="128">
        <v>44172</v>
      </c>
      <c r="CK5" s="128">
        <v>44173</v>
      </c>
      <c r="CL5" s="128">
        <v>44174</v>
      </c>
      <c r="CM5" s="128">
        <v>44175</v>
      </c>
      <c r="CN5" s="128">
        <v>44176</v>
      </c>
      <c r="CO5" s="128">
        <v>44177</v>
      </c>
      <c r="CP5" s="128">
        <v>44178</v>
      </c>
      <c r="CQ5" s="128">
        <v>44179</v>
      </c>
      <c r="CR5" s="128">
        <v>44180</v>
      </c>
      <c r="CS5" s="128">
        <v>44181</v>
      </c>
      <c r="CT5" s="128">
        <v>44182</v>
      </c>
      <c r="CU5" s="128">
        <v>44183</v>
      </c>
      <c r="CV5" s="128">
        <v>44184</v>
      </c>
      <c r="CW5" s="128">
        <v>44185</v>
      </c>
      <c r="CX5" s="128">
        <v>44186</v>
      </c>
      <c r="CY5" s="118">
        <v>44187</v>
      </c>
    </row>
    <row r="6" spans="1:105" x14ac:dyDescent="0.3">
      <c r="A6" s="1" t="s">
        <v>6</v>
      </c>
      <c r="B6" s="6">
        <v>1</v>
      </c>
      <c r="C6" s="13" t="s">
        <v>7</v>
      </c>
      <c r="D6" s="2">
        <v>44096</v>
      </c>
      <c r="E6" s="2">
        <v>44187</v>
      </c>
      <c r="F6" s="3">
        <f t="shared" ref="F6:F30" si="0">+IF(A6="Sí",,IF(ISERROR(J6/$E$100),0,J6/$E$100))</f>
        <v>0</v>
      </c>
      <c r="G6" s="4">
        <v>0</v>
      </c>
      <c r="H6" s="4"/>
      <c r="I6" s="5">
        <f>IF(ISERROR((G6/J6)),0,(G6/J6))</f>
        <v>0</v>
      </c>
      <c r="J6" s="125">
        <v>78</v>
      </c>
      <c r="K6" s="93">
        <f>SUM(K7)</f>
        <v>0</v>
      </c>
      <c r="L6" s="131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2"/>
      <c r="BE6" s="132"/>
      <c r="BF6" s="132"/>
      <c r="BG6" s="132"/>
      <c r="BH6" s="132"/>
      <c r="BI6" s="132"/>
      <c r="BJ6" s="132"/>
      <c r="BK6" s="132"/>
      <c r="BL6" s="132"/>
      <c r="BM6" s="132"/>
      <c r="BN6" s="132"/>
      <c r="BO6" s="132"/>
      <c r="BP6" s="132"/>
      <c r="BQ6" s="132"/>
      <c r="BR6" s="132"/>
      <c r="BS6" s="132"/>
      <c r="BT6" s="132"/>
      <c r="BU6" s="132"/>
      <c r="BV6" s="132"/>
      <c r="BW6" s="132"/>
      <c r="BX6" s="132"/>
      <c r="BY6" s="132"/>
      <c r="BZ6" s="132"/>
      <c r="CA6" s="132"/>
      <c r="CB6" s="132"/>
      <c r="CC6" s="132"/>
      <c r="CD6" s="132"/>
      <c r="CE6" s="132"/>
      <c r="CF6" s="132"/>
      <c r="CG6" s="132"/>
      <c r="CH6" s="132"/>
      <c r="CI6" s="132"/>
      <c r="CJ6" s="132"/>
      <c r="CK6" s="132"/>
      <c r="CL6" s="132"/>
      <c r="CM6" s="132"/>
      <c r="CN6" s="132"/>
      <c r="CO6" s="132"/>
      <c r="CP6" s="132"/>
      <c r="CQ6" s="132"/>
      <c r="CR6" s="132"/>
      <c r="CS6" s="132"/>
      <c r="CT6" s="132"/>
      <c r="CU6" s="132"/>
      <c r="CV6" s="132"/>
      <c r="CW6" s="132"/>
      <c r="CX6" s="132"/>
      <c r="CY6" s="133"/>
      <c r="CZ6" s="130">
        <f>SUM(L6:CY6)</f>
        <v>0</v>
      </c>
      <c r="DA6" s="91">
        <f>+G6-CZ6</f>
        <v>0</v>
      </c>
    </row>
    <row r="7" spans="1:105" ht="15" thickBot="1" x14ac:dyDescent="0.35">
      <c r="A7" s="34" t="s">
        <v>8</v>
      </c>
      <c r="B7" s="35">
        <v>2</v>
      </c>
      <c r="C7" s="34" t="s">
        <v>9</v>
      </c>
      <c r="D7" s="36">
        <v>44096</v>
      </c>
      <c r="E7" s="36">
        <v>44096</v>
      </c>
      <c r="F7" s="37">
        <f t="shared" si="0"/>
        <v>0</v>
      </c>
      <c r="G7" s="38">
        <v>0</v>
      </c>
      <c r="H7" s="38"/>
      <c r="I7" s="39">
        <f t="shared" ref="I7:I30" si="1">IF(ISERROR((G7/J7)),0,(G7/J7))</f>
        <v>0</v>
      </c>
      <c r="J7" s="119">
        <v>0</v>
      </c>
      <c r="K7" s="77">
        <f>F7</f>
        <v>0</v>
      </c>
      <c r="L7" s="134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5"/>
      <c r="CY7" s="136"/>
      <c r="CZ7" s="130">
        <f t="shared" ref="CZ7:CZ30" si="2">SUM(L7:CY7)</f>
        <v>0</v>
      </c>
      <c r="DA7" s="91">
        <f t="shared" ref="DA7:DA30" si="3">+G7-CZ7</f>
        <v>0</v>
      </c>
    </row>
    <row r="8" spans="1:105" x14ac:dyDescent="0.3">
      <c r="A8" s="1" t="s">
        <v>6</v>
      </c>
      <c r="B8" s="6">
        <v>2</v>
      </c>
      <c r="C8" s="13" t="s">
        <v>10</v>
      </c>
      <c r="D8" s="2">
        <v>44096</v>
      </c>
      <c r="E8" s="2">
        <v>44187</v>
      </c>
      <c r="F8" s="3">
        <f t="shared" si="0"/>
        <v>0</v>
      </c>
      <c r="G8" s="4">
        <v>0</v>
      </c>
      <c r="H8" s="4"/>
      <c r="I8" s="5">
        <f t="shared" si="1"/>
        <v>0</v>
      </c>
      <c r="J8" s="125">
        <v>78</v>
      </c>
      <c r="K8" s="93">
        <f>SUM(F9:F18)</f>
        <v>0.51960784313725494</v>
      </c>
      <c r="L8" s="131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2"/>
      <c r="BE8" s="132"/>
      <c r="BF8" s="132"/>
      <c r="BG8" s="132"/>
      <c r="BH8" s="132"/>
      <c r="BI8" s="132"/>
      <c r="BJ8" s="132"/>
      <c r="BK8" s="132"/>
      <c r="BL8" s="132"/>
      <c r="BM8" s="132"/>
      <c r="BN8" s="132"/>
      <c r="BO8" s="132"/>
      <c r="BP8" s="132"/>
      <c r="BQ8" s="132"/>
      <c r="BR8" s="132"/>
      <c r="BS8" s="132"/>
      <c r="BT8" s="132"/>
      <c r="BU8" s="132"/>
      <c r="BV8" s="132"/>
      <c r="BW8" s="132"/>
      <c r="BX8" s="132"/>
      <c r="BY8" s="132"/>
      <c r="BZ8" s="132"/>
      <c r="CA8" s="132"/>
      <c r="CB8" s="132"/>
      <c r="CC8" s="132"/>
      <c r="CD8" s="132"/>
      <c r="CE8" s="132"/>
      <c r="CF8" s="132"/>
      <c r="CG8" s="132"/>
      <c r="CH8" s="132"/>
      <c r="CI8" s="132"/>
      <c r="CJ8" s="132"/>
      <c r="CK8" s="132"/>
      <c r="CL8" s="132"/>
      <c r="CM8" s="132"/>
      <c r="CN8" s="132"/>
      <c r="CO8" s="132"/>
      <c r="CP8" s="132"/>
      <c r="CQ8" s="132"/>
      <c r="CR8" s="132"/>
      <c r="CS8" s="132"/>
      <c r="CT8" s="132"/>
      <c r="CU8" s="132"/>
      <c r="CV8" s="132"/>
      <c r="CW8" s="132"/>
      <c r="CX8" s="132"/>
      <c r="CY8" s="133"/>
      <c r="CZ8" s="130">
        <f t="shared" si="2"/>
        <v>0</v>
      </c>
      <c r="DA8" s="91">
        <f t="shared" si="3"/>
        <v>0</v>
      </c>
    </row>
    <row r="9" spans="1:105" x14ac:dyDescent="0.3">
      <c r="A9" s="7" t="s">
        <v>6</v>
      </c>
      <c r="B9" s="8">
        <v>3</v>
      </c>
      <c r="C9" s="14" t="s">
        <v>11</v>
      </c>
      <c r="D9" s="9">
        <v>44096</v>
      </c>
      <c r="E9" s="9">
        <v>44131</v>
      </c>
      <c r="F9" s="10">
        <f t="shared" si="0"/>
        <v>0</v>
      </c>
      <c r="G9" s="11">
        <v>0</v>
      </c>
      <c r="H9" s="11"/>
      <c r="I9" s="12">
        <f t="shared" si="1"/>
        <v>0</v>
      </c>
      <c r="J9" s="126">
        <v>30</v>
      </c>
      <c r="K9" s="94">
        <f>SUM(K10)</f>
        <v>0.14705882352941177</v>
      </c>
      <c r="L9" s="137"/>
      <c r="M9" s="138"/>
      <c r="N9" s="138"/>
      <c r="O9" s="138"/>
      <c r="P9" s="138"/>
      <c r="Q9" s="138"/>
      <c r="R9" s="138"/>
      <c r="S9" s="138"/>
      <c r="T9" s="138"/>
      <c r="U9" s="138"/>
      <c r="V9" s="138"/>
      <c r="W9" s="138"/>
      <c r="X9" s="138"/>
      <c r="Y9" s="138"/>
      <c r="Z9" s="138"/>
      <c r="AA9" s="138"/>
      <c r="AB9" s="138"/>
      <c r="AC9" s="138"/>
      <c r="AD9" s="138"/>
      <c r="AE9" s="138"/>
      <c r="AF9" s="138"/>
      <c r="AG9" s="138"/>
      <c r="AH9" s="138"/>
      <c r="AI9" s="138"/>
      <c r="AJ9" s="138"/>
      <c r="AK9" s="138"/>
      <c r="AL9" s="138"/>
      <c r="AM9" s="138"/>
      <c r="AN9" s="138"/>
      <c r="AO9" s="138"/>
      <c r="AP9" s="138"/>
      <c r="AQ9" s="138"/>
      <c r="AR9" s="138"/>
      <c r="AS9" s="138"/>
      <c r="AT9" s="138"/>
      <c r="AU9" s="138"/>
      <c r="AV9" s="138"/>
      <c r="AW9" s="138"/>
      <c r="AX9" s="138"/>
      <c r="AY9" s="138"/>
      <c r="AZ9" s="138"/>
      <c r="BA9" s="138"/>
      <c r="BB9" s="138"/>
      <c r="BC9" s="138"/>
      <c r="BD9" s="138"/>
      <c r="BE9" s="138"/>
      <c r="BF9" s="138"/>
      <c r="BG9" s="138"/>
      <c r="BH9" s="138"/>
      <c r="BI9" s="138"/>
      <c r="BJ9" s="138"/>
      <c r="BK9" s="138"/>
      <c r="BL9" s="138"/>
      <c r="BM9" s="138"/>
      <c r="BN9" s="138"/>
      <c r="BO9" s="138"/>
      <c r="BP9" s="138"/>
      <c r="BQ9" s="138"/>
      <c r="BR9" s="138"/>
      <c r="BS9" s="138"/>
      <c r="BT9" s="138"/>
      <c r="BU9" s="138"/>
      <c r="BV9" s="138"/>
      <c r="BW9" s="138"/>
      <c r="BX9" s="138"/>
      <c r="BY9" s="138"/>
      <c r="BZ9" s="138"/>
      <c r="CA9" s="138"/>
      <c r="CB9" s="138"/>
      <c r="CC9" s="138"/>
      <c r="CD9" s="138"/>
      <c r="CE9" s="138"/>
      <c r="CF9" s="138"/>
      <c r="CG9" s="138"/>
      <c r="CH9" s="138"/>
      <c r="CI9" s="138"/>
      <c r="CJ9" s="138"/>
      <c r="CK9" s="138"/>
      <c r="CL9" s="138"/>
      <c r="CM9" s="138"/>
      <c r="CN9" s="138"/>
      <c r="CO9" s="138"/>
      <c r="CP9" s="138"/>
      <c r="CQ9" s="138"/>
      <c r="CR9" s="138"/>
      <c r="CS9" s="138"/>
      <c r="CT9" s="138"/>
      <c r="CU9" s="138"/>
      <c r="CV9" s="138"/>
      <c r="CW9" s="138"/>
      <c r="CX9" s="138"/>
      <c r="CY9" s="139"/>
      <c r="CZ9" s="130">
        <f t="shared" si="2"/>
        <v>0</v>
      </c>
      <c r="DA9" s="91">
        <f t="shared" si="3"/>
        <v>0</v>
      </c>
    </row>
    <row r="10" spans="1:105" x14ac:dyDescent="0.3">
      <c r="A10" s="40" t="s">
        <v>8</v>
      </c>
      <c r="B10" s="41">
        <v>4</v>
      </c>
      <c r="C10" s="42" t="s">
        <v>12</v>
      </c>
      <c r="D10" s="43">
        <v>44096</v>
      </c>
      <c r="E10" s="43">
        <v>44131</v>
      </c>
      <c r="F10" s="44">
        <f t="shared" si="0"/>
        <v>0.14705882352941177</v>
      </c>
      <c r="G10" s="45">
        <v>135373.43</v>
      </c>
      <c r="H10" s="45"/>
      <c r="I10" s="46">
        <f t="shared" si="1"/>
        <v>4512.447666666666</v>
      </c>
      <c r="J10" s="120">
        <v>30</v>
      </c>
      <c r="K10" s="76">
        <f>F10</f>
        <v>0.14705882352941177</v>
      </c>
      <c r="L10" s="137">
        <v>3948</v>
      </c>
      <c r="M10" s="138">
        <v>4513</v>
      </c>
      <c r="N10" s="138">
        <v>4513</v>
      </c>
      <c r="O10" s="138">
        <v>4513</v>
      </c>
      <c r="P10" s="138">
        <v>4513</v>
      </c>
      <c r="Q10" s="138"/>
      <c r="R10" s="138">
        <v>4513</v>
      </c>
      <c r="S10" s="138">
        <v>4513</v>
      </c>
      <c r="T10" s="138">
        <v>4513</v>
      </c>
      <c r="U10" s="138">
        <v>4513</v>
      </c>
      <c r="V10" s="138">
        <v>4513</v>
      </c>
      <c r="W10" s="138">
        <v>4513</v>
      </c>
      <c r="X10" s="138"/>
      <c r="Y10" s="138">
        <v>4513</v>
      </c>
      <c r="Z10" s="138">
        <v>4513</v>
      </c>
      <c r="AA10" s="138">
        <v>4513</v>
      </c>
      <c r="AB10" s="138">
        <v>4513</v>
      </c>
      <c r="AC10" s="138">
        <v>4513</v>
      </c>
      <c r="AD10" s="138">
        <v>4513</v>
      </c>
      <c r="AE10" s="138"/>
      <c r="AF10" s="138">
        <v>4513</v>
      </c>
      <c r="AG10" s="138">
        <v>4513</v>
      </c>
      <c r="AH10" s="138">
        <v>4513</v>
      </c>
      <c r="AI10" s="138">
        <v>4513</v>
      </c>
      <c r="AJ10" s="138">
        <v>4513</v>
      </c>
      <c r="AK10" s="138">
        <v>4513</v>
      </c>
      <c r="AL10" s="138"/>
      <c r="AM10" s="138">
        <v>4513</v>
      </c>
      <c r="AN10" s="138">
        <v>4513</v>
      </c>
      <c r="AO10" s="138">
        <v>4513</v>
      </c>
      <c r="AP10" s="138">
        <v>4513</v>
      </c>
      <c r="AQ10" s="138">
        <v>4513</v>
      </c>
      <c r="AR10" s="138">
        <v>4513</v>
      </c>
      <c r="AS10" s="138"/>
      <c r="AT10" s="138">
        <v>4513</v>
      </c>
      <c r="AU10" s="138">
        <v>548.42999999999995</v>
      </c>
      <c r="AV10" s="138"/>
      <c r="AW10" s="138"/>
      <c r="AX10" s="138"/>
      <c r="AY10" s="138"/>
      <c r="AZ10" s="138"/>
      <c r="BA10" s="138"/>
      <c r="BB10" s="138"/>
      <c r="BC10" s="138"/>
      <c r="BD10" s="138"/>
      <c r="BE10" s="138"/>
      <c r="BF10" s="138"/>
      <c r="BG10" s="138"/>
      <c r="BH10" s="138"/>
      <c r="BI10" s="138"/>
      <c r="BJ10" s="138"/>
      <c r="BK10" s="138"/>
      <c r="BL10" s="138"/>
      <c r="BM10" s="138"/>
      <c r="BN10" s="138"/>
      <c r="BO10" s="138"/>
      <c r="BP10" s="138"/>
      <c r="BQ10" s="138"/>
      <c r="BR10" s="138"/>
      <c r="BS10" s="138"/>
      <c r="BT10" s="138"/>
      <c r="BU10" s="138"/>
      <c r="BV10" s="138"/>
      <c r="BW10" s="138"/>
      <c r="BX10" s="138"/>
      <c r="BY10" s="138"/>
      <c r="BZ10" s="138"/>
      <c r="CA10" s="138"/>
      <c r="CB10" s="138"/>
      <c r="CC10" s="138"/>
      <c r="CD10" s="138"/>
      <c r="CE10" s="138"/>
      <c r="CF10" s="138"/>
      <c r="CG10" s="138"/>
      <c r="CH10" s="138"/>
      <c r="CI10" s="138"/>
      <c r="CJ10" s="138"/>
      <c r="CK10" s="138"/>
      <c r="CL10" s="138"/>
      <c r="CM10" s="138"/>
      <c r="CN10" s="138"/>
      <c r="CO10" s="138"/>
      <c r="CP10" s="138"/>
      <c r="CQ10" s="138"/>
      <c r="CR10" s="138"/>
      <c r="CS10" s="138"/>
      <c r="CT10" s="138"/>
      <c r="CU10" s="138"/>
      <c r="CV10" s="138"/>
      <c r="CW10" s="138"/>
      <c r="CX10" s="138"/>
      <c r="CY10" s="139"/>
      <c r="CZ10" s="130">
        <f t="shared" si="2"/>
        <v>135373.43</v>
      </c>
      <c r="DA10" s="91">
        <f t="shared" si="3"/>
        <v>0</v>
      </c>
    </row>
    <row r="11" spans="1:105" x14ac:dyDescent="0.3">
      <c r="A11" s="7" t="s">
        <v>6</v>
      </c>
      <c r="B11" s="8">
        <v>3</v>
      </c>
      <c r="C11" s="15" t="s">
        <v>13</v>
      </c>
      <c r="D11" s="9">
        <v>44100</v>
      </c>
      <c r="E11" s="9">
        <v>44130</v>
      </c>
      <c r="F11" s="10">
        <f t="shared" si="0"/>
        <v>0</v>
      </c>
      <c r="G11" s="11">
        <v>0</v>
      </c>
      <c r="H11" s="11"/>
      <c r="I11" s="12">
        <f t="shared" si="1"/>
        <v>0</v>
      </c>
      <c r="J11" s="126">
        <v>25</v>
      </c>
      <c r="K11" s="94">
        <f>SUM(K12:K13)</f>
        <v>0.1372549019607843</v>
      </c>
      <c r="L11" s="137"/>
      <c r="M11" s="138"/>
      <c r="N11" s="138"/>
      <c r="O11" s="138"/>
      <c r="P11" s="138"/>
      <c r="Q11" s="138"/>
      <c r="R11" s="138"/>
      <c r="S11" s="138"/>
      <c r="T11" s="138"/>
      <c r="U11" s="138"/>
      <c r="V11" s="138"/>
      <c r="W11" s="138"/>
      <c r="X11" s="138"/>
      <c r="Y11" s="138"/>
      <c r="Z11" s="138"/>
      <c r="AA11" s="138"/>
      <c r="AB11" s="138"/>
      <c r="AC11" s="138"/>
      <c r="AD11" s="138"/>
      <c r="AE11" s="138"/>
      <c r="AF11" s="138"/>
      <c r="AG11" s="138"/>
      <c r="AH11" s="138"/>
      <c r="AI11" s="138"/>
      <c r="AJ11" s="138"/>
      <c r="AK11" s="138"/>
      <c r="AL11" s="138"/>
      <c r="AM11" s="138"/>
      <c r="AN11" s="138"/>
      <c r="AO11" s="138"/>
      <c r="AP11" s="138"/>
      <c r="AQ11" s="138"/>
      <c r="AR11" s="138"/>
      <c r="AS11" s="138"/>
      <c r="AT11" s="138"/>
      <c r="AU11" s="138"/>
      <c r="AV11" s="138"/>
      <c r="AW11" s="138"/>
      <c r="AX11" s="138"/>
      <c r="AY11" s="138"/>
      <c r="AZ11" s="138"/>
      <c r="BA11" s="138"/>
      <c r="BB11" s="138"/>
      <c r="BC11" s="138"/>
      <c r="BD11" s="138"/>
      <c r="BE11" s="138"/>
      <c r="BF11" s="138"/>
      <c r="BG11" s="138"/>
      <c r="BH11" s="138"/>
      <c r="BI11" s="138"/>
      <c r="BJ11" s="138"/>
      <c r="BK11" s="138"/>
      <c r="BL11" s="138"/>
      <c r="BM11" s="138"/>
      <c r="BN11" s="138"/>
      <c r="BO11" s="138"/>
      <c r="BP11" s="138"/>
      <c r="BQ11" s="138"/>
      <c r="BR11" s="138"/>
      <c r="BS11" s="138"/>
      <c r="BT11" s="138"/>
      <c r="BU11" s="138"/>
      <c r="BV11" s="138"/>
      <c r="BW11" s="138"/>
      <c r="BX11" s="138"/>
      <c r="BY11" s="138"/>
      <c r="BZ11" s="138"/>
      <c r="CA11" s="138"/>
      <c r="CB11" s="138"/>
      <c r="CC11" s="138"/>
      <c r="CD11" s="138"/>
      <c r="CE11" s="138"/>
      <c r="CF11" s="138"/>
      <c r="CG11" s="138"/>
      <c r="CH11" s="138"/>
      <c r="CI11" s="138"/>
      <c r="CJ11" s="138"/>
      <c r="CK11" s="138"/>
      <c r="CL11" s="138"/>
      <c r="CM11" s="138"/>
      <c r="CN11" s="138"/>
      <c r="CO11" s="138"/>
      <c r="CP11" s="138"/>
      <c r="CQ11" s="138"/>
      <c r="CR11" s="138"/>
      <c r="CS11" s="138"/>
      <c r="CT11" s="138"/>
      <c r="CU11" s="138"/>
      <c r="CV11" s="138"/>
      <c r="CW11" s="138"/>
      <c r="CX11" s="138"/>
      <c r="CY11" s="139"/>
      <c r="CZ11" s="130">
        <f t="shared" si="2"/>
        <v>0</v>
      </c>
      <c r="DA11" s="91">
        <f t="shared" si="3"/>
        <v>0</v>
      </c>
    </row>
    <row r="12" spans="1:105" x14ac:dyDescent="0.3">
      <c r="A12" s="40" t="s">
        <v>8</v>
      </c>
      <c r="B12" s="41">
        <v>4</v>
      </c>
      <c r="C12" s="42" t="s">
        <v>14</v>
      </c>
      <c r="D12" s="43">
        <v>44100</v>
      </c>
      <c r="E12" s="43">
        <v>44130</v>
      </c>
      <c r="F12" s="44">
        <f t="shared" si="0"/>
        <v>0.12254901960784313</v>
      </c>
      <c r="G12" s="45">
        <v>135373.43</v>
      </c>
      <c r="H12" s="45"/>
      <c r="I12" s="46">
        <f t="shared" si="1"/>
        <v>5414.9371999999994</v>
      </c>
      <c r="J12" s="120">
        <v>25</v>
      </c>
      <c r="K12" s="76">
        <f>F12</f>
        <v>0.12254901960784313</v>
      </c>
      <c r="L12" s="137"/>
      <c r="M12" s="138"/>
      <c r="N12" s="138"/>
      <c r="O12" s="138"/>
      <c r="P12" s="138">
        <v>4738</v>
      </c>
      <c r="Q12" s="138"/>
      <c r="R12" s="138">
        <v>5415</v>
      </c>
      <c r="S12" s="138">
        <v>5415</v>
      </c>
      <c r="T12" s="138">
        <v>5415</v>
      </c>
      <c r="U12" s="138">
        <v>5415</v>
      </c>
      <c r="V12" s="138">
        <v>5415</v>
      </c>
      <c r="W12" s="138">
        <v>5415</v>
      </c>
      <c r="X12" s="138"/>
      <c r="Y12" s="138">
        <v>5415</v>
      </c>
      <c r="Z12" s="138">
        <v>5415</v>
      </c>
      <c r="AA12" s="138">
        <v>5415</v>
      </c>
      <c r="AB12" s="138">
        <v>5415</v>
      </c>
      <c r="AC12" s="138">
        <v>5415</v>
      </c>
      <c r="AD12" s="138">
        <v>5415</v>
      </c>
      <c r="AE12" s="138"/>
      <c r="AF12" s="138">
        <v>5415</v>
      </c>
      <c r="AG12" s="138">
        <v>5415</v>
      </c>
      <c r="AH12" s="138">
        <v>5415</v>
      </c>
      <c r="AI12" s="138">
        <v>5415</v>
      </c>
      <c r="AJ12" s="138">
        <v>5415</v>
      </c>
      <c r="AK12" s="138">
        <v>5415</v>
      </c>
      <c r="AL12" s="138"/>
      <c r="AM12" s="138">
        <v>5415</v>
      </c>
      <c r="AN12" s="138">
        <v>5415</v>
      </c>
      <c r="AO12" s="138">
        <v>5415</v>
      </c>
      <c r="AP12" s="138">
        <v>5415</v>
      </c>
      <c r="AQ12" s="138">
        <v>5415</v>
      </c>
      <c r="AR12" s="138">
        <v>5415</v>
      </c>
      <c r="AS12" s="138"/>
      <c r="AT12" s="138">
        <v>675.43</v>
      </c>
      <c r="AU12" s="138"/>
      <c r="AV12" s="138"/>
      <c r="AW12" s="138"/>
      <c r="AX12" s="138"/>
      <c r="AY12" s="138"/>
      <c r="AZ12" s="138"/>
      <c r="BA12" s="138"/>
      <c r="BB12" s="138"/>
      <c r="BC12" s="138"/>
      <c r="BD12" s="138"/>
      <c r="BE12" s="138"/>
      <c r="BF12" s="138"/>
      <c r="BG12" s="138"/>
      <c r="BH12" s="138"/>
      <c r="BI12" s="138"/>
      <c r="BJ12" s="138"/>
      <c r="BK12" s="138"/>
      <c r="BL12" s="138"/>
      <c r="BM12" s="138"/>
      <c r="BN12" s="138"/>
      <c r="BO12" s="138"/>
      <c r="BP12" s="138"/>
      <c r="BQ12" s="138"/>
      <c r="BR12" s="138"/>
      <c r="BS12" s="138"/>
      <c r="BT12" s="138"/>
      <c r="BU12" s="138"/>
      <c r="BV12" s="138"/>
      <c r="BW12" s="138"/>
      <c r="BX12" s="138"/>
      <c r="BY12" s="138"/>
      <c r="BZ12" s="138"/>
      <c r="CA12" s="138"/>
      <c r="CB12" s="138"/>
      <c r="CC12" s="138"/>
      <c r="CD12" s="138"/>
      <c r="CE12" s="138"/>
      <c r="CF12" s="138"/>
      <c r="CG12" s="138"/>
      <c r="CH12" s="138"/>
      <c r="CI12" s="138"/>
      <c r="CJ12" s="138"/>
      <c r="CK12" s="138"/>
      <c r="CL12" s="138"/>
      <c r="CM12" s="138"/>
      <c r="CN12" s="138"/>
      <c r="CO12" s="138"/>
      <c r="CP12" s="138"/>
      <c r="CQ12" s="138"/>
      <c r="CR12" s="138"/>
      <c r="CS12" s="138"/>
      <c r="CT12" s="138"/>
      <c r="CU12" s="138"/>
      <c r="CV12" s="138"/>
      <c r="CW12" s="138"/>
      <c r="CX12" s="138"/>
      <c r="CY12" s="139"/>
      <c r="CZ12" s="130">
        <f t="shared" si="2"/>
        <v>135373.43</v>
      </c>
      <c r="DA12" s="91">
        <f t="shared" si="3"/>
        <v>0</v>
      </c>
    </row>
    <row r="13" spans="1:105" x14ac:dyDescent="0.3">
      <c r="A13" s="40" t="s">
        <v>8</v>
      </c>
      <c r="B13" s="41">
        <v>3</v>
      </c>
      <c r="C13" s="42" t="s">
        <v>15</v>
      </c>
      <c r="D13" s="43">
        <v>44130</v>
      </c>
      <c r="E13" s="43">
        <v>44133</v>
      </c>
      <c r="F13" s="44">
        <f t="shared" si="0"/>
        <v>1.4705882352941176E-2</v>
      </c>
      <c r="G13" s="45">
        <v>100</v>
      </c>
      <c r="H13" s="45"/>
      <c r="I13" s="46">
        <f t="shared" si="1"/>
        <v>33.333333333333336</v>
      </c>
      <c r="J13" s="120">
        <v>3</v>
      </c>
      <c r="K13" s="76">
        <f>F13</f>
        <v>1.4705882352941176E-2</v>
      </c>
      <c r="L13" s="137"/>
      <c r="M13" s="138"/>
      <c r="N13" s="138"/>
      <c r="O13" s="138"/>
      <c r="P13" s="138"/>
      <c r="Q13" s="138"/>
      <c r="R13" s="138"/>
      <c r="S13" s="138"/>
      <c r="T13" s="138"/>
      <c r="U13" s="138"/>
      <c r="V13" s="138"/>
      <c r="W13" s="138"/>
      <c r="X13" s="138"/>
      <c r="Y13" s="138"/>
      <c r="Z13" s="138"/>
      <c r="AA13" s="138"/>
      <c r="AB13" s="138"/>
      <c r="AC13" s="138"/>
      <c r="AD13" s="138"/>
      <c r="AE13" s="138"/>
      <c r="AF13" s="138"/>
      <c r="AG13" s="138"/>
      <c r="AH13" s="138"/>
      <c r="AI13" s="138"/>
      <c r="AJ13" s="138"/>
      <c r="AK13" s="138"/>
      <c r="AL13" s="138"/>
      <c r="AM13" s="138"/>
      <c r="AN13" s="138"/>
      <c r="AO13" s="138"/>
      <c r="AP13" s="138"/>
      <c r="AQ13" s="138"/>
      <c r="AR13" s="138"/>
      <c r="AS13" s="138"/>
      <c r="AT13" s="138">
        <v>29</v>
      </c>
      <c r="AU13" s="138">
        <v>33</v>
      </c>
      <c r="AV13" s="138">
        <v>33</v>
      </c>
      <c r="AW13" s="138">
        <v>5</v>
      </c>
      <c r="AX13" s="138"/>
      <c r="AY13" s="138"/>
      <c r="AZ13" s="138"/>
      <c r="BA13" s="138"/>
      <c r="BB13" s="138"/>
      <c r="BC13" s="138"/>
      <c r="BD13" s="138"/>
      <c r="BE13" s="138"/>
      <c r="BF13" s="138"/>
      <c r="BG13" s="138"/>
      <c r="BH13" s="138"/>
      <c r="BI13" s="138"/>
      <c r="BJ13" s="138"/>
      <c r="BK13" s="138"/>
      <c r="BL13" s="138"/>
      <c r="BM13" s="138"/>
      <c r="BN13" s="138"/>
      <c r="BO13" s="138"/>
      <c r="BP13" s="138"/>
      <c r="BQ13" s="138"/>
      <c r="BR13" s="138"/>
      <c r="BS13" s="138"/>
      <c r="BT13" s="138"/>
      <c r="BU13" s="138"/>
      <c r="BV13" s="138"/>
      <c r="BW13" s="138"/>
      <c r="BX13" s="138"/>
      <c r="BY13" s="138"/>
      <c r="BZ13" s="138"/>
      <c r="CA13" s="138"/>
      <c r="CB13" s="138"/>
      <c r="CC13" s="138"/>
      <c r="CD13" s="138"/>
      <c r="CE13" s="138"/>
      <c r="CF13" s="138"/>
      <c r="CG13" s="138"/>
      <c r="CH13" s="138"/>
      <c r="CI13" s="138"/>
      <c r="CJ13" s="138"/>
      <c r="CK13" s="138"/>
      <c r="CL13" s="138"/>
      <c r="CM13" s="138"/>
      <c r="CN13" s="138"/>
      <c r="CO13" s="138"/>
      <c r="CP13" s="138"/>
      <c r="CQ13" s="138"/>
      <c r="CR13" s="138"/>
      <c r="CS13" s="138"/>
      <c r="CT13" s="138"/>
      <c r="CU13" s="138"/>
      <c r="CV13" s="138"/>
      <c r="CW13" s="138"/>
      <c r="CX13" s="138"/>
      <c r="CY13" s="139"/>
      <c r="CZ13" s="130">
        <f t="shared" si="2"/>
        <v>100</v>
      </c>
      <c r="DA13" s="91">
        <f t="shared" si="3"/>
        <v>0</v>
      </c>
    </row>
    <row r="14" spans="1:105" x14ac:dyDescent="0.3">
      <c r="A14" s="7" t="s">
        <v>6</v>
      </c>
      <c r="B14" s="8">
        <v>3</v>
      </c>
      <c r="C14" s="15" t="s">
        <v>16</v>
      </c>
      <c r="D14" s="9">
        <v>44131</v>
      </c>
      <c r="E14" s="9">
        <v>44187</v>
      </c>
      <c r="F14" s="10">
        <f t="shared" si="0"/>
        <v>0</v>
      </c>
      <c r="G14" s="11">
        <v>0</v>
      </c>
      <c r="H14" s="11"/>
      <c r="I14" s="12">
        <f t="shared" si="1"/>
        <v>0</v>
      </c>
      <c r="J14" s="126">
        <v>48</v>
      </c>
      <c r="K14" s="94">
        <f>SUM(K15:K18)</f>
        <v>0.23529411764705885</v>
      </c>
      <c r="L14" s="137"/>
      <c r="M14" s="138"/>
      <c r="N14" s="138"/>
      <c r="O14" s="138"/>
      <c r="P14" s="138"/>
      <c r="Q14" s="138"/>
      <c r="R14" s="138"/>
      <c r="S14" s="138"/>
      <c r="T14" s="138"/>
      <c r="U14" s="138"/>
      <c r="V14" s="138"/>
      <c r="W14" s="138"/>
      <c r="X14" s="138"/>
      <c r="Y14" s="138"/>
      <c r="Z14" s="138"/>
      <c r="AA14" s="138"/>
      <c r="AB14" s="138"/>
      <c r="AC14" s="138"/>
      <c r="AD14" s="138"/>
      <c r="AE14" s="138"/>
      <c r="AF14" s="138"/>
      <c r="AG14" s="138"/>
      <c r="AH14" s="138"/>
      <c r="AI14" s="138"/>
      <c r="AJ14" s="138"/>
      <c r="AK14" s="138"/>
      <c r="AL14" s="138"/>
      <c r="AM14" s="138"/>
      <c r="AN14" s="138"/>
      <c r="AO14" s="138"/>
      <c r="AP14" s="138"/>
      <c r="AQ14" s="138"/>
      <c r="AR14" s="138"/>
      <c r="AS14" s="138"/>
      <c r="AT14" s="138"/>
      <c r="AU14" s="138"/>
      <c r="AV14" s="138"/>
      <c r="AW14" s="138"/>
      <c r="AX14" s="138"/>
      <c r="AY14" s="138"/>
      <c r="AZ14" s="138"/>
      <c r="BA14" s="138"/>
      <c r="BB14" s="138"/>
      <c r="BC14" s="138"/>
      <c r="BD14" s="138"/>
      <c r="BE14" s="138"/>
      <c r="BF14" s="138"/>
      <c r="BG14" s="138"/>
      <c r="BH14" s="138"/>
      <c r="BI14" s="138"/>
      <c r="BJ14" s="138"/>
      <c r="BK14" s="138"/>
      <c r="BL14" s="138"/>
      <c r="BM14" s="138"/>
      <c r="BN14" s="138"/>
      <c r="BO14" s="138"/>
      <c r="BP14" s="138"/>
      <c r="BQ14" s="138"/>
      <c r="BR14" s="138"/>
      <c r="BS14" s="138"/>
      <c r="BT14" s="138"/>
      <c r="BU14" s="138"/>
      <c r="BV14" s="138"/>
      <c r="BW14" s="138"/>
      <c r="BX14" s="138"/>
      <c r="BY14" s="138"/>
      <c r="BZ14" s="138"/>
      <c r="CA14" s="138"/>
      <c r="CB14" s="138"/>
      <c r="CC14" s="138"/>
      <c r="CD14" s="138"/>
      <c r="CE14" s="138"/>
      <c r="CF14" s="138"/>
      <c r="CG14" s="138"/>
      <c r="CH14" s="138"/>
      <c r="CI14" s="138"/>
      <c r="CJ14" s="138"/>
      <c r="CK14" s="138"/>
      <c r="CL14" s="138"/>
      <c r="CM14" s="138"/>
      <c r="CN14" s="138"/>
      <c r="CO14" s="138"/>
      <c r="CP14" s="138"/>
      <c r="CQ14" s="138"/>
      <c r="CR14" s="138"/>
      <c r="CS14" s="138"/>
      <c r="CT14" s="138"/>
      <c r="CU14" s="138"/>
      <c r="CV14" s="138"/>
      <c r="CW14" s="138"/>
      <c r="CX14" s="138"/>
      <c r="CY14" s="139"/>
      <c r="CZ14" s="130">
        <f t="shared" si="2"/>
        <v>0</v>
      </c>
      <c r="DA14" s="91">
        <f t="shared" si="3"/>
        <v>0</v>
      </c>
    </row>
    <row r="15" spans="1:105" x14ac:dyDescent="0.3">
      <c r="A15" s="40" t="s">
        <v>8</v>
      </c>
      <c r="B15" s="41">
        <v>4</v>
      </c>
      <c r="C15" s="42" t="s">
        <v>17</v>
      </c>
      <c r="D15" s="43">
        <v>44131</v>
      </c>
      <c r="E15" s="43">
        <v>44152</v>
      </c>
      <c r="F15" s="44">
        <f t="shared" si="0"/>
        <v>8.8235294117647065E-2</v>
      </c>
      <c r="G15" s="45">
        <v>698</v>
      </c>
      <c r="H15" s="45"/>
      <c r="I15" s="46">
        <f t="shared" si="1"/>
        <v>38.777777777777779</v>
      </c>
      <c r="J15" s="120">
        <v>18</v>
      </c>
      <c r="K15" s="76">
        <f>F15</f>
        <v>8.8235294117647065E-2</v>
      </c>
      <c r="L15" s="137"/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  <c r="X15" s="138"/>
      <c r="Y15" s="138"/>
      <c r="Z15" s="138"/>
      <c r="AA15" s="138"/>
      <c r="AB15" s="138"/>
      <c r="AC15" s="138"/>
      <c r="AD15" s="138"/>
      <c r="AE15" s="138"/>
      <c r="AF15" s="138"/>
      <c r="AG15" s="138"/>
      <c r="AH15" s="138"/>
      <c r="AI15" s="138"/>
      <c r="AJ15" s="138"/>
      <c r="AK15" s="138"/>
      <c r="AL15" s="138"/>
      <c r="AM15" s="138"/>
      <c r="AN15" s="138"/>
      <c r="AO15" s="138"/>
      <c r="AP15" s="138"/>
      <c r="AQ15" s="138"/>
      <c r="AR15" s="138"/>
      <c r="AS15" s="138"/>
      <c r="AT15" s="138"/>
      <c r="AU15" s="138">
        <v>34</v>
      </c>
      <c r="AV15" s="138">
        <v>39</v>
      </c>
      <c r="AW15" s="138">
        <v>39</v>
      </c>
      <c r="AX15" s="138">
        <v>39</v>
      </c>
      <c r="AY15" s="138">
        <v>39</v>
      </c>
      <c r="AZ15" s="138"/>
      <c r="BA15" s="138">
        <v>39</v>
      </c>
      <c r="BB15" s="138">
        <v>39</v>
      </c>
      <c r="BC15" s="138">
        <v>39</v>
      </c>
      <c r="BD15" s="138">
        <v>39</v>
      </c>
      <c r="BE15" s="138">
        <v>39</v>
      </c>
      <c r="BF15" s="138">
        <v>39</v>
      </c>
      <c r="BG15" s="138"/>
      <c r="BH15" s="138">
        <v>39</v>
      </c>
      <c r="BI15" s="138">
        <v>39</v>
      </c>
      <c r="BJ15" s="138">
        <v>39</v>
      </c>
      <c r="BK15" s="138">
        <v>39</v>
      </c>
      <c r="BL15" s="138">
        <v>39</v>
      </c>
      <c r="BM15" s="138">
        <v>39</v>
      </c>
      <c r="BN15" s="138"/>
      <c r="BO15" s="138">
        <v>39</v>
      </c>
      <c r="BP15" s="138">
        <v>1</v>
      </c>
      <c r="BQ15" s="138"/>
      <c r="BR15" s="138"/>
      <c r="BS15" s="138"/>
      <c r="BT15" s="138"/>
      <c r="BU15" s="138"/>
      <c r="BV15" s="138"/>
      <c r="BW15" s="138"/>
      <c r="BX15" s="138"/>
      <c r="BY15" s="138"/>
      <c r="BZ15" s="138"/>
      <c r="CA15" s="138"/>
      <c r="CB15" s="138"/>
      <c r="CC15" s="138"/>
      <c r="CD15" s="138"/>
      <c r="CE15" s="138"/>
      <c r="CF15" s="138"/>
      <c r="CG15" s="138"/>
      <c r="CH15" s="138"/>
      <c r="CI15" s="138"/>
      <c r="CJ15" s="138"/>
      <c r="CK15" s="138"/>
      <c r="CL15" s="138"/>
      <c r="CM15" s="138"/>
      <c r="CN15" s="138"/>
      <c r="CO15" s="138"/>
      <c r="CP15" s="138"/>
      <c r="CQ15" s="138"/>
      <c r="CR15" s="138"/>
      <c r="CS15" s="138"/>
      <c r="CT15" s="138"/>
      <c r="CU15" s="138"/>
      <c r="CV15" s="138"/>
      <c r="CW15" s="138"/>
      <c r="CX15" s="138"/>
      <c r="CY15" s="139"/>
      <c r="CZ15" s="130">
        <f t="shared" si="2"/>
        <v>698</v>
      </c>
      <c r="DA15" s="91">
        <f t="shared" si="3"/>
        <v>0</v>
      </c>
    </row>
    <row r="16" spans="1:105" x14ac:dyDescent="0.3">
      <c r="A16" s="40" t="s">
        <v>8</v>
      </c>
      <c r="B16" s="41">
        <v>4</v>
      </c>
      <c r="C16" s="42" t="s">
        <v>18</v>
      </c>
      <c r="D16" s="43">
        <v>44152</v>
      </c>
      <c r="E16" s="43">
        <v>44163</v>
      </c>
      <c r="F16" s="44">
        <f t="shared" si="0"/>
        <v>4.9019607843137254E-2</v>
      </c>
      <c r="G16" s="45">
        <v>389</v>
      </c>
      <c r="H16" s="45"/>
      <c r="I16" s="46">
        <f t="shared" si="1"/>
        <v>38.9</v>
      </c>
      <c r="J16" s="120">
        <v>10</v>
      </c>
      <c r="K16" s="76">
        <f t="shared" ref="K16:K18" si="4">F16</f>
        <v>4.9019607843137254E-2</v>
      </c>
      <c r="L16" s="137"/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  <c r="X16" s="138"/>
      <c r="Y16" s="138"/>
      <c r="Z16" s="138"/>
      <c r="AA16" s="138"/>
      <c r="AB16" s="138"/>
      <c r="AC16" s="138"/>
      <c r="AD16" s="138"/>
      <c r="AE16" s="138"/>
      <c r="AF16" s="138"/>
      <c r="AG16" s="138"/>
      <c r="AH16" s="138"/>
      <c r="AI16" s="138"/>
      <c r="AJ16" s="138"/>
      <c r="AK16" s="138"/>
      <c r="AL16" s="138"/>
      <c r="AM16" s="138"/>
      <c r="AN16" s="138"/>
      <c r="AO16" s="138"/>
      <c r="AP16" s="138"/>
      <c r="AQ16" s="138"/>
      <c r="AR16" s="138"/>
      <c r="AS16" s="138"/>
      <c r="AT16" s="138"/>
      <c r="AU16" s="138"/>
      <c r="AV16" s="138"/>
      <c r="AW16" s="138"/>
      <c r="AX16" s="138"/>
      <c r="AY16" s="138"/>
      <c r="AZ16" s="138"/>
      <c r="BA16" s="138"/>
      <c r="BB16" s="138"/>
      <c r="BC16" s="138"/>
      <c r="BD16" s="138"/>
      <c r="BE16" s="138"/>
      <c r="BF16" s="138"/>
      <c r="BG16" s="138"/>
      <c r="BH16" s="138"/>
      <c r="BI16" s="138"/>
      <c r="BJ16" s="138"/>
      <c r="BK16" s="138"/>
      <c r="BL16" s="138"/>
      <c r="BM16" s="138"/>
      <c r="BN16" s="138"/>
      <c r="BO16" s="138"/>
      <c r="BP16" s="138">
        <v>34</v>
      </c>
      <c r="BQ16" s="138">
        <v>39</v>
      </c>
      <c r="BR16" s="138">
        <v>39</v>
      </c>
      <c r="BS16" s="138">
        <v>39</v>
      </c>
      <c r="BT16" s="138">
        <v>39</v>
      </c>
      <c r="BU16" s="138"/>
      <c r="BV16" s="138">
        <v>39</v>
      </c>
      <c r="BW16" s="138">
        <v>39</v>
      </c>
      <c r="BX16" s="138">
        <v>39</v>
      </c>
      <c r="BY16" s="138">
        <v>39</v>
      </c>
      <c r="BZ16" s="138">
        <v>39</v>
      </c>
      <c r="CA16" s="138">
        <v>4</v>
      </c>
      <c r="CB16" s="138"/>
      <c r="CC16" s="138"/>
      <c r="CD16" s="138"/>
      <c r="CE16" s="138"/>
      <c r="CF16" s="138"/>
      <c r="CG16" s="138"/>
      <c r="CH16" s="138"/>
      <c r="CI16" s="138"/>
      <c r="CJ16" s="138"/>
      <c r="CK16" s="138"/>
      <c r="CL16" s="138"/>
      <c r="CM16" s="138"/>
      <c r="CN16" s="138"/>
      <c r="CO16" s="138"/>
      <c r="CP16" s="138"/>
      <c r="CQ16" s="138"/>
      <c r="CR16" s="138"/>
      <c r="CS16" s="138"/>
      <c r="CT16" s="138"/>
      <c r="CU16" s="138"/>
      <c r="CV16" s="138"/>
      <c r="CW16" s="138"/>
      <c r="CX16" s="138"/>
      <c r="CY16" s="139"/>
      <c r="CZ16" s="130">
        <f t="shared" si="2"/>
        <v>389</v>
      </c>
      <c r="DA16" s="91">
        <f t="shared" si="3"/>
        <v>0</v>
      </c>
    </row>
    <row r="17" spans="1:108" x14ac:dyDescent="0.3">
      <c r="A17" s="40" t="s">
        <v>8</v>
      </c>
      <c r="B17" s="41">
        <v>4</v>
      </c>
      <c r="C17" s="42" t="s">
        <v>19</v>
      </c>
      <c r="D17" s="43">
        <v>44163</v>
      </c>
      <c r="E17" s="43">
        <v>44181</v>
      </c>
      <c r="F17" s="44">
        <f t="shared" si="0"/>
        <v>7.3529411764705885E-2</v>
      </c>
      <c r="G17" s="45">
        <v>603</v>
      </c>
      <c r="H17" s="45"/>
      <c r="I17" s="46">
        <f t="shared" si="1"/>
        <v>40.200000000000003</v>
      </c>
      <c r="J17" s="120">
        <v>15</v>
      </c>
      <c r="K17" s="76">
        <f t="shared" si="4"/>
        <v>7.3529411764705885E-2</v>
      </c>
      <c r="L17" s="137"/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  <c r="X17" s="138"/>
      <c r="Y17" s="138"/>
      <c r="Z17" s="138"/>
      <c r="AA17" s="138"/>
      <c r="AB17" s="138"/>
      <c r="AC17" s="138"/>
      <c r="AD17" s="138"/>
      <c r="AE17" s="138"/>
      <c r="AF17" s="138"/>
      <c r="AG17" s="138"/>
      <c r="AH17" s="138"/>
      <c r="AI17" s="138"/>
      <c r="AJ17" s="138"/>
      <c r="AK17" s="138"/>
      <c r="AL17" s="138"/>
      <c r="AM17" s="138"/>
      <c r="AN17" s="138"/>
      <c r="AO17" s="138"/>
      <c r="AP17" s="138"/>
      <c r="AQ17" s="138"/>
      <c r="AR17" s="138"/>
      <c r="AS17" s="138"/>
      <c r="AT17" s="138"/>
      <c r="AU17" s="138"/>
      <c r="AV17" s="138"/>
      <c r="AW17" s="138"/>
      <c r="AX17" s="138"/>
      <c r="AY17" s="138"/>
      <c r="AZ17" s="138"/>
      <c r="BA17" s="138"/>
      <c r="BB17" s="138"/>
      <c r="BC17" s="138"/>
      <c r="BD17" s="138"/>
      <c r="BE17" s="138"/>
      <c r="BF17" s="138"/>
      <c r="BG17" s="138"/>
      <c r="BH17" s="138"/>
      <c r="BI17" s="138"/>
      <c r="BJ17" s="138"/>
      <c r="BK17" s="138"/>
      <c r="BL17" s="138"/>
      <c r="BM17" s="138"/>
      <c r="BN17" s="138"/>
      <c r="BO17" s="138"/>
      <c r="BP17" s="138"/>
      <c r="BQ17" s="138"/>
      <c r="BR17" s="138"/>
      <c r="BS17" s="138"/>
      <c r="BT17" s="138"/>
      <c r="BU17" s="138"/>
      <c r="BV17" s="138"/>
      <c r="BW17" s="138"/>
      <c r="BX17" s="138"/>
      <c r="BY17" s="138"/>
      <c r="BZ17" s="138"/>
      <c r="CA17" s="138">
        <v>35</v>
      </c>
      <c r="CB17" s="138"/>
      <c r="CC17" s="138">
        <v>40</v>
      </c>
      <c r="CD17" s="138">
        <v>40</v>
      </c>
      <c r="CE17" s="138">
        <v>40</v>
      </c>
      <c r="CF17" s="138">
        <v>40</v>
      </c>
      <c r="CG17" s="138">
        <v>40</v>
      </c>
      <c r="CH17" s="138">
        <v>40</v>
      </c>
      <c r="CI17" s="138"/>
      <c r="CJ17" s="138">
        <v>40</v>
      </c>
      <c r="CK17" s="138">
        <v>40</v>
      </c>
      <c r="CL17" s="138">
        <v>40</v>
      </c>
      <c r="CM17" s="138">
        <v>40</v>
      </c>
      <c r="CN17" s="138">
        <v>40</v>
      </c>
      <c r="CO17" s="138">
        <v>40</v>
      </c>
      <c r="CP17" s="138"/>
      <c r="CQ17" s="138">
        <v>40</v>
      </c>
      <c r="CR17" s="138">
        <v>40</v>
      </c>
      <c r="CS17" s="138">
        <v>8</v>
      </c>
      <c r="CT17" s="138"/>
      <c r="CU17" s="138"/>
      <c r="CV17" s="138"/>
      <c r="CW17" s="138"/>
      <c r="CX17" s="138"/>
      <c r="CY17" s="139"/>
      <c r="CZ17" s="130">
        <f t="shared" si="2"/>
        <v>603</v>
      </c>
      <c r="DA17" s="91">
        <f t="shared" si="3"/>
        <v>0</v>
      </c>
    </row>
    <row r="18" spans="1:108" x14ac:dyDescent="0.3">
      <c r="A18" s="40" t="s">
        <v>8</v>
      </c>
      <c r="B18" s="41">
        <v>4</v>
      </c>
      <c r="C18" s="42" t="s">
        <v>20</v>
      </c>
      <c r="D18" s="43">
        <v>44187</v>
      </c>
      <c r="E18" s="43">
        <v>44187</v>
      </c>
      <c r="F18" s="44">
        <f t="shared" si="0"/>
        <v>2.4509803921568627E-2</v>
      </c>
      <c r="G18" s="45">
        <v>134</v>
      </c>
      <c r="H18" s="45"/>
      <c r="I18" s="46">
        <f t="shared" si="1"/>
        <v>26.8</v>
      </c>
      <c r="J18" s="120">
        <v>5</v>
      </c>
      <c r="K18" s="76">
        <f t="shared" si="4"/>
        <v>2.4509803921568627E-2</v>
      </c>
      <c r="L18" s="137"/>
      <c r="M18" s="138"/>
      <c r="N18" s="138"/>
      <c r="O18" s="138"/>
      <c r="P18" s="138"/>
      <c r="Q18" s="138"/>
      <c r="R18" s="138"/>
      <c r="S18" s="138"/>
      <c r="T18" s="138"/>
      <c r="U18" s="138"/>
      <c r="V18" s="138"/>
      <c r="W18" s="138"/>
      <c r="X18" s="138"/>
      <c r="Y18" s="138"/>
      <c r="Z18" s="138"/>
      <c r="AA18" s="138"/>
      <c r="AB18" s="138"/>
      <c r="AC18" s="138"/>
      <c r="AD18" s="138"/>
      <c r="AE18" s="138"/>
      <c r="AF18" s="138"/>
      <c r="AG18" s="138"/>
      <c r="AH18" s="138"/>
      <c r="AI18" s="138"/>
      <c r="AJ18" s="138"/>
      <c r="AK18" s="138"/>
      <c r="AL18" s="138"/>
      <c r="AM18" s="138"/>
      <c r="AN18" s="138"/>
      <c r="AO18" s="138"/>
      <c r="AP18" s="138"/>
      <c r="AQ18" s="138"/>
      <c r="AR18" s="138"/>
      <c r="AS18" s="138"/>
      <c r="AT18" s="138"/>
      <c r="AU18" s="138"/>
      <c r="AV18" s="138"/>
      <c r="AW18" s="138"/>
      <c r="AX18" s="138"/>
      <c r="AY18" s="138"/>
      <c r="AZ18" s="138"/>
      <c r="BA18" s="138"/>
      <c r="BB18" s="138"/>
      <c r="BC18" s="138"/>
      <c r="BD18" s="138"/>
      <c r="BE18" s="138"/>
      <c r="BF18" s="138"/>
      <c r="BG18" s="138"/>
      <c r="BH18" s="138"/>
      <c r="BI18" s="138"/>
      <c r="BJ18" s="138"/>
      <c r="BK18" s="138"/>
      <c r="BL18" s="138"/>
      <c r="BM18" s="138"/>
      <c r="BN18" s="138"/>
      <c r="BO18" s="138"/>
      <c r="BP18" s="138"/>
      <c r="BQ18" s="138"/>
      <c r="BR18" s="138"/>
      <c r="BS18" s="138"/>
      <c r="BT18" s="138"/>
      <c r="BU18" s="138"/>
      <c r="BV18" s="138"/>
      <c r="BW18" s="138"/>
      <c r="BX18" s="138"/>
      <c r="BY18" s="138"/>
      <c r="BZ18" s="138"/>
      <c r="CA18" s="138"/>
      <c r="CB18" s="138"/>
      <c r="CC18" s="138"/>
      <c r="CD18" s="138"/>
      <c r="CE18" s="138"/>
      <c r="CF18" s="138"/>
      <c r="CG18" s="138"/>
      <c r="CH18" s="138"/>
      <c r="CI18" s="138"/>
      <c r="CJ18" s="138"/>
      <c r="CK18" s="138"/>
      <c r="CL18" s="138"/>
      <c r="CM18" s="138"/>
      <c r="CN18" s="138"/>
      <c r="CO18" s="138"/>
      <c r="CP18" s="138"/>
      <c r="CQ18" s="138"/>
      <c r="CR18" s="138"/>
      <c r="CS18" s="138">
        <v>24</v>
      </c>
      <c r="CT18" s="138">
        <v>27</v>
      </c>
      <c r="CU18" s="138">
        <v>27</v>
      </c>
      <c r="CV18" s="138">
        <v>27</v>
      </c>
      <c r="CW18" s="138"/>
      <c r="CX18" s="138">
        <v>27</v>
      </c>
      <c r="CY18" s="139">
        <v>2</v>
      </c>
      <c r="CZ18" s="130">
        <f t="shared" si="2"/>
        <v>134</v>
      </c>
      <c r="DA18" s="91">
        <f t="shared" si="3"/>
        <v>0</v>
      </c>
    </row>
    <row r="19" spans="1:108" ht="15" thickBot="1" x14ac:dyDescent="0.35">
      <c r="A19" s="34" t="s">
        <v>8</v>
      </c>
      <c r="B19" s="35">
        <v>4</v>
      </c>
      <c r="C19" s="34" t="s">
        <v>21</v>
      </c>
      <c r="D19" s="36">
        <v>44208</v>
      </c>
      <c r="E19" s="36">
        <v>44187</v>
      </c>
      <c r="F19" s="37">
        <f t="shared" si="0"/>
        <v>0</v>
      </c>
      <c r="G19" s="38">
        <v>0</v>
      </c>
      <c r="H19" s="38"/>
      <c r="I19" s="39">
        <f t="shared" si="1"/>
        <v>0</v>
      </c>
      <c r="J19" s="119">
        <v>0</v>
      </c>
      <c r="K19" s="77">
        <v>0</v>
      </c>
      <c r="L19" s="134"/>
      <c r="M19" s="135"/>
      <c r="N19" s="135"/>
      <c r="O19" s="135"/>
      <c r="P19" s="135"/>
      <c r="Q19" s="135"/>
      <c r="R19" s="135"/>
      <c r="S19" s="135"/>
      <c r="T19" s="135"/>
      <c r="U19" s="135"/>
      <c r="V19" s="135"/>
      <c r="W19" s="135"/>
      <c r="X19" s="135"/>
      <c r="Y19" s="135"/>
      <c r="Z19" s="135"/>
      <c r="AA19" s="135"/>
      <c r="AB19" s="135"/>
      <c r="AC19" s="135"/>
      <c r="AD19" s="135"/>
      <c r="AE19" s="135"/>
      <c r="AF19" s="135"/>
      <c r="AG19" s="135"/>
      <c r="AH19" s="135"/>
      <c r="AI19" s="135"/>
      <c r="AJ19" s="135"/>
      <c r="AK19" s="135"/>
      <c r="AL19" s="135"/>
      <c r="AM19" s="135"/>
      <c r="AN19" s="135"/>
      <c r="AO19" s="135"/>
      <c r="AP19" s="135"/>
      <c r="AQ19" s="135"/>
      <c r="AR19" s="135"/>
      <c r="AS19" s="135"/>
      <c r="AT19" s="135"/>
      <c r="AU19" s="135"/>
      <c r="AV19" s="135"/>
      <c r="AW19" s="135"/>
      <c r="AX19" s="135"/>
      <c r="AY19" s="135"/>
      <c r="AZ19" s="135"/>
      <c r="BA19" s="135"/>
      <c r="BB19" s="135"/>
      <c r="BC19" s="135"/>
      <c r="BD19" s="135"/>
      <c r="BE19" s="135"/>
      <c r="BF19" s="135"/>
      <c r="BG19" s="135"/>
      <c r="BH19" s="135"/>
      <c r="BI19" s="135"/>
      <c r="BJ19" s="135"/>
      <c r="BK19" s="135"/>
      <c r="BL19" s="135"/>
      <c r="BM19" s="135"/>
      <c r="BN19" s="135"/>
      <c r="BO19" s="135"/>
      <c r="BP19" s="135"/>
      <c r="BQ19" s="135"/>
      <c r="BR19" s="135"/>
      <c r="BS19" s="135"/>
      <c r="BT19" s="135"/>
      <c r="BU19" s="135"/>
      <c r="BV19" s="135"/>
      <c r="BW19" s="135"/>
      <c r="BX19" s="135"/>
      <c r="BY19" s="135"/>
      <c r="BZ19" s="135"/>
      <c r="CA19" s="135"/>
      <c r="CB19" s="135"/>
      <c r="CC19" s="135"/>
      <c r="CD19" s="135"/>
      <c r="CE19" s="135"/>
      <c r="CF19" s="135"/>
      <c r="CG19" s="135"/>
      <c r="CH19" s="135"/>
      <c r="CI19" s="135"/>
      <c r="CJ19" s="135"/>
      <c r="CK19" s="135"/>
      <c r="CL19" s="135"/>
      <c r="CM19" s="135"/>
      <c r="CN19" s="135"/>
      <c r="CO19" s="135"/>
      <c r="CP19" s="135"/>
      <c r="CQ19" s="135"/>
      <c r="CR19" s="135"/>
      <c r="CS19" s="135"/>
      <c r="CT19" s="135"/>
      <c r="CU19" s="135"/>
      <c r="CV19" s="135"/>
      <c r="CW19" s="135"/>
      <c r="CX19" s="135"/>
      <c r="CY19" s="136"/>
      <c r="CZ19" s="130">
        <f t="shared" si="2"/>
        <v>0</v>
      </c>
      <c r="DA19" s="91">
        <f t="shared" si="3"/>
        <v>0</v>
      </c>
    </row>
    <row r="20" spans="1:108" x14ac:dyDescent="0.3">
      <c r="A20" s="1" t="s">
        <v>6</v>
      </c>
      <c r="B20" s="6">
        <v>2</v>
      </c>
      <c r="C20" s="13" t="s">
        <v>22</v>
      </c>
      <c r="D20" s="2">
        <v>44131</v>
      </c>
      <c r="E20" s="2">
        <v>44187</v>
      </c>
      <c r="F20" s="3">
        <f t="shared" si="0"/>
        <v>0</v>
      </c>
      <c r="G20" s="4">
        <v>0</v>
      </c>
      <c r="H20" s="4"/>
      <c r="I20" s="5">
        <f t="shared" si="1"/>
        <v>0</v>
      </c>
      <c r="J20" s="125">
        <v>48</v>
      </c>
      <c r="K20" s="93">
        <f>SUM(K21:K23)</f>
        <v>0.39215686274509803</v>
      </c>
      <c r="L20" s="131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/>
      <c r="AW20" s="132"/>
      <c r="AX20" s="132"/>
      <c r="AY20" s="132"/>
      <c r="AZ20" s="132"/>
      <c r="BA20" s="132"/>
      <c r="BB20" s="132"/>
      <c r="BC20" s="132"/>
      <c r="BD20" s="132"/>
      <c r="BE20" s="132"/>
      <c r="BF20" s="132"/>
      <c r="BG20" s="132"/>
      <c r="BH20" s="132"/>
      <c r="BI20" s="132"/>
      <c r="BJ20" s="132"/>
      <c r="BK20" s="132"/>
      <c r="BL20" s="132"/>
      <c r="BM20" s="132"/>
      <c r="BN20" s="132"/>
      <c r="BO20" s="132"/>
      <c r="BP20" s="132"/>
      <c r="BQ20" s="132"/>
      <c r="BR20" s="132"/>
      <c r="BS20" s="132"/>
      <c r="BT20" s="132"/>
      <c r="BU20" s="132"/>
      <c r="BV20" s="132"/>
      <c r="BW20" s="132"/>
      <c r="BX20" s="132"/>
      <c r="BY20" s="132"/>
      <c r="BZ20" s="132"/>
      <c r="CA20" s="132"/>
      <c r="CB20" s="132"/>
      <c r="CC20" s="132"/>
      <c r="CD20" s="132"/>
      <c r="CE20" s="132"/>
      <c r="CF20" s="132"/>
      <c r="CG20" s="132"/>
      <c r="CH20" s="132"/>
      <c r="CI20" s="132"/>
      <c r="CJ20" s="132"/>
      <c r="CK20" s="132"/>
      <c r="CL20" s="132"/>
      <c r="CM20" s="132"/>
      <c r="CN20" s="132"/>
      <c r="CO20" s="132"/>
      <c r="CP20" s="132"/>
      <c r="CQ20" s="132"/>
      <c r="CR20" s="132"/>
      <c r="CS20" s="132"/>
      <c r="CT20" s="132"/>
      <c r="CU20" s="132"/>
      <c r="CV20" s="132"/>
      <c r="CW20" s="132"/>
      <c r="CX20" s="132"/>
      <c r="CY20" s="133"/>
      <c r="CZ20" s="130">
        <f t="shared" si="2"/>
        <v>0</v>
      </c>
      <c r="DA20" s="91">
        <f t="shared" si="3"/>
        <v>0</v>
      </c>
      <c r="DD20" s="129"/>
    </row>
    <row r="21" spans="1:108" x14ac:dyDescent="0.3">
      <c r="A21" s="40" t="s">
        <v>8</v>
      </c>
      <c r="B21" s="41">
        <v>3</v>
      </c>
      <c r="C21" s="42" t="s">
        <v>23</v>
      </c>
      <c r="D21" s="43">
        <v>44131</v>
      </c>
      <c r="E21" s="43">
        <v>44180</v>
      </c>
      <c r="F21" s="44">
        <f t="shared" si="0"/>
        <v>0.20588235294117646</v>
      </c>
      <c r="G21" s="45">
        <v>313791</v>
      </c>
      <c r="H21" s="45"/>
      <c r="I21" s="46">
        <f t="shared" si="1"/>
        <v>7471.2142857142853</v>
      </c>
      <c r="J21" s="120">
        <v>42</v>
      </c>
      <c r="K21" s="76">
        <f>F21</f>
        <v>0.20588235294117646</v>
      </c>
      <c r="L21" s="137"/>
      <c r="M21" s="138"/>
      <c r="N21" s="138"/>
      <c r="O21" s="138"/>
      <c r="P21" s="138"/>
      <c r="Q21" s="138"/>
      <c r="R21" s="138"/>
      <c r="S21" s="138"/>
      <c r="T21" s="138"/>
      <c r="U21" s="138"/>
      <c r="V21" s="138"/>
      <c r="W21" s="138"/>
      <c r="X21" s="138"/>
      <c r="Y21" s="138"/>
      <c r="Z21" s="138"/>
      <c r="AA21" s="138"/>
      <c r="AB21" s="138"/>
      <c r="AC21" s="138"/>
      <c r="AD21" s="138"/>
      <c r="AE21" s="138"/>
      <c r="AF21" s="138"/>
      <c r="AG21" s="138"/>
      <c r="AH21" s="138"/>
      <c r="AI21" s="138"/>
      <c r="AJ21" s="138"/>
      <c r="AK21" s="138"/>
      <c r="AL21" s="138"/>
      <c r="AM21" s="138"/>
      <c r="AN21" s="138"/>
      <c r="AO21" s="138"/>
      <c r="AP21" s="138"/>
      <c r="AQ21" s="138"/>
      <c r="AR21" s="138"/>
      <c r="AS21" s="138"/>
      <c r="AT21" s="138"/>
      <c r="AU21" s="138">
        <v>6537</v>
      </c>
      <c r="AV21" s="138">
        <v>7471</v>
      </c>
      <c r="AW21" s="138">
        <v>7471</v>
      </c>
      <c r="AX21" s="138">
        <v>7471</v>
      </c>
      <c r="AY21" s="138">
        <v>7471</v>
      </c>
      <c r="AZ21" s="138"/>
      <c r="BA21" s="138">
        <v>7471</v>
      </c>
      <c r="BB21" s="138">
        <v>7471</v>
      </c>
      <c r="BC21" s="138">
        <v>7471</v>
      </c>
      <c r="BD21" s="138">
        <v>7471</v>
      </c>
      <c r="BE21" s="138">
        <v>7471</v>
      </c>
      <c r="BF21" s="138">
        <v>7471</v>
      </c>
      <c r="BG21" s="138"/>
      <c r="BH21" s="138">
        <v>7471</v>
      </c>
      <c r="BI21" s="138">
        <v>7471</v>
      </c>
      <c r="BJ21" s="138">
        <v>7471</v>
      </c>
      <c r="BK21" s="138">
        <v>7471</v>
      </c>
      <c r="BL21" s="138">
        <v>7471</v>
      </c>
      <c r="BM21" s="138">
        <v>7471</v>
      </c>
      <c r="BN21" s="138"/>
      <c r="BO21" s="138">
        <v>7471</v>
      </c>
      <c r="BP21" s="138">
        <v>7471</v>
      </c>
      <c r="BQ21" s="138">
        <v>7471</v>
      </c>
      <c r="BR21" s="138">
        <v>7471</v>
      </c>
      <c r="BS21" s="138">
        <v>7471</v>
      </c>
      <c r="BT21" s="138">
        <v>7471</v>
      </c>
      <c r="BU21" s="138"/>
      <c r="BV21" s="138">
        <v>7471</v>
      </c>
      <c r="BW21" s="138">
        <v>7471</v>
      </c>
      <c r="BX21" s="138">
        <v>7471</v>
      </c>
      <c r="BY21" s="138">
        <v>7471</v>
      </c>
      <c r="BZ21" s="138">
        <v>7471</v>
      </c>
      <c r="CA21" s="138">
        <v>7471</v>
      </c>
      <c r="CB21" s="138"/>
      <c r="CC21" s="138">
        <v>7471</v>
      </c>
      <c r="CD21" s="138">
        <v>7471</v>
      </c>
      <c r="CE21" s="138">
        <v>7471</v>
      </c>
      <c r="CF21" s="138">
        <v>7471</v>
      </c>
      <c r="CG21" s="138">
        <v>7471</v>
      </c>
      <c r="CH21" s="138">
        <v>7471</v>
      </c>
      <c r="CI21" s="138"/>
      <c r="CJ21" s="138">
        <v>7471</v>
      </c>
      <c r="CK21" s="138">
        <v>7471</v>
      </c>
      <c r="CL21" s="138">
        <v>7471</v>
      </c>
      <c r="CM21" s="138">
        <v>7471</v>
      </c>
      <c r="CN21" s="138">
        <v>7471</v>
      </c>
      <c r="CO21" s="138">
        <v>7471</v>
      </c>
      <c r="CP21" s="138"/>
      <c r="CQ21" s="138">
        <v>7471</v>
      </c>
      <c r="CR21" s="138">
        <v>943</v>
      </c>
      <c r="CS21" s="138"/>
      <c r="CT21" s="138"/>
      <c r="CU21" s="138"/>
      <c r="CV21" s="138"/>
      <c r="CW21" s="138"/>
      <c r="CX21" s="138"/>
      <c r="CY21" s="139"/>
      <c r="CZ21" s="130">
        <f t="shared" si="2"/>
        <v>313791</v>
      </c>
      <c r="DA21" s="91">
        <f t="shared" si="3"/>
        <v>0</v>
      </c>
    </row>
    <row r="22" spans="1:108" x14ac:dyDescent="0.3">
      <c r="A22" s="40" t="s">
        <v>8</v>
      </c>
      <c r="B22" s="41">
        <v>3</v>
      </c>
      <c r="C22" s="42" t="s">
        <v>15</v>
      </c>
      <c r="D22" s="43">
        <v>44180</v>
      </c>
      <c r="E22" s="43">
        <v>44186</v>
      </c>
      <c r="F22" s="44">
        <f t="shared" si="0"/>
        <v>2.4509803921568627E-2</v>
      </c>
      <c r="G22" s="45">
        <v>100</v>
      </c>
      <c r="H22" s="45"/>
      <c r="I22" s="46">
        <f t="shared" si="1"/>
        <v>20</v>
      </c>
      <c r="J22" s="120">
        <v>5</v>
      </c>
      <c r="K22" s="76">
        <f>F22</f>
        <v>2.4509803921568627E-2</v>
      </c>
      <c r="L22" s="137"/>
      <c r="M22" s="138"/>
      <c r="N22" s="138"/>
      <c r="O22" s="138"/>
      <c r="P22" s="138"/>
      <c r="Q22" s="138"/>
      <c r="R22" s="138"/>
      <c r="S22" s="138"/>
      <c r="T22" s="138"/>
      <c r="U22" s="138"/>
      <c r="V22" s="138"/>
      <c r="W22" s="138"/>
      <c r="X22" s="138"/>
      <c r="Y22" s="138"/>
      <c r="Z22" s="138"/>
      <c r="AA22" s="138"/>
      <c r="AB22" s="138"/>
      <c r="AC22" s="138"/>
      <c r="AD22" s="138"/>
      <c r="AE22" s="138"/>
      <c r="AF22" s="138"/>
      <c r="AG22" s="138"/>
      <c r="AH22" s="138"/>
      <c r="AI22" s="138"/>
      <c r="AJ22" s="138"/>
      <c r="AK22" s="138"/>
      <c r="AL22" s="138"/>
      <c r="AM22" s="138"/>
      <c r="AN22" s="138"/>
      <c r="AO22" s="138"/>
      <c r="AP22" s="138"/>
      <c r="AQ22" s="138"/>
      <c r="AR22" s="138"/>
      <c r="AS22" s="138"/>
      <c r="AT22" s="138"/>
      <c r="AU22" s="138"/>
      <c r="AV22" s="138"/>
      <c r="AW22" s="138"/>
      <c r="AX22" s="138"/>
      <c r="AY22" s="138"/>
      <c r="AZ22" s="138"/>
      <c r="BA22" s="138"/>
      <c r="BB22" s="138"/>
      <c r="BC22" s="138"/>
      <c r="BD22" s="138"/>
      <c r="BE22" s="138"/>
      <c r="BF22" s="138"/>
      <c r="BG22" s="138"/>
      <c r="BH22" s="138"/>
      <c r="BI22" s="138"/>
      <c r="BJ22" s="138"/>
      <c r="BK22" s="138"/>
      <c r="BL22" s="138"/>
      <c r="BM22" s="138"/>
      <c r="BN22" s="138"/>
      <c r="BO22" s="138"/>
      <c r="BP22" s="138"/>
      <c r="BQ22" s="138"/>
      <c r="BR22" s="138"/>
      <c r="BS22" s="138"/>
      <c r="BT22" s="138"/>
      <c r="BU22" s="138"/>
      <c r="BV22" s="138"/>
      <c r="BW22" s="138"/>
      <c r="BX22" s="138"/>
      <c r="BY22" s="138"/>
      <c r="BZ22" s="138"/>
      <c r="CA22" s="138"/>
      <c r="CB22" s="138"/>
      <c r="CC22" s="138"/>
      <c r="CD22" s="138"/>
      <c r="CE22" s="138"/>
      <c r="CF22" s="138"/>
      <c r="CG22" s="138"/>
      <c r="CH22" s="138"/>
      <c r="CI22" s="138"/>
      <c r="CJ22" s="138"/>
      <c r="CK22" s="138"/>
      <c r="CL22" s="138"/>
      <c r="CM22" s="138"/>
      <c r="CN22" s="138"/>
      <c r="CO22" s="138"/>
      <c r="CP22" s="138"/>
      <c r="CQ22" s="138"/>
      <c r="CR22" s="138">
        <v>18</v>
      </c>
      <c r="CS22" s="138">
        <v>20</v>
      </c>
      <c r="CT22" s="138">
        <v>20</v>
      </c>
      <c r="CU22" s="138">
        <v>20</v>
      </c>
      <c r="CV22" s="138">
        <v>20</v>
      </c>
      <c r="CW22" s="138"/>
      <c r="CX22" s="138">
        <v>2</v>
      </c>
      <c r="CY22" s="139"/>
      <c r="CZ22" s="130">
        <f t="shared" si="2"/>
        <v>100</v>
      </c>
      <c r="DA22" s="91">
        <f t="shared" si="3"/>
        <v>0</v>
      </c>
    </row>
    <row r="23" spans="1:108" x14ac:dyDescent="0.3">
      <c r="A23" s="7" t="s">
        <v>6</v>
      </c>
      <c r="B23" s="8">
        <v>3</v>
      </c>
      <c r="C23" s="15" t="s">
        <v>16</v>
      </c>
      <c r="D23" s="9">
        <v>44148</v>
      </c>
      <c r="E23" s="9">
        <v>44187</v>
      </c>
      <c r="F23" s="10">
        <f t="shared" si="0"/>
        <v>0</v>
      </c>
      <c r="G23" s="11">
        <v>0</v>
      </c>
      <c r="H23" s="11"/>
      <c r="I23" s="12">
        <f t="shared" si="1"/>
        <v>0</v>
      </c>
      <c r="J23" s="126">
        <v>33</v>
      </c>
      <c r="K23" s="94">
        <f>SUM(K24:K26)</f>
        <v>0.16176470588235295</v>
      </c>
      <c r="L23" s="137"/>
      <c r="M23" s="138"/>
      <c r="N23" s="138"/>
      <c r="O23" s="138"/>
      <c r="P23" s="138"/>
      <c r="Q23" s="138"/>
      <c r="R23" s="138"/>
      <c r="S23" s="138"/>
      <c r="T23" s="138"/>
      <c r="U23" s="138"/>
      <c r="V23" s="138"/>
      <c r="W23" s="138"/>
      <c r="X23" s="138"/>
      <c r="Y23" s="138"/>
      <c r="Z23" s="138"/>
      <c r="AA23" s="138"/>
      <c r="AB23" s="138"/>
      <c r="AC23" s="138"/>
      <c r="AD23" s="138"/>
      <c r="AE23" s="138"/>
      <c r="AF23" s="138"/>
      <c r="AG23" s="138"/>
      <c r="AH23" s="138"/>
      <c r="AI23" s="138"/>
      <c r="AJ23" s="138"/>
      <c r="AK23" s="138"/>
      <c r="AL23" s="138"/>
      <c r="AM23" s="138"/>
      <c r="AN23" s="138"/>
      <c r="AO23" s="138"/>
      <c r="AP23" s="138"/>
      <c r="AQ23" s="138"/>
      <c r="AR23" s="138"/>
      <c r="AS23" s="138"/>
      <c r="AT23" s="138"/>
      <c r="AU23" s="138"/>
      <c r="AV23" s="138"/>
      <c r="AW23" s="138"/>
      <c r="AX23" s="138"/>
      <c r="AY23" s="138"/>
      <c r="AZ23" s="138"/>
      <c r="BA23" s="138"/>
      <c r="BB23" s="138"/>
      <c r="BC23" s="138"/>
      <c r="BD23" s="138"/>
      <c r="BE23" s="138"/>
      <c r="BF23" s="138"/>
      <c r="BG23" s="138"/>
      <c r="BH23" s="138"/>
      <c r="BI23" s="138"/>
      <c r="BJ23" s="138"/>
      <c r="BK23" s="138"/>
      <c r="BL23" s="138"/>
      <c r="BM23" s="138"/>
      <c r="BN23" s="138"/>
      <c r="BO23" s="138"/>
      <c r="BP23" s="138"/>
      <c r="BQ23" s="138"/>
      <c r="BR23" s="138"/>
      <c r="BS23" s="138"/>
      <c r="BT23" s="138"/>
      <c r="BU23" s="138"/>
      <c r="BV23" s="138"/>
      <c r="BW23" s="138"/>
      <c r="BX23" s="138"/>
      <c r="BY23" s="138"/>
      <c r="BZ23" s="138"/>
      <c r="CA23" s="138"/>
      <c r="CB23" s="138"/>
      <c r="CC23" s="138"/>
      <c r="CD23" s="138"/>
      <c r="CE23" s="138"/>
      <c r="CF23" s="138"/>
      <c r="CG23" s="138"/>
      <c r="CH23" s="138"/>
      <c r="CI23" s="138"/>
      <c r="CJ23" s="138"/>
      <c r="CK23" s="138"/>
      <c r="CL23" s="138"/>
      <c r="CM23" s="138"/>
      <c r="CN23" s="138"/>
      <c r="CO23" s="138"/>
      <c r="CP23" s="138"/>
      <c r="CQ23" s="138"/>
      <c r="CR23" s="138"/>
      <c r="CS23" s="138"/>
      <c r="CT23" s="138"/>
      <c r="CU23" s="138"/>
      <c r="CV23" s="138"/>
      <c r="CW23" s="138"/>
      <c r="CX23" s="138"/>
      <c r="CY23" s="139"/>
      <c r="CZ23" s="130">
        <f t="shared" si="2"/>
        <v>0</v>
      </c>
      <c r="DA23" s="91">
        <f t="shared" si="3"/>
        <v>0</v>
      </c>
    </row>
    <row r="24" spans="1:108" x14ac:dyDescent="0.3">
      <c r="A24" s="40" t="s">
        <v>8</v>
      </c>
      <c r="B24" s="41">
        <v>4</v>
      </c>
      <c r="C24" s="42" t="s">
        <v>24</v>
      </c>
      <c r="D24" s="43">
        <v>44148</v>
      </c>
      <c r="E24" s="43">
        <v>44172</v>
      </c>
      <c r="F24" s="44">
        <f t="shared" si="0"/>
        <v>9.8039215686274508E-2</v>
      </c>
      <c r="G24" s="45">
        <v>823</v>
      </c>
      <c r="H24" s="45"/>
      <c r="I24" s="46">
        <f t="shared" si="1"/>
        <v>41.15</v>
      </c>
      <c r="J24" s="120">
        <v>20</v>
      </c>
      <c r="K24" s="76">
        <f t="shared" ref="K24:K26" si="5">F24</f>
        <v>9.8039215686274508E-2</v>
      </c>
      <c r="L24" s="137"/>
      <c r="M24" s="138"/>
      <c r="N24" s="138"/>
      <c r="O24" s="138"/>
      <c r="P24" s="138"/>
      <c r="Q24" s="138"/>
      <c r="R24" s="138"/>
      <c r="S24" s="138"/>
      <c r="T24" s="138"/>
      <c r="U24" s="138"/>
      <c r="V24" s="138"/>
      <c r="W24" s="138"/>
      <c r="X24" s="138"/>
      <c r="Y24" s="138"/>
      <c r="Z24" s="138"/>
      <c r="AA24" s="138"/>
      <c r="AB24" s="138"/>
      <c r="AC24" s="138"/>
      <c r="AD24" s="138"/>
      <c r="AE24" s="138"/>
      <c r="AF24" s="138"/>
      <c r="AG24" s="138"/>
      <c r="AH24" s="138"/>
      <c r="AI24" s="138"/>
      <c r="AJ24" s="138"/>
      <c r="AK24" s="138"/>
      <c r="AL24" s="138"/>
      <c r="AM24" s="138"/>
      <c r="AN24" s="138"/>
      <c r="AO24" s="138"/>
      <c r="AP24" s="138"/>
      <c r="AQ24" s="138"/>
      <c r="AR24" s="138"/>
      <c r="AS24" s="138"/>
      <c r="AT24" s="138"/>
      <c r="AU24" s="138"/>
      <c r="AV24" s="138"/>
      <c r="AW24" s="138"/>
      <c r="AX24" s="138"/>
      <c r="AY24" s="138"/>
      <c r="AZ24" s="138"/>
      <c r="BA24" s="138"/>
      <c r="BB24" s="138"/>
      <c r="BC24" s="138"/>
      <c r="BD24" s="138"/>
      <c r="BE24" s="138"/>
      <c r="BF24" s="138"/>
      <c r="BG24" s="138"/>
      <c r="BH24" s="138"/>
      <c r="BI24" s="138"/>
      <c r="BJ24" s="138"/>
      <c r="BK24" s="138"/>
      <c r="BL24" s="138">
        <v>36</v>
      </c>
      <c r="BM24" s="138">
        <v>41</v>
      </c>
      <c r="BN24" s="138"/>
      <c r="BO24" s="138">
        <v>41</v>
      </c>
      <c r="BP24" s="138">
        <v>41</v>
      </c>
      <c r="BQ24" s="138">
        <v>41</v>
      </c>
      <c r="BR24" s="138">
        <v>41</v>
      </c>
      <c r="BS24" s="138">
        <v>41</v>
      </c>
      <c r="BT24" s="138">
        <v>41</v>
      </c>
      <c r="BU24" s="138"/>
      <c r="BV24" s="138">
        <v>41</v>
      </c>
      <c r="BW24" s="138">
        <v>41</v>
      </c>
      <c r="BX24" s="138">
        <v>41</v>
      </c>
      <c r="BY24" s="138">
        <v>41</v>
      </c>
      <c r="BZ24" s="138">
        <v>41</v>
      </c>
      <c r="CA24" s="138">
        <v>41</v>
      </c>
      <c r="CB24" s="138"/>
      <c r="CC24" s="138">
        <v>41</v>
      </c>
      <c r="CD24" s="138">
        <v>41</v>
      </c>
      <c r="CE24" s="138">
        <v>41</v>
      </c>
      <c r="CF24" s="138">
        <v>41</v>
      </c>
      <c r="CG24" s="138">
        <v>41</v>
      </c>
      <c r="CH24" s="138">
        <v>41</v>
      </c>
      <c r="CI24" s="138"/>
      <c r="CJ24" s="138">
        <v>8</v>
      </c>
      <c r="CK24" s="138"/>
      <c r="CL24" s="138"/>
      <c r="CM24" s="138"/>
      <c r="CN24" s="138"/>
      <c r="CO24" s="138"/>
      <c r="CP24" s="138"/>
      <c r="CQ24" s="138"/>
      <c r="CR24" s="138"/>
      <c r="CS24" s="138"/>
      <c r="CT24" s="138"/>
      <c r="CU24" s="138"/>
      <c r="CV24" s="138"/>
      <c r="CW24" s="138"/>
      <c r="CX24" s="138"/>
      <c r="CY24" s="139"/>
      <c r="CZ24" s="130">
        <f t="shared" si="2"/>
        <v>823</v>
      </c>
      <c r="DA24" s="91">
        <f t="shared" si="3"/>
        <v>0</v>
      </c>
    </row>
    <row r="25" spans="1:108" x14ac:dyDescent="0.3">
      <c r="A25" s="40" t="s">
        <v>8</v>
      </c>
      <c r="B25" s="41">
        <v>4</v>
      </c>
      <c r="C25" s="42" t="s">
        <v>25</v>
      </c>
      <c r="D25" s="43">
        <v>44183</v>
      </c>
      <c r="E25" s="43">
        <v>44175</v>
      </c>
      <c r="F25" s="44">
        <f t="shared" si="0"/>
        <v>1.4705882352941176E-2</v>
      </c>
      <c r="G25" s="45">
        <v>67.31</v>
      </c>
      <c r="H25" s="45"/>
      <c r="I25" s="46">
        <f t="shared" si="1"/>
        <v>22.436666666666667</v>
      </c>
      <c r="J25" s="120">
        <v>3</v>
      </c>
      <c r="K25" s="76">
        <f t="shared" si="5"/>
        <v>1.4705882352941176E-2</v>
      </c>
      <c r="L25" s="137"/>
      <c r="M25" s="138"/>
      <c r="N25" s="138"/>
      <c r="O25" s="138"/>
      <c r="P25" s="138"/>
      <c r="Q25" s="138"/>
      <c r="R25" s="138"/>
      <c r="S25" s="138"/>
      <c r="T25" s="138"/>
      <c r="U25" s="138"/>
      <c r="V25" s="138"/>
      <c r="W25" s="138"/>
      <c r="X25" s="138"/>
      <c r="Y25" s="138"/>
      <c r="Z25" s="138"/>
      <c r="AA25" s="138"/>
      <c r="AB25" s="138"/>
      <c r="AC25" s="138"/>
      <c r="AD25" s="138"/>
      <c r="AE25" s="138"/>
      <c r="AF25" s="138"/>
      <c r="AG25" s="138"/>
      <c r="AH25" s="138"/>
      <c r="AI25" s="138"/>
      <c r="AJ25" s="138"/>
      <c r="AK25" s="138"/>
      <c r="AL25" s="138"/>
      <c r="AM25" s="138"/>
      <c r="AN25" s="138"/>
      <c r="AO25" s="138"/>
      <c r="AP25" s="138"/>
      <c r="AQ25" s="138"/>
      <c r="AR25" s="138"/>
      <c r="AS25" s="138"/>
      <c r="AT25" s="138"/>
      <c r="AU25" s="138"/>
      <c r="AV25" s="138"/>
      <c r="AW25" s="138"/>
      <c r="AX25" s="138"/>
      <c r="AY25" s="138"/>
      <c r="AZ25" s="138"/>
      <c r="BA25" s="138"/>
      <c r="BB25" s="138"/>
      <c r="BC25" s="138"/>
      <c r="BD25" s="138"/>
      <c r="BE25" s="138"/>
      <c r="BF25" s="138"/>
      <c r="BG25" s="138"/>
      <c r="BH25" s="138"/>
      <c r="BI25" s="138"/>
      <c r="BJ25" s="138"/>
      <c r="BK25" s="138"/>
      <c r="BL25" s="138"/>
      <c r="BM25" s="138"/>
      <c r="BN25" s="138"/>
      <c r="BO25" s="138"/>
      <c r="BP25" s="138"/>
      <c r="BQ25" s="138"/>
      <c r="BR25" s="138"/>
      <c r="BS25" s="138"/>
      <c r="BT25" s="138"/>
      <c r="BU25" s="138"/>
      <c r="BV25" s="138"/>
      <c r="BW25" s="138"/>
      <c r="BX25" s="138"/>
      <c r="BY25" s="138"/>
      <c r="BZ25" s="138"/>
      <c r="CA25" s="138"/>
      <c r="CB25" s="138"/>
      <c r="CC25" s="138"/>
      <c r="CD25" s="138"/>
      <c r="CE25" s="138"/>
      <c r="CF25" s="138"/>
      <c r="CG25" s="138"/>
      <c r="CH25" s="138"/>
      <c r="CI25" s="138"/>
      <c r="CJ25" s="138">
        <v>20</v>
      </c>
      <c r="CK25" s="138">
        <v>22</v>
      </c>
      <c r="CL25" s="138">
        <v>22</v>
      </c>
      <c r="CM25" s="138">
        <v>3.31</v>
      </c>
      <c r="CN25" s="138"/>
      <c r="CO25" s="138"/>
      <c r="CP25" s="138"/>
      <c r="CQ25" s="138"/>
      <c r="CR25" s="138"/>
      <c r="CS25" s="138"/>
      <c r="CT25" s="138"/>
      <c r="CU25" s="138"/>
      <c r="CV25" s="138"/>
      <c r="CW25" s="138"/>
      <c r="CX25" s="138"/>
      <c r="CY25" s="139"/>
      <c r="CZ25" s="130">
        <f t="shared" si="2"/>
        <v>67.31</v>
      </c>
      <c r="DA25" s="91">
        <f t="shared" si="3"/>
        <v>0</v>
      </c>
    </row>
    <row r="26" spans="1:108" x14ac:dyDescent="0.3">
      <c r="A26" s="40" t="s">
        <v>8</v>
      </c>
      <c r="B26" s="41">
        <v>4</v>
      </c>
      <c r="C26" s="42" t="s">
        <v>26</v>
      </c>
      <c r="D26" s="43">
        <v>44187</v>
      </c>
      <c r="E26" s="43">
        <v>44187</v>
      </c>
      <c r="F26" s="44">
        <f t="shared" si="0"/>
        <v>4.9019607843137254E-2</v>
      </c>
      <c r="G26" s="45">
        <v>427</v>
      </c>
      <c r="H26" s="45"/>
      <c r="I26" s="46">
        <f t="shared" si="1"/>
        <v>42.7</v>
      </c>
      <c r="J26" s="120">
        <v>10</v>
      </c>
      <c r="K26" s="76">
        <f t="shared" si="5"/>
        <v>4.9019607843137254E-2</v>
      </c>
      <c r="L26" s="137"/>
      <c r="M26" s="138"/>
      <c r="N26" s="138"/>
      <c r="O26" s="138"/>
      <c r="P26" s="138"/>
      <c r="Q26" s="138"/>
      <c r="R26" s="138"/>
      <c r="S26" s="138"/>
      <c r="T26" s="138"/>
      <c r="U26" s="138"/>
      <c r="V26" s="138"/>
      <c r="W26" s="138"/>
      <c r="X26" s="138"/>
      <c r="Y26" s="138"/>
      <c r="Z26" s="138"/>
      <c r="AA26" s="138"/>
      <c r="AB26" s="138"/>
      <c r="AC26" s="138"/>
      <c r="AD26" s="138"/>
      <c r="AE26" s="138"/>
      <c r="AF26" s="138"/>
      <c r="AG26" s="138"/>
      <c r="AH26" s="138"/>
      <c r="AI26" s="138"/>
      <c r="AJ26" s="138"/>
      <c r="AK26" s="138"/>
      <c r="AL26" s="138"/>
      <c r="AM26" s="138"/>
      <c r="AN26" s="138"/>
      <c r="AO26" s="138"/>
      <c r="AP26" s="138"/>
      <c r="AQ26" s="138"/>
      <c r="AR26" s="138"/>
      <c r="AS26" s="138"/>
      <c r="AT26" s="138"/>
      <c r="AU26" s="138"/>
      <c r="AV26" s="138"/>
      <c r="AW26" s="138"/>
      <c r="AX26" s="138"/>
      <c r="AY26" s="138"/>
      <c r="AZ26" s="138"/>
      <c r="BA26" s="138"/>
      <c r="BB26" s="138"/>
      <c r="BC26" s="138"/>
      <c r="BD26" s="138"/>
      <c r="BE26" s="138"/>
      <c r="BF26" s="138"/>
      <c r="BG26" s="138"/>
      <c r="BH26" s="138"/>
      <c r="BI26" s="138"/>
      <c r="BJ26" s="138"/>
      <c r="BK26" s="138"/>
      <c r="BL26" s="138"/>
      <c r="BM26" s="138"/>
      <c r="BN26" s="138"/>
      <c r="BO26" s="138"/>
      <c r="BP26" s="138"/>
      <c r="BQ26" s="138"/>
      <c r="BR26" s="138"/>
      <c r="BS26" s="138"/>
      <c r="BT26" s="138"/>
      <c r="BU26" s="138"/>
      <c r="BV26" s="138"/>
      <c r="BW26" s="138"/>
      <c r="BX26" s="138"/>
      <c r="BY26" s="138"/>
      <c r="BZ26" s="138"/>
      <c r="CA26" s="138"/>
      <c r="CB26" s="138"/>
      <c r="CC26" s="138"/>
      <c r="CD26" s="138"/>
      <c r="CE26" s="138"/>
      <c r="CF26" s="138"/>
      <c r="CG26" s="138"/>
      <c r="CH26" s="138"/>
      <c r="CI26" s="138"/>
      <c r="CJ26" s="138"/>
      <c r="CK26" s="138"/>
      <c r="CL26" s="138"/>
      <c r="CM26" s="138">
        <v>37</v>
      </c>
      <c r="CN26" s="138">
        <v>43</v>
      </c>
      <c r="CO26" s="138">
        <v>43</v>
      </c>
      <c r="CP26" s="138"/>
      <c r="CQ26" s="138">
        <v>43</v>
      </c>
      <c r="CR26" s="138">
        <v>43</v>
      </c>
      <c r="CS26" s="138">
        <v>43</v>
      </c>
      <c r="CT26" s="138">
        <v>43</v>
      </c>
      <c r="CU26" s="138">
        <v>43</v>
      </c>
      <c r="CV26" s="138">
        <v>43</v>
      </c>
      <c r="CW26" s="138"/>
      <c r="CX26" s="138">
        <v>43</v>
      </c>
      <c r="CY26" s="139">
        <v>3</v>
      </c>
      <c r="CZ26" s="130">
        <f t="shared" si="2"/>
        <v>427</v>
      </c>
      <c r="DA26" s="91">
        <f t="shared" si="3"/>
        <v>0</v>
      </c>
    </row>
    <row r="27" spans="1:108" ht="15" thickBot="1" x14ac:dyDescent="0.35">
      <c r="A27" s="34" t="s">
        <v>8</v>
      </c>
      <c r="B27" s="35">
        <v>4</v>
      </c>
      <c r="C27" s="34" t="s">
        <v>27</v>
      </c>
      <c r="D27" s="36">
        <v>44219</v>
      </c>
      <c r="E27" s="36">
        <v>44187</v>
      </c>
      <c r="F27" s="37">
        <f t="shared" si="0"/>
        <v>0</v>
      </c>
      <c r="G27" s="38">
        <v>0</v>
      </c>
      <c r="H27" s="38"/>
      <c r="I27" s="39">
        <f t="shared" si="1"/>
        <v>0</v>
      </c>
      <c r="J27" s="119">
        <v>0</v>
      </c>
      <c r="K27" s="77">
        <v>0</v>
      </c>
      <c r="L27" s="134"/>
      <c r="M27" s="135"/>
      <c r="N27" s="135"/>
      <c r="O27" s="135"/>
      <c r="P27" s="135"/>
      <c r="Q27" s="135"/>
      <c r="R27" s="135"/>
      <c r="S27" s="135"/>
      <c r="T27" s="135"/>
      <c r="U27" s="135"/>
      <c r="V27" s="135"/>
      <c r="W27" s="135"/>
      <c r="X27" s="135"/>
      <c r="Y27" s="135"/>
      <c r="Z27" s="135"/>
      <c r="AA27" s="135"/>
      <c r="AB27" s="135"/>
      <c r="AC27" s="135"/>
      <c r="AD27" s="135"/>
      <c r="AE27" s="135"/>
      <c r="AF27" s="135"/>
      <c r="AG27" s="135"/>
      <c r="AH27" s="135"/>
      <c r="AI27" s="135"/>
      <c r="AJ27" s="135"/>
      <c r="AK27" s="135"/>
      <c r="AL27" s="135"/>
      <c r="AM27" s="135"/>
      <c r="AN27" s="135"/>
      <c r="AO27" s="135"/>
      <c r="AP27" s="135"/>
      <c r="AQ27" s="135"/>
      <c r="AR27" s="135"/>
      <c r="AS27" s="135"/>
      <c r="AT27" s="135"/>
      <c r="AU27" s="135"/>
      <c r="AV27" s="135"/>
      <c r="AW27" s="135"/>
      <c r="AX27" s="135"/>
      <c r="AY27" s="135"/>
      <c r="AZ27" s="135"/>
      <c r="BA27" s="135"/>
      <c r="BB27" s="135"/>
      <c r="BC27" s="135"/>
      <c r="BD27" s="135"/>
      <c r="BE27" s="135"/>
      <c r="BF27" s="135"/>
      <c r="BG27" s="135"/>
      <c r="BH27" s="135"/>
      <c r="BI27" s="135"/>
      <c r="BJ27" s="135"/>
      <c r="BK27" s="135"/>
      <c r="BL27" s="135"/>
      <c r="BM27" s="135"/>
      <c r="BN27" s="135"/>
      <c r="BO27" s="135"/>
      <c r="BP27" s="135"/>
      <c r="BQ27" s="135"/>
      <c r="BR27" s="135"/>
      <c r="BS27" s="135"/>
      <c r="BT27" s="135"/>
      <c r="BU27" s="135"/>
      <c r="BV27" s="135"/>
      <c r="BW27" s="135"/>
      <c r="BX27" s="135"/>
      <c r="BY27" s="135"/>
      <c r="BZ27" s="135"/>
      <c r="CA27" s="135"/>
      <c r="CB27" s="135"/>
      <c r="CC27" s="135"/>
      <c r="CD27" s="135"/>
      <c r="CE27" s="135"/>
      <c r="CF27" s="135"/>
      <c r="CG27" s="135"/>
      <c r="CH27" s="135"/>
      <c r="CI27" s="135"/>
      <c r="CJ27" s="135"/>
      <c r="CK27" s="135"/>
      <c r="CL27" s="135"/>
      <c r="CM27" s="135"/>
      <c r="CN27" s="135"/>
      <c r="CO27" s="135"/>
      <c r="CP27" s="135"/>
      <c r="CQ27" s="135"/>
      <c r="CR27" s="135"/>
      <c r="CS27" s="135"/>
      <c r="CT27" s="135"/>
      <c r="CU27" s="135"/>
      <c r="CV27" s="135"/>
      <c r="CW27" s="135"/>
      <c r="CX27" s="135"/>
      <c r="CY27" s="136"/>
      <c r="CZ27" s="130">
        <f t="shared" si="2"/>
        <v>0</v>
      </c>
      <c r="DA27" s="91">
        <f t="shared" si="3"/>
        <v>0</v>
      </c>
    </row>
    <row r="28" spans="1:108" x14ac:dyDescent="0.3">
      <c r="A28" s="1" t="s">
        <v>6</v>
      </c>
      <c r="B28" s="6">
        <v>2</v>
      </c>
      <c r="C28" s="13" t="s">
        <v>28</v>
      </c>
      <c r="D28" s="2">
        <v>44104</v>
      </c>
      <c r="E28" s="2">
        <v>44125</v>
      </c>
      <c r="F28" s="3">
        <f t="shared" si="0"/>
        <v>0</v>
      </c>
      <c r="G28" s="4">
        <v>0</v>
      </c>
      <c r="H28" s="4"/>
      <c r="I28" s="5">
        <f t="shared" si="1"/>
        <v>0</v>
      </c>
      <c r="J28" s="125">
        <v>18</v>
      </c>
      <c r="K28" s="93">
        <f>SUM(K29)</f>
        <v>8.8235294117647065E-2</v>
      </c>
      <c r="L28" s="131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  <c r="BJ28" s="132"/>
      <c r="BK28" s="132"/>
      <c r="BL28" s="132"/>
      <c r="BM28" s="132"/>
      <c r="BN28" s="132"/>
      <c r="BO28" s="132"/>
      <c r="BP28" s="132"/>
      <c r="BQ28" s="132"/>
      <c r="BR28" s="132"/>
      <c r="BS28" s="132"/>
      <c r="BT28" s="132"/>
      <c r="BU28" s="132"/>
      <c r="BV28" s="132"/>
      <c r="BW28" s="132"/>
      <c r="BX28" s="132"/>
      <c r="BY28" s="132"/>
      <c r="BZ28" s="132"/>
      <c r="CA28" s="132"/>
      <c r="CB28" s="132"/>
      <c r="CC28" s="132"/>
      <c r="CD28" s="132"/>
      <c r="CE28" s="132"/>
      <c r="CF28" s="132"/>
      <c r="CG28" s="132"/>
      <c r="CH28" s="132"/>
      <c r="CI28" s="132"/>
      <c r="CJ28" s="132"/>
      <c r="CK28" s="132"/>
      <c r="CL28" s="132"/>
      <c r="CM28" s="132"/>
      <c r="CN28" s="132"/>
      <c r="CO28" s="132"/>
      <c r="CP28" s="132"/>
      <c r="CQ28" s="132"/>
      <c r="CR28" s="132"/>
      <c r="CS28" s="132"/>
      <c r="CT28" s="132"/>
      <c r="CU28" s="132"/>
      <c r="CV28" s="132"/>
      <c r="CW28" s="132"/>
      <c r="CX28" s="132"/>
      <c r="CY28" s="133"/>
      <c r="CZ28" s="130">
        <f t="shared" si="2"/>
        <v>0</v>
      </c>
      <c r="DA28" s="91">
        <f t="shared" si="3"/>
        <v>0</v>
      </c>
    </row>
    <row r="29" spans="1:108" ht="15" thickBot="1" x14ac:dyDescent="0.35">
      <c r="A29" s="49" t="s">
        <v>8</v>
      </c>
      <c r="B29" s="50">
        <v>3</v>
      </c>
      <c r="C29" s="51" t="s">
        <v>29</v>
      </c>
      <c r="D29" s="52">
        <v>44104</v>
      </c>
      <c r="E29" s="52">
        <v>44125</v>
      </c>
      <c r="F29" s="37">
        <f t="shared" si="0"/>
        <v>8.8235294117647065E-2</v>
      </c>
      <c r="G29" s="53">
        <v>20150</v>
      </c>
      <c r="H29" s="53"/>
      <c r="I29" s="39">
        <f t="shared" si="1"/>
        <v>1119.4444444444443</v>
      </c>
      <c r="J29" s="121">
        <v>18</v>
      </c>
      <c r="K29" s="77">
        <f t="shared" ref="K29" si="6">F29</f>
        <v>8.8235294117647065E-2</v>
      </c>
      <c r="L29" s="134"/>
      <c r="M29" s="135"/>
      <c r="N29" s="135"/>
      <c r="O29" s="135"/>
      <c r="P29" s="135"/>
      <c r="Q29" s="135"/>
      <c r="R29" s="135"/>
      <c r="S29" s="135"/>
      <c r="T29" s="135">
        <v>980</v>
      </c>
      <c r="U29" s="135">
        <v>1119</v>
      </c>
      <c r="V29" s="135">
        <v>1119</v>
      </c>
      <c r="W29" s="135">
        <v>1119</v>
      </c>
      <c r="X29" s="135"/>
      <c r="Y29" s="135">
        <v>1119</v>
      </c>
      <c r="Z29" s="135">
        <v>1119</v>
      </c>
      <c r="AA29" s="135">
        <v>1119</v>
      </c>
      <c r="AB29" s="135">
        <v>1119</v>
      </c>
      <c r="AC29" s="135">
        <v>1119</v>
      </c>
      <c r="AD29" s="135">
        <v>1119</v>
      </c>
      <c r="AE29" s="135"/>
      <c r="AF29" s="135">
        <v>1119</v>
      </c>
      <c r="AG29" s="135">
        <v>1119</v>
      </c>
      <c r="AH29" s="135">
        <v>1119</v>
      </c>
      <c r="AI29" s="135">
        <v>1119</v>
      </c>
      <c r="AJ29" s="135">
        <v>1119</v>
      </c>
      <c r="AK29" s="135">
        <v>1119</v>
      </c>
      <c r="AL29" s="135"/>
      <c r="AM29" s="135">
        <v>1119</v>
      </c>
      <c r="AN29" s="135">
        <v>1119</v>
      </c>
      <c r="AO29" s="135">
        <v>147</v>
      </c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135"/>
      <c r="BM29" s="135"/>
      <c r="BN29" s="135"/>
      <c r="BO29" s="135"/>
      <c r="BP29" s="135"/>
      <c r="BQ29" s="135"/>
      <c r="BR29" s="135"/>
      <c r="BS29" s="135"/>
      <c r="BT29" s="135"/>
      <c r="BU29" s="135"/>
      <c r="BV29" s="135"/>
      <c r="BW29" s="135"/>
      <c r="BX29" s="135"/>
      <c r="BY29" s="135"/>
      <c r="BZ29" s="135"/>
      <c r="CA29" s="135"/>
      <c r="CB29" s="135"/>
      <c r="CC29" s="135"/>
      <c r="CD29" s="135"/>
      <c r="CE29" s="135"/>
      <c r="CF29" s="135"/>
      <c r="CG29" s="135"/>
      <c r="CH29" s="135"/>
      <c r="CI29" s="135"/>
      <c r="CJ29" s="135"/>
      <c r="CK29" s="135"/>
      <c r="CL29" s="135"/>
      <c r="CM29" s="135"/>
      <c r="CN29" s="135"/>
      <c r="CO29" s="135"/>
      <c r="CP29" s="135"/>
      <c r="CQ29" s="135"/>
      <c r="CR29" s="135"/>
      <c r="CS29" s="135"/>
      <c r="CT29" s="135"/>
      <c r="CU29" s="135"/>
      <c r="CV29" s="135"/>
      <c r="CW29" s="135"/>
      <c r="CX29" s="135"/>
      <c r="CY29" s="136"/>
      <c r="CZ29" s="130">
        <f t="shared" si="2"/>
        <v>20150</v>
      </c>
      <c r="DA29" s="91">
        <f t="shared" si="3"/>
        <v>0</v>
      </c>
    </row>
    <row r="30" spans="1:108" ht="15" thickBot="1" x14ac:dyDescent="0.35">
      <c r="A30" s="54" t="s">
        <v>8</v>
      </c>
      <c r="B30" s="55">
        <v>1</v>
      </c>
      <c r="C30" s="54" t="s">
        <v>30</v>
      </c>
      <c r="D30" s="56">
        <v>44219</v>
      </c>
      <c r="E30" s="56">
        <v>44187</v>
      </c>
      <c r="F30" s="57">
        <f t="shared" si="0"/>
        <v>0</v>
      </c>
      <c r="G30" s="58">
        <v>0</v>
      </c>
      <c r="H30" s="58"/>
      <c r="I30" s="59">
        <f t="shared" si="1"/>
        <v>0</v>
      </c>
      <c r="J30" s="122">
        <v>0</v>
      </c>
      <c r="K30" s="101">
        <f>K6</f>
        <v>0</v>
      </c>
      <c r="L30" s="140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1"/>
      <c r="AA30" s="141"/>
      <c r="AB30" s="141"/>
      <c r="AC30" s="141"/>
      <c r="AD30" s="141"/>
      <c r="AE30" s="141"/>
      <c r="AF30" s="141"/>
      <c r="AG30" s="141"/>
      <c r="AH30" s="141"/>
      <c r="AI30" s="141"/>
      <c r="AJ30" s="141"/>
      <c r="AK30" s="141"/>
      <c r="AL30" s="141"/>
      <c r="AM30" s="141"/>
      <c r="AN30" s="141"/>
      <c r="AO30" s="141"/>
      <c r="AP30" s="141"/>
      <c r="AQ30" s="141"/>
      <c r="AR30" s="141"/>
      <c r="AS30" s="141"/>
      <c r="AT30" s="141"/>
      <c r="AU30" s="141"/>
      <c r="AV30" s="141"/>
      <c r="AW30" s="141"/>
      <c r="AX30" s="141"/>
      <c r="AY30" s="141"/>
      <c r="AZ30" s="141"/>
      <c r="BA30" s="141"/>
      <c r="BB30" s="141"/>
      <c r="BC30" s="141"/>
      <c r="BD30" s="141"/>
      <c r="BE30" s="141"/>
      <c r="BF30" s="141"/>
      <c r="BG30" s="141"/>
      <c r="BH30" s="141"/>
      <c r="BI30" s="141"/>
      <c r="BJ30" s="141"/>
      <c r="BK30" s="141"/>
      <c r="BL30" s="141"/>
      <c r="BM30" s="141"/>
      <c r="BN30" s="141"/>
      <c r="BO30" s="141"/>
      <c r="BP30" s="141"/>
      <c r="BQ30" s="141"/>
      <c r="BR30" s="141"/>
      <c r="BS30" s="141"/>
      <c r="BT30" s="141"/>
      <c r="BU30" s="141"/>
      <c r="BV30" s="141"/>
      <c r="BW30" s="141"/>
      <c r="BX30" s="141"/>
      <c r="BY30" s="141"/>
      <c r="BZ30" s="141"/>
      <c r="CA30" s="141"/>
      <c r="CB30" s="141"/>
      <c r="CC30" s="141"/>
      <c r="CD30" s="141"/>
      <c r="CE30" s="141"/>
      <c r="CF30" s="141"/>
      <c r="CG30" s="141"/>
      <c r="CH30" s="141"/>
      <c r="CI30" s="141"/>
      <c r="CJ30" s="141"/>
      <c r="CK30" s="141"/>
      <c r="CL30" s="141"/>
      <c r="CM30" s="141"/>
      <c r="CN30" s="141"/>
      <c r="CO30" s="141"/>
      <c r="CP30" s="141"/>
      <c r="CQ30" s="141"/>
      <c r="CR30" s="141"/>
      <c r="CS30" s="141"/>
      <c r="CT30" s="141"/>
      <c r="CU30" s="141"/>
      <c r="CV30" s="141"/>
      <c r="CW30" s="141"/>
      <c r="CX30" s="141"/>
      <c r="CY30" s="142"/>
      <c r="CZ30" s="130">
        <f t="shared" si="2"/>
        <v>0</v>
      </c>
      <c r="DA30" s="91">
        <f t="shared" si="3"/>
        <v>0</v>
      </c>
    </row>
    <row r="31" spans="1:108" ht="15" thickBot="1" x14ac:dyDescent="0.35">
      <c r="E31" s="33"/>
      <c r="F31" s="33"/>
      <c r="G31" s="33"/>
      <c r="H31" s="33"/>
      <c r="I31" s="209" t="s">
        <v>56</v>
      </c>
      <c r="J31" s="210"/>
      <c r="K31" s="210"/>
      <c r="L31" s="143">
        <f>SUM(L6:L30)</f>
        <v>3948</v>
      </c>
      <c r="M31" s="144">
        <f t="shared" ref="M31:BX31" si="7">SUM(M6:M30)</f>
        <v>4513</v>
      </c>
      <c r="N31" s="144">
        <f t="shared" si="7"/>
        <v>4513</v>
      </c>
      <c r="O31" s="144">
        <f t="shared" si="7"/>
        <v>4513</v>
      </c>
      <c r="P31" s="144">
        <f t="shared" si="7"/>
        <v>9251</v>
      </c>
      <c r="Q31" s="144">
        <f t="shared" si="7"/>
        <v>0</v>
      </c>
      <c r="R31" s="144">
        <f t="shared" si="7"/>
        <v>9928</v>
      </c>
      <c r="S31" s="144">
        <f t="shared" si="7"/>
        <v>9928</v>
      </c>
      <c r="T31" s="144">
        <f t="shared" si="7"/>
        <v>10908</v>
      </c>
      <c r="U31" s="144">
        <f t="shared" si="7"/>
        <v>11047</v>
      </c>
      <c r="V31" s="144">
        <f t="shared" si="7"/>
        <v>11047</v>
      </c>
      <c r="W31" s="144">
        <f t="shared" si="7"/>
        <v>11047</v>
      </c>
      <c r="X31" s="144">
        <f t="shared" si="7"/>
        <v>0</v>
      </c>
      <c r="Y31" s="144">
        <f t="shared" si="7"/>
        <v>11047</v>
      </c>
      <c r="Z31" s="144">
        <f t="shared" si="7"/>
        <v>11047</v>
      </c>
      <c r="AA31" s="144">
        <f t="shared" si="7"/>
        <v>11047</v>
      </c>
      <c r="AB31" s="144">
        <f t="shared" si="7"/>
        <v>11047</v>
      </c>
      <c r="AC31" s="144">
        <f t="shared" si="7"/>
        <v>11047</v>
      </c>
      <c r="AD31" s="144">
        <f t="shared" si="7"/>
        <v>11047</v>
      </c>
      <c r="AE31" s="144">
        <f t="shared" si="7"/>
        <v>0</v>
      </c>
      <c r="AF31" s="144">
        <f t="shared" si="7"/>
        <v>11047</v>
      </c>
      <c r="AG31" s="144">
        <f t="shared" si="7"/>
        <v>11047</v>
      </c>
      <c r="AH31" s="144">
        <f t="shared" si="7"/>
        <v>11047</v>
      </c>
      <c r="AI31" s="144">
        <f t="shared" si="7"/>
        <v>11047</v>
      </c>
      <c r="AJ31" s="144">
        <f t="shared" si="7"/>
        <v>11047</v>
      </c>
      <c r="AK31" s="144">
        <f t="shared" si="7"/>
        <v>11047</v>
      </c>
      <c r="AL31" s="144">
        <f t="shared" si="7"/>
        <v>0</v>
      </c>
      <c r="AM31" s="144">
        <f t="shared" si="7"/>
        <v>11047</v>
      </c>
      <c r="AN31" s="144">
        <f t="shared" si="7"/>
        <v>11047</v>
      </c>
      <c r="AO31" s="144">
        <f t="shared" si="7"/>
        <v>10075</v>
      </c>
      <c r="AP31" s="144">
        <f t="shared" si="7"/>
        <v>9928</v>
      </c>
      <c r="AQ31" s="144">
        <f t="shared" si="7"/>
        <v>9928</v>
      </c>
      <c r="AR31" s="144">
        <f t="shared" si="7"/>
        <v>9928</v>
      </c>
      <c r="AS31" s="144">
        <f t="shared" si="7"/>
        <v>0</v>
      </c>
      <c r="AT31" s="144">
        <f t="shared" si="7"/>
        <v>5217.43</v>
      </c>
      <c r="AU31" s="144">
        <f t="shared" si="7"/>
        <v>7152.43</v>
      </c>
      <c r="AV31" s="144">
        <f t="shared" si="7"/>
        <v>7543</v>
      </c>
      <c r="AW31" s="144">
        <f t="shared" si="7"/>
        <v>7515</v>
      </c>
      <c r="AX31" s="144">
        <f t="shared" si="7"/>
        <v>7510</v>
      </c>
      <c r="AY31" s="144">
        <f t="shared" si="7"/>
        <v>7510</v>
      </c>
      <c r="AZ31" s="144">
        <f t="shared" si="7"/>
        <v>0</v>
      </c>
      <c r="BA31" s="144">
        <f t="shared" si="7"/>
        <v>7510</v>
      </c>
      <c r="BB31" s="144">
        <f t="shared" si="7"/>
        <v>7510</v>
      </c>
      <c r="BC31" s="144">
        <f t="shared" si="7"/>
        <v>7510</v>
      </c>
      <c r="BD31" s="144">
        <f t="shared" si="7"/>
        <v>7510</v>
      </c>
      <c r="BE31" s="144">
        <f t="shared" si="7"/>
        <v>7510</v>
      </c>
      <c r="BF31" s="144">
        <f t="shared" si="7"/>
        <v>7510</v>
      </c>
      <c r="BG31" s="144">
        <f t="shared" si="7"/>
        <v>0</v>
      </c>
      <c r="BH31" s="144">
        <f t="shared" si="7"/>
        <v>7510</v>
      </c>
      <c r="BI31" s="144">
        <f t="shared" si="7"/>
        <v>7510</v>
      </c>
      <c r="BJ31" s="144">
        <f t="shared" si="7"/>
        <v>7510</v>
      </c>
      <c r="BK31" s="144">
        <f t="shared" si="7"/>
        <v>7510</v>
      </c>
      <c r="BL31" s="144">
        <f t="shared" si="7"/>
        <v>7546</v>
      </c>
      <c r="BM31" s="144">
        <f t="shared" si="7"/>
        <v>7551</v>
      </c>
      <c r="BN31" s="144">
        <f t="shared" si="7"/>
        <v>0</v>
      </c>
      <c r="BO31" s="144">
        <f t="shared" si="7"/>
        <v>7551</v>
      </c>
      <c r="BP31" s="144">
        <f t="shared" si="7"/>
        <v>7547</v>
      </c>
      <c r="BQ31" s="144">
        <f t="shared" si="7"/>
        <v>7551</v>
      </c>
      <c r="BR31" s="144">
        <f t="shared" si="7"/>
        <v>7551</v>
      </c>
      <c r="BS31" s="144">
        <f t="shared" si="7"/>
        <v>7551</v>
      </c>
      <c r="BT31" s="144">
        <f t="shared" si="7"/>
        <v>7551</v>
      </c>
      <c r="BU31" s="144">
        <f t="shared" si="7"/>
        <v>0</v>
      </c>
      <c r="BV31" s="144">
        <f t="shared" si="7"/>
        <v>7551</v>
      </c>
      <c r="BW31" s="144">
        <f t="shared" si="7"/>
        <v>7551</v>
      </c>
      <c r="BX31" s="144">
        <f t="shared" si="7"/>
        <v>7551</v>
      </c>
      <c r="BY31" s="144">
        <f t="shared" ref="BY31:CY31" si="8">SUM(BY6:BY30)</f>
        <v>7551</v>
      </c>
      <c r="BZ31" s="144">
        <f t="shared" si="8"/>
        <v>7551</v>
      </c>
      <c r="CA31" s="144">
        <f t="shared" si="8"/>
        <v>7551</v>
      </c>
      <c r="CB31" s="144">
        <f t="shared" si="8"/>
        <v>0</v>
      </c>
      <c r="CC31" s="144">
        <f t="shared" si="8"/>
        <v>7552</v>
      </c>
      <c r="CD31" s="144">
        <f t="shared" si="8"/>
        <v>7552</v>
      </c>
      <c r="CE31" s="144">
        <f t="shared" si="8"/>
        <v>7552</v>
      </c>
      <c r="CF31" s="144">
        <f t="shared" si="8"/>
        <v>7552</v>
      </c>
      <c r="CG31" s="144">
        <f t="shared" si="8"/>
        <v>7552</v>
      </c>
      <c r="CH31" s="144">
        <f t="shared" si="8"/>
        <v>7552</v>
      </c>
      <c r="CI31" s="144">
        <f t="shared" si="8"/>
        <v>0</v>
      </c>
      <c r="CJ31" s="144">
        <f t="shared" si="8"/>
        <v>7539</v>
      </c>
      <c r="CK31" s="144">
        <f t="shared" si="8"/>
        <v>7533</v>
      </c>
      <c r="CL31" s="144">
        <f t="shared" si="8"/>
        <v>7533</v>
      </c>
      <c r="CM31" s="144">
        <f t="shared" si="8"/>
        <v>7551.31</v>
      </c>
      <c r="CN31" s="144">
        <f t="shared" si="8"/>
        <v>7554</v>
      </c>
      <c r="CO31" s="144">
        <f t="shared" si="8"/>
        <v>7554</v>
      </c>
      <c r="CP31" s="144">
        <f t="shared" si="8"/>
        <v>0</v>
      </c>
      <c r="CQ31" s="144">
        <f t="shared" si="8"/>
        <v>7554</v>
      </c>
      <c r="CR31" s="144">
        <f t="shared" si="8"/>
        <v>1044</v>
      </c>
      <c r="CS31" s="144">
        <f t="shared" si="8"/>
        <v>95</v>
      </c>
      <c r="CT31" s="144">
        <f t="shared" si="8"/>
        <v>90</v>
      </c>
      <c r="CU31" s="144">
        <f t="shared" si="8"/>
        <v>90</v>
      </c>
      <c r="CV31" s="144">
        <f t="shared" si="8"/>
        <v>90</v>
      </c>
      <c r="CW31" s="144">
        <f t="shared" si="8"/>
        <v>0</v>
      </c>
      <c r="CX31" s="144">
        <f t="shared" si="8"/>
        <v>72</v>
      </c>
      <c r="CY31" s="145">
        <f t="shared" si="8"/>
        <v>5</v>
      </c>
    </row>
    <row r="32" spans="1:108" x14ac:dyDescent="0.3">
      <c r="A32" s="211" t="s">
        <v>34</v>
      </c>
      <c r="B32" s="212"/>
      <c r="C32" s="212"/>
      <c r="D32" s="212"/>
      <c r="E32" s="61">
        <f>E6-D6</f>
        <v>91</v>
      </c>
    </row>
    <row r="33" spans="1:103" ht="15" thickBot="1" x14ac:dyDescent="0.35">
      <c r="A33" s="213" t="s">
        <v>35</v>
      </c>
      <c r="B33" s="214"/>
      <c r="C33" s="214"/>
      <c r="D33" s="214"/>
      <c r="E33" s="63">
        <f>SUMIF(A6:A30,A7,J6:J30)</f>
        <v>204</v>
      </c>
    </row>
    <row r="37" spans="1:103" ht="15" thickBot="1" x14ac:dyDescent="0.35"/>
    <row r="38" spans="1:103" ht="29.4" thickBot="1" x14ac:dyDescent="0.35">
      <c r="A38" s="23" t="s">
        <v>0</v>
      </c>
      <c r="B38" s="24" t="s">
        <v>1</v>
      </c>
      <c r="C38" s="23" t="s">
        <v>2</v>
      </c>
      <c r="D38" s="25" t="s">
        <v>4</v>
      </c>
      <c r="E38" s="117" t="s">
        <v>5</v>
      </c>
      <c r="F38" s="27" t="s">
        <v>31</v>
      </c>
      <c r="G38" s="28" t="s">
        <v>42</v>
      </c>
      <c r="H38" s="28" t="s">
        <v>36</v>
      </c>
      <c r="I38" s="28" t="s">
        <v>33</v>
      </c>
      <c r="J38" s="28" t="s">
        <v>54</v>
      </c>
      <c r="K38" s="29" t="s">
        <v>37</v>
      </c>
      <c r="L38" s="127">
        <v>44096</v>
      </c>
      <c r="M38" s="128">
        <v>44097</v>
      </c>
      <c r="N38" s="128">
        <v>44098</v>
      </c>
      <c r="O38" s="128">
        <v>44099</v>
      </c>
      <c r="P38" s="128">
        <v>44100</v>
      </c>
      <c r="Q38" s="128">
        <v>44101</v>
      </c>
      <c r="R38" s="128">
        <v>44102</v>
      </c>
      <c r="S38" s="128">
        <v>44103</v>
      </c>
      <c r="T38" s="128">
        <v>44104</v>
      </c>
      <c r="U38" s="128">
        <v>44105</v>
      </c>
      <c r="V38" s="128">
        <v>44106</v>
      </c>
      <c r="W38" s="128">
        <v>44107</v>
      </c>
      <c r="X38" s="128">
        <v>44108</v>
      </c>
      <c r="Y38" s="128">
        <v>44109</v>
      </c>
      <c r="Z38" s="128">
        <v>44110</v>
      </c>
      <c r="AA38" s="128">
        <v>44111</v>
      </c>
      <c r="AB38" s="128">
        <v>44112</v>
      </c>
      <c r="AC38" s="128">
        <v>44113</v>
      </c>
      <c r="AD38" s="128">
        <v>44114</v>
      </c>
      <c r="AE38" s="128">
        <v>44115</v>
      </c>
      <c r="AF38" s="128">
        <v>44116</v>
      </c>
      <c r="AG38" s="128">
        <v>44117</v>
      </c>
      <c r="AH38" s="128">
        <v>44118</v>
      </c>
      <c r="AI38" s="128">
        <v>44119</v>
      </c>
      <c r="AJ38" s="128">
        <v>44120</v>
      </c>
      <c r="AK38" s="128">
        <v>44121</v>
      </c>
      <c r="AL38" s="128">
        <v>44122</v>
      </c>
      <c r="AM38" s="128">
        <v>44123</v>
      </c>
      <c r="AN38" s="128">
        <v>44124</v>
      </c>
      <c r="AO38" s="128">
        <v>44125</v>
      </c>
      <c r="AP38" s="128">
        <v>44126</v>
      </c>
      <c r="AQ38" s="128">
        <v>44127</v>
      </c>
      <c r="AR38" s="128">
        <v>44128</v>
      </c>
      <c r="AS38" s="128">
        <v>44129</v>
      </c>
      <c r="AT38" s="128">
        <v>44130</v>
      </c>
      <c r="AU38" s="128">
        <v>44131</v>
      </c>
      <c r="AV38" s="128">
        <v>44132</v>
      </c>
      <c r="AW38" s="128">
        <v>44133</v>
      </c>
      <c r="AX38" s="128">
        <v>44134</v>
      </c>
      <c r="AY38" s="128">
        <v>44135</v>
      </c>
      <c r="AZ38" s="128">
        <v>44136</v>
      </c>
      <c r="BA38" s="128">
        <v>44137</v>
      </c>
      <c r="BB38" s="128">
        <v>44138</v>
      </c>
      <c r="BC38" s="128">
        <v>44139</v>
      </c>
      <c r="BD38" s="128">
        <v>44140</v>
      </c>
      <c r="BE38" s="128">
        <v>44141</v>
      </c>
      <c r="BF38" s="128">
        <v>44142</v>
      </c>
      <c r="BG38" s="128">
        <v>44143</v>
      </c>
      <c r="BH38" s="128">
        <v>44144</v>
      </c>
      <c r="BI38" s="128">
        <v>44145</v>
      </c>
      <c r="BJ38" s="128">
        <v>44146</v>
      </c>
      <c r="BK38" s="128">
        <v>44147</v>
      </c>
      <c r="BL38" s="128">
        <v>44148</v>
      </c>
      <c r="BM38" s="128">
        <v>44149</v>
      </c>
      <c r="BN38" s="128">
        <v>44150</v>
      </c>
      <c r="BO38" s="128">
        <v>44151</v>
      </c>
      <c r="BP38" s="128">
        <v>44152</v>
      </c>
      <c r="BQ38" s="128">
        <v>44153</v>
      </c>
      <c r="BR38" s="128">
        <v>44154</v>
      </c>
      <c r="BS38" s="128">
        <v>44155</v>
      </c>
      <c r="BT38" s="128">
        <v>44156</v>
      </c>
      <c r="BU38" s="128">
        <v>44157</v>
      </c>
      <c r="BV38" s="128">
        <v>44158</v>
      </c>
      <c r="BW38" s="128">
        <v>44159</v>
      </c>
      <c r="BX38" s="128">
        <v>44160</v>
      </c>
      <c r="BY38" s="128">
        <v>44161</v>
      </c>
      <c r="BZ38" s="128">
        <v>44162</v>
      </c>
      <c r="CA38" s="128">
        <v>44163</v>
      </c>
      <c r="CB38" s="128">
        <v>44164</v>
      </c>
      <c r="CC38" s="128">
        <v>44165</v>
      </c>
      <c r="CD38" s="128">
        <v>44166</v>
      </c>
      <c r="CE38" s="128">
        <v>44167</v>
      </c>
      <c r="CF38" s="128">
        <v>44168</v>
      </c>
      <c r="CG38" s="128">
        <v>44169</v>
      </c>
      <c r="CH38" s="128">
        <v>44170</v>
      </c>
      <c r="CI38" s="128">
        <v>44171</v>
      </c>
      <c r="CJ38" s="128">
        <v>44172</v>
      </c>
      <c r="CK38" s="128">
        <v>44173</v>
      </c>
      <c r="CL38" s="128">
        <v>44174</v>
      </c>
      <c r="CM38" s="128">
        <v>44175</v>
      </c>
      <c r="CN38" s="128">
        <v>44176</v>
      </c>
      <c r="CO38" s="128">
        <v>44177</v>
      </c>
      <c r="CP38" s="128">
        <v>44178</v>
      </c>
      <c r="CQ38" s="128">
        <v>44179</v>
      </c>
      <c r="CR38" s="128">
        <v>44180</v>
      </c>
      <c r="CS38" s="128">
        <v>44181</v>
      </c>
      <c r="CT38" s="128">
        <v>44182</v>
      </c>
      <c r="CU38" s="128">
        <v>44183</v>
      </c>
      <c r="CV38" s="128">
        <v>44184</v>
      </c>
      <c r="CW38" s="128">
        <v>44185</v>
      </c>
      <c r="CX38" s="128">
        <v>44186</v>
      </c>
      <c r="CY38" s="118">
        <v>44187</v>
      </c>
    </row>
    <row r="39" spans="1:103" x14ac:dyDescent="0.3">
      <c r="A39" s="1" t="s">
        <v>6</v>
      </c>
      <c r="B39" s="6">
        <v>1</v>
      </c>
      <c r="C39" s="13" t="s">
        <v>7</v>
      </c>
      <c r="D39" s="2">
        <v>44096</v>
      </c>
      <c r="E39" s="2">
        <v>44187</v>
      </c>
      <c r="F39" s="3">
        <f t="shared" ref="F39:F63" si="9">+IF(A39="Sí",,IF(ISERROR(J39/$E$100),0,J39/$E$100))</f>
        <v>0</v>
      </c>
      <c r="G39" s="4">
        <v>0</v>
      </c>
      <c r="H39" s="4"/>
      <c r="I39" s="5">
        <f>IF(ISERROR((G39/J39)),0,(G39/J39))</f>
        <v>0</v>
      </c>
      <c r="J39" s="125">
        <v>78</v>
      </c>
      <c r="K39" s="21">
        <f>SUM(K40)</f>
        <v>0</v>
      </c>
      <c r="L39" s="131">
        <f t="shared" ref="L39:L63" si="10">L6</f>
        <v>0</v>
      </c>
      <c r="M39" s="132">
        <f>M6+L39</f>
        <v>0</v>
      </c>
      <c r="N39" s="132">
        <f t="shared" ref="N39:BY39" si="11">N6+M39</f>
        <v>0</v>
      </c>
      <c r="O39" s="132">
        <f t="shared" si="11"/>
        <v>0</v>
      </c>
      <c r="P39" s="132">
        <f t="shared" si="11"/>
        <v>0</v>
      </c>
      <c r="Q39" s="132">
        <f t="shared" si="11"/>
        <v>0</v>
      </c>
      <c r="R39" s="132">
        <f t="shared" si="11"/>
        <v>0</v>
      </c>
      <c r="S39" s="132">
        <f t="shared" si="11"/>
        <v>0</v>
      </c>
      <c r="T39" s="132">
        <f t="shared" si="11"/>
        <v>0</v>
      </c>
      <c r="U39" s="132">
        <f t="shared" si="11"/>
        <v>0</v>
      </c>
      <c r="V39" s="132">
        <f t="shared" si="11"/>
        <v>0</v>
      </c>
      <c r="W39" s="132">
        <f t="shared" si="11"/>
        <v>0</v>
      </c>
      <c r="X39" s="132">
        <f t="shared" si="11"/>
        <v>0</v>
      </c>
      <c r="Y39" s="132">
        <f t="shared" si="11"/>
        <v>0</v>
      </c>
      <c r="Z39" s="132">
        <f t="shared" si="11"/>
        <v>0</v>
      </c>
      <c r="AA39" s="132">
        <f t="shared" si="11"/>
        <v>0</v>
      </c>
      <c r="AB39" s="132">
        <f t="shared" si="11"/>
        <v>0</v>
      </c>
      <c r="AC39" s="132">
        <f t="shared" si="11"/>
        <v>0</v>
      </c>
      <c r="AD39" s="132">
        <f t="shared" si="11"/>
        <v>0</v>
      </c>
      <c r="AE39" s="132">
        <f t="shared" si="11"/>
        <v>0</v>
      </c>
      <c r="AF39" s="132">
        <f t="shared" si="11"/>
        <v>0</v>
      </c>
      <c r="AG39" s="132">
        <f t="shared" si="11"/>
        <v>0</v>
      </c>
      <c r="AH39" s="132">
        <f t="shared" si="11"/>
        <v>0</v>
      </c>
      <c r="AI39" s="132">
        <f t="shared" si="11"/>
        <v>0</v>
      </c>
      <c r="AJ39" s="132">
        <f t="shared" si="11"/>
        <v>0</v>
      </c>
      <c r="AK39" s="132">
        <f t="shared" si="11"/>
        <v>0</v>
      </c>
      <c r="AL39" s="132">
        <f t="shared" si="11"/>
        <v>0</v>
      </c>
      <c r="AM39" s="132">
        <f t="shared" si="11"/>
        <v>0</v>
      </c>
      <c r="AN39" s="132">
        <f t="shared" si="11"/>
        <v>0</v>
      </c>
      <c r="AO39" s="132">
        <f t="shared" si="11"/>
        <v>0</v>
      </c>
      <c r="AP39" s="132">
        <f t="shared" si="11"/>
        <v>0</v>
      </c>
      <c r="AQ39" s="132">
        <f t="shared" si="11"/>
        <v>0</v>
      </c>
      <c r="AR39" s="132">
        <f t="shared" si="11"/>
        <v>0</v>
      </c>
      <c r="AS39" s="132">
        <f t="shared" si="11"/>
        <v>0</v>
      </c>
      <c r="AT39" s="132">
        <f t="shared" si="11"/>
        <v>0</v>
      </c>
      <c r="AU39" s="132">
        <f t="shared" si="11"/>
        <v>0</v>
      </c>
      <c r="AV39" s="132">
        <f t="shared" si="11"/>
        <v>0</v>
      </c>
      <c r="AW39" s="132">
        <f t="shared" si="11"/>
        <v>0</v>
      </c>
      <c r="AX39" s="132">
        <f t="shared" si="11"/>
        <v>0</v>
      </c>
      <c r="AY39" s="132">
        <f t="shared" si="11"/>
        <v>0</v>
      </c>
      <c r="AZ39" s="132">
        <f t="shared" si="11"/>
        <v>0</v>
      </c>
      <c r="BA39" s="132">
        <f t="shared" si="11"/>
        <v>0</v>
      </c>
      <c r="BB39" s="132">
        <f t="shared" si="11"/>
        <v>0</v>
      </c>
      <c r="BC39" s="132">
        <f t="shared" si="11"/>
        <v>0</v>
      </c>
      <c r="BD39" s="132">
        <f t="shared" si="11"/>
        <v>0</v>
      </c>
      <c r="BE39" s="132">
        <f t="shared" si="11"/>
        <v>0</v>
      </c>
      <c r="BF39" s="132">
        <f t="shared" si="11"/>
        <v>0</v>
      </c>
      <c r="BG39" s="132">
        <f t="shared" si="11"/>
        <v>0</v>
      </c>
      <c r="BH39" s="132">
        <f t="shared" si="11"/>
        <v>0</v>
      </c>
      <c r="BI39" s="132">
        <f t="shared" si="11"/>
        <v>0</v>
      </c>
      <c r="BJ39" s="132">
        <f t="shared" si="11"/>
        <v>0</v>
      </c>
      <c r="BK39" s="132">
        <f t="shared" si="11"/>
        <v>0</v>
      </c>
      <c r="BL39" s="132">
        <f t="shared" si="11"/>
        <v>0</v>
      </c>
      <c r="BM39" s="132">
        <f t="shared" si="11"/>
        <v>0</v>
      </c>
      <c r="BN39" s="132">
        <f t="shared" si="11"/>
        <v>0</v>
      </c>
      <c r="BO39" s="132">
        <f t="shared" si="11"/>
        <v>0</v>
      </c>
      <c r="BP39" s="132">
        <f t="shared" si="11"/>
        <v>0</v>
      </c>
      <c r="BQ39" s="132">
        <f t="shared" si="11"/>
        <v>0</v>
      </c>
      <c r="BR39" s="132">
        <f t="shared" si="11"/>
        <v>0</v>
      </c>
      <c r="BS39" s="132">
        <f t="shared" si="11"/>
        <v>0</v>
      </c>
      <c r="BT39" s="132">
        <f t="shared" si="11"/>
        <v>0</v>
      </c>
      <c r="BU39" s="132">
        <f t="shared" si="11"/>
        <v>0</v>
      </c>
      <c r="BV39" s="132">
        <f t="shared" si="11"/>
        <v>0</v>
      </c>
      <c r="BW39" s="132">
        <f t="shared" si="11"/>
        <v>0</v>
      </c>
      <c r="BX39" s="132">
        <f t="shared" si="11"/>
        <v>0</v>
      </c>
      <c r="BY39" s="132">
        <f t="shared" si="11"/>
        <v>0</v>
      </c>
      <c r="BZ39" s="132">
        <f t="shared" ref="BZ39:CY39" si="12">BZ6+BY39</f>
        <v>0</v>
      </c>
      <c r="CA39" s="132">
        <f t="shared" si="12"/>
        <v>0</v>
      </c>
      <c r="CB39" s="132">
        <f t="shared" si="12"/>
        <v>0</v>
      </c>
      <c r="CC39" s="132">
        <f t="shared" si="12"/>
        <v>0</v>
      </c>
      <c r="CD39" s="132">
        <f t="shared" si="12"/>
        <v>0</v>
      </c>
      <c r="CE39" s="132">
        <f t="shared" si="12"/>
        <v>0</v>
      </c>
      <c r="CF39" s="132">
        <f t="shared" si="12"/>
        <v>0</v>
      </c>
      <c r="CG39" s="132">
        <f t="shared" si="12"/>
        <v>0</v>
      </c>
      <c r="CH39" s="132">
        <f t="shared" si="12"/>
        <v>0</v>
      </c>
      <c r="CI39" s="132">
        <f t="shared" si="12"/>
        <v>0</v>
      </c>
      <c r="CJ39" s="132">
        <f t="shared" si="12"/>
        <v>0</v>
      </c>
      <c r="CK39" s="132">
        <f t="shared" si="12"/>
        <v>0</v>
      </c>
      <c r="CL39" s="132">
        <f t="shared" si="12"/>
        <v>0</v>
      </c>
      <c r="CM39" s="132">
        <f t="shared" si="12"/>
        <v>0</v>
      </c>
      <c r="CN39" s="132">
        <f t="shared" si="12"/>
        <v>0</v>
      </c>
      <c r="CO39" s="132">
        <f t="shared" si="12"/>
        <v>0</v>
      </c>
      <c r="CP39" s="132">
        <f t="shared" si="12"/>
        <v>0</v>
      </c>
      <c r="CQ39" s="132">
        <f t="shared" si="12"/>
        <v>0</v>
      </c>
      <c r="CR39" s="132">
        <f t="shared" si="12"/>
        <v>0</v>
      </c>
      <c r="CS39" s="132">
        <f t="shared" si="12"/>
        <v>0</v>
      </c>
      <c r="CT39" s="132">
        <f t="shared" si="12"/>
        <v>0</v>
      </c>
      <c r="CU39" s="132">
        <f t="shared" si="12"/>
        <v>0</v>
      </c>
      <c r="CV39" s="132">
        <f t="shared" si="12"/>
        <v>0</v>
      </c>
      <c r="CW39" s="132">
        <f t="shared" si="12"/>
        <v>0</v>
      </c>
      <c r="CX39" s="132">
        <f t="shared" si="12"/>
        <v>0</v>
      </c>
      <c r="CY39" s="133">
        <f t="shared" si="12"/>
        <v>0</v>
      </c>
    </row>
    <row r="40" spans="1:103" ht="15" thickBot="1" x14ac:dyDescent="0.35">
      <c r="A40" s="34" t="s">
        <v>8</v>
      </c>
      <c r="B40" s="35">
        <v>2</v>
      </c>
      <c r="C40" s="34" t="s">
        <v>9</v>
      </c>
      <c r="D40" s="36">
        <v>44096</v>
      </c>
      <c r="E40" s="36">
        <v>44096</v>
      </c>
      <c r="F40" s="37">
        <f t="shared" si="9"/>
        <v>0</v>
      </c>
      <c r="G40" s="38">
        <v>0</v>
      </c>
      <c r="H40" s="38"/>
      <c r="I40" s="39">
        <f t="shared" ref="I40:I63" si="13">IF(ISERROR((G40/J40)),0,(G40/J40))</f>
        <v>0</v>
      </c>
      <c r="J40" s="119">
        <v>0</v>
      </c>
      <c r="K40" s="48">
        <f>F40</f>
        <v>0</v>
      </c>
      <c r="L40" s="134">
        <f t="shared" si="10"/>
        <v>0</v>
      </c>
      <c r="M40" s="135">
        <f>M7+L40</f>
        <v>0</v>
      </c>
      <c r="N40" s="135">
        <f t="shared" ref="N40:BY41" si="14">N7+M40</f>
        <v>0</v>
      </c>
      <c r="O40" s="135">
        <f t="shared" si="14"/>
        <v>0</v>
      </c>
      <c r="P40" s="135">
        <f t="shared" si="14"/>
        <v>0</v>
      </c>
      <c r="Q40" s="135">
        <f t="shared" si="14"/>
        <v>0</v>
      </c>
      <c r="R40" s="135">
        <f t="shared" si="14"/>
        <v>0</v>
      </c>
      <c r="S40" s="135">
        <f t="shared" si="14"/>
        <v>0</v>
      </c>
      <c r="T40" s="135">
        <f t="shared" si="14"/>
        <v>0</v>
      </c>
      <c r="U40" s="135">
        <f t="shared" si="14"/>
        <v>0</v>
      </c>
      <c r="V40" s="135">
        <f t="shared" si="14"/>
        <v>0</v>
      </c>
      <c r="W40" s="135">
        <f t="shared" si="14"/>
        <v>0</v>
      </c>
      <c r="X40" s="135">
        <f t="shared" si="14"/>
        <v>0</v>
      </c>
      <c r="Y40" s="135">
        <f t="shared" si="14"/>
        <v>0</v>
      </c>
      <c r="Z40" s="135">
        <f t="shared" si="14"/>
        <v>0</v>
      </c>
      <c r="AA40" s="135">
        <f t="shared" si="14"/>
        <v>0</v>
      </c>
      <c r="AB40" s="135">
        <f t="shared" si="14"/>
        <v>0</v>
      </c>
      <c r="AC40" s="135">
        <f t="shared" si="14"/>
        <v>0</v>
      </c>
      <c r="AD40" s="135">
        <f t="shared" si="14"/>
        <v>0</v>
      </c>
      <c r="AE40" s="135">
        <f t="shared" si="14"/>
        <v>0</v>
      </c>
      <c r="AF40" s="135">
        <f t="shared" si="14"/>
        <v>0</v>
      </c>
      <c r="AG40" s="135">
        <f t="shared" si="14"/>
        <v>0</v>
      </c>
      <c r="AH40" s="135">
        <f t="shared" si="14"/>
        <v>0</v>
      </c>
      <c r="AI40" s="135">
        <f t="shared" si="14"/>
        <v>0</v>
      </c>
      <c r="AJ40" s="135">
        <f t="shared" si="14"/>
        <v>0</v>
      </c>
      <c r="AK40" s="135">
        <f t="shared" si="14"/>
        <v>0</v>
      </c>
      <c r="AL40" s="135">
        <f t="shared" si="14"/>
        <v>0</v>
      </c>
      <c r="AM40" s="135">
        <f t="shared" si="14"/>
        <v>0</v>
      </c>
      <c r="AN40" s="135">
        <f t="shared" si="14"/>
        <v>0</v>
      </c>
      <c r="AO40" s="135">
        <f t="shared" si="14"/>
        <v>0</v>
      </c>
      <c r="AP40" s="135">
        <f t="shared" si="14"/>
        <v>0</v>
      </c>
      <c r="AQ40" s="135">
        <f t="shared" si="14"/>
        <v>0</v>
      </c>
      <c r="AR40" s="135">
        <f t="shared" si="14"/>
        <v>0</v>
      </c>
      <c r="AS40" s="135">
        <f t="shared" si="14"/>
        <v>0</v>
      </c>
      <c r="AT40" s="135">
        <f t="shared" si="14"/>
        <v>0</v>
      </c>
      <c r="AU40" s="135">
        <f t="shared" si="14"/>
        <v>0</v>
      </c>
      <c r="AV40" s="135">
        <f t="shared" si="14"/>
        <v>0</v>
      </c>
      <c r="AW40" s="135">
        <f t="shared" si="14"/>
        <v>0</v>
      </c>
      <c r="AX40" s="135">
        <f t="shared" si="14"/>
        <v>0</v>
      </c>
      <c r="AY40" s="135">
        <f t="shared" si="14"/>
        <v>0</v>
      </c>
      <c r="AZ40" s="135">
        <f t="shared" si="14"/>
        <v>0</v>
      </c>
      <c r="BA40" s="135">
        <f t="shared" si="14"/>
        <v>0</v>
      </c>
      <c r="BB40" s="135">
        <f t="shared" si="14"/>
        <v>0</v>
      </c>
      <c r="BC40" s="135">
        <f t="shared" si="14"/>
        <v>0</v>
      </c>
      <c r="BD40" s="135">
        <f t="shared" si="14"/>
        <v>0</v>
      </c>
      <c r="BE40" s="135">
        <f t="shared" si="14"/>
        <v>0</v>
      </c>
      <c r="BF40" s="135">
        <f t="shared" si="14"/>
        <v>0</v>
      </c>
      <c r="BG40" s="135">
        <f t="shared" si="14"/>
        <v>0</v>
      </c>
      <c r="BH40" s="135">
        <f t="shared" si="14"/>
        <v>0</v>
      </c>
      <c r="BI40" s="135">
        <f t="shared" si="14"/>
        <v>0</v>
      </c>
      <c r="BJ40" s="135">
        <f t="shared" si="14"/>
        <v>0</v>
      </c>
      <c r="BK40" s="135">
        <f t="shared" si="14"/>
        <v>0</v>
      </c>
      <c r="BL40" s="135">
        <f t="shared" si="14"/>
        <v>0</v>
      </c>
      <c r="BM40" s="135">
        <f t="shared" si="14"/>
        <v>0</v>
      </c>
      <c r="BN40" s="135">
        <f t="shared" si="14"/>
        <v>0</v>
      </c>
      <c r="BO40" s="135">
        <f t="shared" si="14"/>
        <v>0</v>
      </c>
      <c r="BP40" s="135">
        <f t="shared" si="14"/>
        <v>0</v>
      </c>
      <c r="BQ40" s="135">
        <f t="shared" si="14"/>
        <v>0</v>
      </c>
      <c r="BR40" s="135">
        <f t="shared" si="14"/>
        <v>0</v>
      </c>
      <c r="BS40" s="135">
        <f t="shared" si="14"/>
        <v>0</v>
      </c>
      <c r="BT40" s="135">
        <f t="shared" si="14"/>
        <v>0</v>
      </c>
      <c r="BU40" s="135">
        <f t="shared" si="14"/>
        <v>0</v>
      </c>
      <c r="BV40" s="135">
        <f t="shared" si="14"/>
        <v>0</v>
      </c>
      <c r="BW40" s="135">
        <f t="shared" si="14"/>
        <v>0</v>
      </c>
      <c r="BX40" s="135">
        <f t="shared" si="14"/>
        <v>0</v>
      </c>
      <c r="BY40" s="135">
        <f t="shared" si="14"/>
        <v>0</v>
      </c>
      <c r="BZ40" s="135">
        <f t="shared" ref="BZ40:CY44" si="15">BZ7+BY40</f>
        <v>0</v>
      </c>
      <c r="CA40" s="135">
        <f t="shared" si="15"/>
        <v>0</v>
      </c>
      <c r="CB40" s="135">
        <f t="shared" si="15"/>
        <v>0</v>
      </c>
      <c r="CC40" s="135">
        <f t="shared" si="15"/>
        <v>0</v>
      </c>
      <c r="CD40" s="135">
        <f t="shared" si="15"/>
        <v>0</v>
      </c>
      <c r="CE40" s="135">
        <f t="shared" si="15"/>
        <v>0</v>
      </c>
      <c r="CF40" s="135">
        <f t="shared" si="15"/>
        <v>0</v>
      </c>
      <c r="CG40" s="135">
        <f t="shared" si="15"/>
        <v>0</v>
      </c>
      <c r="CH40" s="135">
        <f t="shared" si="15"/>
        <v>0</v>
      </c>
      <c r="CI40" s="135">
        <f t="shared" si="15"/>
        <v>0</v>
      </c>
      <c r="CJ40" s="135">
        <f t="shared" si="15"/>
        <v>0</v>
      </c>
      <c r="CK40" s="135">
        <f t="shared" si="15"/>
        <v>0</v>
      </c>
      <c r="CL40" s="135">
        <f t="shared" si="15"/>
        <v>0</v>
      </c>
      <c r="CM40" s="135">
        <f t="shared" si="15"/>
        <v>0</v>
      </c>
      <c r="CN40" s="135">
        <f t="shared" si="15"/>
        <v>0</v>
      </c>
      <c r="CO40" s="135">
        <f t="shared" si="15"/>
        <v>0</v>
      </c>
      <c r="CP40" s="135">
        <f t="shared" si="15"/>
        <v>0</v>
      </c>
      <c r="CQ40" s="135">
        <f t="shared" si="15"/>
        <v>0</v>
      </c>
      <c r="CR40" s="135">
        <f t="shared" si="15"/>
        <v>0</v>
      </c>
      <c r="CS40" s="135">
        <f t="shared" si="15"/>
        <v>0</v>
      </c>
      <c r="CT40" s="135">
        <f t="shared" si="15"/>
        <v>0</v>
      </c>
      <c r="CU40" s="135">
        <f t="shared" si="15"/>
        <v>0</v>
      </c>
      <c r="CV40" s="135">
        <f t="shared" si="15"/>
        <v>0</v>
      </c>
      <c r="CW40" s="135">
        <f t="shared" si="15"/>
        <v>0</v>
      </c>
      <c r="CX40" s="135">
        <f t="shared" si="15"/>
        <v>0</v>
      </c>
      <c r="CY40" s="136">
        <f t="shared" si="15"/>
        <v>0</v>
      </c>
    </row>
    <row r="41" spans="1:103" x14ac:dyDescent="0.3">
      <c r="A41" s="1" t="s">
        <v>6</v>
      </c>
      <c r="B41" s="6">
        <v>2</v>
      </c>
      <c r="C41" s="13" t="s">
        <v>10</v>
      </c>
      <c r="D41" s="2">
        <v>44096</v>
      </c>
      <c r="E41" s="2">
        <v>44187</v>
      </c>
      <c r="F41" s="3">
        <f t="shared" si="9"/>
        <v>0</v>
      </c>
      <c r="G41" s="4">
        <v>0</v>
      </c>
      <c r="H41" s="4"/>
      <c r="I41" s="5">
        <f t="shared" si="13"/>
        <v>0</v>
      </c>
      <c r="J41" s="125">
        <v>78</v>
      </c>
      <c r="K41" s="21">
        <f>SUM(F42:F51)</f>
        <v>0.51960784313725494</v>
      </c>
      <c r="L41" s="131">
        <f t="shared" si="10"/>
        <v>0</v>
      </c>
      <c r="M41" s="132">
        <f t="shared" ref="M41:AB63" si="16">M8+L41</f>
        <v>0</v>
      </c>
      <c r="N41" s="132">
        <f t="shared" si="16"/>
        <v>0</v>
      </c>
      <c r="O41" s="132">
        <f t="shared" si="16"/>
        <v>0</v>
      </c>
      <c r="P41" s="132">
        <f t="shared" si="16"/>
        <v>0</v>
      </c>
      <c r="Q41" s="132">
        <f t="shared" si="16"/>
        <v>0</v>
      </c>
      <c r="R41" s="132">
        <f t="shared" si="16"/>
        <v>0</v>
      </c>
      <c r="S41" s="132">
        <f t="shared" si="16"/>
        <v>0</v>
      </c>
      <c r="T41" s="132">
        <f t="shared" si="16"/>
        <v>0</v>
      </c>
      <c r="U41" s="132">
        <f t="shared" si="16"/>
        <v>0</v>
      </c>
      <c r="V41" s="132">
        <f t="shared" si="16"/>
        <v>0</v>
      </c>
      <c r="W41" s="132">
        <f t="shared" si="16"/>
        <v>0</v>
      </c>
      <c r="X41" s="132">
        <f t="shared" si="16"/>
        <v>0</v>
      </c>
      <c r="Y41" s="132">
        <f t="shared" si="16"/>
        <v>0</v>
      </c>
      <c r="Z41" s="132">
        <f t="shared" si="16"/>
        <v>0</v>
      </c>
      <c r="AA41" s="132">
        <f t="shared" si="16"/>
        <v>0</v>
      </c>
      <c r="AB41" s="132">
        <f t="shared" si="16"/>
        <v>0</v>
      </c>
      <c r="AC41" s="132">
        <f t="shared" si="14"/>
        <v>0</v>
      </c>
      <c r="AD41" s="132">
        <f t="shared" si="14"/>
        <v>0</v>
      </c>
      <c r="AE41" s="132">
        <f t="shared" si="14"/>
        <v>0</v>
      </c>
      <c r="AF41" s="132">
        <f t="shared" si="14"/>
        <v>0</v>
      </c>
      <c r="AG41" s="132">
        <f t="shared" si="14"/>
        <v>0</v>
      </c>
      <c r="AH41" s="132">
        <f t="shared" si="14"/>
        <v>0</v>
      </c>
      <c r="AI41" s="132">
        <f t="shared" si="14"/>
        <v>0</v>
      </c>
      <c r="AJ41" s="132">
        <f t="shared" si="14"/>
        <v>0</v>
      </c>
      <c r="AK41" s="132">
        <f t="shared" si="14"/>
        <v>0</v>
      </c>
      <c r="AL41" s="132">
        <f t="shared" si="14"/>
        <v>0</v>
      </c>
      <c r="AM41" s="132">
        <f t="shared" si="14"/>
        <v>0</v>
      </c>
      <c r="AN41" s="132">
        <f t="shared" si="14"/>
        <v>0</v>
      </c>
      <c r="AO41" s="132">
        <f t="shared" si="14"/>
        <v>0</v>
      </c>
      <c r="AP41" s="132">
        <f t="shared" si="14"/>
        <v>0</v>
      </c>
      <c r="AQ41" s="132">
        <f t="shared" si="14"/>
        <v>0</v>
      </c>
      <c r="AR41" s="132">
        <f t="shared" si="14"/>
        <v>0</v>
      </c>
      <c r="AS41" s="132">
        <f t="shared" si="14"/>
        <v>0</v>
      </c>
      <c r="AT41" s="132">
        <f t="shared" si="14"/>
        <v>0</v>
      </c>
      <c r="AU41" s="132">
        <f t="shared" si="14"/>
        <v>0</v>
      </c>
      <c r="AV41" s="132">
        <f t="shared" si="14"/>
        <v>0</v>
      </c>
      <c r="AW41" s="132">
        <f t="shared" si="14"/>
        <v>0</v>
      </c>
      <c r="AX41" s="132">
        <f t="shared" si="14"/>
        <v>0</v>
      </c>
      <c r="AY41" s="132">
        <f t="shared" si="14"/>
        <v>0</v>
      </c>
      <c r="AZ41" s="132">
        <f t="shared" si="14"/>
        <v>0</v>
      </c>
      <c r="BA41" s="132">
        <f t="shared" si="14"/>
        <v>0</v>
      </c>
      <c r="BB41" s="132">
        <f t="shared" si="14"/>
        <v>0</v>
      </c>
      <c r="BC41" s="132">
        <f t="shared" si="14"/>
        <v>0</v>
      </c>
      <c r="BD41" s="132">
        <f t="shared" si="14"/>
        <v>0</v>
      </c>
      <c r="BE41" s="132">
        <f t="shared" si="14"/>
        <v>0</v>
      </c>
      <c r="BF41" s="132">
        <f t="shared" si="14"/>
        <v>0</v>
      </c>
      <c r="BG41" s="132">
        <f t="shared" si="14"/>
        <v>0</v>
      </c>
      <c r="BH41" s="132">
        <f t="shared" si="14"/>
        <v>0</v>
      </c>
      <c r="BI41" s="132">
        <f t="shared" si="14"/>
        <v>0</v>
      </c>
      <c r="BJ41" s="132">
        <f t="shared" si="14"/>
        <v>0</v>
      </c>
      <c r="BK41" s="132">
        <f t="shared" si="14"/>
        <v>0</v>
      </c>
      <c r="BL41" s="132">
        <f t="shared" si="14"/>
        <v>0</v>
      </c>
      <c r="BM41" s="132">
        <f t="shared" si="14"/>
        <v>0</v>
      </c>
      <c r="BN41" s="132">
        <f t="shared" si="14"/>
        <v>0</v>
      </c>
      <c r="BO41" s="132">
        <f t="shared" si="14"/>
        <v>0</v>
      </c>
      <c r="BP41" s="132">
        <f t="shared" si="14"/>
        <v>0</v>
      </c>
      <c r="BQ41" s="132">
        <f t="shared" si="14"/>
        <v>0</v>
      </c>
      <c r="BR41" s="132">
        <f t="shared" si="14"/>
        <v>0</v>
      </c>
      <c r="BS41" s="132">
        <f t="shared" si="14"/>
        <v>0</v>
      </c>
      <c r="BT41" s="132">
        <f t="shared" si="14"/>
        <v>0</v>
      </c>
      <c r="BU41" s="132">
        <f t="shared" si="14"/>
        <v>0</v>
      </c>
      <c r="BV41" s="132">
        <f t="shared" si="14"/>
        <v>0</v>
      </c>
      <c r="BW41" s="132">
        <f t="shared" si="14"/>
        <v>0</v>
      </c>
      <c r="BX41" s="132">
        <f t="shared" si="14"/>
        <v>0</v>
      </c>
      <c r="BY41" s="132">
        <f t="shared" si="14"/>
        <v>0</v>
      </c>
      <c r="BZ41" s="132">
        <f t="shared" si="15"/>
        <v>0</v>
      </c>
      <c r="CA41" s="132">
        <f t="shared" si="15"/>
        <v>0</v>
      </c>
      <c r="CB41" s="132">
        <f t="shared" si="15"/>
        <v>0</v>
      </c>
      <c r="CC41" s="132">
        <f t="shared" si="15"/>
        <v>0</v>
      </c>
      <c r="CD41" s="132">
        <f t="shared" si="15"/>
        <v>0</v>
      </c>
      <c r="CE41" s="132">
        <f t="shared" si="15"/>
        <v>0</v>
      </c>
      <c r="CF41" s="132">
        <f t="shared" si="15"/>
        <v>0</v>
      </c>
      <c r="CG41" s="132">
        <f t="shared" si="15"/>
        <v>0</v>
      </c>
      <c r="CH41" s="132">
        <f t="shared" si="15"/>
        <v>0</v>
      </c>
      <c r="CI41" s="132">
        <f t="shared" si="15"/>
        <v>0</v>
      </c>
      <c r="CJ41" s="132">
        <f t="shared" si="15"/>
        <v>0</v>
      </c>
      <c r="CK41" s="132">
        <f t="shared" si="15"/>
        <v>0</v>
      </c>
      <c r="CL41" s="132">
        <f t="shared" si="15"/>
        <v>0</v>
      </c>
      <c r="CM41" s="132">
        <f t="shared" si="15"/>
        <v>0</v>
      </c>
      <c r="CN41" s="132">
        <f t="shared" si="15"/>
        <v>0</v>
      </c>
      <c r="CO41" s="132">
        <f t="shared" si="15"/>
        <v>0</v>
      </c>
      <c r="CP41" s="132">
        <f t="shared" si="15"/>
        <v>0</v>
      </c>
      <c r="CQ41" s="132">
        <f t="shared" si="15"/>
        <v>0</v>
      </c>
      <c r="CR41" s="132">
        <f t="shared" si="15"/>
        <v>0</v>
      </c>
      <c r="CS41" s="132">
        <f t="shared" si="15"/>
        <v>0</v>
      </c>
      <c r="CT41" s="132">
        <f t="shared" si="15"/>
        <v>0</v>
      </c>
      <c r="CU41" s="132">
        <f t="shared" si="15"/>
        <v>0</v>
      </c>
      <c r="CV41" s="132">
        <f t="shared" si="15"/>
        <v>0</v>
      </c>
      <c r="CW41" s="132">
        <f t="shared" si="15"/>
        <v>0</v>
      </c>
      <c r="CX41" s="132">
        <f t="shared" si="15"/>
        <v>0</v>
      </c>
      <c r="CY41" s="133">
        <f t="shared" si="15"/>
        <v>0</v>
      </c>
    </row>
    <row r="42" spans="1:103" x14ac:dyDescent="0.3">
      <c r="A42" s="7" t="s">
        <v>6</v>
      </c>
      <c r="B42" s="8">
        <v>3</v>
      </c>
      <c r="C42" s="14" t="s">
        <v>11</v>
      </c>
      <c r="D42" s="9">
        <v>44096</v>
      </c>
      <c r="E42" s="9">
        <v>44131</v>
      </c>
      <c r="F42" s="10">
        <f t="shared" si="9"/>
        <v>0</v>
      </c>
      <c r="G42" s="11">
        <v>0</v>
      </c>
      <c r="H42" s="11"/>
      <c r="I42" s="12">
        <f t="shared" si="13"/>
        <v>0</v>
      </c>
      <c r="J42" s="126">
        <v>30</v>
      </c>
      <c r="K42" s="20">
        <f>SUM(K43)</f>
        <v>0.14705882352941177</v>
      </c>
      <c r="L42" s="137">
        <f t="shared" si="10"/>
        <v>0</v>
      </c>
      <c r="M42" s="138">
        <f t="shared" si="16"/>
        <v>0</v>
      </c>
      <c r="N42" s="138">
        <f t="shared" ref="N42:BY45" si="17">N9+M42</f>
        <v>0</v>
      </c>
      <c r="O42" s="138">
        <f t="shared" si="17"/>
        <v>0</v>
      </c>
      <c r="P42" s="138">
        <f t="shared" si="17"/>
        <v>0</v>
      </c>
      <c r="Q42" s="138">
        <f t="shared" si="17"/>
        <v>0</v>
      </c>
      <c r="R42" s="138">
        <f t="shared" si="17"/>
        <v>0</v>
      </c>
      <c r="S42" s="138">
        <f t="shared" si="17"/>
        <v>0</v>
      </c>
      <c r="T42" s="138">
        <f t="shared" si="17"/>
        <v>0</v>
      </c>
      <c r="U42" s="138">
        <f t="shared" si="17"/>
        <v>0</v>
      </c>
      <c r="V42" s="138">
        <f t="shared" si="17"/>
        <v>0</v>
      </c>
      <c r="W42" s="138">
        <f t="shared" si="17"/>
        <v>0</v>
      </c>
      <c r="X42" s="138">
        <f t="shared" si="17"/>
        <v>0</v>
      </c>
      <c r="Y42" s="138">
        <f t="shared" si="17"/>
        <v>0</v>
      </c>
      <c r="Z42" s="138">
        <f t="shared" si="17"/>
        <v>0</v>
      </c>
      <c r="AA42" s="138">
        <f t="shared" si="17"/>
        <v>0</v>
      </c>
      <c r="AB42" s="138">
        <f t="shared" si="17"/>
        <v>0</v>
      </c>
      <c r="AC42" s="138">
        <f t="shared" si="17"/>
        <v>0</v>
      </c>
      <c r="AD42" s="138">
        <f t="shared" si="17"/>
        <v>0</v>
      </c>
      <c r="AE42" s="138">
        <f t="shared" si="17"/>
        <v>0</v>
      </c>
      <c r="AF42" s="138">
        <f t="shared" si="17"/>
        <v>0</v>
      </c>
      <c r="AG42" s="138">
        <f t="shared" si="17"/>
        <v>0</v>
      </c>
      <c r="AH42" s="138">
        <f t="shared" si="17"/>
        <v>0</v>
      </c>
      <c r="AI42" s="138">
        <f t="shared" si="17"/>
        <v>0</v>
      </c>
      <c r="AJ42" s="138">
        <f t="shared" si="17"/>
        <v>0</v>
      </c>
      <c r="AK42" s="138">
        <f t="shared" si="17"/>
        <v>0</v>
      </c>
      <c r="AL42" s="138">
        <f t="shared" si="17"/>
        <v>0</v>
      </c>
      <c r="AM42" s="138">
        <f t="shared" si="17"/>
        <v>0</v>
      </c>
      <c r="AN42" s="138">
        <f t="shared" si="17"/>
        <v>0</v>
      </c>
      <c r="AO42" s="138">
        <f t="shared" si="17"/>
        <v>0</v>
      </c>
      <c r="AP42" s="138">
        <f t="shared" si="17"/>
        <v>0</v>
      </c>
      <c r="AQ42" s="138">
        <f t="shared" si="17"/>
        <v>0</v>
      </c>
      <c r="AR42" s="138">
        <f t="shared" si="17"/>
        <v>0</v>
      </c>
      <c r="AS42" s="138">
        <f t="shared" si="17"/>
        <v>0</v>
      </c>
      <c r="AT42" s="138">
        <f t="shared" si="17"/>
        <v>0</v>
      </c>
      <c r="AU42" s="138">
        <f t="shared" si="17"/>
        <v>0</v>
      </c>
      <c r="AV42" s="138">
        <f t="shared" si="17"/>
        <v>0</v>
      </c>
      <c r="AW42" s="138">
        <f t="shared" si="17"/>
        <v>0</v>
      </c>
      <c r="AX42" s="138">
        <f t="shared" si="17"/>
        <v>0</v>
      </c>
      <c r="AY42" s="138">
        <f t="shared" si="17"/>
        <v>0</v>
      </c>
      <c r="AZ42" s="138">
        <f t="shared" si="17"/>
        <v>0</v>
      </c>
      <c r="BA42" s="138">
        <f t="shared" si="17"/>
        <v>0</v>
      </c>
      <c r="BB42" s="138">
        <f t="shared" si="17"/>
        <v>0</v>
      </c>
      <c r="BC42" s="138">
        <f t="shared" si="17"/>
        <v>0</v>
      </c>
      <c r="BD42" s="138">
        <f t="shared" si="17"/>
        <v>0</v>
      </c>
      <c r="BE42" s="138">
        <f t="shared" si="17"/>
        <v>0</v>
      </c>
      <c r="BF42" s="138">
        <f t="shared" si="17"/>
        <v>0</v>
      </c>
      <c r="BG42" s="138">
        <f t="shared" si="17"/>
        <v>0</v>
      </c>
      <c r="BH42" s="138">
        <f t="shared" si="17"/>
        <v>0</v>
      </c>
      <c r="BI42" s="138">
        <f t="shared" si="17"/>
        <v>0</v>
      </c>
      <c r="BJ42" s="138">
        <f t="shared" si="17"/>
        <v>0</v>
      </c>
      <c r="BK42" s="138">
        <f t="shared" si="17"/>
        <v>0</v>
      </c>
      <c r="BL42" s="138">
        <f t="shared" si="17"/>
        <v>0</v>
      </c>
      <c r="BM42" s="138">
        <f t="shared" si="17"/>
        <v>0</v>
      </c>
      <c r="BN42" s="138">
        <f t="shared" si="17"/>
        <v>0</v>
      </c>
      <c r="BO42" s="138">
        <f t="shared" si="17"/>
        <v>0</v>
      </c>
      <c r="BP42" s="138">
        <f t="shared" si="17"/>
        <v>0</v>
      </c>
      <c r="BQ42" s="138">
        <f t="shared" si="17"/>
        <v>0</v>
      </c>
      <c r="BR42" s="138">
        <f t="shared" si="17"/>
        <v>0</v>
      </c>
      <c r="BS42" s="138">
        <f t="shared" si="17"/>
        <v>0</v>
      </c>
      <c r="BT42" s="138">
        <f t="shared" si="17"/>
        <v>0</v>
      </c>
      <c r="BU42" s="138">
        <f t="shared" si="17"/>
        <v>0</v>
      </c>
      <c r="BV42" s="138">
        <f t="shared" si="17"/>
        <v>0</v>
      </c>
      <c r="BW42" s="138">
        <f t="shared" si="17"/>
        <v>0</v>
      </c>
      <c r="BX42" s="138">
        <f t="shared" si="17"/>
        <v>0</v>
      </c>
      <c r="BY42" s="138">
        <f t="shared" si="17"/>
        <v>0</v>
      </c>
      <c r="BZ42" s="138">
        <f t="shared" si="15"/>
        <v>0</v>
      </c>
      <c r="CA42" s="138">
        <f t="shared" si="15"/>
        <v>0</v>
      </c>
      <c r="CB42" s="138">
        <f t="shared" si="15"/>
        <v>0</v>
      </c>
      <c r="CC42" s="138">
        <f t="shared" si="15"/>
        <v>0</v>
      </c>
      <c r="CD42" s="138">
        <f t="shared" si="15"/>
        <v>0</v>
      </c>
      <c r="CE42" s="138">
        <f t="shared" si="15"/>
        <v>0</v>
      </c>
      <c r="CF42" s="138">
        <f t="shared" si="15"/>
        <v>0</v>
      </c>
      <c r="CG42" s="138">
        <f t="shared" si="15"/>
        <v>0</v>
      </c>
      <c r="CH42" s="138">
        <f t="shared" si="15"/>
        <v>0</v>
      </c>
      <c r="CI42" s="138">
        <f t="shared" si="15"/>
        <v>0</v>
      </c>
      <c r="CJ42" s="138">
        <f t="shared" si="15"/>
        <v>0</v>
      </c>
      <c r="CK42" s="138">
        <f t="shared" si="15"/>
        <v>0</v>
      </c>
      <c r="CL42" s="138">
        <f t="shared" si="15"/>
        <v>0</v>
      </c>
      <c r="CM42" s="138">
        <f t="shared" si="15"/>
        <v>0</v>
      </c>
      <c r="CN42" s="138">
        <f t="shared" si="15"/>
        <v>0</v>
      </c>
      <c r="CO42" s="138">
        <f t="shared" si="15"/>
        <v>0</v>
      </c>
      <c r="CP42" s="138">
        <f t="shared" si="15"/>
        <v>0</v>
      </c>
      <c r="CQ42" s="138">
        <f t="shared" si="15"/>
        <v>0</v>
      </c>
      <c r="CR42" s="138">
        <f t="shared" si="15"/>
        <v>0</v>
      </c>
      <c r="CS42" s="138">
        <f t="shared" si="15"/>
        <v>0</v>
      </c>
      <c r="CT42" s="138">
        <f t="shared" si="15"/>
        <v>0</v>
      </c>
      <c r="CU42" s="138">
        <f t="shared" si="15"/>
        <v>0</v>
      </c>
      <c r="CV42" s="138">
        <f t="shared" si="15"/>
        <v>0</v>
      </c>
      <c r="CW42" s="138">
        <f t="shared" si="15"/>
        <v>0</v>
      </c>
      <c r="CX42" s="138">
        <f t="shared" si="15"/>
        <v>0</v>
      </c>
      <c r="CY42" s="139">
        <f t="shared" si="15"/>
        <v>0</v>
      </c>
    </row>
    <row r="43" spans="1:103" x14ac:dyDescent="0.3">
      <c r="A43" s="40" t="s">
        <v>8</v>
      </c>
      <c r="B43" s="41">
        <v>4</v>
      </c>
      <c r="C43" s="42" t="s">
        <v>12</v>
      </c>
      <c r="D43" s="43">
        <v>44096</v>
      </c>
      <c r="E43" s="43">
        <v>44131</v>
      </c>
      <c r="F43" s="44">
        <f t="shared" si="9"/>
        <v>0.14705882352941177</v>
      </c>
      <c r="G43" s="45">
        <v>135373.43</v>
      </c>
      <c r="H43" s="45"/>
      <c r="I43" s="46">
        <f t="shared" si="13"/>
        <v>4512.447666666666</v>
      </c>
      <c r="J43" s="120">
        <v>30</v>
      </c>
      <c r="K43" s="47">
        <f>F43</f>
        <v>0.14705882352941177</v>
      </c>
      <c r="L43" s="137">
        <f t="shared" si="10"/>
        <v>3948</v>
      </c>
      <c r="M43" s="138">
        <f t="shared" si="16"/>
        <v>8461</v>
      </c>
      <c r="N43" s="138">
        <f t="shared" si="17"/>
        <v>12974</v>
      </c>
      <c r="O43" s="138">
        <f t="shared" si="17"/>
        <v>17487</v>
      </c>
      <c r="P43" s="138">
        <f t="shared" si="17"/>
        <v>22000</v>
      </c>
      <c r="Q43" s="138">
        <f t="shared" si="17"/>
        <v>22000</v>
      </c>
      <c r="R43" s="138">
        <f t="shared" si="17"/>
        <v>26513</v>
      </c>
      <c r="S43" s="138">
        <f t="shared" si="17"/>
        <v>31026</v>
      </c>
      <c r="T43" s="138">
        <f t="shared" si="17"/>
        <v>35539</v>
      </c>
      <c r="U43" s="138">
        <f t="shared" si="17"/>
        <v>40052</v>
      </c>
      <c r="V43" s="138">
        <f t="shared" si="17"/>
        <v>44565</v>
      </c>
      <c r="W43" s="138">
        <f t="shared" si="17"/>
        <v>49078</v>
      </c>
      <c r="X43" s="138">
        <f t="shared" si="17"/>
        <v>49078</v>
      </c>
      <c r="Y43" s="138">
        <f t="shared" si="17"/>
        <v>53591</v>
      </c>
      <c r="Z43" s="138">
        <f t="shared" si="17"/>
        <v>58104</v>
      </c>
      <c r="AA43" s="138">
        <f t="shared" si="17"/>
        <v>62617</v>
      </c>
      <c r="AB43" s="138">
        <f>AB10+AA43</f>
        <v>67130</v>
      </c>
      <c r="AC43" s="138">
        <f t="shared" si="17"/>
        <v>71643</v>
      </c>
      <c r="AD43" s="138">
        <f t="shared" si="17"/>
        <v>76156</v>
      </c>
      <c r="AE43" s="138">
        <f t="shared" si="17"/>
        <v>76156</v>
      </c>
      <c r="AF43" s="138">
        <f t="shared" si="17"/>
        <v>80669</v>
      </c>
      <c r="AG43" s="138">
        <f t="shared" si="17"/>
        <v>85182</v>
      </c>
      <c r="AH43" s="138">
        <f t="shared" si="17"/>
        <v>89695</v>
      </c>
      <c r="AI43" s="138">
        <f t="shared" si="17"/>
        <v>94208</v>
      </c>
      <c r="AJ43" s="138">
        <f t="shared" si="17"/>
        <v>98721</v>
      </c>
      <c r="AK43" s="138">
        <f t="shared" si="17"/>
        <v>103234</v>
      </c>
      <c r="AL43" s="138">
        <f t="shared" si="17"/>
        <v>103234</v>
      </c>
      <c r="AM43" s="138">
        <f t="shared" si="17"/>
        <v>107747</v>
      </c>
      <c r="AN43" s="138">
        <f t="shared" si="17"/>
        <v>112260</v>
      </c>
      <c r="AO43" s="138">
        <f t="shared" si="17"/>
        <v>116773</v>
      </c>
      <c r="AP43" s="138">
        <f t="shared" si="17"/>
        <v>121286</v>
      </c>
      <c r="AQ43" s="138">
        <f t="shared" si="17"/>
        <v>125799</v>
      </c>
      <c r="AR43" s="138">
        <f t="shared" si="17"/>
        <v>130312</v>
      </c>
      <c r="AS43" s="138">
        <f t="shared" si="17"/>
        <v>130312</v>
      </c>
      <c r="AT43" s="138">
        <f t="shared" si="17"/>
        <v>134825</v>
      </c>
      <c r="AU43" s="138">
        <f t="shared" si="17"/>
        <v>135373.43</v>
      </c>
      <c r="AV43" s="138">
        <f>AV10+AU43</f>
        <v>135373.43</v>
      </c>
      <c r="AW43" s="138">
        <f t="shared" si="17"/>
        <v>135373.43</v>
      </c>
      <c r="AX43" s="138">
        <f t="shared" si="17"/>
        <v>135373.43</v>
      </c>
      <c r="AY43" s="138">
        <f t="shared" si="17"/>
        <v>135373.43</v>
      </c>
      <c r="AZ43" s="138">
        <f t="shared" si="17"/>
        <v>135373.43</v>
      </c>
      <c r="BA43" s="138">
        <f t="shared" si="17"/>
        <v>135373.43</v>
      </c>
      <c r="BB43" s="138">
        <f t="shared" si="17"/>
        <v>135373.43</v>
      </c>
      <c r="BC43" s="138">
        <f t="shared" si="17"/>
        <v>135373.43</v>
      </c>
      <c r="BD43" s="138">
        <f t="shared" si="17"/>
        <v>135373.43</v>
      </c>
      <c r="BE43" s="138">
        <f t="shared" si="17"/>
        <v>135373.43</v>
      </c>
      <c r="BF43" s="138">
        <f t="shared" si="17"/>
        <v>135373.43</v>
      </c>
      <c r="BG43" s="138">
        <f t="shared" si="17"/>
        <v>135373.43</v>
      </c>
      <c r="BH43" s="138">
        <f t="shared" si="17"/>
        <v>135373.43</v>
      </c>
      <c r="BI43" s="138">
        <f t="shared" si="17"/>
        <v>135373.43</v>
      </c>
      <c r="BJ43" s="138">
        <f t="shared" si="17"/>
        <v>135373.43</v>
      </c>
      <c r="BK43" s="138">
        <f t="shared" si="17"/>
        <v>135373.43</v>
      </c>
      <c r="BL43" s="138">
        <f t="shared" si="17"/>
        <v>135373.43</v>
      </c>
      <c r="BM43" s="138">
        <f t="shared" si="17"/>
        <v>135373.43</v>
      </c>
      <c r="BN43" s="138">
        <f t="shared" si="17"/>
        <v>135373.43</v>
      </c>
      <c r="BO43" s="138">
        <f t="shared" si="17"/>
        <v>135373.43</v>
      </c>
      <c r="BP43" s="138">
        <f t="shared" si="17"/>
        <v>135373.43</v>
      </c>
      <c r="BQ43" s="138">
        <f t="shared" si="17"/>
        <v>135373.43</v>
      </c>
      <c r="BR43" s="138">
        <f t="shared" si="17"/>
        <v>135373.43</v>
      </c>
      <c r="BS43" s="138">
        <f t="shared" si="17"/>
        <v>135373.43</v>
      </c>
      <c r="BT43" s="138">
        <f t="shared" si="17"/>
        <v>135373.43</v>
      </c>
      <c r="BU43" s="138">
        <f t="shared" si="17"/>
        <v>135373.43</v>
      </c>
      <c r="BV43" s="138">
        <f t="shared" si="17"/>
        <v>135373.43</v>
      </c>
      <c r="BW43" s="138">
        <f t="shared" si="17"/>
        <v>135373.43</v>
      </c>
      <c r="BX43" s="138">
        <f t="shared" si="17"/>
        <v>135373.43</v>
      </c>
      <c r="BY43" s="138">
        <f t="shared" si="17"/>
        <v>135373.43</v>
      </c>
      <c r="BZ43" s="138">
        <f t="shared" si="15"/>
        <v>135373.43</v>
      </c>
      <c r="CA43" s="138">
        <f t="shared" si="15"/>
        <v>135373.43</v>
      </c>
      <c r="CB43" s="138">
        <f t="shared" si="15"/>
        <v>135373.43</v>
      </c>
      <c r="CC43" s="138">
        <f t="shared" si="15"/>
        <v>135373.43</v>
      </c>
      <c r="CD43" s="138">
        <f t="shared" si="15"/>
        <v>135373.43</v>
      </c>
      <c r="CE43" s="138">
        <f t="shared" si="15"/>
        <v>135373.43</v>
      </c>
      <c r="CF43" s="138">
        <f t="shared" si="15"/>
        <v>135373.43</v>
      </c>
      <c r="CG43" s="138">
        <f t="shared" si="15"/>
        <v>135373.43</v>
      </c>
      <c r="CH43" s="138">
        <f t="shared" si="15"/>
        <v>135373.43</v>
      </c>
      <c r="CI43" s="138">
        <f t="shared" si="15"/>
        <v>135373.43</v>
      </c>
      <c r="CJ43" s="138">
        <f t="shared" si="15"/>
        <v>135373.43</v>
      </c>
      <c r="CK43" s="138">
        <f t="shared" si="15"/>
        <v>135373.43</v>
      </c>
      <c r="CL43" s="138">
        <f t="shared" si="15"/>
        <v>135373.43</v>
      </c>
      <c r="CM43" s="138">
        <f t="shared" si="15"/>
        <v>135373.43</v>
      </c>
      <c r="CN43" s="138">
        <f t="shared" si="15"/>
        <v>135373.43</v>
      </c>
      <c r="CO43" s="138">
        <f t="shared" si="15"/>
        <v>135373.43</v>
      </c>
      <c r="CP43" s="138">
        <f t="shared" si="15"/>
        <v>135373.43</v>
      </c>
      <c r="CQ43" s="138">
        <f t="shared" si="15"/>
        <v>135373.43</v>
      </c>
      <c r="CR43" s="138">
        <f t="shared" si="15"/>
        <v>135373.43</v>
      </c>
      <c r="CS43" s="138">
        <f t="shared" si="15"/>
        <v>135373.43</v>
      </c>
      <c r="CT43" s="138">
        <f t="shared" si="15"/>
        <v>135373.43</v>
      </c>
      <c r="CU43" s="138">
        <f t="shared" si="15"/>
        <v>135373.43</v>
      </c>
      <c r="CV43" s="138">
        <f t="shared" si="15"/>
        <v>135373.43</v>
      </c>
      <c r="CW43" s="138">
        <f t="shared" si="15"/>
        <v>135373.43</v>
      </c>
      <c r="CX43" s="138">
        <f t="shared" si="15"/>
        <v>135373.43</v>
      </c>
      <c r="CY43" s="139">
        <f>CY10+CX43</f>
        <v>135373.43</v>
      </c>
    </row>
    <row r="44" spans="1:103" x14ac:dyDescent="0.3">
      <c r="A44" s="7" t="s">
        <v>6</v>
      </c>
      <c r="B44" s="8">
        <v>3</v>
      </c>
      <c r="C44" s="15" t="s">
        <v>13</v>
      </c>
      <c r="D44" s="9">
        <v>44100</v>
      </c>
      <c r="E44" s="9">
        <v>44130</v>
      </c>
      <c r="F44" s="10">
        <f t="shared" si="9"/>
        <v>0</v>
      </c>
      <c r="G44" s="11">
        <v>0</v>
      </c>
      <c r="H44" s="11"/>
      <c r="I44" s="12">
        <f t="shared" si="13"/>
        <v>0</v>
      </c>
      <c r="J44" s="126">
        <v>25</v>
      </c>
      <c r="K44" s="20">
        <f>SUM(K45:K46)</f>
        <v>0.1372549019607843</v>
      </c>
      <c r="L44" s="137">
        <f t="shared" si="10"/>
        <v>0</v>
      </c>
      <c r="M44" s="138">
        <f t="shared" si="16"/>
        <v>0</v>
      </c>
      <c r="N44" s="138">
        <f t="shared" si="17"/>
        <v>0</v>
      </c>
      <c r="O44" s="138">
        <f t="shared" si="17"/>
        <v>0</v>
      </c>
      <c r="P44" s="138">
        <f t="shared" si="17"/>
        <v>0</v>
      </c>
      <c r="Q44" s="138">
        <f t="shared" si="17"/>
        <v>0</v>
      </c>
      <c r="R44" s="138">
        <f t="shared" si="17"/>
        <v>0</v>
      </c>
      <c r="S44" s="138">
        <f t="shared" si="17"/>
        <v>0</v>
      </c>
      <c r="T44" s="138">
        <f t="shared" si="17"/>
        <v>0</v>
      </c>
      <c r="U44" s="138">
        <f t="shared" si="17"/>
        <v>0</v>
      </c>
      <c r="V44" s="138">
        <f t="shared" si="17"/>
        <v>0</v>
      </c>
      <c r="W44" s="138">
        <f t="shared" si="17"/>
        <v>0</v>
      </c>
      <c r="X44" s="138">
        <f t="shared" si="17"/>
        <v>0</v>
      </c>
      <c r="Y44" s="138">
        <f t="shared" si="17"/>
        <v>0</v>
      </c>
      <c r="Z44" s="138">
        <f t="shared" si="17"/>
        <v>0</v>
      </c>
      <c r="AA44" s="138">
        <f t="shared" si="17"/>
        <v>0</v>
      </c>
      <c r="AB44" s="138">
        <f t="shared" si="17"/>
        <v>0</v>
      </c>
      <c r="AC44" s="138">
        <f t="shared" si="17"/>
        <v>0</v>
      </c>
      <c r="AD44" s="138">
        <f t="shared" si="17"/>
        <v>0</v>
      </c>
      <c r="AE44" s="138">
        <f t="shared" si="17"/>
        <v>0</v>
      </c>
      <c r="AF44" s="138">
        <f t="shared" si="17"/>
        <v>0</v>
      </c>
      <c r="AG44" s="138">
        <f t="shared" si="17"/>
        <v>0</v>
      </c>
      <c r="AH44" s="138">
        <f t="shared" si="17"/>
        <v>0</v>
      </c>
      <c r="AI44" s="138">
        <f t="shared" si="17"/>
        <v>0</v>
      </c>
      <c r="AJ44" s="138">
        <f t="shared" si="17"/>
        <v>0</v>
      </c>
      <c r="AK44" s="138">
        <f t="shared" si="17"/>
        <v>0</v>
      </c>
      <c r="AL44" s="138">
        <f t="shared" si="17"/>
        <v>0</v>
      </c>
      <c r="AM44" s="138">
        <f t="shared" si="17"/>
        <v>0</v>
      </c>
      <c r="AN44" s="138">
        <f t="shared" si="17"/>
        <v>0</v>
      </c>
      <c r="AO44" s="138">
        <f t="shared" si="17"/>
        <v>0</v>
      </c>
      <c r="AP44" s="138">
        <f t="shared" si="17"/>
        <v>0</v>
      </c>
      <c r="AQ44" s="138">
        <f t="shared" si="17"/>
        <v>0</v>
      </c>
      <c r="AR44" s="138">
        <f t="shared" si="17"/>
        <v>0</v>
      </c>
      <c r="AS44" s="138">
        <f t="shared" si="17"/>
        <v>0</v>
      </c>
      <c r="AT44" s="138">
        <f t="shared" si="17"/>
        <v>0</v>
      </c>
      <c r="AU44" s="138">
        <f t="shared" si="17"/>
        <v>0</v>
      </c>
      <c r="AV44" s="138">
        <f t="shared" si="17"/>
        <v>0</v>
      </c>
      <c r="AW44" s="138">
        <f t="shared" si="17"/>
        <v>0</v>
      </c>
      <c r="AX44" s="138">
        <f t="shared" si="17"/>
        <v>0</v>
      </c>
      <c r="AY44" s="138">
        <f t="shared" si="17"/>
        <v>0</v>
      </c>
      <c r="AZ44" s="138">
        <f t="shared" si="17"/>
        <v>0</v>
      </c>
      <c r="BA44" s="138">
        <f t="shared" si="17"/>
        <v>0</v>
      </c>
      <c r="BB44" s="138">
        <f t="shared" si="17"/>
        <v>0</v>
      </c>
      <c r="BC44" s="138">
        <f t="shared" si="17"/>
        <v>0</v>
      </c>
      <c r="BD44" s="138">
        <f t="shared" si="17"/>
        <v>0</v>
      </c>
      <c r="BE44" s="138">
        <f t="shared" si="17"/>
        <v>0</v>
      </c>
      <c r="BF44" s="138">
        <f t="shared" si="17"/>
        <v>0</v>
      </c>
      <c r="BG44" s="138">
        <f t="shared" si="17"/>
        <v>0</v>
      </c>
      <c r="BH44" s="138">
        <f t="shared" si="17"/>
        <v>0</v>
      </c>
      <c r="BI44" s="138">
        <f t="shared" si="17"/>
        <v>0</v>
      </c>
      <c r="BJ44" s="138">
        <f t="shared" si="17"/>
        <v>0</v>
      </c>
      <c r="BK44" s="138">
        <f t="shared" si="17"/>
        <v>0</v>
      </c>
      <c r="BL44" s="138">
        <f t="shared" si="17"/>
        <v>0</v>
      </c>
      <c r="BM44" s="138">
        <f t="shared" si="17"/>
        <v>0</v>
      </c>
      <c r="BN44" s="138">
        <f t="shared" si="17"/>
        <v>0</v>
      </c>
      <c r="BO44" s="138">
        <f t="shared" si="17"/>
        <v>0</v>
      </c>
      <c r="BP44" s="138">
        <f t="shared" si="17"/>
        <v>0</v>
      </c>
      <c r="BQ44" s="138">
        <f t="shared" si="17"/>
        <v>0</v>
      </c>
      <c r="BR44" s="138">
        <f t="shared" si="17"/>
        <v>0</v>
      </c>
      <c r="BS44" s="138">
        <f t="shared" si="17"/>
        <v>0</v>
      </c>
      <c r="BT44" s="138">
        <f t="shared" si="17"/>
        <v>0</v>
      </c>
      <c r="BU44" s="138">
        <f t="shared" si="17"/>
        <v>0</v>
      </c>
      <c r="BV44" s="138">
        <f t="shared" si="17"/>
        <v>0</v>
      </c>
      <c r="BW44" s="138">
        <f t="shared" si="17"/>
        <v>0</v>
      </c>
      <c r="BX44" s="138">
        <f t="shared" si="17"/>
        <v>0</v>
      </c>
      <c r="BY44" s="138">
        <f t="shared" si="17"/>
        <v>0</v>
      </c>
      <c r="BZ44" s="138">
        <f t="shared" si="15"/>
        <v>0</v>
      </c>
      <c r="CA44" s="138">
        <f t="shared" si="15"/>
        <v>0</v>
      </c>
      <c r="CB44" s="138">
        <f t="shared" si="15"/>
        <v>0</v>
      </c>
      <c r="CC44" s="138">
        <f t="shared" si="15"/>
        <v>0</v>
      </c>
      <c r="CD44" s="138">
        <f t="shared" si="15"/>
        <v>0</v>
      </c>
      <c r="CE44" s="138">
        <f t="shared" si="15"/>
        <v>0</v>
      </c>
      <c r="CF44" s="138">
        <f t="shared" si="15"/>
        <v>0</v>
      </c>
      <c r="CG44" s="138">
        <f t="shared" si="15"/>
        <v>0</v>
      </c>
      <c r="CH44" s="138">
        <f t="shared" si="15"/>
        <v>0</v>
      </c>
      <c r="CI44" s="138">
        <f t="shared" si="15"/>
        <v>0</v>
      </c>
      <c r="CJ44" s="138">
        <f t="shared" si="15"/>
        <v>0</v>
      </c>
      <c r="CK44" s="138">
        <f t="shared" si="15"/>
        <v>0</v>
      </c>
      <c r="CL44" s="138">
        <f t="shared" si="15"/>
        <v>0</v>
      </c>
      <c r="CM44" s="138">
        <f t="shared" si="15"/>
        <v>0</v>
      </c>
      <c r="CN44" s="138">
        <f t="shared" si="15"/>
        <v>0</v>
      </c>
      <c r="CO44" s="138">
        <f t="shared" si="15"/>
        <v>0</v>
      </c>
      <c r="CP44" s="138">
        <f t="shared" si="15"/>
        <v>0</v>
      </c>
      <c r="CQ44" s="138">
        <f t="shared" si="15"/>
        <v>0</v>
      </c>
      <c r="CR44" s="138">
        <f t="shared" si="15"/>
        <v>0</v>
      </c>
      <c r="CS44" s="138">
        <f t="shared" si="15"/>
        <v>0</v>
      </c>
      <c r="CT44" s="138">
        <f t="shared" si="15"/>
        <v>0</v>
      </c>
      <c r="CU44" s="138">
        <f t="shared" si="15"/>
        <v>0</v>
      </c>
      <c r="CV44" s="138">
        <f t="shared" si="15"/>
        <v>0</v>
      </c>
      <c r="CW44" s="138">
        <f t="shared" si="15"/>
        <v>0</v>
      </c>
      <c r="CX44" s="138">
        <f t="shared" si="15"/>
        <v>0</v>
      </c>
      <c r="CY44" s="139">
        <f t="shared" si="15"/>
        <v>0</v>
      </c>
    </row>
    <row r="45" spans="1:103" x14ac:dyDescent="0.3">
      <c r="A45" s="40" t="s">
        <v>8</v>
      </c>
      <c r="B45" s="41">
        <v>4</v>
      </c>
      <c r="C45" s="42" t="s">
        <v>14</v>
      </c>
      <c r="D45" s="43">
        <v>44100</v>
      </c>
      <c r="E45" s="43">
        <v>44130</v>
      </c>
      <c r="F45" s="44">
        <f t="shared" si="9"/>
        <v>0.12254901960784313</v>
      </c>
      <c r="G45" s="45">
        <v>135373.43</v>
      </c>
      <c r="H45" s="45"/>
      <c r="I45" s="46">
        <f t="shared" si="13"/>
        <v>5414.9371999999994</v>
      </c>
      <c r="J45" s="120">
        <v>25</v>
      </c>
      <c r="K45" s="47">
        <f>F45</f>
        <v>0.12254901960784313</v>
      </c>
      <c r="L45" s="137">
        <f t="shared" si="10"/>
        <v>0</v>
      </c>
      <c r="M45" s="138">
        <f t="shared" si="16"/>
        <v>0</v>
      </c>
      <c r="N45" s="138">
        <f t="shared" si="17"/>
        <v>0</v>
      </c>
      <c r="O45" s="138">
        <f t="shared" si="17"/>
        <v>0</v>
      </c>
      <c r="P45" s="138">
        <f t="shared" si="17"/>
        <v>4738</v>
      </c>
      <c r="Q45" s="138">
        <f t="shared" si="17"/>
        <v>4738</v>
      </c>
      <c r="R45" s="138">
        <f t="shared" si="17"/>
        <v>10153</v>
      </c>
      <c r="S45" s="138">
        <f t="shared" si="17"/>
        <v>15568</v>
      </c>
      <c r="T45" s="138">
        <f t="shared" si="17"/>
        <v>20983</v>
      </c>
      <c r="U45" s="138">
        <f t="shared" si="17"/>
        <v>26398</v>
      </c>
      <c r="V45" s="138">
        <f t="shared" si="17"/>
        <v>31813</v>
      </c>
      <c r="W45" s="138">
        <f t="shared" si="17"/>
        <v>37228</v>
      </c>
      <c r="X45" s="138">
        <f t="shared" si="17"/>
        <v>37228</v>
      </c>
      <c r="Y45" s="138">
        <f t="shared" si="17"/>
        <v>42643</v>
      </c>
      <c r="Z45" s="138">
        <f t="shared" si="17"/>
        <v>48058</v>
      </c>
      <c r="AA45" s="138">
        <f t="shared" si="17"/>
        <v>53473</v>
      </c>
      <c r="AB45" s="138">
        <f t="shared" si="17"/>
        <v>58888</v>
      </c>
      <c r="AC45" s="138">
        <f t="shared" si="17"/>
        <v>64303</v>
      </c>
      <c r="AD45" s="138">
        <f t="shared" si="17"/>
        <v>69718</v>
      </c>
      <c r="AE45" s="138">
        <f t="shared" si="17"/>
        <v>69718</v>
      </c>
      <c r="AF45" s="138">
        <f t="shared" si="17"/>
        <v>75133</v>
      </c>
      <c r="AG45" s="138">
        <f t="shared" si="17"/>
        <v>80548</v>
      </c>
      <c r="AH45" s="138">
        <f t="shared" si="17"/>
        <v>85963</v>
      </c>
      <c r="AI45" s="138">
        <f t="shared" si="17"/>
        <v>91378</v>
      </c>
      <c r="AJ45" s="138">
        <f t="shared" si="17"/>
        <v>96793</v>
      </c>
      <c r="AK45" s="138">
        <f t="shared" si="17"/>
        <v>102208</v>
      </c>
      <c r="AL45" s="138">
        <f t="shared" si="17"/>
        <v>102208</v>
      </c>
      <c r="AM45" s="138">
        <f t="shared" si="17"/>
        <v>107623</v>
      </c>
      <c r="AN45" s="138">
        <f t="shared" si="17"/>
        <v>113038</v>
      </c>
      <c r="AO45" s="138">
        <f t="shared" si="17"/>
        <v>118453</v>
      </c>
      <c r="AP45" s="138">
        <f t="shared" si="17"/>
        <v>123868</v>
      </c>
      <c r="AQ45" s="138">
        <f t="shared" si="17"/>
        <v>129283</v>
      </c>
      <c r="AR45" s="138">
        <f t="shared" si="17"/>
        <v>134698</v>
      </c>
      <c r="AS45" s="138">
        <f t="shared" si="17"/>
        <v>134698</v>
      </c>
      <c r="AT45" s="138">
        <f t="shared" si="17"/>
        <v>135373.43</v>
      </c>
      <c r="AU45" s="138">
        <f t="shared" si="17"/>
        <v>135373.43</v>
      </c>
      <c r="AV45" s="138">
        <f t="shared" si="17"/>
        <v>135373.43</v>
      </c>
      <c r="AW45" s="138">
        <f t="shared" si="17"/>
        <v>135373.43</v>
      </c>
      <c r="AX45" s="138">
        <f t="shared" si="17"/>
        <v>135373.43</v>
      </c>
      <c r="AY45" s="138">
        <f t="shared" si="17"/>
        <v>135373.43</v>
      </c>
      <c r="AZ45" s="138">
        <f t="shared" si="17"/>
        <v>135373.43</v>
      </c>
      <c r="BA45" s="138">
        <f t="shared" si="17"/>
        <v>135373.43</v>
      </c>
      <c r="BB45" s="138">
        <f t="shared" si="17"/>
        <v>135373.43</v>
      </c>
      <c r="BC45" s="138">
        <f t="shared" si="17"/>
        <v>135373.43</v>
      </c>
      <c r="BD45" s="138">
        <f t="shared" si="17"/>
        <v>135373.43</v>
      </c>
      <c r="BE45" s="138">
        <f t="shared" si="17"/>
        <v>135373.43</v>
      </c>
      <c r="BF45" s="138">
        <f t="shared" si="17"/>
        <v>135373.43</v>
      </c>
      <c r="BG45" s="138">
        <f t="shared" si="17"/>
        <v>135373.43</v>
      </c>
      <c r="BH45" s="138">
        <f t="shared" si="17"/>
        <v>135373.43</v>
      </c>
      <c r="BI45" s="138">
        <f t="shared" si="17"/>
        <v>135373.43</v>
      </c>
      <c r="BJ45" s="138">
        <f t="shared" si="17"/>
        <v>135373.43</v>
      </c>
      <c r="BK45" s="138">
        <f t="shared" si="17"/>
        <v>135373.43</v>
      </c>
      <c r="BL45" s="138">
        <f t="shared" si="17"/>
        <v>135373.43</v>
      </c>
      <c r="BM45" s="138">
        <f t="shared" si="17"/>
        <v>135373.43</v>
      </c>
      <c r="BN45" s="138">
        <f t="shared" si="17"/>
        <v>135373.43</v>
      </c>
      <c r="BO45" s="138">
        <f t="shared" si="17"/>
        <v>135373.43</v>
      </c>
      <c r="BP45" s="138">
        <f t="shared" si="17"/>
        <v>135373.43</v>
      </c>
      <c r="BQ45" s="138">
        <f t="shared" si="17"/>
        <v>135373.43</v>
      </c>
      <c r="BR45" s="138">
        <f t="shared" si="17"/>
        <v>135373.43</v>
      </c>
      <c r="BS45" s="138">
        <f t="shared" si="17"/>
        <v>135373.43</v>
      </c>
      <c r="BT45" s="138">
        <f t="shared" si="17"/>
        <v>135373.43</v>
      </c>
      <c r="BU45" s="138">
        <f t="shared" si="17"/>
        <v>135373.43</v>
      </c>
      <c r="BV45" s="138">
        <f t="shared" si="17"/>
        <v>135373.43</v>
      </c>
      <c r="BW45" s="138">
        <f t="shared" si="17"/>
        <v>135373.43</v>
      </c>
      <c r="BX45" s="138">
        <f t="shared" si="17"/>
        <v>135373.43</v>
      </c>
      <c r="BY45" s="138">
        <f t="shared" ref="BY45:CY48" si="18">BY12+BX45</f>
        <v>135373.43</v>
      </c>
      <c r="BZ45" s="138">
        <f t="shared" si="18"/>
        <v>135373.43</v>
      </c>
      <c r="CA45" s="138">
        <f t="shared" si="18"/>
        <v>135373.43</v>
      </c>
      <c r="CB45" s="138">
        <f t="shared" si="18"/>
        <v>135373.43</v>
      </c>
      <c r="CC45" s="138">
        <f t="shared" si="18"/>
        <v>135373.43</v>
      </c>
      <c r="CD45" s="138">
        <f t="shared" si="18"/>
        <v>135373.43</v>
      </c>
      <c r="CE45" s="138">
        <f t="shared" si="18"/>
        <v>135373.43</v>
      </c>
      <c r="CF45" s="138">
        <f t="shared" si="18"/>
        <v>135373.43</v>
      </c>
      <c r="CG45" s="138">
        <f t="shared" si="18"/>
        <v>135373.43</v>
      </c>
      <c r="CH45" s="138">
        <f t="shared" si="18"/>
        <v>135373.43</v>
      </c>
      <c r="CI45" s="138">
        <f t="shared" si="18"/>
        <v>135373.43</v>
      </c>
      <c r="CJ45" s="138">
        <f t="shared" si="18"/>
        <v>135373.43</v>
      </c>
      <c r="CK45" s="138">
        <f t="shared" si="18"/>
        <v>135373.43</v>
      </c>
      <c r="CL45" s="138">
        <f t="shared" si="18"/>
        <v>135373.43</v>
      </c>
      <c r="CM45" s="138">
        <f t="shared" si="18"/>
        <v>135373.43</v>
      </c>
      <c r="CN45" s="138">
        <f t="shared" si="18"/>
        <v>135373.43</v>
      </c>
      <c r="CO45" s="138">
        <f t="shared" si="18"/>
        <v>135373.43</v>
      </c>
      <c r="CP45" s="138">
        <f t="shared" si="18"/>
        <v>135373.43</v>
      </c>
      <c r="CQ45" s="138">
        <f t="shared" si="18"/>
        <v>135373.43</v>
      </c>
      <c r="CR45" s="138">
        <f t="shared" si="18"/>
        <v>135373.43</v>
      </c>
      <c r="CS45" s="138">
        <f t="shared" si="18"/>
        <v>135373.43</v>
      </c>
      <c r="CT45" s="138">
        <f t="shared" si="18"/>
        <v>135373.43</v>
      </c>
      <c r="CU45" s="138">
        <f t="shared" si="18"/>
        <v>135373.43</v>
      </c>
      <c r="CV45" s="138">
        <f t="shared" si="18"/>
        <v>135373.43</v>
      </c>
      <c r="CW45" s="138">
        <f t="shared" si="18"/>
        <v>135373.43</v>
      </c>
      <c r="CX45" s="138">
        <f t="shared" si="18"/>
        <v>135373.43</v>
      </c>
      <c r="CY45" s="139">
        <f t="shared" si="18"/>
        <v>135373.43</v>
      </c>
    </row>
    <row r="46" spans="1:103" x14ac:dyDescent="0.3">
      <c r="A46" s="40" t="s">
        <v>8</v>
      </c>
      <c r="B46" s="41">
        <v>3</v>
      </c>
      <c r="C46" s="42" t="s">
        <v>15</v>
      </c>
      <c r="D46" s="43">
        <v>44130</v>
      </c>
      <c r="E46" s="43">
        <v>44133</v>
      </c>
      <c r="F46" s="44">
        <f t="shared" si="9"/>
        <v>1.4705882352941176E-2</v>
      </c>
      <c r="G46" s="45">
        <v>100</v>
      </c>
      <c r="H46" s="45"/>
      <c r="I46" s="46">
        <f t="shared" si="13"/>
        <v>33.333333333333336</v>
      </c>
      <c r="J46" s="120">
        <v>3</v>
      </c>
      <c r="K46" s="47">
        <f>F46</f>
        <v>1.4705882352941176E-2</v>
      </c>
      <c r="L46" s="137">
        <f t="shared" si="10"/>
        <v>0</v>
      </c>
      <c r="M46" s="138">
        <f t="shared" si="16"/>
        <v>0</v>
      </c>
      <c r="N46" s="138">
        <f t="shared" ref="N46:BY49" si="19">N13+M46</f>
        <v>0</v>
      </c>
      <c r="O46" s="138">
        <f t="shared" si="19"/>
        <v>0</v>
      </c>
      <c r="P46" s="138">
        <f t="shared" si="19"/>
        <v>0</v>
      </c>
      <c r="Q46" s="138">
        <f t="shared" si="19"/>
        <v>0</v>
      </c>
      <c r="R46" s="138">
        <f t="shared" si="19"/>
        <v>0</v>
      </c>
      <c r="S46" s="138">
        <f t="shared" si="19"/>
        <v>0</v>
      </c>
      <c r="T46" s="138">
        <f t="shared" si="19"/>
        <v>0</v>
      </c>
      <c r="U46" s="138">
        <f t="shared" si="19"/>
        <v>0</v>
      </c>
      <c r="V46" s="138">
        <f t="shared" si="19"/>
        <v>0</v>
      </c>
      <c r="W46" s="138">
        <f t="shared" si="19"/>
        <v>0</v>
      </c>
      <c r="X46" s="138">
        <f t="shared" si="19"/>
        <v>0</v>
      </c>
      <c r="Y46" s="138">
        <f t="shared" si="19"/>
        <v>0</v>
      </c>
      <c r="Z46" s="138">
        <f t="shared" si="19"/>
        <v>0</v>
      </c>
      <c r="AA46" s="138">
        <f t="shared" si="19"/>
        <v>0</v>
      </c>
      <c r="AB46" s="138">
        <f t="shared" si="19"/>
        <v>0</v>
      </c>
      <c r="AC46" s="138">
        <f t="shared" si="19"/>
        <v>0</v>
      </c>
      <c r="AD46" s="138">
        <f t="shared" si="19"/>
        <v>0</v>
      </c>
      <c r="AE46" s="138">
        <f t="shared" si="19"/>
        <v>0</v>
      </c>
      <c r="AF46" s="138">
        <f t="shared" si="19"/>
        <v>0</v>
      </c>
      <c r="AG46" s="138">
        <f t="shared" si="19"/>
        <v>0</v>
      </c>
      <c r="AH46" s="138">
        <f t="shared" si="19"/>
        <v>0</v>
      </c>
      <c r="AI46" s="138">
        <f t="shared" si="19"/>
        <v>0</v>
      </c>
      <c r="AJ46" s="138">
        <f t="shared" si="19"/>
        <v>0</v>
      </c>
      <c r="AK46" s="138">
        <f t="shared" si="19"/>
        <v>0</v>
      </c>
      <c r="AL46" s="138">
        <f t="shared" si="19"/>
        <v>0</v>
      </c>
      <c r="AM46" s="138">
        <f t="shared" si="19"/>
        <v>0</v>
      </c>
      <c r="AN46" s="138">
        <f t="shared" si="19"/>
        <v>0</v>
      </c>
      <c r="AO46" s="138">
        <f t="shared" si="19"/>
        <v>0</v>
      </c>
      <c r="AP46" s="138">
        <f t="shared" si="19"/>
        <v>0</v>
      </c>
      <c r="AQ46" s="138">
        <f t="shared" si="19"/>
        <v>0</v>
      </c>
      <c r="AR46" s="138">
        <f t="shared" si="19"/>
        <v>0</v>
      </c>
      <c r="AS46" s="138">
        <f t="shared" si="19"/>
        <v>0</v>
      </c>
      <c r="AT46" s="138">
        <f t="shared" si="19"/>
        <v>29</v>
      </c>
      <c r="AU46" s="138">
        <f t="shared" si="19"/>
        <v>62</v>
      </c>
      <c r="AV46" s="138">
        <f t="shared" si="19"/>
        <v>95</v>
      </c>
      <c r="AW46" s="138">
        <f t="shared" si="19"/>
        <v>100</v>
      </c>
      <c r="AX46" s="138">
        <f t="shared" si="19"/>
        <v>100</v>
      </c>
      <c r="AY46" s="138">
        <f t="shared" si="19"/>
        <v>100</v>
      </c>
      <c r="AZ46" s="138">
        <f t="shared" si="19"/>
        <v>100</v>
      </c>
      <c r="BA46" s="138">
        <f t="shared" si="19"/>
        <v>100</v>
      </c>
      <c r="BB46" s="138">
        <f t="shared" si="19"/>
        <v>100</v>
      </c>
      <c r="BC46" s="138">
        <f t="shared" si="19"/>
        <v>100</v>
      </c>
      <c r="BD46" s="138">
        <f t="shared" si="19"/>
        <v>100</v>
      </c>
      <c r="BE46" s="138">
        <f t="shared" si="19"/>
        <v>100</v>
      </c>
      <c r="BF46" s="138">
        <f t="shared" si="19"/>
        <v>100</v>
      </c>
      <c r="BG46" s="138">
        <f t="shared" si="19"/>
        <v>100</v>
      </c>
      <c r="BH46" s="138">
        <f t="shared" si="19"/>
        <v>100</v>
      </c>
      <c r="BI46" s="138">
        <f t="shared" si="19"/>
        <v>100</v>
      </c>
      <c r="BJ46" s="138">
        <f t="shared" si="19"/>
        <v>100</v>
      </c>
      <c r="BK46" s="138">
        <f t="shared" si="19"/>
        <v>100</v>
      </c>
      <c r="BL46" s="138">
        <f t="shared" si="19"/>
        <v>100</v>
      </c>
      <c r="BM46" s="138">
        <f t="shared" si="19"/>
        <v>100</v>
      </c>
      <c r="BN46" s="138">
        <f t="shared" si="19"/>
        <v>100</v>
      </c>
      <c r="BO46" s="138">
        <f t="shared" si="19"/>
        <v>100</v>
      </c>
      <c r="BP46" s="138">
        <f t="shared" si="19"/>
        <v>100</v>
      </c>
      <c r="BQ46" s="138">
        <f t="shared" si="19"/>
        <v>100</v>
      </c>
      <c r="BR46" s="138">
        <f t="shared" si="19"/>
        <v>100</v>
      </c>
      <c r="BS46" s="138">
        <f t="shared" si="19"/>
        <v>100</v>
      </c>
      <c r="BT46" s="138">
        <f t="shared" si="19"/>
        <v>100</v>
      </c>
      <c r="BU46" s="138">
        <f t="shared" si="19"/>
        <v>100</v>
      </c>
      <c r="BV46" s="138">
        <f t="shared" si="19"/>
        <v>100</v>
      </c>
      <c r="BW46" s="138">
        <f t="shared" si="19"/>
        <v>100</v>
      </c>
      <c r="BX46" s="138">
        <f t="shared" si="19"/>
        <v>100</v>
      </c>
      <c r="BY46" s="138">
        <f t="shared" si="19"/>
        <v>100</v>
      </c>
      <c r="BZ46" s="138">
        <f t="shared" si="18"/>
        <v>100</v>
      </c>
      <c r="CA46" s="138">
        <f t="shared" si="18"/>
        <v>100</v>
      </c>
      <c r="CB46" s="138">
        <f t="shared" si="18"/>
        <v>100</v>
      </c>
      <c r="CC46" s="138">
        <f t="shared" si="18"/>
        <v>100</v>
      </c>
      <c r="CD46" s="138">
        <f t="shared" si="18"/>
        <v>100</v>
      </c>
      <c r="CE46" s="138">
        <f t="shared" si="18"/>
        <v>100</v>
      </c>
      <c r="CF46" s="138">
        <f t="shared" si="18"/>
        <v>100</v>
      </c>
      <c r="CG46" s="138">
        <f t="shared" si="18"/>
        <v>100</v>
      </c>
      <c r="CH46" s="138">
        <f t="shared" si="18"/>
        <v>100</v>
      </c>
      <c r="CI46" s="138">
        <f t="shared" si="18"/>
        <v>100</v>
      </c>
      <c r="CJ46" s="138">
        <f t="shared" si="18"/>
        <v>100</v>
      </c>
      <c r="CK46" s="138">
        <f t="shared" si="18"/>
        <v>100</v>
      </c>
      <c r="CL46" s="138">
        <f t="shared" si="18"/>
        <v>100</v>
      </c>
      <c r="CM46" s="138">
        <f t="shared" si="18"/>
        <v>100</v>
      </c>
      <c r="CN46" s="138">
        <f t="shared" si="18"/>
        <v>100</v>
      </c>
      <c r="CO46" s="138">
        <f t="shared" si="18"/>
        <v>100</v>
      </c>
      <c r="CP46" s="138">
        <f t="shared" si="18"/>
        <v>100</v>
      </c>
      <c r="CQ46" s="138">
        <f t="shared" si="18"/>
        <v>100</v>
      </c>
      <c r="CR46" s="138">
        <f t="shared" si="18"/>
        <v>100</v>
      </c>
      <c r="CS46" s="138">
        <f t="shared" si="18"/>
        <v>100</v>
      </c>
      <c r="CT46" s="138">
        <f t="shared" si="18"/>
        <v>100</v>
      </c>
      <c r="CU46" s="138">
        <f t="shared" si="18"/>
        <v>100</v>
      </c>
      <c r="CV46" s="138">
        <f t="shared" si="18"/>
        <v>100</v>
      </c>
      <c r="CW46" s="138">
        <f t="shared" si="18"/>
        <v>100</v>
      </c>
      <c r="CX46" s="138">
        <f t="shared" si="18"/>
        <v>100</v>
      </c>
      <c r="CY46" s="139">
        <f t="shared" si="18"/>
        <v>100</v>
      </c>
    </row>
    <row r="47" spans="1:103" x14ac:dyDescent="0.3">
      <c r="A47" s="7" t="s">
        <v>6</v>
      </c>
      <c r="B47" s="8">
        <v>3</v>
      </c>
      <c r="C47" s="15" t="s">
        <v>16</v>
      </c>
      <c r="D47" s="9">
        <v>44131</v>
      </c>
      <c r="E47" s="9">
        <v>44187</v>
      </c>
      <c r="F47" s="10">
        <f t="shared" si="9"/>
        <v>0</v>
      </c>
      <c r="G47" s="11">
        <v>0</v>
      </c>
      <c r="H47" s="11"/>
      <c r="I47" s="12">
        <f t="shared" si="13"/>
        <v>0</v>
      </c>
      <c r="J47" s="126">
        <v>48</v>
      </c>
      <c r="K47" s="20">
        <f>SUM(K48:K51)</f>
        <v>0.23529411764705885</v>
      </c>
      <c r="L47" s="137">
        <f t="shared" si="10"/>
        <v>0</v>
      </c>
      <c r="M47" s="138">
        <f t="shared" si="16"/>
        <v>0</v>
      </c>
      <c r="N47" s="138">
        <f t="shared" si="19"/>
        <v>0</v>
      </c>
      <c r="O47" s="138">
        <f t="shared" si="19"/>
        <v>0</v>
      </c>
      <c r="P47" s="138">
        <f t="shared" si="19"/>
        <v>0</v>
      </c>
      <c r="Q47" s="138">
        <f t="shared" si="19"/>
        <v>0</v>
      </c>
      <c r="R47" s="138">
        <f t="shared" si="19"/>
        <v>0</v>
      </c>
      <c r="S47" s="138">
        <f t="shared" si="19"/>
        <v>0</v>
      </c>
      <c r="T47" s="138">
        <f t="shared" si="19"/>
        <v>0</v>
      </c>
      <c r="U47" s="138">
        <f t="shared" si="19"/>
        <v>0</v>
      </c>
      <c r="V47" s="138">
        <f t="shared" si="19"/>
        <v>0</v>
      </c>
      <c r="W47" s="138">
        <f t="shared" si="19"/>
        <v>0</v>
      </c>
      <c r="X47" s="138">
        <f t="shared" si="19"/>
        <v>0</v>
      </c>
      <c r="Y47" s="138">
        <f t="shared" si="19"/>
        <v>0</v>
      </c>
      <c r="Z47" s="138">
        <f t="shared" si="19"/>
        <v>0</v>
      </c>
      <c r="AA47" s="138">
        <f t="shared" si="19"/>
        <v>0</v>
      </c>
      <c r="AB47" s="138">
        <f t="shared" si="19"/>
        <v>0</v>
      </c>
      <c r="AC47" s="138">
        <f t="shared" si="19"/>
        <v>0</v>
      </c>
      <c r="AD47" s="138">
        <f t="shared" si="19"/>
        <v>0</v>
      </c>
      <c r="AE47" s="138">
        <f t="shared" si="19"/>
        <v>0</v>
      </c>
      <c r="AF47" s="138">
        <f t="shared" si="19"/>
        <v>0</v>
      </c>
      <c r="AG47" s="138">
        <f t="shared" si="19"/>
        <v>0</v>
      </c>
      <c r="AH47" s="138">
        <f t="shared" si="19"/>
        <v>0</v>
      </c>
      <c r="AI47" s="138">
        <f t="shared" si="19"/>
        <v>0</v>
      </c>
      <c r="AJ47" s="138">
        <f t="shared" si="19"/>
        <v>0</v>
      </c>
      <c r="AK47" s="138">
        <f t="shared" si="19"/>
        <v>0</v>
      </c>
      <c r="AL47" s="138">
        <f t="shared" si="19"/>
        <v>0</v>
      </c>
      <c r="AM47" s="138">
        <f t="shared" si="19"/>
        <v>0</v>
      </c>
      <c r="AN47" s="138">
        <f t="shared" si="19"/>
        <v>0</v>
      </c>
      <c r="AO47" s="138">
        <f t="shared" si="19"/>
        <v>0</v>
      </c>
      <c r="AP47" s="138">
        <f t="shared" si="19"/>
        <v>0</v>
      </c>
      <c r="AQ47" s="138">
        <f t="shared" si="19"/>
        <v>0</v>
      </c>
      <c r="AR47" s="138">
        <f t="shared" si="19"/>
        <v>0</v>
      </c>
      <c r="AS47" s="138">
        <f t="shared" si="19"/>
        <v>0</v>
      </c>
      <c r="AT47" s="138">
        <f t="shared" si="19"/>
        <v>0</v>
      </c>
      <c r="AU47" s="138">
        <f t="shared" si="19"/>
        <v>0</v>
      </c>
      <c r="AV47" s="138">
        <f t="shared" si="19"/>
        <v>0</v>
      </c>
      <c r="AW47" s="138">
        <f t="shared" si="19"/>
        <v>0</v>
      </c>
      <c r="AX47" s="138">
        <f t="shared" si="19"/>
        <v>0</v>
      </c>
      <c r="AY47" s="138">
        <f t="shared" si="19"/>
        <v>0</v>
      </c>
      <c r="AZ47" s="138">
        <f t="shared" si="19"/>
        <v>0</v>
      </c>
      <c r="BA47" s="138">
        <f t="shared" si="19"/>
        <v>0</v>
      </c>
      <c r="BB47" s="138">
        <f t="shared" si="19"/>
        <v>0</v>
      </c>
      <c r="BC47" s="138">
        <f t="shared" si="19"/>
        <v>0</v>
      </c>
      <c r="BD47" s="138">
        <f t="shared" si="19"/>
        <v>0</v>
      </c>
      <c r="BE47" s="138">
        <f t="shared" si="19"/>
        <v>0</v>
      </c>
      <c r="BF47" s="138">
        <f t="shared" si="19"/>
        <v>0</v>
      </c>
      <c r="BG47" s="138">
        <f t="shared" si="19"/>
        <v>0</v>
      </c>
      <c r="BH47" s="138">
        <f t="shared" si="19"/>
        <v>0</v>
      </c>
      <c r="BI47" s="138">
        <f t="shared" si="19"/>
        <v>0</v>
      </c>
      <c r="BJ47" s="138">
        <f t="shared" si="19"/>
        <v>0</v>
      </c>
      <c r="BK47" s="138">
        <f t="shared" si="19"/>
        <v>0</v>
      </c>
      <c r="BL47" s="138">
        <f t="shared" si="19"/>
        <v>0</v>
      </c>
      <c r="BM47" s="138">
        <f t="shared" si="19"/>
        <v>0</v>
      </c>
      <c r="BN47" s="138">
        <f t="shared" si="19"/>
        <v>0</v>
      </c>
      <c r="BO47" s="138">
        <f t="shared" si="19"/>
        <v>0</v>
      </c>
      <c r="BP47" s="138">
        <f t="shared" si="19"/>
        <v>0</v>
      </c>
      <c r="BQ47" s="138">
        <f t="shared" si="19"/>
        <v>0</v>
      </c>
      <c r="BR47" s="138">
        <f t="shared" si="19"/>
        <v>0</v>
      </c>
      <c r="BS47" s="138">
        <f t="shared" si="19"/>
        <v>0</v>
      </c>
      <c r="BT47" s="138">
        <f t="shared" si="19"/>
        <v>0</v>
      </c>
      <c r="BU47" s="138">
        <f t="shared" si="19"/>
        <v>0</v>
      </c>
      <c r="BV47" s="138">
        <f t="shared" si="19"/>
        <v>0</v>
      </c>
      <c r="BW47" s="138">
        <f t="shared" si="19"/>
        <v>0</v>
      </c>
      <c r="BX47" s="138">
        <f t="shared" si="19"/>
        <v>0</v>
      </c>
      <c r="BY47" s="138">
        <f t="shared" si="19"/>
        <v>0</v>
      </c>
      <c r="BZ47" s="138">
        <f t="shared" si="18"/>
        <v>0</v>
      </c>
      <c r="CA47" s="138">
        <f t="shared" si="18"/>
        <v>0</v>
      </c>
      <c r="CB47" s="138">
        <f t="shared" si="18"/>
        <v>0</v>
      </c>
      <c r="CC47" s="138">
        <f t="shared" si="18"/>
        <v>0</v>
      </c>
      <c r="CD47" s="138">
        <f t="shared" si="18"/>
        <v>0</v>
      </c>
      <c r="CE47" s="138">
        <f t="shared" si="18"/>
        <v>0</v>
      </c>
      <c r="CF47" s="138">
        <f t="shared" si="18"/>
        <v>0</v>
      </c>
      <c r="CG47" s="138">
        <f t="shared" si="18"/>
        <v>0</v>
      </c>
      <c r="CH47" s="138">
        <f t="shared" si="18"/>
        <v>0</v>
      </c>
      <c r="CI47" s="138">
        <f t="shared" si="18"/>
        <v>0</v>
      </c>
      <c r="CJ47" s="138">
        <f t="shared" si="18"/>
        <v>0</v>
      </c>
      <c r="CK47" s="138">
        <f t="shared" si="18"/>
        <v>0</v>
      </c>
      <c r="CL47" s="138">
        <f t="shared" si="18"/>
        <v>0</v>
      </c>
      <c r="CM47" s="138">
        <f t="shared" si="18"/>
        <v>0</v>
      </c>
      <c r="CN47" s="138">
        <f t="shared" si="18"/>
        <v>0</v>
      </c>
      <c r="CO47" s="138">
        <f t="shared" si="18"/>
        <v>0</v>
      </c>
      <c r="CP47" s="138">
        <f t="shared" si="18"/>
        <v>0</v>
      </c>
      <c r="CQ47" s="138">
        <f t="shared" si="18"/>
        <v>0</v>
      </c>
      <c r="CR47" s="138">
        <f t="shared" si="18"/>
        <v>0</v>
      </c>
      <c r="CS47" s="138">
        <f t="shared" si="18"/>
        <v>0</v>
      </c>
      <c r="CT47" s="138">
        <f t="shared" si="18"/>
        <v>0</v>
      </c>
      <c r="CU47" s="138">
        <f t="shared" si="18"/>
        <v>0</v>
      </c>
      <c r="CV47" s="138">
        <f t="shared" si="18"/>
        <v>0</v>
      </c>
      <c r="CW47" s="138">
        <f t="shared" si="18"/>
        <v>0</v>
      </c>
      <c r="CX47" s="138">
        <f t="shared" si="18"/>
        <v>0</v>
      </c>
      <c r="CY47" s="139">
        <f t="shared" si="18"/>
        <v>0</v>
      </c>
    </row>
    <row r="48" spans="1:103" x14ac:dyDescent="0.3">
      <c r="A48" s="40" t="s">
        <v>8</v>
      </c>
      <c r="B48" s="41">
        <v>4</v>
      </c>
      <c r="C48" s="42" t="s">
        <v>17</v>
      </c>
      <c r="D48" s="43">
        <v>44131</v>
      </c>
      <c r="E48" s="43">
        <v>44152</v>
      </c>
      <c r="F48" s="44">
        <f t="shared" si="9"/>
        <v>8.8235294117647065E-2</v>
      </c>
      <c r="G48" s="45">
        <v>698</v>
      </c>
      <c r="H48" s="45"/>
      <c r="I48" s="46">
        <f t="shared" si="13"/>
        <v>38.777777777777779</v>
      </c>
      <c r="J48" s="120">
        <v>18</v>
      </c>
      <c r="K48" s="47">
        <f>F48</f>
        <v>8.8235294117647065E-2</v>
      </c>
      <c r="L48" s="137">
        <f t="shared" si="10"/>
        <v>0</v>
      </c>
      <c r="M48" s="138">
        <f t="shared" si="16"/>
        <v>0</v>
      </c>
      <c r="N48" s="138">
        <f t="shared" si="19"/>
        <v>0</v>
      </c>
      <c r="O48" s="138">
        <f t="shared" si="19"/>
        <v>0</v>
      </c>
      <c r="P48" s="138">
        <f t="shared" si="19"/>
        <v>0</v>
      </c>
      <c r="Q48" s="138">
        <f t="shared" si="19"/>
        <v>0</v>
      </c>
      <c r="R48" s="138">
        <f t="shared" si="19"/>
        <v>0</v>
      </c>
      <c r="S48" s="138">
        <f t="shared" si="19"/>
        <v>0</v>
      </c>
      <c r="T48" s="138">
        <f t="shared" si="19"/>
        <v>0</v>
      </c>
      <c r="U48" s="138">
        <f t="shared" si="19"/>
        <v>0</v>
      </c>
      <c r="V48" s="138">
        <f t="shared" si="19"/>
        <v>0</v>
      </c>
      <c r="W48" s="138">
        <f t="shared" si="19"/>
        <v>0</v>
      </c>
      <c r="X48" s="138">
        <f t="shared" si="19"/>
        <v>0</v>
      </c>
      <c r="Y48" s="138">
        <f t="shared" si="19"/>
        <v>0</v>
      </c>
      <c r="Z48" s="138">
        <f t="shared" si="19"/>
        <v>0</v>
      </c>
      <c r="AA48" s="138">
        <f t="shared" si="19"/>
        <v>0</v>
      </c>
      <c r="AB48" s="138">
        <f t="shared" si="19"/>
        <v>0</v>
      </c>
      <c r="AC48" s="138">
        <f t="shared" si="19"/>
        <v>0</v>
      </c>
      <c r="AD48" s="138">
        <f t="shared" si="19"/>
        <v>0</v>
      </c>
      <c r="AE48" s="138">
        <f t="shared" si="19"/>
        <v>0</v>
      </c>
      <c r="AF48" s="138">
        <f t="shared" si="19"/>
        <v>0</v>
      </c>
      <c r="AG48" s="138">
        <f t="shared" si="19"/>
        <v>0</v>
      </c>
      <c r="AH48" s="138">
        <f t="shared" si="19"/>
        <v>0</v>
      </c>
      <c r="AI48" s="138">
        <f t="shared" si="19"/>
        <v>0</v>
      </c>
      <c r="AJ48" s="138">
        <f t="shared" si="19"/>
        <v>0</v>
      </c>
      <c r="AK48" s="138">
        <f t="shared" si="19"/>
        <v>0</v>
      </c>
      <c r="AL48" s="138">
        <f t="shared" si="19"/>
        <v>0</v>
      </c>
      <c r="AM48" s="138">
        <f t="shared" si="19"/>
        <v>0</v>
      </c>
      <c r="AN48" s="138">
        <f t="shared" si="19"/>
        <v>0</v>
      </c>
      <c r="AO48" s="138">
        <f t="shared" si="19"/>
        <v>0</v>
      </c>
      <c r="AP48" s="138">
        <f t="shared" si="19"/>
        <v>0</v>
      </c>
      <c r="AQ48" s="138">
        <f t="shared" si="19"/>
        <v>0</v>
      </c>
      <c r="AR48" s="138">
        <f t="shared" si="19"/>
        <v>0</v>
      </c>
      <c r="AS48" s="138">
        <f t="shared" si="19"/>
        <v>0</v>
      </c>
      <c r="AT48" s="138">
        <f t="shared" si="19"/>
        <v>0</v>
      </c>
      <c r="AU48" s="138">
        <f t="shared" si="19"/>
        <v>34</v>
      </c>
      <c r="AV48" s="138">
        <f t="shared" si="19"/>
        <v>73</v>
      </c>
      <c r="AW48" s="138">
        <f t="shared" si="19"/>
        <v>112</v>
      </c>
      <c r="AX48" s="138">
        <f t="shared" si="19"/>
        <v>151</v>
      </c>
      <c r="AY48" s="138">
        <f t="shared" si="19"/>
        <v>190</v>
      </c>
      <c r="AZ48" s="138">
        <f t="shared" si="19"/>
        <v>190</v>
      </c>
      <c r="BA48" s="138">
        <f t="shared" si="19"/>
        <v>229</v>
      </c>
      <c r="BB48" s="138">
        <f t="shared" si="19"/>
        <v>268</v>
      </c>
      <c r="BC48" s="138">
        <f t="shared" si="19"/>
        <v>307</v>
      </c>
      <c r="BD48" s="138">
        <f t="shared" si="19"/>
        <v>346</v>
      </c>
      <c r="BE48" s="138">
        <f t="shared" si="19"/>
        <v>385</v>
      </c>
      <c r="BF48" s="138">
        <f t="shared" si="19"/>
        <v>424</v>
      </c>
      <c r="BG48" s="138">
        <f t="shared" si="19"/>
        <v>424</v>
      </c>
      <c r="BH48" s="138">
        <f t="shared" si="19"/>
        <v>463</v>
      </c>
      <c r="BI48" s="138">
        <f t="shared" si="19"/>
        <v>502</v>
      </c>
      <c r="BJ48" s="138">
        <f t="shared" si="19"/>
        <v>541</v>
      </c>
      <c r="BK48" s="138">
        <f t="shared" si="19"/>
        <v>580</v>
      </c>
      <c r="BL48" s="138">
        <f t="shared" si="19"/>
        <v>619</v>
      </c>
      <c r="BM48" s="138">
        <f t="shared" si="19"/>
        <v>658</v>
      </c>
      <c r="BN48" s="138">
        <f t="shared" si="19"/>
        <v>658</v>
      </c>
      <c r="BO48" s="138">
        <f t="shared" si="19"/>
        <v>697</v>
      </c>
      <c r="BP48" s="138">
        <f t="shared" si="19"/>
        <v>698</v>
      </c>
      <c r="BQ48" s="138">
        <f t="shared" si="19"/>
        <v>698</v>
      </c>
      <c r="BR48" s="138">
        <f t="shared" si="19"/>
        <v>698</v>
      </c>
      <c r="BS48" s="138">
        <f t="shared" si="19"/>
        <v>698</v>
      </c>
      <c r="BT48" s="138">
        <f t="shared" si="19"/>
        <v>698</v>
      </c>
      <c r="BU48" s="138">
        <f t="shared" si="19"/>
        <v>698</v>
      </c>
      <c r="BV48" s="138">
        <f t="shared" si="19"/>
        <v>698</v>
      </c>
      <c r="BW48" s="138">
        <f t="shared" si="19"/>
        <v>698</v>
      </c>
      <c r="BX48" s="138">
        <f t="shared" si="19"/>
        <v>698</v>
      </c>
      <c r="BY48" s="138">
        <f t="shared" si="19"/>
        <v>698</v>
      </c>
      <c r="BZ48" s="138">
        <f t="shared" si="18"/>
        <v>698</v>
      </c>
      <c r="CA48" s="138">
        <f t="shared" si="18"/>
        <v>698</v>
      </c>
      <c r="CB48" s="138">
        <f t="shared" si="18"/>
        <v>698</v>
      </c>
      <c r="CC48" s="138">
        <f t="shared" si="18"/>
        <v>698</v>
      </c>
      <c r="CD48" s="138">
        <f t="shared" si="18"/>
        <v>698</v>
      </c>
      <c r="CE48" s="138">
        <f t="shared" si="18"/>
        <v>698</v>
      </c>
      <c r="CF48" s="138">
        <f t="shared" si="18"/>
        <v>698</v>
      </c>
      <c r="CG48" s="138">
        <f t="shared" si="18"/>
        <v>698</v>
      </c>
      <c r="CH48" s="138">
        <f t="shared" si="18"/>
        <v>698</v>
      </c>
      <c r="CI48" s="138">
        <f t="shared" si="18"/>
        <v>698</v>
      </c>
      <c r="CJ48" s="138">
        <f t="shared" si="18"/>
        <v>698</v>
      </c>
      <c r="CK48" s="138">
        <f t="shared" si="18"/>
        <v>698</v>
      </c>
      <c r="CL48" s="138">
        <f t="shared" si="18"/>
        <v>698</v>
      </c>
      <c r="CM48" s="138">
        <f t="shared" si="18"/>
        <v>698</v>
      </c>
      <c r="CN48" s="138">
        <f t="shared" si="18"/>
        <v>698</v>
      </c>
      <c r="CO48" s="138">
        <f t="shared" si="18"/>
        <v>698</v>
      </c>
      <c r="CP48" s="138">
        <f t="shared" si="18"/>
        <v>698</v>
      </c>
      <c r="CQ48" s="138">
        <f t="shared" si="18"/>
        <v>698</v>
      </c>
      <c r="CR48" s="138">
        <f t="shared" si="18"/>
        <v>698</v>
      </c>
      <c r="CS48" s="138">
        <f t="shared" si="18"/>
        <v>698</v>
      </c>
      <c r="CT48" s="138">
        <f t="shared" si="18"/>
        <v>698</v>
      </c>
      <c r="CU48" s="138">
        <f t="shared" si="18"/>
        <v>698</v>
      </c>
      <c r="CV48" s="138">
        <f t="shared" si="18"/>
        <v>698</v>
      </c>
      <c r="CW48" s="138">
        <f t="shared" si="18"/>
        <v>698</v>
      </c>
      <c r="CX48" s="138">
        <f t="shared" si="18"/>
        <v>698</v>
      </c>
      <c r="CY48" s="139">
        <f t="shared" si="18"/>
        <v>698</v>
      </c>
    </row>
    <row r="49" spans="1:106" x14ac:dyDescent="0.3">
      <c r="A49" s="40" t="s">
        <v>8</v>
      </c>
      <c r="B49" s="41">
        <v>4</v>
      </c>
      <c r="C49" s="42" t="s">
        <v>18</v>
      </c>
      <c r="D49" s="43">
        <v>44152</v>
      </c>
      <c r="E49" s="43">
        <v>44163</v>
      </c>
      <c r="F49" s="44">
        <f t="shared" si="9"/>
        <v>4.9019607843137254E-2</v>
      </c>
      <c r="G49" s="45">
        <v>389</v>
      </c>
      <c r="H49" s="45"/>
      <c r="I49" s="46">
        <f t="shared" si="13"/>
        <v>38.9</v>
      </c>
      <c r="J49" s="120">
        <v>10</v>
      </c>
      <c r="K49" s="47">
        <f t="shared" ref="K49:K51" si="20">F49</f>
        <v>4.9019607843137254E-2</v>
      </c>
      <c r="L49" s="137">
        <f t="shared" si="10"/>
        <v>0</v>
      </c>
      <c r="M49" s="138">
        <f t="shared" si="16"/>
        <v>0</v>
      </c>
      <c r="N49" s="138">
        <f t="shared" si="19"/>
        <v>0</v>
      </c>
      <c r="O49" s="138">
        <f t="shared" si="19"/>
        <v>0</v>
      </c>
      <c r="P49" s="138">
        <f t="shared" si="19"/>
        <v>0</v>
      </c>
      <c r="Q49" s="138">
        <f t="shared" si="19"/>
        <v>0</v>
      </c>
      <c r="R49" s="138">
        <f t="shared" si="19"/>
        <v>0</v>
      </c>
      <c r="S49" s="138">
        <f t="shared" si="19"/>
        <v>0</v>
      </c>
      <c r="T49" s="138">
        <f t="shared" si="19"/>
        <v>0</v>
      </c>
      <c r="U49" s="138">
        <f t="shared" si="19"/>
        <v>0</v>
      </c>
      <c r="V49" s="138">
        <f t="shared" si="19"/>
        <v>0</v>
      </c>
      <c r="W49" s="138">
        <f t="shared" si="19"/>
        <v>0</v>
      </c>
      <c r="X49" s="138">
        <f t="shared" si="19"/>
        <v>0</v>
      </c>
      <c r="Y49" s="138">
        <f t="shared" si="19"/>
        <v>0</v>
      </c>
      <c r="Z49" s="138">
        <f t="shared" si="19"/>
        <v>0</v>
      </c>
      <c r="AA49" s="138">
        <f t="shared" si="19"/>
        <v>0</v>
      </c>
      <c r="AB49" s="138">
        <f t="shared" si="19"/>
        <v>0</v>
      </c>
      <c r="AC49" s="138">
        <f t="shared" si="19"/>
        <v>0</v>
      </c>
      <c r="AD49" s="138">
        <f t="shared" si="19"/>
        <v>0</v>
      </c>
      <c r="AE49" s="138">
        <f t="shared" si="19"/>
        <v>0</v>
      </c>
      <c r="AF49" s="138">
        <f t="shared" si="19"/>
        <v>0</v>
      </c>
      <c r="AG49" s="138">
        <f t="shared" si="19"/>
        <v>0</v>
      </c>
      <c r="AH49" s="138">
        <f t="shared" si="19"/>
        <v>0</v>
      </c>
      <c r="AI49" s="138">
        <f t="shared" si="19"/>
        <v>0</v>
      </c>
      <c r="AJ49" s="138">
        <f t="shared" si="19"/>
        <v>0</v>
      </c>
      <c r="AK49" s="138">
        <f t="shared" si="19"/>
        <v>0</v>
      </c>
      <c r="AL49" s="138">
        <f t="shared" si="19"/>
        <v>0</v>
      </c>
      <c r="AM49" s="138">
        <f t="shared" si="19"/>
        <v>0</v>
      </c>
      <c r="AN49" s="138">
        <f t="shared" si="19"/>
        <v>0</v>
      </c>
      <c r="AO49" s="138">
        <f t="shared" si="19"/>
        <v>0</v>
      </c>
      <c r="AP49" s="138">
        <f t="shared" si="19"/>
        <v>0</v>
      </c>
      <c r="AQ49" s="138">
        <f t="shared" si="19"/>
        <v>0</v>
      </c>
      <c r="AR49" s="138">
        <f t="shared" si="19"/>
        <v>0</v>
      </c>
      <c r="AS49" s="138">
        <f t="shared" si="19"/>
        <v>0</v>
      </c>
      <c r="AT49" s="138">
        <f t="shared" si="19"/>
        <v>0</v>
      </c>
      <c r="AU49" s="138">
        <f t="shared" si="19"/>
        <v>0</v>
      </c>
      <c r="AV49" s="138">
        <f t="shared" si="19"/>
        <v>0</v>
      </c>
      <c r="AW49" s="138">
        <f t="shared" si="19"/>
        <v>0</v>
      </c>
      <c r="AX49" s="138">
        <f t="shared" si="19"/>
        <v>0</v>
      </c>
      <c r="AY49" s="138">
        <f t="shared" si="19"/>
        <v>0</v>
      </c>
      <c r="AZ49" s="138">
        <f t="shared" si="19"/>
        <v>0</v>
      </c>
      <c r="BA49" s="138">
        <f t="shared" si="19"/>
        <v>0</v>
      </c>
      <c r="BB49" s="138">
        <f t="shared" si="19"/>
        <v>0</v>
      </c>
      <c r="BC49" s="138">
        <f t="shared" si="19"/>
        <v>0</v>
      </c>
      <c r="BD49" s="138">
        <f t="shared" si="19"/>
        <v>0</v>
      </c>
      <c r="BE49" s="138">
        <f t="shared" si="19"/>
        <v>0</v>
      </c>
      <c r="BF49" s="138">
        <f t="shared" si="19"/>
        <v>0</v>
      </c>
      <c r="BG49" s="138">
        <f t="shared" si="19"/>
        <v>0</v>
      </c>
      <c r="BH49" s="138">
        <f t="shared" si="19"/>
        <v>0</v>
      </c>
      <c r="BI49" s="138">
        <f t="shared" si="19"/>
        <v>0</v>
      </c>
      <c r="BJ49" s="138">
        <f t="shared" si="19"/>
        <v>0</v>
      </c>
      <c r="BK49" s="138">
        <f t="shared" si="19"/>
        <v>0</v>
      </c>
      <c r="BL49" s="138">
        <f t="shared" si="19"/>
        <v>0</v>
      </c>
      <c r="BM49" s="138">
        <f t="shared" si="19"/>
        <v>0</v>
      </c>
      <c r="BN49" s="138">
        <f t="shared" si="19"/>
        <v>0</v>
      </c>
      <c r="BO49" s="138">
        <f t="shared" si="19"/>
        <v>0</v>
      </c>
      <c r="BP49" s="138">
        <f t="shared" si="19"/>
        <v>34</v>
      </c>
      <c r="BQ49" s="138">
        <f t="shared" si="19"/>
        <v>73</v>
      </c>
      <c r="BR49" s="138">
        <f t="shared" si="19"/>
        <v>112</v>
      </c>
      <c r="BS49" s="138">
        <f t="shared" si="19"/>
        <v>151</v>
      </c>
      <c r="BT49" s="138">
        <f t="shared" si="19"/>
        <v>190</v>
      </c>
      <c r="BU49" s="138">
        <f t="shared" si="19"/>
        <v>190</v>
      </c>
      <c r="BV49" s="138">
        <f t="shared" si="19"/>
        <v>229</v>
      </c>
      <c r="BW49" s="138">
        <f t="shared" si="19"/>
        <v>268</v>
      </c>
      <c r="BX49" s="138">
        <f t="shared" si="19"/>
        <v>307</v>
      </c>
      <c r="BY49" s="138">
        <f t="shared" ref="BY49:CY52" si="21">BY16+BX49</f>
        <v>346</v>
      </c>
      <c r="BZ49" s="138">
        <f t="shared" si="21"/>
        <v>385</v>
      </c>
      <c r="CA49" s="138">
        <f t="shared" si="21"/>
        <v>389</v>
      </c>
      <c r="CB49" s="138">
        <f t="shared" si="21"/>
        <v>389</v>
      </c>
      <c r="CC49" s="138">
        <f t="shared" si="21"/>
        <v>389</v>
      </c>
      <c r="CD49" s="138">
        <f t="shared" si="21"/>
        <v>389</v>
      </c>
      <c r="CE49" s="138">
        <f t="shared" si="21"/>
        <v>389</v>
      </c>
      <c r="CF49" s="138">
        <f t="shared" si="21"/>
        <v>389</v>
      </c>
      <c r="CG49" s="138">
        <f t="shared" si="21"/>
        <v>389</v>
      </c>
      <c r="CH49" s="138">
        <f t="shared" si="21"/>
        <v>389</v>
      </c>
      <c r="CI49" s="138">
        <f t="shared" si="21"/>
        <v>389</v>
      </c>
      <c r="CJ49" s="138">
        <f t="shared" si="21"/>
        <v>389</v>
      </c>
      <c r="CK49" s="138">
        <f t="shared" si="21"/>
        <v>389</v>
      </c>
      <c r="CL49" s="138">
        <f t="shared" si="21"/>
        <v>389</v>
      </c>
      <c r="CM49" s="138">
        <f t="shared" si="21"/>
        <v>389</v>
      </c>
      <c r="CN49" s="138">
        <f t="shared" si="21"/>
        <v>389</v>
      </c>
      <c r="CO49" s="138">
        <f t="shared" si="21"/>
        <v>389</v>
      </c>
      <c r="CP49" s="138">
        <f t="shared" si="21"/>
        <v>389</v>
      </c>
      <c r="CQ49" s="138">
        <f t="shared" si="21"/>
        <v>389</v>
      </c>
      <c r="CR49" s="138">
        <f t="shared" si="21"/>
        <v>389</v>
      </c>
      <c r="CS49" s="138">
        <f t="shared" si="21"/>
        <v>389</v>
      </c>
      <c r="CT49" s="138">
        <f t="shared" si="21"/>
        <v>389</v>
      </c>
      <c r="CU49" s="138">
        <f t="shared" si="21"/>
        <v>389</v>
      </c>
      <c r="CV49" s="138">
        <f t="shared" si="21"/>
        <v>389</v>
      </c>
      <c r="CW49" s="138">
        <f t="shared" si="21"/>
        <v>389</v>
      </c>
      <c r="CX49" s="138">
        <f t="shared" si="21"/>
        <v>389</v>
      </c>
      <c r="CY49" s="139">
        <f t="shared" si="21"/>
        <v>389</v>
      </c>
    </row>
    <row r="50" spans="1:106" x14ac:dyDescent="0.3">
      <c r="A50" s="40" t="s">
        <v>8</v>
      </c>
      <c r="B50" s="41">
        <v>4</v>
      </c>
      <c r="C50" s="42" t="s">
        <v>19</v>
      </c>
      <c r="D50" s="43">
        <v>44163</v>
      </c>
      <c r="E50" s="43">
        <v>44181</v>
      </c>
      <c r="F50" s="44">
        <f t="shared" si="9"/>
        <v>7.3529411764705885E-2</v>
      </c>
      <c r="G50" s="45">
        <v>603</v>
      </c>
      <c r="H50" s="45"/>
      <c r="I50" s="46">
        <f t="shared" si="13"/>
        <v>40.200000000000003</v>
      </c>
      <c r="J50" s="120">
        <v>15</v>
      </c>
      <c r="K50" s="47">
        <f t="shared" si="20"/>
        <v>7.3529411764705885E-2</v>
      </c>
      <c r="L50" s="137">
        <f t="shared" si="10"/>
        <v>0</v>
      </c>
      <c r="M50" s="138">
        <f t="shared" si="16"/>
        <v>0</v>
      </c>
      <c r="N50" s="138">
        <f t="shared" ref="N50:BY53" si="22">N17+M50</f>
        <v>0</v>
      </c>
      <c r="O50" s="138">
        <f t="shared" si="22"/>
        <v>0</v>
      </c>
      <c r="P50" s="138">
        <f t="shared" si="22"/>
        <v>0</v>
      </c>
      <c r="Q50" s="138">
        <f t="shared" si="22"/>
        <v>0</v>
      </c>
      <c r="R50" s="138">
        <f t="shared" si="22"/>
        <v>0</v>
      </c>
      <c r="S50" s="138">
        <f t="shared" si="22"/>
        <v>0</v>
      </c>
      <c r="T50" s="138">
        <f t="shared" si="22"/>
        <v>0</v>
      </c>
      <c r="U50" s="138">
        <f t="shared" si="22"/>
        <v>0</v>
      </c>
      <c r="V50" s="138">
        <f t="shared" si="22"/>
        <v>0</v>
      </c>
      <c r="W50" s="138">
        <f t="shared" si="22"/>
        <v>0</v>
      </c>
      <c r="X50" s="138">
        <f t="shared" si="22"/>
        <v>0</v>
      </c>
      <c r="Y50" s="138">
        <f t="shared" si="22"/>
        <v>0</v>
      </c>
      <c r="Z50" s="138">
        <f t="shared" si="22"/>
        <v>0</v>
      </c>
      <c r="AA50" s="138">
        <f t="shared" si="22"/>
        <v>0</v>
      </c>
      <c r="AB50" s="138">
        <f t="shared" si="22"/>
        <v>0</v>
      </c>
      <c r="AC50" s="138">
        <f t="shared" si="22"/>
        <v>0</v>
      </c>
      <c r="AD50" s="138">
        <f t="shared" si="22"/>
        <v>0</v>
      </c>
      <c r="AE50" s="138">
        <f t="shared" si="22"/>
        <v>0</v>
      </c>
      <c r="AF50" s="138">
        <f t="shared" si="22"/>
        <v>0</v>
      </c>
      <c r="AG50" s="138">
        <f t="shared" si="22"/>
        <v>0</v>
      </c>
      <c r="AH50" s="138">
        <f t="shared" si="22"/>
        <v>0</v>
      </c>
      <c r="AI50" s="138">
        <f t="shared" si="22"/>
        <v>0</v>
      </c>
      <c r="AJ50" s="138">
        <f t="shared" si="22"/>
        <v>0</v>
      </c>
      <c r="AK50" s="138">
        <f t="shared" si="22"/>
        <v>0</v>
      </c>
      <c r="AL50" s="138">
        <f t="shared" si="22"/>
        <v>0</v>
      </c>
      <c r="AM50" s="138">
        <f t="shared" si="22"/>
        <v>0</v>
      </c>
      <c r="AN50" s="138">
        <f t="shared" si="22"/>
        <v>0</v>
      </c>
      <c r="AO50" s="138">
        <f t="shared" si="22"/>
        <v>0</v>
      </c>
      <c r="AP50" s="138">
        <f t="shared" si="22"/>
        <v>0</v>
      </c>
      <c r="AQ50" s="138">
        <f t="shared" si="22"/>
        <v>0</v>
      </c>
      <c r="AR50" s="138">
        <f t="shared" si="22"/>
        <v>0</v>
      </c>
      <c r="AS50" s="138">
        <f t="shared" si="22"/>
        <v>0</v>
      </c>
      <c r="AT50" s="138">
        <f t="shared" si="22"/>
        <v>0</v>
      </c>
      <c r="AU50" s="138">
        <f t="shared" si="22"/>
        <v>0</v>
      </c>
      <c r="AV50" s="138">
        <f t="shared" si="22"/>
        <v>0</v>
      </c>
      <c r="AW50" s="138">
        <f t="shared" si="22"/>
        <v>0</v>
      </c>
      <c r="AX50" s="138">
        <f t="shared" si="22"/>
        <v>0</v>
      </c>
      <c r="AY50" s="138">
        <f t="shared" si="22"/>
        <v>0</v>
      </c>
      <c r="AZ50" s="138">
        <f t="shared" si="22"/>
        <v>0</v>
      </c>
      <c r="BA50" s="138">
        <f t="shared" si="22"/>
        <v>0</v>
      </c>
      <c r="BB50" s="138">
        <f t="shared" si="22"/>
        <v>0</v>
      </c>
      <c r="BC50" s="138">
        <f t="shared" si="22"/>
        <v>0</v>
      </c>
      <c r="BD50" s="138">
        <f t="shared" si="22"/>
        <v>0</v>
      </c>
      <c r="BE50" s="138">
        <f t="shared" si="22"/>
        <v>0</v>
      </c>
      <c r="BF50" s="138">
        <f t="shared" si="22"/>
        <v>0</v>
      </c>
      <c r="BG50" s="138">
        <f t="shared" si="22"/>
        <v>0</v>
      </c>
      <c r="BH50" s="138">
        <f t="shared" si="22"/>
        <v>0</v>
      </c>
      <c r="BI50" s="138">
        <f t="shared" si="22"/>
        <v>0</v>
      </c>
      <c r="BJ50" s="138">
        <f t="shared" si="22"/>
        <v>0</v>
      </c>
      <c r="BK50" s="138">
        <f t="shared" si="22"/>
        <v>0</v>
      </c>
      <c r="BL50" s="138">
        <f t="shared" si="22"/>
        <v>0</v>
      </c>
      <c r="BM50" s="138">
        <f t="shared" si="22"/>
        <v>0</v>
      </c>
      <c r="BN50" s="138">
        <f t="shared" si="22"/>
        <v>0</v>
      </c>
      <c r="BO50" s="138">
        <f t="shared" si="22"/>
        <v>0</v>
      </c>
      <c r="BP50" s="138">
        <f t="shared" si="22"/>
        <v>0</v>
      </c>
      <c r="BQ50" s="138">
        <f t="shared" si="22"/>
        <v>0</v>
      </c>
      <c r="BR50" s="138">
        <f t="shared" si="22"/>
        <v>0</v>
      </c>
      <c r="BS50" s="138">
        <f t="shared" si="22"/>
        <v>0</v>
      </c>
      <c r="BT50" s="138">
        <f t="shared" si="22"/>
        <v>0</v>
      </c>
      <c r="BU50" s="138">
        <f t="shared" si="22"/>
        <v>0</v>
      </c>
      <c r="BV50" s="138">
        <f t="shared" si="22"/>
        <v>0</v>
      </c>
      <c r="BW50" s="138">
        <f t="shared" si="22"/>
        <v>0</v>
      </c>
      <c r="BX50" s="138">
        <f t="shared" si="22"/>
        <v>0</v>
      </c>
      <c r="BY50" s="138">
        <f t="shared" si="22"/>
        <v>0</v>
      </c>
      <c r="BZ50" s="138">
        <f t="shared" si="21"/>
        <v>0</v>
      </c>
      <c r="CA50" s="138">
        <f t="shared" si="21"/>
        <v>35</v>
      </c>
      <c r="CB50" s="138">
        <f t="shared" si="21"/>
        <v>35</v>
      </c>
      <c r="CC50" s="138">
        <f t="shared" si="21"/>
        <v>75</v>
      </c>
      <c r="CD50" s="138">
        <f t="shared" si="21"/>
        <v>115</v>
      </c>
      <c r="CE50" s="138">
        <f t="shared" si="21"/>
        <v>155</v>
      </c>
      <c r="CF50" s="138">
        <f t="shared" si="21"/>
        <v>195</v>
      </c>
      <c r="CG50" s="138">
        <f t="shared" si="21"/>
        <v>235</v>
      </c>
      <c r="CH50" s="138">
        <f t="shared" si="21"/>
        <v>275</v>
      </c>
      <c r="CI50" s="138">
        <f t="shared" si="21"/>
        <v>275</v>
      </c>
      <c r="CJ50" s="138">
        <f t="shared" si="21"/>
        <v>315</v>
      </c>
      <c r="CK50" s="138">
        <f t="shared" si="21"/>
        <v>355</v>
      </c>
      <c r="CL50" s="138">
        <f t="shared" si="21"/>
        <v>395</v>
      </c>
      <c r="CM50" s="138">
        <f t="shared" si="21"/>
        <v>435</v>
      </c>
      <c r="CN50" s="138">
        <f t="shared" si="21"/>
        <v>475</v>
      </c>
      <c r="CO50" s="138">
        <f t="shared" si="21"/>
        <v>515</v>
      </c>
      <c r="CP50" s="138">
        <f t="shared" si="21"/>
        <v>515</v>
      </c>
      <c r="CQ50" s="138">
        <f t="shared" si="21"/>
        <v>555</v>
      </c>
      <c r="CR50" s="138">
        <f t="shared" si="21"/>
        <v>595</v>
      </c>
      <c r="CS50" s="138">
        <f t="shared" si="21"/>
        <v>603</v>
      </c>
      <c r="CT50" s="138">
        <f t="shared" si="21"/>
        <v>603</v>
      </c>
      <c r="CU50" s="138">
        <f t="shared" si="21"/>
        <v>603</v>
      </c>
      <c r="CV50" s="138">
        <f t="shared" si="21"/>
        <v>603</v>
      </c>
      <c r="CW50" s="138">
        <f t="shared" si="21"/>
        <v>603</v>
      </c>
      <c r="CX50" s="138">
        <f t="shared" si="21"/>
        <v>603</v>
      </c>
      <c r="CY50" s="139">
        <f t="shared" si="21"/>
        <v>603</v>
      </c>
    </row>
    <row r="51" spans="1:106" x14ac:dyDescent="0.3">
      <c r="A51" s="40" t="s">
        <v>8</v>
      </c>
      <c r="B51" s="41">
        <v>4</v>
      </c>
      <c r="C51" s="42" t="s">
        <v>20</v>
      </c>
      <c r="D51" s="43">
        <v>44187</v>
      </c>
      <c r="E51" s="43">
        <v>44187</v>
      </c>
      <c r="F51" s="44">
        <f t="shared" si="9"/>
        <v>2.4509803921568627E-2</v>
      </c>
      <c r="G51" s="45">
        <v>134</v>
      </c>
      <c r="H51" s="45"/>
      <c r="I51" s="46">
        <f t="shared" si="13"/>
        <v>26.8</v>
      </c>
      <c r="J51" s="120">
        <v>5</v>
      </c>
      <c r="K51" s="47">
        <f t="shared" si="20"/>
        <v>2.4509803921568627E-2</v>
      </c>
      <c r="L51" s="137">
        <f t="shared" si="10"/>
        <v>0</v>
      </c>
      <c r="M51" s="138">
        <f t="shared" si="16"/>
        <v>0</v>
      </c>
      <c r="N51" s="138">
        <f t="shared" si="22"/>
        <v>0</v>
      </c>
      <c r="O51" s="138">
        <f t="shared" si="22"/>
        <v>0</v>
      </c>
      <c r="P51" s="138">
        <f t="shared" si="22"/>
        <v>0</v>
      </c>
      <c r="Q51" s="138">
        <f t="shared" si="22"/>
        <v>0</v>
      </c>
      <c r="R51" s="138">
        <f t="shared" si="22"/>
        <v>0</v>
      </c>
      <c r="S51" s="138">
        <f t="shared" si="22"/>
        <v>0</v>
      </c>
      <c r="T51" s="138">
        <f t="shared" si="22"/>
        <v>0</v>
      </c>
      <c r="U51" s="138">
        <f t="shared" si="22"/>
        <v>0</v>
      </c>
      <c r="V51" s="138">
        <f t="shared" si="22"/>
        <v>0</v>
      </c>
      <c r="W51" s="138">
        <f t="shared" si="22"/>
        <v>0</v>
      </c>
      <c r="X51" s="138">
        <f t="shared" si="22"/>
        <v>0</v>
      </c>
      <c r="Y51" s="138">
        <f t="shared" si="22"/>
        <v>0</v>
      </c>
      <c r="Z51" s="138">
        <f t="shared" si="22"/>
        <v>0</v>
      </c>
      <c r="AA51" s="138">
        <f t="shared" si="22"/>
        <v>0</v>
      </c>
      <c r="AB51" s="138">
        <f t="shared" si="22"/>
        <v>0</v>
      </c>
      <c r="AC51" s="138">
        <f t="shared" si="22"/>
        <v>0</v>
      </c>
      <c r="AD51" s="138">
        <f t="shared" si="22"/>
        <v>0</v>
      </c>
      <c r="AE51" s="138">
        <f t="shared" si="22"/>
        <v>0</v>
      </c>
      <c r="AF51" s="138">
        <f t="shared" si="22"/>
        <v>0</v>
      </c>
      <c r="AG51" s="138">
        <f t="shared" si="22"/>
        <v>0</v>
      </c>
      <c r="AH51" s="138">
        <f t="shared" si="22"/>
        <v>0</v>
      </c>
      <c r="AI51" s="138">
        <f t="shared" si="22"/>
        <v>0</v>
      </c>
      <c r="AJ51" s="138">
        <f t="shared" si="22"/>
        <v>0</v>
      </c>
      <c r="AK51" s="138">
        <f t="shared" si="22"/>
        <v>0</v>
      </c>
      <c r="AL51" s="138">
        <f t="shared" si="22"/>
        <v>0</v>
      </c>
      <c r="AM51" s="138">
        <f t="shared" si="22"/>
        <v>0</v>
      </c>
      <c r="AN51" s="138">
        <f t="shared" si="22"/>
        <v>0</v>
      </c>
      <c r="AO51" s="138">
        <f t="shared" si="22"/>
        <v>0</v>
      </c>
      <c r="AP51" s="138">
        <f t="shared" si="22"/>
        <v>0</v>
      </c>
      <c r="AQ51" s="138">
        <f t="shared" si="22"/>
        <v>0</v>
      </c>
      <c r="AR51" s="138">
        <f t="shared" si="22"/>
        <v>0</v>
      </c>
      <c r="AS51" s="138">
        <f t="shared" si="22"/>
        <v>0</v>
      </c>
      <c r="AT51" s="138">
        <f t="shared" si="22"/>
        <v>0</v>
      </c>
      <c r="AU51" s="138">
        <f t="shared" si="22"/>
        <v>0</v>
      </c>
      <c r="AV51" s="138">
        <f t="shared" si="22"/>
        <v>0</v>
      </c>
      <c r="AW51" s="138">
        <f t="shared" si="22"/>
        <v>0</v>
      </c>
      <c r="AX51" s="138">
        <f t="shared" si="22"/>
        <v>0</v>
      </c>
      <c r="AY51" s="138">
        <f t="shared" si="22"/>
        <v>0</v>
      </c>
      <c r="AZ51" s="138">
        <f t="shared" si="22"/>
        <v>0</v>
      </c>
      <c r="BA51" s="138">
        <f t="shared" si="22"/>
        <v>0</v>
      </c>
      <c r="BB51" s="138">
        <f t="shared" si="22"/>
        <v>0</v>
      </c>
      <c r="BC51" s="138">
        <f t="shared" si="22"/>
        <v>0</v>
      </c>
      <c r="BD51" s="138">
        <f t="shared" si="22"/>
        <v>0</v>
      </c>
      <c r="BE51" s="138">
        <f t="shared" si="22"/>
        <v>0</v>
      </c>
      <c r="BF51" s="138">
        <f t="shared" si="22"/>
        <v>0</v>
      </c>
      <c r="BG51" s="138">
        <f t="shared" si="22"/>
        <v>0</v>
      </c>
      <c r="BH51" s="138">
        <f t="shared" si="22"/>
        <v>0</v>
      </c>
      <c r="BI51" s="138">
        <f t="shared" si="22"/>
        <v>0</v>
      </c>
      <c r="BJ51" s="138">
        <f t="shared" si="22"/>
        <v>0</v>
      </c>
      <c r="BK51" s="138">
        <f t="shared" si="22"/>
        <v>0</v>
      </c>
      <c r="BL51" s="138">
        <f t="shared" si="22"/>
        <v>0</v>
      </c>
      <c r="BM51" s="138">
        <f t="shared" si="22"/>
        <v>0</v>
      </c>
      <c r="BN51" s="138">
        <f t="shared" si="22"/>
        <v>0</v>
      </c>
      <c r="BO51" s="138">
        <f t="shared" si="22"/>
        <v>0</v>
      </c>
      <c r="BP51" s="138">
        <f t="shared" si="22"/>
        <v>0</v>
      </c>
      <c r="BQ51" s="138">
        <f t="shared" si="22"/>
        <v>0</v>
      </c>
      <c r="BR51" s="138">
        <f t="shared" si="22"/>
        <v>0</v>
      </c>
      <c r="BS51" s="138">
        <f t="shared" si="22"/>
        <v>0</v>
      </c>
      <c r="BT51" s="138">
        <f t="shared" si="22"/>
        <v>0</v>
      </c>
      <c r="BU51" s="138">
        <f t="shared" si="22"/>
        <v>0</v>
      </c>
      <c r="BV51" s="138">
        <f t="shared" si="22"/>
        <v>0</v>
      </c>
      <c r="BW51" s="138">
        <f t="shared" si="22"/>
        <v>0</v>
      </c>
      <c r="BX51" s="138">
        <f t="shared" si="22"/>
        <v>0</v>
      </c>
      <c r="BY51" s="138">
        <f t="shared" si="22"/>
        <v>0</v>
      </c>
      <c r="BZ51" s="138">
        <f t="shared" si="21"/>
        <v>0</v>
      </c>
      <c r="CA51" s="138">
        <f t="shared" si="21"/>
        <v>0</v>
      </c>
      <c r="CB51" s="138">
        <f t="shared" si="21"/>
        <v>0</v>
      </c>
      <c r="CC51" s="138">
        <f t="shared" si="21"/>
        <v>0</v>
      </c>
      <c r="CD51" s="138">
        <f t="shared" si="21"/>
        <v>0</v>
      </c>
      <c r="CE51" s="138">
        <f t="shared" si="21"/>
        <v>0</v>
      </c>
      <c r="CF51" s="138">
        <f t="shared" si="21"/>
        <v>0</v>
      </c>
      <c r="CG51" s="138">
        <f t="shared" si="21"/>
        <v>0</v>
      </c>
      <c r="CH51" s="138">
        <f t="shared" si="21"/>
        <v>0</v>
      </c>
      <c r="CI51" s="138">
        <f t="shared" si="21"/>
        <v>0</v>
      </c>
      <c r="CJ51" s="138">
        <f t="shared" si="21"/>
        <v>0</v>
      </c>
      <c r="CK51" s="138">
        <f t="shared" si="21"/>
        <v>0</v>
      </c>
      <c r="CL51" s="138">
        <f t="shared" si="21"/>
        <v>0</v>
      </c>
      <c r="CM51" s="138">
        <f t="shared" si="21"/>
        <v>0</v>
      </c>
      <c r="CN51" s="138">
        <f t="shared" si="21"/>
        <v>0</v>
      </c>
      <c r="CO51" s="138">
        <f t="shared" si="21"/>
        <v>0</v>
      </c>
      <c r="CP51" s="138">
        <f t="shared" si="21"/>
        <v>0</v>
      </c>
      <c r="CQ51" s="138">
        <f t="shared" si="21"/>
        <v>0</v>
      </c>
      <c r="CR51" s="138">
        <f t="shared" si="21"/>
        <v>0</v>
      </c>
      <c r="CS51" s="138">
        <f t="shared" si="21"/>
        <v>24</v>
      </c>
      <c r="CT51" s="138">
        <f t="shared" si="21"/>
        <v>51</v>
      </c>
      <c r="CU51" s="138">
        <f t="shared" si="21"/>
        <v>78</v>
      </c>
      <c r="CV51" s="138">
        <f t="shared" si="21"/>
        <v>105</v>
      </c>
      <c r="CW51" s="138">
        <f t="shared" si="21"/>
        <v>105</v>
      </c>
      <c r="CX51" s="138">
        <f t="shared" si="21"/>
        <v>132</v>
      </c>
      <c r="CY51" s="139">
        <f t="shared" si="21"/>
        <v>134</v>
      </c>
    </row>
    <row r="52" spans="1:106" ht="15" thickBot="1" x14ac:dyDescent="0.35">
      <c r="A52" s="34" t="s">
        <v>8</v>
      </c>
      <c r="B52" s="35">
        <v>4</v>
      </c>
      <c r="C52" s="34" t="s">
        <v>21</v>
      </c>
      <c r="D52" s="36">
        <v>44208</v>
      </c>
      <c r="E52" s="36">
        <v>44187</v>
      </c>
      <c r="F52" s="37">
        <f t="shared" si="9"/>
        <v>0</v>
      </c>
      <c r="G52" s="38">
        <v>0</v>
      </c>
      <c r="H52" s="38"/>
      <c r="I52" s="39">
        <f t="shared" si="13"/>
        <v>0</v>
      </c>
      <c r="J52" s="119">
        <v>0</v>
      </c>
      <c r="K52" s="48">
        <v>0</v>
      </c>
      <c r="L52" s="134">
        <f t="shared" si="10"/>
        <v>0</v>
      </c>
      <c r="M52" s="135">
        <f t="shared" si="16"/>
        <v>0</v>
      </c>
      <c r="N52" s="135">
        <f t="shared" si="22"/>
        <v>0</v>
      </c>
      <c r="O52" s="135">
        <f t="shared" si="22"/>
        <v>0</v>
      </c>
      <c r="P52" s="135">
        <f t="shared" si="22"/>
        <v>0</v>
      </c>
      <c r="Q52" s="135">
        <f t="shared" si="22"/>
        <v>0</v>
      </c>
      <c r="R52" s="135">
        <f t="shared" si="22"/>
        <v>0</v>
      </c>
      <c r="S52" s="135">
        <f t="shared" si="22"/>
        <v>0</v>
      </c>
      <c r="T52" s="135">
        <f t="shared" si="22"/>
        <v>0</v>
      </c>
      <c r="U52" s="135">
        <f t="shared" si="22"/>
        <v>0</v>
      </c>
      <c r="V52" s="135">
        <f t="shared" si="22"/>
        <v>0</v>
      </c>
      <c r="W52" s="135">
        <f t="shared" si="22"/>
        <v>0</v>
      </c>
      <c r="X52" s="135">
        <f t="shared" si="22"/>
        <v>0</v>
      </c>
      <c r="Y52" s="135">
        <f t="shared" si="22"/>
        <v>0</v>
      </c>
      <c r="Z52" s="135">
        <f t="shared" si="22"/>
        <v>0</v>
      </c>
      <c r="AA52" s="135">
        <f t="shared" si="22"/>
        <v>0</v>
      </c>
      <c r="AB52" s="135">
        <f t="shared" si="22"/>
        <v>0</v>
      </c>
      <c r="AC52" s="135">
        <f t="shared" si="22"/>
        <v>0</v>
      </c>
      <c r="AD52" s="135">
        <f t="shared" si="22"/>
        <v>0</v>
      </c>
      <c r="AE52" s="135">
        <f t="shared" si="22"/>
        <v>0</v>
      </c>
      <c r="AF52" s="135">
        <f t="shared" si="22"/>
        <v>0</v>
      </c>
      <c r="AG52" s="135">
        <f t="shared" si="22"/>
        <v>0</v>
      </c>
      <c r="AH52" s="135">
        <f t="shared" si="22"/>
        <v>0</v>
      </c>
      <c r="AI52" s="135">
        <f t="shared" si="22"/>
        <v>0</v>
      </c>
      <c r="AJ52" s="135">
        <f t="shared" si="22"/>
        <v>0</v>
      </c>
      <c r="AK52" s="135">
        <f t="shared" si="22"/>
        <v>0</v>
      </c>
      <c r="AL52" s="135">
        <f t="shared" si="22"/>
        <v>0</v>
      </c>
      <c r="AM52" s="135">
        <f t="shared" si="22"/>
        <v>0</v>
      </c>
      <c r="AN52" s="135">
        <f t="shared" si="22"/>
        <v>0</v>
      </c>
      <c r="AO52" s="135">
        <f t="shared" si="22"/>
        <v>0</v>
      </c>
      <c r="AP52" s="135">
        <f t="shared" si="22"/>
        <v>0</v>
      </c>
      <c r="AQ52" s="135">
        <f t="shared" si="22"/>
        <v>0</v>
      </c>
      <c r="AR52" s="135">
        <f t="shared" si="22"/>
        <v>0</v>
      </c>
      <c r="AS52" s="135">
        <f t="shared" si="22"/>
        <v>0</v>
      </c>
      <c r="AT52" s="135">
        <f t="shared" si="22"/>
        <v>0</v>
      </c>
      <c r="AU52" s="135">
        <f t="shared" si="22"/>
        <v>0</v>
      </c>
      <c r="AV52" s="135">
        <f t="shared" si="22"/>
        <v>0</v>
      </c>
      <c r="AW52" s="135">
        <f t="shared" si="22"/>
        <v>0</v>
      </c>
      <c r="AX52" s="135">
        <f t="shared" si="22"/>
        <v>0</v>
      </c>
      <c r="AY52" s="135">
        <f t="shared" si="22"/>
        <v>0</v>
      </c>
      <c r="AZ52" s="135">
        <f t="shared" si="22"/>
        <v>0</v>
      </c>
      <c r="BA52" s="135">
        <f t="shared" si="22"/>
        <v>0</v>
      </c>
      <c r="BB52" s="135">
        <f t="shared" si="22"/>
        <v>0</v>
      </c>
      <c r="BC52" s="135">
        <f t="shared" si="22"/>
        <v>0</v>
      </c>
      <c r="BD52" s="135">
        <f t="shared" si="22"/>
        <v>0</v>
      </c>
      <c r="BE52" s="135">
        <f t="shared" si="22"/>
        <v>0</v>
      </c>
      <c r="BF52" s="135">
        <f t="shared" si="22"/>
        <v>0</v>
      </c>
      <c r="BG52" s="135">
        <f t="shared" si="22"/>
        <v>0</v>
      </c>
      <c r="BH52" s="135">
        <f t="shared" si="22"/>
        <v>0</v>
      </c>
      <c r="BI52" s="135">
        <f t="shared" si="22"/>
        <v>0</v>
      </c>
      <c r="BJ52" s="135">
        <f t="shared" si="22"/>
        <v>0</v>
      </c>
      <c r="BK52" s="135">
        <f t="shared" si="22"/>
        <v>0</v>
      </c>
      <c r="BL52" s="135">
        <f t="shared" si="22"/>
        <v>0</v>
      </c>
      <c r="BM52" s="135">
        <f t="shared" si="22"/>
        <v>0</v>
      </c>
      <c r="BN52" s="135">
        <f t="shared" si="22"/>
        <v>0</v>
      </c>
      <c r="BO52" s="135">
        <f t="shared" si="22"/>
        <v>0</v>
      </c>
      <c r="BP52" s="135">
        <f t="shared" si="22"/>
        <v>0</v>
      </c>
      <c r="BQ52" s="135">
        <f t="shared" si="22"/>
        <v>0</v>
      </c>
      <c r="BR52" s="135">
        <f t="shared" si="22"/>
        <v>0</v>
      </c>
      <c r="BS52" s="135">
        <f t="shared" si="22"/>
        <v>0</v>
      </c>
      <c r="BT52" s="135">
        <f t="shared" si="22"/>
        <v>0</v>
      </c>
      <c r="BU52" s="135">
        <f t="shared" si="22"/>
        <v>0</v>
      </c>
      <c r="BV52" s="135">
        <f t="shared" si="22"/>
        <v>0</v>
      </c>
      <c r="BW52" s="135">
        <f t="shared" si="22"/>
        <v>0</v>
      </c>
      <c r="BX52" s="135">
        <f t="shared" si="22"/>
        <v>0</v>
      </c>
      <c r="BY52" s="135">
        <f t="shared" si="22"/>
        <v>0</v>
      </c>
      <c r="BZ52" s="135">
        <f t="shared" si="21"/>
        <v>0</v>
      </c>
      <c r="CA52" s="135">
        <f t="shared" si="21"/>
        <v>0</v>
      </c>
      <c r="CB52" s="135">
        <f t="shared" si="21"/>
        <v>0</v>
      </c>
      <c r="CC52" s="135">
        <f t="shared" si="21"/>
        <v>0</v>
      </c>
      <c r="CD52" s="135">
        <f t="shared" si="21"/>
        <v>0</v>
      </c>
      <c r="CE52" s="135">
        <f t="shared" si="21"/>
        <v>0</v>
      </c>
      <c r="CF52" s="135">
        <f t="shared" si="21"/>
        <v>0</v>
      </c>
      <c r="CG52" s="135">
        <f t="shared" si="21"/>
        <v>0</v>
      </c>
      <c r="CH52" s="135">
        <f t="shared" si="21"/>
        <v>0</v>
      </c>
      <c r="CI52" s="135">
        <f t="shared" si="21"/>
        <v>0</v>
      </c>
      <c r="CJ52" s="135">
        <f t="shared" si="21"/>
        <v>0</v>
      </c>
      <c r="CK52" s="135">
        <f t="shared" si="21"/>
        <v>0</v>
      </c>
      <c r="CL52" s="135">
        <f t="shared" si="21"/>
        <v>0</v>
      </c>
      <c r="CM52" s="135">
        <f t="shared" si="21"/>
        <v>0</v>
      </c>
      <c r="CN52" s="135">
        <f t="shared" si="21"/>
        <v>0</v>
      </c>
      <c r="CO52" s="135">
        <f t="shared" si="21"/>
        <v>0</v>
      </c>
      <c r="CP52" s="135">
        <f t="shared" si="21"/>
        <v>0</v>
      </c>
      <c r="CQ52" s="135">
        <f t="shared" si="21"/>
        <v>0</v>
      </c>
      <c r="CR52" s="135">
        <f t="shared" si="21"/>
        <v>0</v>
      </c>
      <c r="CS52" s="135">
        <f t="shared" si="21"/>
        <v>0</v>
      </c>
      <c r="CT52" s="135">
        <f t="shared" si="21"/>
        <v>0</v>
      </c>
      <c r="CU52" s="135">
        <f t="shared" si="21"/>
        <v>0</v>
      </c>
      <c r="CV52" s="135">
        <f t="shared" si="21"/>
        <v>0</v>
      </c>
      <c r="CW52" s="135">
        <f t="shared" si="21"/>
        <v>0</v>
      </c>
      <c r="CX52" s="135">
        <f t="shared" si="21"/>
        <v>0</v>
      </c>
      <c r="CY52" s="136">
        <f t="shared" si="21"/>
        <v>0</v>
      </c>
    </row>
    <row r="53" spans="1:106" x14ac:dyDescent="0.3">
      <c r="A53" s="1" t="s">
        <v>6</v>
      </c>
      <c r="B53" s="6">
        <v>2</v>
      </c>
      <c r="C53" s="13" t="s">
        <v>22</v>
      </c>
      <c r="D53" s="2">
        <v>44131</v>
      </c>
      <c r="E53" s="2">
        <v>44187</v>
      </c>
      <c r="F53" s="3">
        <f t="shared" si="9"/>
        <v>0</v>
      </c>
      <c r="G53" s="4">
        <v>0</v>
      </c>
      <c r="H53" s="4"/>
      <c r="I53" s="5">
        <f t="shared" si="13"/>
        <v>0</v>
      </c>
      <c r="J53" s="125">
        <v>48</v>
      </c>
      <c r="K53" s="21">
        <f>SUM(K54:K56)</f>
        <v>0.39215686274509803</v>
      </c>
      <c r="L53" s="131">
        <f t="shared" si="10"/>
        <v>0</v>
      </c>
      <c r="M53" s="132">
        <f t="shared" si="16"/>
        <v>0</v>
      </c>
      <c r="N53" s="132">
        <f t="shared" si="22"/>
        <v>0</v>
      </c>
      <c r="O53" s="132">
        <f t="shared" si="22"/>
        <v>0</v>
      </c>
      <c r="P53" s="132">
        <f t="shared" si="22"/>
        <v>0</v>
      </c>
      <c r="Q53" s="132">
        <f t="shared" si="22"/>
        <v>0</v>
      </c>
      <c r="R53" s="132">
        <f t="shared" si="22"/>
        <v>0</v>
      </c>
      <c r="S53" s="132">
        <f t="shared" si="22"/>
        <v>0</v>
      </c>
      <c r="T53" s="132">
        <f t="shared" si="22"/>
        <v>0</v>
      </c>
      <c r="U53" s="132">
        <f t="shared" si="22"/>
        <v>0</v>
      </c>
      <c r="V53" s="132">
        <f t="shared" si="22"/>
        <v>0</v>
      </c>
      <c r="W53" s="132">
        <f t="shared" si="22"/>
        <v>0</v>
      </c>
      <c r="X53" s="132">
        <f t="shared" si="22"/>
        <v>0</v>
      </c>
      <c r="Y53" s="132">
        <f t="shared" si="22"/>
        <v>0</v>
      </c>
      <c r="Z53" s="132">
        <f t="shared" si="22"/>
        <v>0</v>
      </c>
      <c r="AA53" s="132">
        <f t="shared" si="22"/>
        <v>0</v>
      </c>
      <c r="AB53" s="132">
        <f t="shared" si="22"/>
        <v>0</v>
      </c>
      <c r="AC53" s="132">
        <f t="shared" si="22"/>
        <v>0</v>
      </c>
      <c r="AD53" s="132">
        <f t="shared" si="22"/>
        <v>0</v>
      </c>
      <c r="AE53" s="132">
        <f t="shared" si="22"/>
        <v>0</v>
      </c>
      <c r="AF53" s="132">
        <f t="shared" si="22"/>
        <v>0</v>
      </c>
      <c r="AG53" s="132">
        <f t="shared" si="22"/>
        <v>0</v>
      </c>
      <c r="AH53" s="132">
        <f t="shared" si="22"/>
        <v>0</v>
      </c>
      <c r="AI53" s="132">
        <f t="shared" si="22"/>
        <v>0</v>
      </c>
      <c r="AJ53" s="132">
        <f t="shared" si="22"/>
        <v>0</v>
      </c>
      <c r="AK53" s="132">
        <f t="shared" si="22"/>
        <v>0</v>
      </c>
      <c r="AL53" s="132">
        <f t="shared" si="22"/>
        <v>0</v>
      </c>
      <c r="AM53" s="132">
        <f t="shared" si="22"/>
        <v>0</v>
      </c>
      <c r="AN53" s="132">
        <f t="shared" si="22"/>
        <v>0</v>
      </c>
      <c r="AO53" s="132">
        <f t="shared" si="22"/>
        <v>0</v>
      </c>
      <c r="AP53" s="132">
        <f t="shared" si="22"/>
        <v>0</v>
      </c>
      <c r="AQ53" s="132">
        <f t="shared" si="22"/>
        <v>0</v>
      </c>
      <c r="AR53" s="132">
        <f t="shared" si="22"/>
        <v>0</v>
      </c>
      <c r="AS53" s="132">
        <f t="shared" si="22"/>
        <v>0</v>
      </c>
      <c r="AT53" s="132">
        <f t="shared" si="22"/>
        <v>0</v>
      </c>
      <c r="AU53" s="132">
        <f t="shared" si="22"/>
        <v>0</v>
      </c>
      <c r="AV53" s="132">
        <f t="shared" si="22"/>
        <v>0</v>
      </c>
      <c r="AW53" s="132">
        <f t="shared" si="22"/>
        <v>0</v>
      </c>
      <c r="AX53" s="132">
        <f t="shared" si="22"/>
        <v>0</v>
      </c>
      <c r="AY53" s="132">
        <f t="shared" si="22"/>
        <v>0</v>
      </c>
      <c r="AZ53" s="132">
        <f t="shared" si="22"/>
        <v>0</v>
      </c>
      <c r="BA53" s="132">
        <f t="shared" si="22"/>
        <v>0</v>
      </c>
      <c r="BB53" s="132">
        <f t="shared" si="22"/>
        <v>0</v>
      </c>
      <c r="BC53" s="132">
        <f t="shared" si="22"/>
        <v>0</v>
      </c>
      <c r="BD53" s="132">
        <f t="shared" si="22"/>
        <v>0</v>
      </c>
      <c r="BE53" s="132">
        <f t="shared" si="22"/>
        <v>0</v>
      </c>
      <c r="BF53" s="132">
        <f t="shared" si="22"/>
        <v>0</v>
      </c>
      <c r="BG53" s="132">
        <f t="shared" si="22"/>
        <v>0</v>
      </c>
      <c r="BH53" s="132">
        <f t="shared" si="22"/>
        <v>0</v>
      </c>
      <c r="BI53" s="132">
        <f t="shared" si="22"/>
        <v>0</v>
      </c>
      <c r="BJ53" s="132">
        <f t="shared" si="22"/>
        <v>0</v>
      </c>
      <c r="BK53" s="132">
        <f t="shared" si="22"/>
        <v>0</v>
      </c>
      <c r="BL53" s="132">
        <f t="shared" si="22"/>
        <v>0</v>
      </c>
      <c r="BM53" s="132">
        <f t="shared" si="22"/>
        <v>0</v>
      </c>
      <c r="BN53" s="132">
        <f t="shared" si="22"/>
        <v>0</v>
      </c>
      <c r="BO53" s="132">
        <f t="shared" si="22"/>
        <v>0</v>
      </c>
      <c r="BP53" s="132">
        <f t="shared" si="22"/>
        <v>0</v>
      </c>
      <c r="BQ53" s="132">
        <f t="shared" si="22"/>
        <v>0</v>
      </c>
      <c r="BR53" s="132">
        <f t="shared" si="22"/>
        <v>0</v>
      </c>
      <c r="BS53" s="132">
        <f t="shared" si="22"/>
        <v>0</v>
      </c>
      <c r="BT53" s="132">
        <f t="shared" si="22"/>
        <v>0</v>
      </c>
      <c r="BU53" s="132">
        <f t="shared" si="22"/>
        <v>0</v>
      </c>
      <c r="BV53" s="132">
        <f t="shared" si="22"/>
        <v>0</v>
      </c>
      <c r="BW53" s="132">
        <f t="shared" si="22"/>
        <v>0</v>
      </c>
      <c r="BX53" s="132">
        <f t="shared" si="22"/>
        <v>0</v>
      </c>
      <c r="BY53" s="132">
        <f t="shared" ref="BY53:CY56" si="23">BY20+BX53</f>
        <v>0</v>
      </c>
      <c r="BZ53" s="132">
        <f t="shared" si="23"/>
        <v>0</v>
      </c>
      <c r="CA53" s="132">
        <f t="shared" si="23"/>
        <v>0</v>
      </c>
      <c r="CB53" s="132">
        <f t="shared" si="23"/>
        <v>0</v>
      </c>
      <c r="CC53" s="132">
        <f t="shared" si="23"/>
        <v>0</v>
      </c>
      <c r="CD53" s="132">
        <f t="shared" si="23"/>
        <v>0</v>
      </c>
      <c r="CE53" s="132">
        <f t="shared" si="23"/>
        <v>0</v>
      </c>
      <c r="CF53" s="132">
        <f t="shared" si="23"/>
        <v>0</v>
      </c>
      <c r="CG53" s="132">
        <f t="shared" si="23"/>
        <v>0</v>
      </c>
      <c r="CH53" s="132">
        <f t="shared" si="23"/>
        <v>0</v>
      </c>
      <c r="CI53" s="132">
        <f t="shared" si="23"/>
        <v>0</v>
      </c>
      <c r="CJ53" s="132">
        <f t="shared" si="23"/>
        <v>0</v>
      </c>
      <c r="CK53" s="132">
        <f t="shared" si="23"/>
        <v>0</v>
      </c>
      <c r="CL53" s="132">
        <f t="shared" si="23"/>
        <v>0</v>
      </c>
      <c r="CM53" s="132">
        <f t="shared" si="23"/>
        <v>0</v>
      </c>
      <c r="CN53" s="132">
        <f t="shared" si="23"/>
        <v>0</v>
      </c>
      <c r="CO53" s="132">
        <f t="shared" si="23"/>
        <v>0</v>
      </c>
      <c r="CP53" s="132">
        <f t="shared" si="23"/>
        <v>0</v>
      </c>
      <c r="CQ53" s="132">
        <f t="shared" si="23"/>
        <v>0</v>
      </c>
      <c r="CR53" s="132">
        <f t="shared" si="23"/>
        <v>0</v>
      </c>
      <c r="CS53" s="132">
        <f t="shared" si="23"/>
        <v>0</v>
      </c>
      <c r="CT53" s="132">
        <f t="shared" si="23"/>
        <v>0</v>
      </c>
      <c r="CU53" s="132">
        <f t="shared" si="23"/>
        <v>0</v>
      </c>
      <c r="CV53" s="132">
        <f t="shared" si="23"/>
        <v>0</v>
      </c>
      <c r="CW53" s="132">
        <f t="shared" si="23"/>
        <v>0</v>
      </c>
      <c r="CX53" s="132">
        <f t="shared" si="23"/>
        <v>0</v>
      </c>
      <c r="CY53" s="133">
        <f t="shared" si="23"/>
        <v>0</v>
      </c>
      <c r="DB53" s="129"/>
    </row>
    <row r="54" spans="1:106" x14ac:dyDescent="0.3">
      <c r="A54" s="40" t="s">
        <v>8</v>
      </c>
      <c r="B54" s="41">
        <v>3</v>
      </c>
      <c r="C54" s="42" t="s">
        <v>23</v>
      </c>
      <c r="D54" s="43">
        <v>44131</v>
      </c>
      <c r="E54" s="43">
        <v>44180</v>
      </c>
      <c r="F54" s="44">
        <f t="shared" si="9"/>
        <v>0.20588235294117646</v>
      </c>
      <c r="G54" s="45">
        <v>313791</v>
      </c>
      <c r="H54" s="45"/>
      <c r="I54" s="46">
        <f t="shared" si="13"/>
        <v>7471.2142857142853</v>
      </c>
      <c r="J54" s="120">
        <v>42</v>
      </c>
      <c r="K54" s="47">
        <f>F54</f>
        <v>0.20588235294117646</v>
      </c>
      <c r="L54" s="137">
        <f t="shared" si="10"/>
        <v>0</v>
      </c>
      <c r="M54" s="138">
        <f t="shared" si="16"/>
        <v>0</v>
      </c>
      <c r="N54" s="138">
        <f t="shared" ref="N54:BY57" si="24">N21+M54</f>
        <v>0</v>
      </c>
      <c r="O54" s="138">
        <f t="shared" si="24"/>
        <v>0</v>
      </c>
      <c r="P54" s="138">
        <f t="shared" si="24"/>
        <v>0</v>
      </c>
      <c r="Q54" s="138">
        <f t="shared" si="24"/>
        <v>0</v>
      </c>
      <c r="R54" s="138">
        <f t="shared" si="24"/>
        <v>0</v>
      </c>
      <c r="S54" s="138">
        <f t="shared" si="24"/>
        <v>0</v>
      </c>
      <c r="T54" s="138">
        <f t="shared" si="24"/>
        <v>0</v>
      </c>
      <c r="U54" s="138">
        <f t="shared" si="24"/>
        <v>0</v>
      </c>
      <c r="V54" s="138">
        <f t="shared" si="24"/>
        <v>0</v>
      </c>
      <c r="W54" s="138">
        <f t="shared" si="24"/>
        <v>0</v>
      </c>
      <c r="X54" s="138">
        <f t="shared" si="24"/>
        <v>0</v>
      </c>
      <c r="Y54" s="138">
        <f t="shared" si="24"/>
        <v>0</v>
      </c>
      <c r="Z54" s="138">
        <f t="shared" si="24"/>
        <v>0</v>
      </c>
      <c r="AA54" s="138">
        <f t="shared" si="24"/>
        <v>0</v>
      </c>
      <c r="AB54" s="138">
        <f t="shared" si="24"/>
        <v>0</v>
      </c>
      <c r="AC54" s="138">
        <f t="shared" si="24"/>
        <v>0</v>
      </c>
      <c r="AD54" s="138">
        <f t="shared" si="24"/>
        <v>0</v>
      </c>
      <c r="AE54" s="138">
        <f t="shared" si="24"/>
        <v>0</v>
      </c>
      <c r="AF54" s="138">
        <f t="shared" si="24"/>
        <v>0</v>
      </c>
      <c r="AG54" s="138">
        <f t="shared" si="24"/>
        <v>0</v>
      </c>
      <c r="AH54" s="138">
        <f t="shared" si="24"/>
        <v>0</v>
      </c>
      <c r="AI54" s="138">
        <f t="shared" si="24"/>
        <v>0</v>
      </c>
      <c r="AJ54" s="138">
        <f t="shared" si="24"/>
        <v>0</v>
      </c>
      <c r="AK54" s="138">
        <f t="shared" si="24"/>
        <v>0</v>
      </c>
      <c r="AL54" s="138">
        <f t="shared" si="24"/>
        <v>0</v>
      </c>
      <c r="AM54" s="138">
        <f t="shared" si="24"/>
        <v>0</v>
      </c>
      <c r="AN54" s="138">
        <f t="shared" si="24"/>
        <v>0</v>
      </c>
      <c r="AO54" s="138">
        <f t="shared" si="24"/>
        <v>0</v>
      </c>
      <c r="AP54" s="138">
        <f t="shared" si="24"/>
        <v>0</v>
      </c>
      <c r="AQ54" s="138">
        <f t="shared" si="24"/>
        <v>0</v>
      </c>
      <c r="AR54" s="138">
        <f t="shared" si="24"/>
        <v>0</v>
      </c>
      <c r="AS54" s="138">
        <f t="shared" si="24"/>
        <v>0</v>
      </c>
      <c r="AT54" s="138">
        <f t="shared" si="24"/>
        <v>0</v>
      </c>
      <c r="AU54" s="138">
        <f t="shared" si="24"/>
        <v>6537</v>
      </c>
      <c r="AV54" s="138">
        <f t="shared" si="24"/>
        <v>14008</v>
      </c>
      <c r="AW54" s="138">
        <f t="shared" si="24"/>
        <v>21479</v>
      </c>
      <c r="AX54" s="138">
        <f t="shared" si="24"/>
        <v>28950</v>
      </c>
      <c r="AY54" s="138">
        <f t="shared" si="24"/>
        <v>36421</v>
      </c>
      <c r="AZ54" s="138">
        <f t="shared" si="24"/>
        <v>36421</v>
      </c>
      <c r="BA54" s="138">
        <f t="shared" si="24"/>
        <v>43892</v>
      </c>
      <c r="BB54" s="138">
        <f t="shared" si="24"/>
        <v>51363</v>
      </c>
      <c r="BC54" s="138">
        <f t="shared" si="24"/>
        <v>58834</v>
      </c>
      <c r="BD54" s="138">
        <f t="shared" si="24"/>
        <v>66305</v>
      </c>
      <c r="BE54" s="138">
        <f t="shared" si="24"/>
        <v>73776</v>
      </c>
      <c r="BF54" s="138">
        <f t="shared" si="24"/>
        <v>81247</v>
      </c>
      <c r="BG54" s="138">
        <f t="shared" si="24"/>
        <v>81247</v>
      </c>
      <c r="BH54" s="138">
        <f t="shared" si="24"/>
        <v>88718</v>
      </c>
      <c r="BI54" s="138">
        <f t="shared" si="24"/>
        <v>96189</v>
      </c>
      <c r="BJ54" s="138">
        <f t="shared" si="24"/>
        <v>103660</v>
      </c>
      <c r="BK54" s="138">
        <f t="shared" si="24"/>
        <v>111131</v>
      </c>
      <c r="BL54" s="138">
        <f t="shared" si="24"/>
        <v>118602</v>
      </c>
      <c r="BM54" s="138">
        <f t="shared" si="24"/>
        <v>126073</v>
      </c>
      <c r="BN54" s="138">
        <f t="shared" si="24"/>
        <v>126073</v>
      </c>
      <c r="BO54" s="138">
        <f t="shared" si="24"/>
        <v>133544</v>
      </c>
      <c r="BP54" s="138">
        <f t="shared" si="24"/>
        <v>141015</v>
      </c>
      <c r="BQ54" s="138">
        <f t="shared" si="24"/>
        <v>148486</v>
      </c>
      <c r="BR54" s="138">
        <f t="shared" si="24"/>
        <v>155957</v>
      </c>
      <c r="BS54" s="138">
        <f t="shared" si="24"/>
        <v>163428</v>
      </c>
      <c r="BT54" s="138">
        <f t="shared" si="24"/>
        <v>170899</v>
      </c>
      <c r="BU54" s="138">
        <f t="shared" si="24"/>
        <v>170899</v>
      </c>
      <c r="BV54" s="138">
        <f t="shared" si="24"/>
        <v>178370</v>
      </c>
      <c r="BW54" s="138">
        <f t="shared" si="24"/>
        <v>185841</v>
      </c>
      <c r="BX54" s="138">
        <f t="shared" si="24"/>
        <v>193312</v>
      </c>
      <c r="BY54" s="138">
        <f t="shared" si="24"/>
        <v>200783</v>
      </c>
      <c r="BZ54" s="138">
        <f t="shared" si="23"/>
        <v>208254</v>
      </c>
      <c r="CA54" s="138">
        <f t="shared" si="23"/>
        <v>215725</v>
      </c>
      <c r="CB54" s="138">
        <f t="shared" si="23"/>
        <v>215725</v>
      </c>
      <c r="CC54" s="138">
        <f t="shared" si="23"/>
        <v>223196</v>
      </c>
      <c r="CD54" s="138">
        <f t="shared" si="23"/>
        <v>230667</v>
      </c>
      <c r="CE54" s="138">
        <f t="shared" si="23"/>
        <v>238138</v>
      </c>
      <c r="CF54" s="138">
        <f t="shared" si="23"/>
        <v>245609</v>
      </c>
      <c r="CG54" s="138">
        <f t="shared" si="23"/>
        <v>253080</v>
      </c>
      <c r="CH54" s="138">
        <f t="shared" si="23"/>
        <v>260551</v>
      </c>
      <c r="CI54" s="138">
        <f t="shared" si="23"/>
        <v>260551</v>
      </c>
      <c r="CJ54" s="138">
        <f t="shared" si="23"/>
        <v>268022</v>
      </c>
      <c r="CK54" s="138">
        <f t="shared" si="23"/>
        <v>275493</v>
      </c>
      <c r="CL54" s="138">
        <f t="shared" si="23"/>
        <v>282964</v>
      </c>
      <c r="CM54" s="138">
        <f t="shared" si="23"/>
        <v>290435</v>
      </c>
      <c r="CN54" s="138">
        <f t="shared" si="23"/>
        <v>297906</v>
      </c>
      <c r="CO54" s="138">
        <f t="shared" si="23"/>
        <v>305377</v>
      </c>
      <c r="CP54" s="138">
        <f t="shared" si="23"/>
        <v>305377</v>
      </c>
      <c r="CQ54" s="138">
        <f t="shared" si="23"/>
        <v>312848</v>
      </c>
      <c r="CR54" s="138">
        <f t="shared" si="23"/>
        <v>313791</v>
      </c>
      <c r="CS54" s="138">
        <f t="shared" si="23"/>
        <v>313791</v>
      </c>
      <c r="CT54" s="138">
        <f t="shared" si="23"/>
        <v>313791</v>
      </c>
      <c r="CU54" s="138">
        <f t="shared" si="23"/>
        <v>313791</v>
      </c>
      <c r="CV54" s="138">
        <f t="shared" si="23"/>
        <v>313791</v>
      </c>
      <c r="CW54" s="138">
        <f t="shared" si="23"/>
        <v>313791</v>
      </c>
      <c r="CX54" s="138">
        <f t="shared" si="23"/>
        <v>313791</v>
      </c>
      <c r="CY54" s="139">
        <f t="shared" si="23"/>
        <v>313791</v>
      </c>
    </row>
    <row r="55" spans="1:106" x14ac:dyDescent="0.3">
      <c r="A55" s="40" t="s">
        <v>8</v>
      </c>
      <c r="B55" s="41">
        <v>3</v>
      </c>
      <c r="C55" s="42" t="s">
        <v>15</v>
      </c>
      <c r="D55" s="43">
        <v>44180</v>
      </c>
      <c r="E55" s="43">
        <v>44186</v>
      </c>
      <c r="F55" s="44">
        <f t="shared" si="9"/>
        <v>2.4509803921568627E-2</v>
      </c>
      <c r="G55" s="45">
        <v>100</v>
      </c>
      <c r="H55" s="45"/>
      <c r="I55" s="46">
        <f t="shared" si="13"/>
        <v>20</v>
      </c>
      <c r="J55" s="120">
        <v>5</v>
      </c>
      <c r="K55" s="47">
        <f>F55</f>
        <v>2.4509803921568627E-2</v>
      </c>
      <c r="L55" s="137">
        <f t="shared" si="10"/>
        <v>0</v>
      </c>
      <c r="M55" s="138">
        <f t="shared" si="16"/>
        <v>0</v>
      </c>
      <c r="N55" s="138">
        <f t="shared" si="24"/>
        <v>0</v>
      </c>
      <c r="O55" s="138">
        <f t="shared" si="24"/>
        <v>0</v>
      </c>
      <c r="P55" s="138">
        <f t="shared" si="24"/>
        <v>0</v>
      </c>
      <c r="Q55" s="138">
        <f t="shared" si="24"/>
        <v>0</v>
      </c>
      <c r="R55" s="138">
        <f t="shared" si="24"/>
        <v>0</v>
      </c>
      <c r="S55" s="138">
        <f t="shared" si="24"/>
        <v>0</v>
      </c>
      <c r="T55" s="138">
        <f t="shared" si="24"/>
        <v>0</v>
      </c>
      <c r="U55" s="138">
        <f t="shared" si="24"/>
        <v>0</v>
      </c>
      <c r="V55" s="138">
        <f t="shared" si="24"/>
        <v>0</v>
      </c>
      <c r="W55" s="138">
        <f t="shared" si="24"/>
        <v>0</v>
      </c>
      <c r="X55" s="138">
        <f t="shared" si="24"/>
        <v>0</v>
      </c>
      <c r="Y55" s="138">
        <f t="shared" si="24"/>
        <v>0</v>
      </c>
      <c r="Z55" s="138">
        <f t="shared" si="24"/>
        <v>0</v>
      </c>
      <c r="AA55" s="138">
        <f t="shared" si="24"/>
        <v>0</v>
      </c>
      <c r="AB55" s="138">
        <f t="shared" si="24"/>
        <v>0</v>
      </c>
      <c r="AC55" s="138">
        <f t="shared" si="24"/>
        <v>0</v>
      </c>
      <c r="AD55" s="138">
        <f t="shared" si="24"/>
        <v>0</v>
      </c>
      <c r="AE55" s="138">
        <f t="shared" si="24"/>
        <v>0</v>
      </c>
      <c r="AF55" s="138">
        <f t="shared" si="24"/>
        <v>0</v>
      </c>
      <c r="AG55" s="138">
        <f t="shared" si="24"/>
        <v>0</v>
      </c>
      <c r="AH55" s="138">
        <f t="shared" si="24"/>
        <v>0</v>
      </c>
      <c r="AI55" s="138">
        <f t="shared" si="24"/>
        <v>0</v>
      </c>
      <c r="AJ55" s="138">
        <f t="shared" si="24"/>
        <v>0</v>
      </c>
      <c r="AK55" s="138">
        <f t="shared" si="24"/>
        <v>0</v>
      </c>
      <c r="AL55" s="138">
        <f t="shared" si="24"/>
        <v>0</v>
      </c>
      <c r="AM55" s="138">
        <f t="shared" si="24"/>
        <v>0</v>
      </c>
      <c r="AN55" s="138">
        <f t="shared" si="24"/>
        <v>0</v>
      </c>
      <c r="AO55" s="138">
        <f t="shared" si="24"/>
        <v>0</v>
      </c>
      <c r="AP55" s="138">
        <f t="shared" si="24"/>
        <v>0</v>
      </c>
      <c r="AQ55" s="138">
        <f t="shared" si="24"/>
        <v>0</v>
      </c>
      <c r="AR55" s="138">
        <f t="shared" si="24"/>
        <v>0</v>
      </c>
      <c r="AS55" s="138">
        <f t="shared" si="24"/>
        <v>0</v>
      </c>
      <c r="AT55" s="138">
        <f t="shared" si="24"/>
        <v>0</v>
      </c>
      <c r="AU55" s="138">
        <f t="shared" si="24"/>
        <v>0</v>
      </c>
      <c r="AV55" s="138">
        <f t="shared" si="24"/>
        <v>0</v>
      </c>
      <c r="AW55" s="138">
        <f t="shared" si="24"/>
        <v>0</v>
      </c>
      <c r="AX55" s="138">
        <f t="shared" si="24"/>
        <v>0</v>
      </c>
      <c r="AY55" s="138">
        <f t="shared" si="24"/>
        <v>0</v>
      </c>
      <c r="AZ55" s="138">
        <f t="shared" si="24"/>
        <v>0</v>
      </c>
      <c r="BA55" s="138">
        <f t="shared" si="24"/>
        <v>0</v>
      </c>
      <c r="BB55" s="138">
        <f t="shared" si="24"/>
        <v>0</v>
      </c>
      <c r="BC55" s="138">
        <f t="shared" si="24"/>
        <v>0</v>
      </c>
      <c r="BD55" s="138">
        <f t="shared" si="24"/>
        <v>0</v>
      </c>
      <c r="BE55" s="138">
        <f t="shared" si="24"/>
        <v>0</v>
      </c>
      <c r="BF55" s="138">
        <f t="shared" si="24"/>
        <v>0</v>
      </c>
      <c r="BG55" s="138">
        <f t="shared" si="24"/>
        <v>0</v>
      </c>
      <c r="BH55" s="138">
        <f t="shared" si="24"/>
        <v>0</v>
      </c>
      <c r="BI55" s="138">
        <f t="shared" si="24"/>
        <v>0</v>
      </c>
      <c r="BJ55" s="138">
        <f t="shared" si="24"/>
        <v>0</v>
      </c>
      <c r="BK55" s="138">
        <f t="shared" si="24"/>
        <v>0</v>
      </c>
      <c r="BL55" s="138">
        <f t="shared" si="24"/>
        <v>0</v>
      </c>
      <c r="BM55" s="138">
        <f t="shared" si="24"/>
        <v>0</v>
      </c>
      <c r="BN55" s="138">
        <f t="shared" si="24"/>
        <v>0</v>
      </c>
      <c r="BO55" s="138">
        <f t="shared" si="24"/>
        <v>0</v>
      </c>
      <c r="BP55" s="138">
        <f t="shared" si="24"/>
        <v>0</v>
      </c>
      <c r="BQ55" s="138">
        <f t="shared" si="24"/>
        <v>0</v>
      </c>
      <c r="BR55" s="138">
        <f t="shared" si="24"/>
        <v>0</v>
      </c>
      <c r="BS55" s="138">
        <f t="shared" si="24"/>
        <v>0</v>
      </c>
      <c r="BT55" s="138">
        <f t="shared" si="24"/>
        <v>0</v>
      </c>
      <c r="BU55" s="138">
        <f t="shared" si="24"/>
        <v>0</v>
      </c>
      <c r="BV55" s="138">
        <f t="shared" si="24"/>
        <v>0</v>
      </c>
      <c r="BW55" s="138">
        <f t="shared" si="24"/>
        <v>0</v>
      </c>
      <c r="BX55" s="138">
        <f t="shared" si="24"/>
        <v>0</v>
      </c>
      <c r="BY55" s="138">
        <f t="shared" si="24"/>
        <v>0</v>
      </c>
      <c r="BZ55" s="138">
        <f t="shared" si="23"/>
        <v>0</v>
      </c>
      <c r="CA55" s="138">
        <f t="shared" si="23"/>
        <v>0</v>
      </c>
      <c r="CB55" s="138">
        <f t="shared" si="23"/>
        <v>0</v>
      </c>
      <c r="CC55" s="138">
        <f t="shared" si="23"/>
        <v>0</v>
      </c>
      <c r="CD55" s="138">
        <f t="shared" si="23"/>
        <v>0</v>
      </c>
      <c r="CE55" s="138">
        <f t="shared" si="23"/>
        <v>0</v>
      </c>
      <c r="CF55" s="138">
        <f t="shared" si="23"/>
        <v>0</v>
      </c>
      <c r="CG55" s="138">
        <f t="shared" si="23"/>
        <v>0</v>
      </c>
      <c r="CH55" s="138">
        <f t="shared" si="23"/>
        <v>0</v>
      </c>
      <c r="CI55" s="138">
        <f t="shared" si="23"/>
        <v>0</v>
      </c>
      <c r="CJ55" s="138">
        <f t="shared" si="23"/>
        <v>0</v>
      </c>
      <c r="CK55" s="138">
        <f t="shared" si="23"/>
        <v>0</v>
      </c>
      <c r="CL55" s="138">
        <f t="shared" si="23"/>
        <v>0</v>
      </c>
      <c r="CM55" s="138">
        <f t="shared" si="23"/>
        <v>0</v>
      </c>
      <c r="CN55" s="138">
        <f t="shared" si="23"/>
        <v>0</v>
      </c>
      <c r="CO55" s="138">
        <f t="shared" si="23"/>
        <v>0</v>
      </c>
      <c r="CP55" s="138">
        <f t="shared" si="23"/>
        <v>0</v>
      </c>
      <c r="CQ55" s="138">
        <f t="shared" si="23"/>
        <v>0</v>
      </c>
      <c r="CR55" s="138">
        <f t="shared" si="23"/>
        <v>18</v>
      </c>
      <c r="CS55" s="138">
        <f t="shared" si="23"/>
        <v>38</v>
      </c>
      <c r="CT55" s="138">
        <f t="shared" si="23"/>
        <v>58</v>
      </c>
      <c r="CU55" s="138">
        <f t="shared" si="23"/>
        <v>78</v>
      </c>
      <c r="CV55" s="138">
        <f t="shared" si="23"/>
        <v>98</v>
      </c>
      <c r="CW55" s="138">
        <f t="shared" si="23"/>
        <v>98</v>
      </c>
      <c r="CX55" s="138">
        <f t="shared" si="23"/>
        <v>100</v>
      </c>
      <c r="CY55" s="139">
        <f t="shared" si="23"/>
        <v>100</v>
      </c>
    </row>
    <row r="56" spans="1:106" x14ac:dyDescent="0.3">
      <c r="A56" s="7" t="s">
        <v>6</v>
      </c>
      <c r="B56" s="8">
        <v>3</v>
      </c>
      <c r="C56" s="15" t="s">
        <v>16</v>
      </c>
      <c r="D56" s="9">
        <v>44148</v>
      </c>
      <c r="E56" s="9">
        <v>44187</v>
      </c>
      <c r="F56" s="10">
        <f t="shared" si="9"/>
        <v>0</v>
      </c>
      <c r="G56" s="11">
        <v>0</v>
      </c>
      <c r="H56" s="11"/>
      <c r="I56" s="12">
        <f t="shared" si="13"/>
        <v>0</v>
      </c>
      <c r="J56" s="126">
        <v>33</v>
      </c>
      <c r="K56" s="20">
        <f>SUM(K57:K59)</f>
        <v>0.16176470588235295</v>
      </c>
      <c r="L56" s="137">
        <f t="shared" si="10"/>
        <v>0</v>
      </c>
      <c r="M56" s="138">
        <f t="shared" si="16"/>
        <v>0</v>
      </c>
      <c r="N56" s="138">
        <f t="shared" si="24"/>
        <v>0</v>
      </c>
      <c r="O56" s="138">
        <f t="shared" si="24"/>
        <v>0</v>
      </c>
      <c r="P56" s="138">
        <f t="shared" si="24"/>
        <v>0</v>
      </c>
      <c r="Q56" s="138">
        <f t="shared" si="24"/>
        <v>0</v>
      </c>
      <c r="R56" s="138">
        <f t="shared" si="24"/>
        <v>0</v>
      </c>
      <c r="S56" s="138">
        <f t="shared" si="24"/>
        <v>0</v>
      </c>
      <c r="T56" s="138">
        <f t="shared" si="24"/>
        <v>0</v>
      </c>
      <c r="U56" s="138">
        <f t="shared" si="24"/>
        <v>0</v>
      </c>
      <c r="V56" s="138">
        <f t="shared" si="24"/>
        <v>0</v>
      </c>
      <c r="W56" s="138">
        <f t="shared" si="24"/>
        <v>0</v>
      </c>
      <c r="X56" s="138">
        <f t="shared" si="24"/>
        <v>0</v>
      </c>
      <c r="Y56" s="138">
        <f t="shared" si="24"/>
        <v>0</v>
      </c>
      <c r="Z56" s="138">
        <f t="shared" si="24"/>
        <v>0</v>
      </c>
      <c r="AA56" s="138">
        <f t="shared" si="24"/>
        <v>0</v>
      </c>
      <c r="AB56" s="138">
        <f t="shared" si="24"/>
        <v>0</v>
      </c>
      <c r="AC56" s="138">
        <f t="shared" si="24"/>
        <v>0</v>
      </c>
      <c r="AD56" s="138">
        <f t="shared" si="24"/>
        <v>0</v>
      </c>
      <c r="AE56" s="138">
        <f t="shared" si="24"/>
        <v>0</v>
      </c>
      <c r="AF56" s="138">
        <f t="shared" si="24"/>
        <v>0</v>
      </c>
      <c r="AG56" s="138">
        <f t="shared" si="24"/>
        <v>0</v>
      </c>
      <c r="AH56" s="138">
        <f t="shared" si="24"/>
        <v>0</v>
      </c>
      <c r="AI56" s="138">
        <f t="shared" si="24"/>
        <v>0</v>
      </c>
      <c r="AJ56" s="138">
        <f t="shared" si="24"/>
        <v>0</v>
      </c>
      <c r="AK56" s="138">
        <f t="shared" si="24"/>
        <v>0</v>
      </c>
      <c r="AL56" s="138">
        <f t="shared" si="24"/>
        <v>0</v>
      </c>
      <c r="AM56" s="138">
        <f t="shared" si="24"/>
        <v>0</v>
      </c>
      <c r="AN56" s="138">
        <f t="shared" si="24"/>
        <v>0</v>
      </c>
      <c r="AO56" s="138">
        <f t="shared" si="24"/>
        <v>0</v>
      </c>
      <c r="AP56" s="138">
        <f t="shared" si="24"/>
        <v>0</v>
      </c>
      <c r="AQ56" s="138">
        <f t="shared" si="24"/>
        <v>0</v>
      </c>
      <c r="AR56" s="138">
        <f t="shared" si="24"/>
        <v>0</v>
      </c>
      <c r="AS56" s="138">
        <f t="shared" si="24"/>
        <v>0</v>
      </c>
      <c r="AT56" s="138">
        <f t="shared" si="24"/>
        <v>0</v>
      </c>
      <c r="AU56" s="138">
        <f t="shared" si="24"/>
        <v>0</v>
      </c>
      <c r="AV56" s="138">
        <f t="shared" si="24"/>
        <v>0</v>
      </c>
      <c r="AW56" s="138">
        <f t="shared" si="24"/>
        <v>0</v>
      </c>
      <c r="AX56" s="138">
        <f t="shared" si="24"/>
        <v>0</v>
      </c>
      <c r="AY56" s="138">
        <f t="shared" si="24"/>
        <v>0</v>
      </c>
      <c r="AZ56" s="138">
        <f t="shared" si="24"/>
        <v>0</v>
      </c>
      <c r="BA56" s="138">
        <f t="shared" si="24"/>
        <v>0</v>
      </c>
      <c r="BB56" s="138">
        <f t="shared" si="24"/>
        <v>0</v>
      </c>
      <c r="BC56" s="138">
        <f t="shared" si="24"/>
        <v>0</v>
      </c>
      <c r="BD56" s="138">
        <f t="shared" si="24"/>
        <v>0</v>
      </c>
      <c r="BE56" s="138">
        <f t="shared" si="24"/>
        <v>0</v>
      </c>
      <c r="BF56" s="138">
        <f t="shared" si="24"/>
        <v>0</v>
      </c>
      <c r="BG56" s="138">
        <f t="shared" si="24"/>
        <v>0</v>
      </c>
      <c r="BH56" s="138">
        <f t="shared" si="24"/>
        <v>0</v>
      </c>
      <c r="BI56" s="138">
        <f t="shared" si="24"/>
        <v>0</v>
      </c>
      <c r="BJ56" s="138">
        <f t="shared" si="24"/>
        <v>0</v>
      </c>
      <c r="BK56" s="138">
        <f t="shared" si="24"/>
        <v>0</v>
      </c>
      <c r="BL56" s="138">
        <f t="shared" si="24"/>
        <v>0</v>
      </c>
      <c r="BM56" s="138">
        <f t="shared" si="24"/>
        <v>0</v>
      </c>
      <c r="BN56" s="138">
        <f t="shared" si="24"/>
        <v>0</v>
      </c>
      <c r="BO56" s="138">
        <f t="shared" si="24"/>
        <v>0</v>
      </c>
      <c r="BP56" s="138">
        <f t="shared" si="24"/>
        <v>0</v>
      </c>
      <c r="BQ56" s="138">
        <f t="shared" si="24"/>
        <v>0</v>
      </c>
      <c r="BR56" s="138">
        <f t="shared" si="24"/>
        <v>0</v>
      </c>
      <c r="BS56" s="138">
        <f t="shared" si="24"/>
        <v>0</v>
      </c>
      <c r="BT56" s="138">
        <f t="shared" si="24"/>
        <v>0</v>
      </c>
      <c r="BU56" s="138">
        <f t="shared" si="24"/>
        <v>0</v>
      </c>
      <c r="BV56" s="138">
        <f t="shared" si="24"/>
        <v>0</v>
      </c>
      <c r="BW56" s="138">
        <f t="shared" si="24"/>
        <v>0</v>
      </c>
      <c r="BX56" s="138">
        <f t="shared" si="24"/>
        <v>0</v>
      </c>
      <c r="BY56" s="138">
        <f t="shared" si="24"/>
        <v>0</v>
      </c>
      <c r="BZ56" s="138">
        <f t="shared" si="23"/>
        <v>0</v>
      </c>
      <c r="CA56" s="138">
        <f t="shared" si="23"/>
        <v>0</v>
      </c>
      <c r="CB56" s="138">
        <f t="shared" si="23"/>
        <v>0</v>
      </c>
      <c r="CC56" s="138">
        <f t="shared" si="23"/>
        <v>0</v>
      </c>
      <c r="CD56" s="138">
        <f t="shared" si="23"/>
        <v>0</v>
      </c>
      <c r="CE56" s="138">
        <f t="shared" si="23"/>
        <v>0</v>
      </c>
      <c r="CF56" s="138">
        <f t="shared" si="23"/>
        <v>0</v>
      </c>
      <c r="CG56" s="138">
        <f t="shared" si="23"/>
        <v>0</v>
      </c>
      <c r="CH56" s="138">
        <f t="shared" si="23"/>
        <v>0</v>
      </c>
      <c r="CI56" s="138">
        <f t="shared" si="23"/>
        <v>0</v>
      </c>
      <c r="CJ56" s="138">
        <f t="shared" si="23"/>
        <v>0</v>
      </c>
      <c r="CK56" s="138">
        <f t="shared" si="23"/>
        <v>0</v>
      </c>
      <c r="CL56" s="138">
        <f t="shared" si="23"/>
        <v>0</v>
      </c>
      <c r="CM56" s="138">
        <f t="shared" si="23"/>
        <v>0</v>
      </c>
      <c r="CN56" s="138">
        <f t="shared" si="23"/>
        <v>0</v>
      </c>
      <c r="CO56" s="138">
        <f t="shared" si="23"/>
        <v>0</v>
      </c>
      <c r="CP56" s="138">
        <f t="shared" si="23"/>
        <v>0</v>
      </c>
      <c r="CQ56" s="138">
        <f t="shared" si="23"/>
        <v>0</v>
      </c>
      <c r="CR56" s="138">
        <f t="shared" si="23"/>
        <v>0</v>
      </c>
      <c r="CS56" s="138">
        <f t="shared" si="23"/>
        <v>0</v>
      </c>
      <c r="CT56" s="138">
        <f t="shared" si="23"/>
        <v>0</v>
      </c>
      <c r="CU56" s="138">
        <f t="shared" si="23"/>
        <v>0</v>
      </c>
      <c r="CV56" s="138">
        <f t="shared" si="23"/>
        <v>0</v>
      </c>
      <c r="CW56" s="138">
        <f t="shared" si="23"/>
        <v>0</v>
      </c>
      <c r="CX56" s="138">
        <f t="shared" si="23"/>
        <v>0</v>
      </c>
      <c r="CY56" s="139">
        <f t="shared" si="23"/>
        <v>0</v>
      </c>
    </row>
    <row r="57" spans="1:106" x14ac:dyDescent="0.3">
      <c r="A57" s="40" t="s">
        <v>8</v>
      </c>
      <c r="B57" s="41">
        <v>4</v>
      </c>
      <c r="C57" s="42" t="s">
        <v>24</v>
      </c>
      <c r="D57" s="43">
        <v>44148</v>
      </c>
      <c r="E57" s="43">
        <v>44172</v>
      </c>
      <c r="F57" s="44">
        <f t="shared" si="9"/>
        <v>9.8039215686274508E-2</v>
      </c>
      <c r="G57" s="45">
        <v>823</v>
      </c>
      <c r="H57" s="45"/>
      <c r="I57" s="46">
        <f t="shared" si="13"/>
        <v>41.15</v>
      </c>
      <c r="J57" s="120">
        <v>20</v>
      </c>
      <c r="K57" s="47">
        <f t="shared" ref="K57:K59" si="25">F57</f>
        <v>9.8039215686274508E-2</v>
      </c>
      <c r="L57" s="137">
        <f t="shared" si="10"/>
        <v>0</v>
      </c>
      <c r="M57" s="138">
        <f t="shared" si="16"/>
        <v>0</v>
      </c>
      <c r="N57" s="138">
        <f t="shared" si="24"/>
        <v>0</v>
      </c>
      <c r="O57" s="138">
        <f t="shared" si="24"/>
        <v>0</v>
      </c>
      <c r="P57" s="138">
        <f t="shared" si="24"/>
        <v>0</v>
      </c>
      <c r="Q57" s="138">
        <f t="shared" si="24"/>
        <v>0</v>
      </c>
      <c r="R57" s="138">
        <f t="shared" si="24"/>
        <v>0</v>
      </c>
      <c r="S57" s="138">
        <f t="shared" si="24"/>
        <v>0</v>
      </c>
      <c r="T57" s="138">
        <f t="shared" si="24"/>
        <v>0</v>
      </c>
      <c r="U57" s="138">
        <f t="shared" si="24"/>
        <v>0</v>
      </c>
      <c r="V57" s="138">
        <f t="shared" si="24"/>
        <v>0</v>
      </c>
      <c r="W57" s="138">
        <f t="shared" si="24"/>
        <v>0</v>
      </c>
      <c r="X57" s="138">
        <f t="shared" si="24"/>
        <v>0</v>
      </c>
      <c r="Y57" s="138">
        <f t="shared" si="24"/>
        <v>0</v>
      </c>
      <c r="Z57" s="138">
        <f t="shared" si="24"/>
        <v>0</v>
      </c>
      <c r="AA57" s="138">
        <f t="shared" si="24"/>
        <v>0</v>
      </c>
      <c r="AB57" s="138">
        <f t="shared" si="24"/>
        <v>0</v>
      </c>
      <c r="AC57" s="138">
        <f t="shared" si="24"/>
        <v>0</v>
      </c>
      <c r="AD57" s="138">
        <f t="shared" si="24"/>
        <v>0</v>
      </c>
      <c r="AE57" s="138">
        <f t="shared" si="24"/>
        <v>0</v>
      </c>
      <c r="AF57" s="138">
        <f t="shared" si="24"/>
        <v>0</v>
      </c>
      <c r="AG57" s="138">
        <f t="shared" si="24"/>
        <v>0</v>
      </c>
      <c r="AH57" s="138">
        <f t="shared" si="24"/>
        <v>0</v>
      </c>
      <c r="AI57" s="138">
        <f t="shared" si="24"/>
        <v>0</v>
      </c>
      <c r="AJ57" s="138">
        <f t="shared" si="24"/>
        <v>0</v>
      </c>
      <c r="AK57" s="138">
        <f t="shared" si="24"/>
        <v>0</v>
      </c>
      <c r="AL57" s="138">
        <f t="shared" si="24"/>
        <v>0</v>
      </c>
      <c r="AM57" s="138">
        <f t="shared" si="24"/>
        <v>0</v>
      </c>
      <c r="AN57" s="138">
        <f t="shared" si="24"/>
        <v>0</v>
      </c>
      <c r="AO57" s="138">
        <f t="shared" si="24"/>
        <v>0</v>
      </c>
      <c r="AP57" s="138">
        <f t="shared" si="24"/>
        <v>0</v>
      </c>
      <c r="AQ57" s="138">
        <f t="shared" si="24"/>
        <v>0</v>
      </c>
      <c r="AR57" s="138">
        <f t="shared" si="24"/>
        <v>0</v>
      </c>
      <c r="AS57" s="138">
        <f t="shared" si="24"/>
        <v>0</v>
      </c>
      <c r="AT57" s="138">
        <f t="shared" si="24"/>
        <v>0</v>
      </c>
      <c r="AU57" s="138">
        <f t="shared" si="24"/>
        <v>0</v>
      </c>
      <c r="AV57" s="138">
        <f t="shared" si="24"/>
        <v>0</v>
      </c>
      <c r="AW57" s="138">
        <f t="shared" si="24"/>
        <v>0</v>
      </c>
      <c r="AX57" s="138">
        <f t="shared" si="24"/>
        <v>0</v>
      </c>
      <c r="AY57" s="138">
        <f t="shared" si="24"/>
        <v>0</v>
      </c>
      <c r="AZ57" s="138">
        <f t="shared" si="24"/>
        <v>0</v>
      </c>
      <c r="BA57" s="138">
        <f t="shared" si="24"/>
        <v>0</v>
      </c>
      <c r="BB57" s="138">
        <f t="shared" si="24"/>
        <v>0</v>
      </c>
      <c r="BC57" s="138">
        <f t="shared" si="24"/>
        <v>0</v>
      </c>
      <c r="BD57" s="138">
        <f t="shared" si="24"/>
        <v>0</v>
      </c>
      <c r="BE57" s="138">
        <f t="shared" si="24"/>
        <v>0</v>
      </c>
      <c r="BF57" s="138">
        <f t="shared" si="24"/>
        <v>0</v>
      </c>
      <c r="BG57" s="138">
        <f t="shared" si="24"/>
        <v>0</v>
      </c>
      <c r="BH57" s="138">
        <f t="shared" si="24"/>
        <v>0</v>
      </c>
      <c r="BI57" s="138">
        <f t="shared" si="24"/>
        <v>0</v>
      </c>
      <c r="BJ57" s="138">
        <f t="shared" si="24"/>
        <v>0</v>
      </c>
      <c r="BK57" s="138">
        <f t="shared" si="24"/>
        <v>0</v>
      </c>
      <c r="BL57" s="138">
        <f t="shared" si="24"/>
        <v>36</v>
      </c>
      <c r="BM57" s="138">
        <f t="shared" si="24"/>
        <v>77</v>
      </c>
      <c r="BN57" s="138">
        <f t="shared" si="24"/>
        <v>77</v>
      </c>
      <c r="BO57" s="138">
        <f t="shared" si="24"/>
        <v>118</v>
      </c>
      <c r="BP57" s="138">
        <f t="shared" si="24"/>
        <v>159</v>
      </c>
      <c r="BQ57" s="138">
        <f t="shared" si="24"/>
        <v>200</v>
      </c>
      <c r="BR57" s="138">
        <f t="shared" si="24"/>
        <v>241</v>
      </c>
      <c r="BS57" s="138">
        <f t="shared" si="24"/>
        <v>282</v>
      </c>
      <c r="BT57" s="138">
        <f t="shared" si="24"/>
        <v>323</v>
      </c>
      <c r="BU57" s="138">
        <f t="shared" si="24"/>
        <v>323</v>
      </c>
      <c r="BV57" s="138">
        <f t="shared" si="24"/>
        <v>364</v>
      </c>
      <c r="BW57" s="138">
        <f t="shared" si="24"/>
        <v>405</v>
      </c>
      <c r="BX57" s="138">
        <f t="shared" si="24"/>
        <v>446</v>
      </c>
      <c r="BY57" s="138">
        <f t="shared" ref="BY57:CY60" si="26">BY24+BX57</f>
        <v>487</v>
      </c>
      <c r="BZ57" s="138">
        <f t="shared" si="26"/>
        <v>528</v>
      </c>
      <c r="CA57" s="138">
        <f t="shared" si="26"/>
        <v>569</v>
      </c>
      <c r="CB57" s="138">
        <f t="shared" si="26"/>
        <v>569</v>
      </c>
      <c r="CC57" s="138">
        <f t="shared" si="26"/>
        <v>610</v>
      </c>
      <c r="CD57" s="138">
        <f t="shared" si="26"/>
        <v>651</v>
      </c>
      <c r="CE57" s="138">
        <f t="shared" si="26"/>
        <v>692</v>
      </c>
      <c r="CF57" s="138">
        <f t="shared" si="26"/>
        <v>733</v>
      </c>
      <c r="CG57" s="138">
        <f t="shared" si="26"/>
        <v>774</v>
      </c>
      <c r="CH57" s="138">
        <f t="shared" si="26"/>
        <v>815</v>
      </c>
      <c r="CI57" s="138">
        <f t="shared" si="26"/>
        <v>815</v>
      </c>
      <c r="CJ57" s="138">
        <f t="shared" si="26"/>
        <v>823</v>
      </c>
      <c r="CK57" s="138">
        <f t="shared" si="26"/>
        <v>823</v>
      </c>
      <c r="CL57" s="138">
        <f t="shared" si="26"/>
        <v>823</v>
      </c>
      <c r="CM57" s="138">
        <f t="shared" si="26"/>
        <v>823</v>
      </c>
      <c r="CN57" s="138">
        <f t="shared" si="26"/>
        <v>823</v>
      </c>
      <c r="CO57" s="138">
        <f t="shared" si="26"/>
        <v>823</v>
      </c>
      <c r="CP57" s="138">
        <f t="shared" si="26"/>
        <v>823</v>
      </c>
      <c r="CQ57" s="138">
        <f t="shared" si="26"/>
        <v>823</v>
      </c>
      <c r="CR57" s="138">
        <f t="shared" si="26"/>
        <v>823</v>
      </c>
      <c r="CS57" s="138">
        <f t="shared" si="26"/>
        <v>823</v>
      </c>
      <c r="CT57" s="138">
        <f t="shared" si="26"/>
        <v>823</v>
      </c>
      <c r="CU57" s="138">
        <f t="shared" si="26"/>
        <v>823</v>
      </c>
      <c r="CV57" s="138">
        <f t="shared" si="26"/>
        <v>823</v>
      </c>
      <c r="CW57" s="138">
        <f t="shared" si="26"/>
        <v>823</v>
      </c>
      <c r="CX57" s="138">
        <f t="shared" si="26"/>
        <v>823</v>
      </c>
      <c r="CY57" s="139">
        <f t="shared" si="26"/>
        <v>823</v>
      </c>
    </row>
    <row r="58" spans="1:106" x14ac:dyDescent="0.3">
      <c r="A58" s="40" t="s">
        <v>8</v>
      </c>
      <c r="B58" s="41">
        <v>4</v>
      </c>
      <c r="C58" s="42" t="s">
        <v>25</v>
      </c>
      <c r="D58" s="43">
        <v>44183</v>
      </c>
      <c r="E58" s="43">
        <v>44175</v>
      </c>
      <c r="F58" s="44">
        <f t="shared" si="9"/>
        <v>1.4705882352941176E-2</v>
      </c>
      <c r="G58" s="45">
        <v>67.31</v>
      </c>
      <c r="H58" s="45"/>
      <c r="I58" s="46">
        <f t="shared" si="13"/>
        <v>22.436666666666667</v>
      </c>
      <c r="J58" s="120">
        <v>3</v>
      </c>
      <c r="K58" s="47">
        <f t="shared" si="25"/>
        <v>1.4705882352941176E-2</v>
      </c>
      <c r="L58" s="137">
        <f t="shared" si="10"/>
        <v>0</v>
      </c>
      <c r="M58" s="138">
        <f t="shared" si="16"/>
        <v>0</v>
      </c>
      <c r="N58" s="138">
        <f t="shared" ref="N58:BY61" si="27">N25+M58</f>
        <v>0</v>
      </c>
      <c r="O58" s="138">
        <f t="shared" si="27"/>
        <v>0</v>
      </c>
      <c r="P58" s="138">
        <f t="shared" si="27"/>
        <v>0</v>
      </c>
      <c r="Q58" s="138">
        <f t="shared" si="27"/>
        <v>0</v>
      </c>
      <c r="R58" s="138">
        <f t="shared" si="27"/>
        <v>0</v>
      </c>
      <c r="S58" s="138">
        <f t="shared" si="27"/>
        <v>0</v>
      </c>
      <c r="T58" s="138">
        <f t="shared" si="27"/>
        <v>0</v>
      </c>
      <c r="U58" s="138">
        <f t="shared" si="27"/>
        <v>0</v>
      </c>
      <c r="V58" s="138">
        <f t="shared" si="27"/>
        <v>0</v>
      </c>
      <c r="W58" s="138">
        <f t="shared" si="27"/>
        <v>0</v>
      </c>
      <c r="X58" s="138">
        <f t="shared" si="27"/>
        <v>0</v>
      </c>
      <c r="Y58" s="138">
        <f t="shared" si="27"/>
        <v>0</v>
      </c>
      <c r="Z58" s="138">
        <f t="shared" si="27"/>
        <v>0</v>
      </c>
      <c r="AA58" s="138">
        <f t="shared" si="27"/>
        <v>0</v>
      </c>
      <c r="AB58" s="138">
        <f t="shared" si="27"/>
        <v>0</v>
      </c>
      <c r="AC58" s="138">
        <f t="shared" si="27"/>
        <v>0</v>
      </c>
      <c r="AD58" s="138">
        <f t="shared" si="27"/>
        <v>0</v>
      </c>
      <c r="AE58" s="138">
        <f t="shared" si="27"/>
        <v>0</v>
      </c>
      <c r="AF58" s="138">
        <f t="shared" si="27"/>
        <v>0</v>
      </c>
      <c r="AG58" s="138">
        <f t="shared" si="27"/>
        <v>0</v>
      </c>
      <c r="AH58" s="138">
        <f t="shared" si="27"/>
        <v>0</v>
      </c>
      <c r="AI58" s="138">
        <f t="shared" si="27"/>
        <v>0</v>
      </c>
      <c r="AJ58" s="138">
        <f t="shared" si="27"/>
        <v>0</v>
      </c>
      <c r="AK58" s="138">
        <f t="shared" si="27"/>
        <v>0</v>
      </c>
      <c r="AL58" s="138">
        <f t="shared" si="27"/>
        <v>0</v>
      </c>
      <c r="AM58" s="138">
        <f t="shared" si="27"/>
        <v>0</v>
      </c>
      <c r="AN58" s="138">
        <f t="shared" si="27"/>
        <v>0</v>
      </c>
      <c r="AO58" s="138">
        <f t="shared" si="27"/>
        <v>0</v>
      </c>
      <c r="AP58" s="138">
        <f t="shared" si="27"/>
        <v>0</v>
      </c>
      <c r="AQ58" s="138">
        <f t="shared" si="27"/>
        <v>0</v>
      </c>
      <c r="AR58" s="138">
        <f t="shared" si="27"/>
        <v>0</v>
      </c>
      <c r="AS58" s="138">
        <f t="shared" si="27"/>
        <v>0</v>
      </c>
      <c r="AT58" s="138">
        <f t="shared" si="27"/>
        <v>0</v>
      </c>
      <c r="AU58" s="138">
        <f t="shared" si="27"/>
        <v>0</v>
      </c>
      <c r="AV58" s="138">
        <f t="shared" si="27"/>
        <v>0</v>
      </c>
      <c r="AW58" s="138">
        <f t="shared" si="27"/>
        <v>0</v>
      </c>
      <c r="AX58" s="138">
        <f t="shared" si="27"/>
        <v>0</v>
      </c>
      <c r="AY58" s="138">
        <f t="shared" si="27"/>
        <v>0</v>
      </c>
      <c r="AZ58" s="138">
        <f t="shared" si="27"/>
        <v>0</v>
      </c>
      <c r="BA58" s="138">
        <f t="shared" si="27"/>
        <v>0</v>
      </c>
      <c r="BB58" s="138">
        <f t="shared" si="27"/>
        <v>0</v>
      </c>
      <c r="BC58" s="138">
        <f t="shared" si="27"/>
        <v>0</v>
      </c>
      <c r="BD58" s="138">
        <f t="shared" si="27"/>
        <v>0</v>
      </c>
      <c r="BE58" s="138">
        <f t="shared" si="27"/>
        <v>0</v>
      </c>
      <c r="BF58" s="138">
        <f t="shared" si="27"/>
        <v>0</v>
      </c>
      <c r="BG58" s="138">
        <f t="shared" si="27"/>
        <v>0</v>
      </c>
      <c r="BH58" s="138">
        <f t="shared" si="27"/>
        <v>0</v>
      </c>
      <c r="BI58" s="138">
        <f t="shared" si="27"/>
        <v>0</v>
      </c>
      <c r="BJ58" s="138">
        <f t="shared" si="27"/>
        <v>0</v>
      </c>
      <c r="BK58" s="138">
        <f t="shared" si="27"/>
        <v>0</v>
      </c>
      <c r="BL58" s="138">
        <f t="shared" si="27"/>
        <v>0</v>
      </c>
      <c r="BM58" s="138">
        <f t="shared" si="27"/>
        <v>0</v>
      </c>
      <c r="BN58" s="138">
        <f t="shared" si="27"/>
        <v>0</v>
      </c>
      <c r="BO58" s="138">
        <f t="shared" si="27"/>
        <v>0</v>
      </c>
      <c r="BP58" s="138">
        <f t="shared" si="27"/>
        <v>0</v>
      </c>
      <c r="BQ58" s="138">
        <f t="shared" si="27"/>
        <v>0</v>
      </c>
      <c r="BR58" s="138">
        <f t="shared" si="27"/>
        <v>0</v>
      </c>
      <c r="BS58" s="138">
        <f t="shared" si="27"/>
        <v>0</v>
      </c>
      <c r="BT58" s="138">
        <f t="shared" si="27"/>
        <v>0</v>
      </c>
      <c r="BU58" s="138">
        <f t="shared" si="27"/>
        <v>0</v>
      </c>
      <c r="BV58" s="138">
        <f t="shared" si="27"/>
        <v>0</v>
      </c>
      <c r="BW58" s="138">
        <f t="shared" si="27"/>
        <v>0</v>
      </c>
      <c r="BX58" s="138">
        <f t="shared" si="27"/>
        <v>0</v>
      </c>
      <c r="BY58" s="138">
        <f t="shared" si="27"/>
        <v>0</v>
      </c>
      <c r="BZ58" s="138">
        <f t="shared" si="26"/>
        <v>0</v>
      </c>
      <c r="CA58" s="138">
        <f t="shared" si="26"/>
        <v>0</v>
      </c>
      <c r="CB58" s="138">
        <f t="shared" si="26"/>
        <v>0</v>
      </c>
      <c r="CC58" s="138">
        <f t="shared" si="26"/>
        <v>0</v>
      </c>
      <c r="CD58" s="138">
        <f t="shared" si="26"/>
        <v>0</v>
      </c>
      <c r="CE58" s="138">
        <f t="shared" si="26"/>
        <v>0</v>
      </c>
      <c r="CF58" s="138">
        <f t="shared" si="26"/>
        <v>0</v>
      </c>
      <c r="CG58" s="138">
        <f t="shared" si="26"/>
        <v>0</v>
      </c>
      <c r="CH58" s="138">
        <f t="shared" si="26"/>
        <v>0</v>
      </c>
      <c r="CI58" s="138">
        <f t="shared" si="26"/>
        <v>0</v>
      </c>
      <c r="CJ58" s="138">
        <f t="shared" si="26"/>
        <v>20</v>
      </c>
      <c r="CK58" s="138">
        <f t="shared" si="26"/>
        <v>42</v>
      </c>
      <c r="CL58" s="138">
        <f t="shared" si="26"/>
        <v>64</v>
      </c>
      <c r="CM58" s="138">
        <f t="shared" si="26"/>
        <v>67.31</v>
      </c>
      <c r="CN58" s="138">
        <f t="shared" si="26"/>
        <v>67.31</v>
      </c>
      <c r="CO58" s="138">
        <f t="shared" si="26"/>
        <v>67.31</v>
      </c>
      <c r="CP58" s="138">
        <f t="shared" si="26"/>
        <v>67.31</v>
      </c>
      <c r="CQ58" s="138">
        <f t="shared" si="26"/>
        <v>67.31</v>
      </c>
      <c r="CR58" s="138">
        <f t="shared" si="26"/>
        <v>67.31</v>
      </c>
      <c r="CS58" s="138">
        <f t="shared" si="26"/>
        <v>67.31</v>
      </c>
      <c r="CT58" s="138">
        <f t="shared" si="26"/>
        <v>67.31</v>
      </c>
      <c r="CU58" s="138">
        <f t="shared" si="26"/>
        <v>67.31</v>
      </c>
      <c r="CV58" s="138">
        <f t="shared" si="26"/>
        <v>67.31</v>
      </c>
      <c r="CW58" s="138">
        <f t="shared" si="26"/>
        <v>67.31</v>
      </c>
      <c r="CX58" s="138">
        <f t="shared" si="26"/>
        <v>67.31</v>
      </c>
      <c r="CY58" s="139">
        <f t="shared" si="26"/>
        <v>67.31</v>
      </c>
    </row>
    <row r="59" spans="1:106" x14ac:dyDescent="0.3">
      <c r="A59" s="40" t="s">
        <v>8</v>
      </c>
      <c r="B59" s="41">
        <v>4</v>
      </c>
      <c r="C59" s="42" t="s">
        <v>26</v>
      </c>
      <c r="D59" s="43">
        <v>44187</v>
      </c>
      <c r="E59" s="43">
        <v>44187</v>
      </c>
      <c r="F59" s="44">
        <f t="shared" si="9"/>
        <v>4.9019607843137254E-2</v>
      </c>
      <c r="G59" s="45">
        <v>427</v>
      </c>
      <c r="H59" s="45"/>
      <c r="I59" s="46">
        <f t="shared" si="13"/>
        <v>42.7</v>
      </c>
      <c r="J59" s="120">
        <v>10</v>
      </c>
      <c r="K59" s="47">
        <f t="shared" si="25"/>
        <v>4.9019607843137254E-2</v>
      </c>
      <c r="L59" s="137">
        <f t="shared" si="10"/>
        <v>0</v>
      </c>
      <c r="M59" s="138">
        <f t="shared" si="16"/>
        <v>0</v>
      </c>
      <c r="N59" s="138">
        <f t="shared" si="27"/>
        <v>0</v>
      </c>
      <c r="O59" s="138">
        <f t="shared" si="27"/>
        <v>0</v>
      </c>
      <c r="P59" s="138">
        <f t="shared" si="27"/>
        <v>0</v>
      </c>
      <c r="Q59" s="138">
        <f t="shared" si="27"/>
        <v>0</v>
      </c>
      <c r="R59" s="138">
        <f t="shared" si="27"/>
        <v>0</v>
      </c>
      <c r="S59" s="138">
        <f t="shared" si="27"/>
        <v>0</v>
      </c>
      <c r="T59" s="138">
        <f t="shared" si="27"/>
        <v>0</v>
      </c>
      <c r="U59" s="138">
        <f t="shared" si="27"/>
        <v>0</v>
      </c>
      <c r="V59" s="138">
        <f t="shared" si="27"/>
        <v>0</v>
      </c>
      <c r="W59" s="138">
        <f t="shared" si="27"/>
        <v>0</v>
      </c>
      <c r="X59" s="138">
        <f t="shared" si="27"/>
        <v>0</v>
      </c>
      <c r="Y59" s="138">
        <f t="shared" si="27"/>
        <v>0</v>
      </c>
      <c r="Z59" s="138">
        <f t="shared" si="27"/>
        <v>0</v>
      </c>
      <c r="AA59" s="138">
        <f t="shared" si="27"/>
        <v>0</v>
      </c>
      <c r="AB59" s="138">
        <f t="shared" si="27"/>
        <v>0</v>
      </c>
      <c r="AC59" s="138">
        <f t="shared" si="27"/>
        <v>0</v>
      </c>
      <c r="AD59" s="138">
        <f t="shared" si="27"/>
        <v>0</v>
      </c>
      <c r="AE59" s="138">
        <f t="shared" si="27"/>
        <v>0</v>
      </c>
      <c r="AF59" s="138">
        <f t="shared" si="27"/>
        <v>0</v>
      </c>
      <c r="AG59" s="138">
        <f t="shared" si="27"/>
        <v>0</v>
      </c>
      <c r="AH59" s="138">
        <f t="shared" si="27"/>
        <v>0</v>
      </c>
      <c r="AI59" s="138">
        <f t="shared" si="27"/>
        <v>0</v>
      </c>
      <c r="AJ59" s="138">
        <f t="shared" si="27"/>
        <v>0</v>
      </c>
      <c r="AK59" s="138">
        <f t="shared" si="27"/>
        <v>0</v>
      </c>
      <c r="AL59" s="138">
        <f t="shared" si="27"/>
        <v>0</v>
      </c>
      <c r="AM59" s="138">
        <f t="shared" si="27"/>
        <v>0</v>
      </c>
      <c r="AN59" s="138">
        <f t="shared" si="27"/>
        <v>0</v>
      </c>
      <c r="AO59" s="138">
        <f t="shared" si="27"/>
        <v>0</v>
      </c>
      <c r="AP59" s="138">
        <f t="shared" si="27"/>
        <v>0</v>
      </c>
      <c r="AQ59" s="138">
        <f t="shared" si="27"/>
        <v>0</v>
      </c>
      <c r="AR59" s="138">
        <f t="shared" si="27"/>
        <v>0</v>
      </c>
      <c r="AS59" s="138">
        <f t="shared" si="27"/>
        <v>0</v>
      </c>
      <c r="AT59" s="138">
        <f t="shared" si="27"/>
        <v>0</v>
      </c>
      <c r="AU59" s="138">
        <f t="shared" si="27"/>
        <v>0</v>
      </c>
      <c r="AV59" s="138">
        <f t="shared" si="27"/>
        <v>0</v>
      </c>
      <c r="AW59" s="138">
        <f t="shared" si="27"/>
        <v>0</v>
      </c>
      <c r="AX59" s="138">
        <f t="shared" si="27"/>
        <v>0</v>
      </c>
      <c r="AY59" s="138">
        <f t="shared" si="27"/>
        <v>0</v>
      </c>
      <c r="AZ59" s="138">
        <f t="shared" si="27"/>
        <v>0</v>
      </c>
      <c r="BA59" s="138">
        <f t="shared" si="27"/>
        <v>0</v>
      </c>
      <c r="BB59" s="138">
        <f t="shared" si="27"/>
        <v>0</v>
      </c>
      <c r="BC59" s="138">
        <f t="shared" si="27"/>
        <v>0</v>
      </c>
      <c r="BD59" s="138">
        <f t="shared" si="27"/>
        <v>0</v>
      </c>
      <c r="BE59" s="138">
        <f t="shared" si="27"/>
        <v>0</v>
      </c>
      <c r="BF59" s="138">
        <f t="shared" si="27"/>
        <v>0</v>
      </c>
      <c r="BG59" s="138">
        <f t="shared" si="27"/>
        <v>0</v>
      </c>
      <c r="BH59" s="138">
        <f t="shared" si="27"/>
        <v>0</v>
      </c>
      <c r="BI59" s="138">
        <f t="shared" si="27"/>
        <v>0</v>
      </c>
      <c r="BJ59" s="138">
        <f t="shared" si="27"/>
        <v>0</v>
      </c>
      <c r="BK59" s="138">
        <f t="shared" si="27"/>
        <v>0</v>
      </c>
      <c r="BL59" s="138">
        <f t="shared" si="27"/>
        <v>0</v>
      </c>
      <c r="BM59" s="138">
        <f t="shared" si="27"/>
        <v>0</v>
      </c>
      <c r="BN59" s="138">
        <f t="shared" si="27"/>
        <v>0</v>
      </c>
      <c r="BO59" s="138">
        <f t="shared" si="27"/>
        <v>0</v>
      </c>
      <c r="BP59" s="138">
        <f t="shared" si="27"/>
        <v>0</v>
      </c>
      <c r="BQ59" s="138">
        <f t="shared" si="27"/>
        <v>0</v>
      </c>
      <c r="BR59" s="138">
        <f t="shared" si="27"/>
        <v>0</v>
      </c>
      <c r="BS59" s="138">
        <f t="shared" si="27"/>
        <v>0</v>
      </c>
      <c r="BT59" s="138">
        <f t="shared" si="27"/>
        <v>0</v>
      </c>
      <c r="BU59" s="138">
        <f t="shared" si="27"/>
        <v>0</v>
      </c>
      <c r="BV59" s="138">
        <f t="shared" si="27"/>
        <v>0</v>
      </c>
      <c r="BW59" s="138">
        <f t="shared" si="27"/>
        <v>0</v>
      </c>
      <c r="BX59" s="138">
        <f t="shared" si="27"/>
        <v>0</v>
      </c>
      <c r="BY59" s="138">
        <f t="shared" si="27"/>
        <v>0</v>
      </c>
      <c r="BZ59" s="138">
        <f t="shared" si="26"/>
        <v>0</v>
      </c>
      <c r="CA59" s="138">
        <f t="shared" si="26"/>
        <v>0</v>
      </c>
      <c r="CB59" s="138">
        <f t="shared" si="26"/>
        <v>0</v>
      </c>
      <c r="CC59" s="138">
        <f t="shared" si="26"/>
        <v>0</v>
      </c>
      <c r="CD59" s="138">
        <f t="shared" si="26"/>
        <v>0</v>
      </c>
      <c r="CE59" s="138">
        <f t="shared" si="26"/>
        <v>0</v>
      </c>
      <c r="CF59" s="138">
        <f t="shared" si="26"/>
        <v>0</v>
      </c>
      <c r="CG59" s="138">
        <f t="shared" si="26"/>
        <v>0</v>
      </c>
      <c r="CH59" s="138">
        <f t="shared" si="26"/>
        <v>0</v>
      </c>
      <c r="CI59" s="138">
        <f t="shared" si="26"/>
        <v>0</v>
      </c>
      <c r="CJ59" s="138">
        <f t="shared" si="26"/>
        <v>0</v>
      </c>
      <c r="CK59" s="138">
        <f t="shared" si="26"/>
        <v>0</v>
      </c>
      <c r="CL59" s="138">
        <f t="shared" si="26"/>
        <v>0</v>
      </c>
      <c r="CM59" s="138">
        <f t="shared" si="26"/>
        <v>37</v>
      </c>
      <c r="CN59" s="138">
        <f t="shared" si="26"/>
        <v>80</v>
      </c>
      <c r="CO59" s="138">
        <f t="shared" si="26"/>
        <v>123</v>
      </c>
      <c r="CP59" s="138">
        <f t="shared" si="26"/>
        <v>123</v>
      </c>
      <c r="CQ59" s="138">
        <f t="shared" si="26"/>
        <v>166</v>
      </c>
      <c r="CR59" s="138">
        <f t="shared" si="26"/>
        <v>209</v>
      </c>
      <c r="CS59" s="138">
        <f t="shared" si="26"/>
        <v>252</v>
      </c>
      <c r="CT59" s="138">
        <f t="shared" si="26"/>
        <v>295</v>
      </c>
      <c r="CU59" s="138">
        <f t="shared" si="26"/>
        <v>338</v>
      </c>
      <c r="CV59" s="138">
        <f t="shared" si="26"/>
        <v>381</v>
      </c>
      <c r="CW59" s="138">
        <f t="shared" si="26"/>
        <v>381</v>
      </c>
      <c r="CX59" s="138">
        <f t="shared" si="26"/>
        <v>424</v>
      </c>
      <c r="CY59" s="139">
        <f t="shared" si="26"/>
        <v>427</v>
      </c>
    </row>
    <row r="60" spans="1:106" ht="15" thickBot="1" x14ac:dyDescent="0.35">
      <c r="A60" s="34" t="s">
        <v>8</v>
      </c>
      <c r="B60" s="35">
        <v>4</v>
      </c>
      <c r="C60" s="34" t="s">
        <v>27</v>
      </c>
      <c r="D60" s="36">
        <v>44219</v>
      </c>
      <c r="E60" s="36">
        <v>44187</v>
      </c>
      <c r="F60" s="37">
        <f t="shared" si="9"/>
        <v>0</v>
      </c>
      <c r="G60" s="38">
        <v>0</v>
      </c>
      <c r="H60" s="38"/>
      <c r="I60" s="39">
        <f t="shared" si="13"/>
        <v>0</v>
      </c>
      <c r="J60" s="119">
        <v>0</v>
      </c>
      <c r="K60" s="48">
        <v>0</v>
      </c>
      <c r="L60" s="134">
        <f t="shared" si="10"/>
        <v>0</v>
      </c>
      <c r="M60" s="135">
        <f t="shared" si="16"/>
        <v>0</v>
      </c>
      <c r="N60" s="135">
        <f t="shared" si="27"/>
        <v>0</v>
      </c>
      <c r="O60" s="135">
        <f t="shared" si="27"/>
        <v>0</v>
      </c>
      <c r="P60" s="135">
        <f t="shared" si="27"/>
        <v>0</v>
      </c>
      <c r="Q60" s="135">
        <f t="shared" si="27"/>
        <v>0</v>
      </c>
      <c r="R60" s="135">
        <f t="shared" si="27"/>
        <v>0</v>
      </c>
      <c r="S60" s="135">
        <f t="shared" si="27"/>
        <v>0</v>
      </c>
      <c r="T60" s="135">
        <f t="shared" si="27"/>
        <v>0</v>
      </c>
      <c r="U60" s="135">
        <f t="shared" si="27"/>
        <v>0</v>
      </c>
      <c r="V60" s="135">
        <f t="shared" si="27"/>
        <v>0</v>
      </c>
      <c r="W60" s="135">
        <f t="shared" si="27"/>
        <v>0</v>
      </c>
      <c r="X60" s="135">
        <f t="shared" si="27"/>
        <v>0</v>
      </c>
      <c r="Y60" s="135">
        <f t="shared" si="27"/>
        <v>0</v>
      </c>
      <c r="Z60" s="135">
        <f t="shared" si="27"/>
        <v>0</v>
      </c>
      <c r="AA60" s="135">
        <f t="shared" si="27"/>
        <v>0</v>
      </c>
      <c r="AB60" s="135">
        <f t="shared" si="27"/>
        <v>0</v>
      </c>
      <c r="AC60" s="135">
        <f t="shared" si="27"/>
        <v>0</v>
      </c>
      <c r="AD60" s="135">
        <f t="shared" si="27"/>
        <v>0</v>
      </c>
      <c r="AE60" s="135">
        <f t="shared" si="27"/>
        <v>0</v>
      </c>
      <c r="AF60" s="135">
        <f t="shared" si="27"/>
        <v>0</v>
      </c>
      <c r="AG60" s="135">
        <f t="shared" si="27"/>
        <v>0</v>
      </c>
      <c r="AH60" s="135">
        <f t="shared" si="27"/>
        <v>0</v>
      </c>
      <c r="AI60" s="135">
        <f t="shared" si="27"/>
        <v>0</v>
      </c>
      <c r="AJ60" s="135">
        <f t="shared" si="27"/>
        <v>0</v>
      </c>
      <c r="AK60" s="135">
        <f t="shared" si="27"/>
        <v>0</v>
      </c>
      <c r="AL60" s="135">
        <f t="shared" si="27"/>
        <v>0</v>
      </c>
      <c r="AM60" s="135">
        <f t="shared" si="27"/>
        <v>0</v>
      </c>
      <c r="AN60" s="135">
        <f t="shared" si="27"/>
        <v>0</v>
      </c>
      <c r="AO60" s="135">
        <f t="shared" si="27"/>
        <v>0</v>
      </c>
      <c r="AP60" s="135">
        <f t="shared" si="27"/>
        <v>0</v>
      </c>
      <c r="AQ60" s="135">
        <f t="shared" si="27"/>
        <v>0</v>
      </c>
      <c r="AR60" s="135">
        <f t="shared" si="27"/>
        <v>0</v>
      </c>
      <c r="AS60" s="135">
        <f t="shared" si="27"/>
        <v>0</v>
      </c>
      <c r="AT60" s="135">
        <f t="shared" si="27"/>
        <v>0</v>
      </c>
      <c r="AU60" s="135">
        <f t="shared" si="27"/>
        <v>0</v>
      </c>
      <c r="AV60" s="135">
        <f t="shared" si="27"/>
        <v>0</v>
      </c>
      <c r="AW60" s="135">
        <f t="shared" si="27"/>
        <v>0</v>
      </c>
      <c r="AX60" s="135">
        <f t="shared" si="27"/>
        <v>0</v>
      </c>
      <c r="AY60" s="135">
        <f t="shared" si="27"/>
        <v>0</v>
      </c>
      <c r="AZ60" s="135">
        <f t="shared" si="27"/>
        <v>0</v>
      </c>
      <c r="BA60" s="135">
        <f t="shared" si="27"/>
        <v>0</v>
      </c>
      <c r="BB60" s="135">
        <f t="shared" si="27"/>
        <v>0</v>
      </c>
      <c r="BC60" s="135">
        <f t="shared" si="27"/>
        <v>0</v>
      </c>
      <c r="BD60" s="135">
        <f t="shared" si="27"/>
        <v>0</v>
      </c>
      <c r="BE60" s="135">
        <f t="shared" si="27"/>
        <v>0</v>
      </c>
      <c r="BF60" s="135">
        <f t="shared" si="27"/>
        <v>0</v>
      </c>
      <c r="BG60" s="135">
        <f t="shared" si="27"/>
        <v>0</v>
      </c>
      <c r="BH60" s="135">
        <f t="shared" si="27"/>
        <v>0</v>
      </c>
      <c r="BI60" s="135">
        <f t="shared" si="27"/>
        <v>0</v>
      </c>
      <c r="BJ60" s="135">
        <f t="shared" si="27"/>
        <v>0</v>
      </c>
      <c r="BK60" s="135">
        <f t="shared" si="27"/>
        <v>0</v>
      </c>
      <c r="BL60" s="135">
        <f t="shared" si="27"/>
        <v>0</v>
      </c>
      <c r="BM60" s="135">
        <f t="shared" si="27"/>
        <v>0</v>
      </c>
      <c r="BN60" s="135">
        <f t="shared" si="27"/>
        <v>0</v>
      </c>
      <c r="BO60" s="135">
        <f t="shared" si="27"/>
        <v>0</v>
      </c>
      <c r="BP60" s="135">
        <f t="shared" si="27"/>
        <v>0</v>
      </c>
      <c r="BQ60" s="135">
        <f t="shared" si="27"/>
        <v>0</v>
      </c>
      <c r="BR60" s="135">
        <f t="shared" si="27"/>
        <v>0</v>
      </c>
      <c r="BS60" s="135">
        <f t="shared" si="27"/>
        <v>0</v>
      </c>
      <c r="BT60" s="135">
        <f t="shared" si="27"/>
        <v>0</v>
      </c>
      <c r="BU60" s="135">
        <f t="shared" si="27"/>
        <v>0</v>
      </c>
      <c r="BV60" s="135">
        <f t="shared" si="27"/>
        <v>0</v>
      </c>
      <c r="BW60" s="135">
        <f t="shared" si="27"/>
        <v>0</v>
      </c>
      <c r="BX60" s="135">
        <f t="shared" si="27"/>
        <v>0</v>
      </c>
      <c r="BY60" s="135">
        <f t="shared" si="27"/>
        <v>0</v>
      </c>
      <c r="BZ60" s="135">
        <f t="shared" si="26"/>
        <v>0</v>
      </c>
      <c r="CA60" s="135">
        <f t="shared" si="26"/>
        <v>0</v>
      </c>
      <c r="CB60" s="135">
        <f t="shared" si="26"/>
        <v>0</v>
      </c>
      <c r="CC60" s="135">
        <f t="shared" si="26"/>
        <v>0</v>
      </c>
      <c r="CD60" s="135">
        <f t="shared" si="26"/>
        <v>0</v>
      </c>
      <c r="CE60" s="135">
        <f t="shared" si="26"/>
        <v>0</v>
      </c>
      <c r="CF60" s="135">
        <f t="shared" si="26"/>
        <v>0</v>
      </c>
      <c r="CG60" s="135">
        <f t="shared" si="26"/>
        <v>0</v>
      </c>
      <c r="CH60" s="135">
        <f t="shared" si="26"/>
        <v>0</v>
      </c>
      <c r="CI60" s="135">
        <f t="shared" si="26"/>
        <v>0</v>
      </c>
      <c r="CJ60" s="135">
        <f t="shared" si="26"/>
        <v>0</v>
      </c>
      <c r="CK60" s="135">
        <f t="shared" si="26"/>
        <v>0</v>
      </c>
      <c r="CL60" s="135">
        <f t="shared" si="26"/>
        <v>0</v>
      </c>
      <c r="CM60" s="135">
        <f t="shared" si="26"/>
        <v>0</v>
      </c>
      <c r="CN60" s="135">
        <f t="shared" si="26"/>
        <v>0</v>
      </c>
      <c r="CO60" s="135">
        <f t="shared" si="26"/>
        <v>0</v>
      </c>
      <c r="CP60" s="135">
        <f t="shared" si="26"/>
        <v>0</v>
      </c>
      <c r="CQ60" s="135">
        <f t="shared" si="26"/>
        <v>0</v>
      </c>
      <c r="CR60" s="135">
        <f t="shared" si="26"/>
        <v>0</v>
      </c>
      <c r="CS60" s="135">
        <f t="shared" si="26"/>
        <v>0</v>
      </c>
      <c r="CT60" s="135">
        <f t="shared" si="26"/>
        <v>0</v>
      </c>
      <c r="CU60" s="135">
        <f t="shared" si="26"/>
        <v>0</v>
      </c>
      <c r="CV60" s="135">
        <f t="shared" si="26"/>
        <v>0</v>
      </c>
      <c r="CW60" s="135">
        <f t="shared" si="26"/>
        <v>0</v>
      </c>
      <c r="CX60" s="135">
        <f t="shared" si="26"/>
        <v>0</v>
      </c>
      <c r="CY60" s="136">
        <f t="shared" si="26"/>
        <v>0</v>
      </c>
    </row>
    <row r="61" spans="1:106" x14ac:dyDescent="0.3">
      <c r="A61" s="1" t="s">
        <v>6</v>
      </c>
      <c r="B61" s="6">
        <v>2</v>
      </c>
      <c r="C61" s="13" t="s">
        <v>28</v>
      </c>
      <c r="D61" s="2">
        <v>44104</v>
      </c>
      <c r="E61" s="2">
        <v>44125</v>
      </c>
      <c r="F61" s="3">
        <f t="shared" si="9"/>
        <v>0</v>
      </c>
      <c r="G61" s="4">
        <v>0</v>
      </c>
      <c r="H61" s="4"/>
      <c r="I61" s="5">
        <f t="shared" si="13"/>
        <v>0</v>
      </c>
      <c r="J61" s="125">
        <v>18</v>
      </c>
      <c r="K61" s="21">
        <f>SUM(K62)</f>
        <v>8.8235294117647065E-2</v>
      </c>
      <c r="L61" s="131">
        <f t="shared" si="10"/>
        <v>0</v>
      </c>
      <c r="M61" s="132">
        <f t="shared" si="16"/>
        <v>0</v>
      </c>
      <c r="N61" s="132">
        <f t="shared" si="27"/>
        <v>0</v>
      </c>
      <c r="O61" s="132">
        <f t="shared" si="27"/>
        <v>0</v>
      </c>
      <c r="P61" s="132">
        <f t="shared" si="27"/>
        <v>0</v>
      </c>
      <c r="Q61" s="132">
        <f t="shared" si="27"/>
        <v>0</v>
      </c>
      <c r="R61" s="132">
        <f t="shared" si="27"/>
        <v>0</v>
      </c>
      <c r="S61" s="132">
        <f t="shared" si="27"/>
        <v>0</v>
      </c>
      <c r="T61" s="132">
        <f t="shared" si="27"/>
        <v>0</v>
      </c>
      <c r="U61" s="132">
        <f t="shared" si="27"/>
        <v>0</v>
      </c>
      <c r="V61" s="132">
        <f t="shared" si="27"/>
        <v>0</v>
      </c>
      <c r="W61" s="132">
        <f t="shared" si="27"/>
        <v>0</v>
      </c>
      <c r="X61" s="132">
        <f t="shared" si="27"/>
        <v>0</v>
      </c>
      <c r="Y61" s="132">
        <f t="shared" si="27"/>
        <v>0</v>
      </c>
      <c r="Z61" s="132">
        <f t="shared" si="27"/>
        <v>0</v>
      </c>
      <c r="AA61" s="132">
        <f t="shared" si="27"/>
        <v>0</v>
      </c>
      <c r="AB61" s="132">
        <f t="shared" si="27"/>
        <v>0</v>
      </c>
      <c r="AC61" s="132">
        <f t="shared" si="27"/>
        <v>0</v>
      </c>
      <c r="AD61" s="132">
        <f t="shared" si="27"/>
        <v>0</v>
      </c>
      <c r="AE61" s="132">
        <f t="shared" si="27"/>
        <v>0</v>
      </c>
      <c r="AF61" s="132">
        <f t="shared" si="27"/>
        <v>0</v>
      </c>
      <c r="AG61" s="132">
        <f t="shared" si="27"/>
        <v>0</v>
      </c>
      <c r="AH61" s="132">
        <f t="shared" si="27"/>
        <v>0</v>
      </c>
      <c r="AI61" s="132">
        <f t="shared" si="27"/>
        <v>0</v>
      </c>
      <c r="AJ61" s="132">
        <f t="shared" si="27"/>
        <v>0</v>
      </c>
      <c r="AK61" s="132">
        <f t="shared" si="27"/>
        <v>0</v>
      </c>
      <c r="AL61" s="132">
        <f t="shared" si="27"/>
        <v>0</v>
      </c>
      <c r="AM61" s="132">
        <f t="shared" si="27"/>
        <v>0</v>
      </c>
      <c r="AN61" s="132">
        <f t="shared" si="27"/>
        <v>0</v>
      </c>
      <c r="AO61" s="132">
        <f t="shared" si="27"/>
        <v>0</v>
      </c>
      <c r="AP61" s="132">
        <f t="shared" si="27"/>
        <v>0</v>
      </c>
      <c r="AQ61" s="132">
        <f t="shared" si="27"/>
        <v>0</v>
      </c>
      <c r="AR61" s="132">
        <f t="shared" si="27"/>
        <v>0</v>
      </c>
      <c r="AS61" s="132">
        <f t="shared" si="27"/>
        <v>0</v>
      </c>
      <c r="AT61" s="132">
        <f t="shared" si="27"/>
        <v>0</v>
      </c>
      <c r="AU61" s="132">
        <f t="shared" si="27"/>
        <v>0</v>
      </c>
      <c r="AV61" s="132">
        <f t="shared" si="27"/>
        <v>0</v>
      </c>
      <c r="AW61" s="132">
        <f t="shared" si="27"/>
        <v>0</v>
      </c>
      <c r="AX61" s="132">
        <f t="shared" si="27"/>
        <v>0</v>
      </c>
      <c r="AY61" s="132">
        <f t="shared" si="27"/>
        <v>0</v>
      </c>
      <c r="AZ61" s="132">
        <f t="shared" si="27"/>
        <v>0</v>
      </c>
      <c r="BA61" s="132">
        <f t="shared" si="27"/>
        <v>0</v>
      </c>
      <c r="BB61" s="132">
        <f t="shared" si="27"/>
        <v>0</v>
      </c>
      <c r="BC61" s="132">
        <f t="shared" si="27"/>
        <v>0</v>
      </c>
      <c r="BD61" s="132">
        <f t="shared" si="27"/>
        <v>0</v>
      </c>
      <c r="BE61" s="132">
        <f t="shared" si="27"/>
        <v>0</v>
      </c>
      <c r="BF61" s="132">
        <f t="shared" si="27"/>
        <v>0</v>
      </c>
      <c r="BG61" s="132">
        <f t="shared" si="27"/>
        <v>0</v>
      </c>
      <c r="BH61" s="132">
        <f t="shared" si="27"/>
        <v>0</v>
      </c>
      <c r="BI61" s="132">
        <f t="shared" si="27"/>
        <v>0</v>
      </c>
      <c r="BJ61" s="132">
        <f t="shared" si="27"/>
        <v>0</v>
      </c>
      <c r="BK61" s="132">
        <f t="shared" si="27"/>
        <v>0</v>
      </c>
      <c r="BL61" s="132">
        <f t="shared" si="27"/>
        <v>0</v>
      </c>
      <c r="BM61" s="132">
        <f t="shared" si="27"/>
        <v>0</v>
      </c>
      <c r="BN61" s="132">
        <f t="shared" si="27"/>
        <v>0</v>
      </c>
      <c r="BO61" s="132">
        <f t="shared" si="27"/>
        <v>0</v>
      </c>
      <c r="BP61" s="132">
        <f t="shared" si="27"/>
        <v>0</v>
      </c>
      <c r="BQ61" s="132">
        <f t="shared" si="27"/>
        <v>0</v>
      </c>
      <c r="BR61" s="132">
        <f t="shared" si="27"/>
        <v>0</v>
      </c>
      <c r="BS61" s="132">
        <f t="shared" si="27"/>
        <v>0</v>
      </c>
      <c r="BT61" s="132">
        <f t="shared" si="27"/>
        <v>0</v>
      </c>
      <c r="BU61" s="132">
        <f t="shared" si="27"/>
        <v>0</v>
      </c>
      <c r="BV61" s="132">
        <f t="shared" si="27"/>
        <v>0</v>
      </c>
      <c r="BW61" s="132">
        <f t="shared" si="27"/>
        <v>0</v>
      </c>
      <c r="BX61" s="132">
        <f t="shared" si="27"/>
        <v>0</v>
      </c>
      <c r="BY61" s="132">
        <f t="shared" ref="BY61:CY63" si="28">BY28+BX61</f>
        <v>0</v>
      </c>
      <c r="BZ61" s="132">
        <f t="shared" si="28"/>
        <v>0</v>
      </c>
      <c r="CA61" s="132">
        <f t="shared" si="28"/>
        <v>0</v>
      </c>
      <c r="CB61" s="132">
        <f t="shared" si="28"/>
        <v>0</v>
      </c>
      <c r="CC61" s="132">
        <f t="shared" si="28"/>
        <v>0</v>
      </c>
      <c r="CD61" s="132">
        <f t="shared" si="28"/>
        <v>0</v>
      </c>
      <c r="CE61" s="132">
        <f t="shared" si="28"/>
        <v>0</v>
      </c>
      <c r="CF61" s="132">
        <f t="shared" si="28"/>
        <v>0</v>
      </c>
      <c r="CG61" s="132">
        <f t="shared" si="28"/>
        <v>0</v>
      </c>
      <c r="CH61" s="132">
        <f t="shared" si="28"/>
        <v>0</v>
      </c>
      <c r="CI61" s="132">
        <f t="shared" si="28"/>
        <v>0</v>
      </c>
      <c r="CJ61" s="132">
        <f t="shared" si="28"/>
        <v>0</v>
      </c>
      <c r="CK61" s="132">
        <f t="shared" si="28"/>
        <v>0</v>
      </c>
      <c r="CL61" s="132">
        <f t="shared" si="28"/>
        <v>0</v>
      </c>
      <c r="CM61" s="132">
        <f t="shared" si="28"/>
        <v>0</v>
      </c>
      <c r="CN61" s="132">
        <f t="shared" si="28"/>
        <v>0</v>
      </c>
      <c r="CO61" s="132">
        <f t="shared" si="28"/>
        <v>0</v>
      </c>
      <c r="CP61" s="132">
        <f t="shared" si="28"/>
        <v>0</v>
      </c>
      <c r="CQ61" s="132">
        <f t="shared" si="28"/>
        <v>0</v>
      </c>
      <c r="CR61" s="132">
        <f t="shared" si="28"/>
        <v>0</v>
      </c>
      <c r="CS61" s="132">
        <f t="shared" si="28"/>
        <v>0</v>
      </c>
      <c r="CT61" s="132">
        <f t="shared" si="28"/>
        <v>0</v>
      </c>
      <c r="CU61" s="132">
        <f t="shared" si="28"/>
        <v>0</v>
      </c>
      <c r="CV61" s="132">
        <f t="shared" si="28"/>
        <v>0</v>
      </c>
      <c r="CW61" s="132">
        <f t="shared" si="28"/>
        <v>0</v>
      </c>
      <c r="CX61" s="132">
        <f t="shared" si="28"/>
        <v>0</v>
      </c>
      <c r="CY61" s="133">
        <f t="shared" si="28"/>
        <v>0</v>
      </c>
    </row>
    <row r="62" spans="1:106" ht="15" thickBot="1" x14ac:dyDescent="0.35">
      <c r="A62" s="49" t="s">
        <v>8</v>
      </c>
      <c r="B62" s="50">
        <v>3</v>
      </c>
      <c r="C62" s="51" t="s">
        <v>29</v>
      </c>
      <c r="D62" s="52">
        <v>44104</v>
      </c>
      <c r="E62" s="52">
        <v>44125</v>
      </c>
      <c r="F62" s="37">
        <f t="shared" si="9"/>
        <v>8.8235294117647065E-2</v>
      </c>
      <c r="G62" s="53">
        <v>20150</v>
      </c>
      <c r="H62" s="53"/>
      <c r="I62" s="39">
        <f t="shared" si="13"/>
        <v>1119.4444444444443</v>
      </c>
      <c r="J62" s="121">
        <v>18</v>
      </c>
      <c r="K62" s="48">
        <f t="shared" ref="K62" si="29">F62</f>
        <v>8.8235294117647065E-2</v>
      </c>
      <c r="L62" s="134">
        <f t="shared" si="10"/>
        <v>0</v>
      </c>
      <c r="M62" s="135">
        <f t="shared" si="16"/>
        <v>0</v>
      </c>
      <c r="N62" s="135">
        <f t="shared" ref="N62:BY63" si="30">N29+M62</f>
        <v>0</v>
      </c>
      <c r="O62" s="135">
        <f t="shared" si="30"/>
        <v>0</v>
      </c>
      <c r="P62" s="135">
        <f t="shared" si="30"/>
        <v>0</v>
      </c>
      <c r="Q62" s="135">
        <f t="shared" si="30"/>
        <v>0</v>
      </c>
      <c r="R62" s="135">
        <f t="shared" si="30"/>
        <v>0</v>
      </c>
      <c r="S62" s="135">
        <f t="shared" si="30"/>
        <v>0</v>
      </c>
      <c r="T62" s="135">
        <f t="shared" si="30"/>
        <v>980</v>
      </c>
      <c r="U62" s="135">
        <f t="shared" si="30"/>
        <v>2099</v>
      </c>
      <c r="V62" s="135">
        <f t="shared" si="30"/>
        <v>3218</v>
      </c>
      <c r="W62" s="135">
        <f t="shared" si="30"/>
        <v>4337</v>
      </c>
      <c r="X62" s="135">
        <f t="shared" si="30"/>
        <v>4337</v>
      </c>
      <c r="Y62" s="135">
        <f t="shared" si="30"/>
        <v>5456</v>
      </c>
      <c r="Z62" s="135">
        <f t="shared" si="30"/>
        <v>6575</v>
      </c>
      <c r="AA62" s="135">
        <f t="shared" si="30"/>
        <v>7694</v>
      </c>
      <c r="AB62" s="135">
        <f t="shared" si="30"/>
        <v>8813</v>
      </c>
      <c r="AC62" s="135">
        <f t="shared" si="30"/>
        <v>9932</v>
      </c>
      <c r="AD62" s="135">
        <f t="shared" si="30"/>
        <v>11051</v>
      </c>
      <c r="AE62" s="135">
        <f t="shared" si="30"/>
        <v>11051</v>
      </c>
      <c r="AF62" s="135">
        <f t="shared" si="30"/>
        <v>12170</v>
      </c>
      <c r="AG62" s="135">
        <f t="shared" si="30"/>
        <v>13289</v>
      </c>
      <c r="AH62" s="135">
        <f t="shared" si="30"/>
        <v>14408</v>
      </c>
      <c r="AI62" s="135">
        <f t="shared" si="30"/>
        <v>15527</v>
      </c>
      <c r="AJ62" s="135">
        <f t="shared" si="30"/>
        <v>16646</v>
      </c>
      <c r="AK62" s="135">
        <f t="shared" si="30"/>
        <v>17765</v>
      </c>
      <c r="AL62" s="135">
        <f t="shared" si="30"/>
        <v>17765</v>
      </c>
      <c r="AM62" s="135">
        <f t="shared" si="30"/>
        <v>18884</v>
      </c>
      <c r="AN62" s="135">
        <f t="shared" si="30"/>
        <v>20003</v>
      </c>
      <c r="AO62" s="135">
        <f t="shared" si="30"/>
        <v>20150</v>
      </c>
      <c r="AP62" s="135">
        <f t="shared" si="30"/>
        <v>20150</v>
      </c>
      <c r="AQ62" s="135">
        <f t="shared" si="30"/>
        <v>20150</v>
      </c>
      <c r="AR62" s="135">
        <f t="shared" si="30"/>
        <v>20150</v>
      </c>
      <c r="AS62" s="135">
        <f t="shared" si="30"/>
        <v>20150</v>
      </c>
      <c r="AT62" s="135">
        <f t="shared" si="30"/>
        <v>20150</v>
      </c>
      <c r="AU62" s="135">
        <f t="shared" si="30"/>
        <v>20150</v>
      </c>
      <c r="AV62" s="135">
        <f t="shared" si="30"/>
        <v>20150</v>
      </c>
      <c r="AW62" s="135">
        <f t="shared" si="30"/>
        <v>20150</v>
      </c>
      <c r="AX62" s="135">
        <f t="shared" si="30"/>
        <v>20150</v>
      </c>
      <c r="AY62" s="135">
        <f t="shared" si="30"/>
        <v>20150</v>
      </c>
      <c r="AZ62" s="135">
        <f t="shared" si="30"/>
        <v>20150</v>
      </c>
      <c r="BA62" s="135">
        <f t="shared" si="30"/>
        <v>20150</v>
      </c>
      <c r="BB62" s="135">
        <f t="shared" si="30"/>
        <v>20150</v>
      </c>
      <c r="BC62" s="135">
        <f t="shared" si="30"/>
        <v>20150</v>
      </c>
      <c r="BD62" s="135">
        <f t="shared" si="30"/>
        <v>20150</v>
      </c>
      <c r="BE62" s="135">
        <f t="shared" si="30"/>
        <v>20150</v>
      </c>
      <c r="BF62" s="135">
        <f t="shared" si="30"/>
        <v>20150</v>
      </c>
      <c r="BG62" s="135">
        <f t="shared" si="30"/>
        <v>20150</v>
      </c>
      <c r="BH62" s="135">
        <f t="shared" si="30"/>
        <v>20150</v>
      </c>
      <c r="BI62" s="135">
        <f t="shared" si="30"/>
        <v>20150</v>
      </c>
      <c r="BJ62" s="135">
        <f t="shared" si="30"/>
        <v>20150</v>
      </c>
      <c r="BK62" s="135">
        <f t="shared" si="30"/>
        <v>20150</v>
      </c>
      <c r="BL62" s="135">
        <f t="shared" si="30"/>
        <v>20150</v>
      </c>
      <c r="BM62" s="135">
        <f t="shared" si="30"/>
        <v>20150</v>
      </c>
      <c r="BN62" s="135">
        <f t="shared" si="30"/>
        <v>20150</v>
      </c>
      <c r="BO62" s="135">
        <f t="shared" si="30"/>
        <v>20150</v>
      </c>
      <c r="BP62" s="135">
        <f t="shared" si="30"/>
        <v>20150</v>
      </c>
      <c r="BQ62" s="135">
        <f t="shared" si="30"/>
        <v>20150</v>
      </c>
      <c r="BR62" s="135">
        <f t="shared" si="30"/>
        <v>20150</v>
      </c>
      <c r="BS62" s="135">
        <f t="shared" si="30"/>
        <v>20150</v>
      </c>
      <c r="BT62" s="135">
        <f t="shared" si="30"/>
        <v>20150</v>
      </c>
      <c r="BU62" s="135">
        <f t="shared" si="30"/>
        <v>20150</v>
      </c>
      <c r="BV62" s="135">
        <f t="shared" si="30"/>
        <v>20150</v>
      </c>
      <c r="BW62" s="135">
        <f t="shared" si="30"/>
        <v>20150</v>
      </c>
      <c r="BX62" s="135">
        <f t="shared" si="30"/>
        <v>20150</v>
      </c>
      <c r="BY62" s="135">
        <f t="shared" si="30"/>
        <v>20150</v>
      </c>
      <c r="BZ62" s="135">
        <f t="shared" si="28"/>
        <v>20150</v>
      </c>
      <c r="CA62" s="135">
        <f t="shared" si="28"/>
        <v>20150</v>
      </c>
      <c r="CB62" s="135">
        <f t="shared" si="28"/>
        <v>20150</v>
      </c>
      <c r="CC62" s="135">
        <f t="shared" si="28"/>
        <v>20150</v>
      </c>
      <c r="CD62" s="135">
        <f t="shared" si="28"/>
        <v>20150</v>
      </c>
      <c r="CE62" s="135">
        <f t="shared" si="28"/>
        <v>20150</v>
      </c>
      <c r="CF62" s="135">
        <f t="shared" si="28"/>
        <v>20150</v>
      </c>
      <c r="CG62" s="135">
        <f t="shared" si="28"/>
        <v>20150</v>
      </c>
      <c r="CH62" s="135">
        <f t="shared" si="28"/>
        <v>20150</v>
      </c>
      <c r="CI62" s="135">
        <f t="shared" si="28"/>
        <v>20150</v>
      </c>
      <c r="CJ62" s="135">
        <f t="shared" si="28"/>
        <v>20150</v>
      </c>
      <c r="CK62" s="135">
        <f t="shared" si="28"/>
        <v>20150</v>
      </c>
      <c r="CL62" s="135">
        <f t="shared" si="28"/>
        <v>20150</v>
      </c>
      <c r="CM62" s="135">
        <f t="shared" si="28"/>
        <v>20150</v>
      </c>
      <c r="CN62" s="135">
        <f t="shared" si="28"/>
        <v>20150</v>
      </c>
      <c r="CO62" s="135">
        <f t="shared" si="28"/>
        <v>20150</v>
      </c>
      <c r="CP62" s="135">
        <f t="shared" si="28"/>
        <v>20150</v>
      </c>
      <c r="CQ62" s="135">
        <f t="shared" si="28"/>
        <v>20150</v>
      </c>
      <c r="CR62" s="135">
        <f t="shared" si="28"/>
        <v>20150</v>
      </c>
      <c r="CS62" s="135">
        <f t="shared" si="28"/>
        <v>20150</v>
      </c>
      <c r="CT62" s="135">
        <f t="shared" si="28"/>
        <v>20150</v>
      </c>
      <c r="CU62" s="135">
        <f t="shared" si="28"/>
        <v>20150</v>
      </c>
      <c r="CV62" s="135">
        <f t="shared" si="28"/>
        <v>20150</v>
      </c>
      <c r="CW62" s="135">
        <f t="shared" si="28"/>
        <v>20150</v>
      </c>
      <c r="CX62" s="135">
        <f t="shared" si="28"/>
        <v>20150</v>
      </c>
      <c r="CY62" s="136">
        <f t="shared" si="28"/>
        <v>20150</v>
      </c>
    </row>
    <row r="63" spans="1:106" ht="15" thickBot="1" x14ac:dyDescent="0.35">
      <c r="A63" s="54" t="s">
        <v>8</v>
      </c>
      <c r="B63" s="55">
        <v>1</v>
      </c>
      <c r="C63" s="54" t="s">
        <v>30</v>
      </c>
      <c r="D63" s="56">
        <v>44219</v>
      </c>
      <c r="E63" s="56">
        <v>44187</v>
      </c>
      <c r="F63" s="57">
        <f t="shared" si="9"/>
        <v>0</v>
      </c>
      <c r="G63" s="58">
        <v>0</v>
      </c>
      <c r="H63" s="58"/>
      <c r="I63" s="59">
        <f t="shared" si="13"/>
        <v>0</v>
      </c>
      <c r="J63" s="122">
        <v>0</v>
      </c>
      <c r="K63" s="60">
        <f>K39</f>
        <v>0</v>
      </c>
      <c r="L63" s="148">
        <f t="shared" si="10"/>
        <v>0</v>
      </c>
      <c r="M63" s="149">
        <f t="shared" si="16"/>
        <v>0</v>
      </c>
      <c r="N63" s="149">
        <f t="shared" si="30"/>
        <v>0</v>
      </c>
      <c r="O63" s="149">
        <f t="shared" si="30"/>
        <v>0</v>
      </c>
      <c r="P63" s="149">
        <f t="shared" si="30"/>
        <v>0</v>
      </c>
      <c r="Q63" s="149">
        <f t="shared" si="30"/>
        <v>0</v>
      </c>
      <c r="R63" s="149">
        <f t="shared" si="30"/>
        <v>0</v>
      </c>
      <c r="S63" s="149">
        <f t="shared" si="30"/>
        <v>0</v>
      </c>
      <c r="T63" s="149">
        <f t="shared" si="30"/>
        <v>0</v>
      </c>
      <c r="U63" s="149">
        <f t="shared" si="30"/>
        <v>0</v>
      </c>
      <c r="V63" s="149">
        <f t="shared" si="30"/>
        <v>0</v>
      </c>
      <c r="W63" s="149">
        <f t="shared" si="30"/>
        <v>0</v>
      </c>
      <c r="X63" s="149">
        <f t="shared" si="30"/>
        <v>0</v>
      </c>
      <c r="Y63" s="149">
        <f t="shared" si="30"/>
        <v>0</v>
      </c>
      <c r="Z63" s="149">
        <f t="shared" si="30"/>
        <v>0</v>
      </c>
      <c r="AA63" s="149">
        <f t="shared" si="30"/>
        <v>0</v>
      </c>
      <c r="AB63" s="149">
        <f t="shared" si="30"/>
        <v>0</v>
      </c>
      <c r="AC63" s="149">
        <f t="shared" si="30"/>
        <v>0</v>
      </c>
      <c r="AD63" s="149">
        <f t="shared" si="30"/>
        <v>0</v>
      </c>
      <c r="AE63" s="149">
        <f t="shared" si="30"/>
        <v>0</v>
      </c>
      <c r="AF63" s="149">
        <f t="shared" si="30"/>
        <v>0</v>
      </c>
      <c r="AG63" s="149">
        <f t="shared" si="30"/>
        <v>0</v>
      </c>
      <c r="AH63" s="149">
        <f t="shared" si="30"/>
        <v>0</v>
      </c>
      <c r="AI63" s="149">
        <f t="shared" si="30"/>
        <v>0</v>
      </c>
      <c r="AJ63" s="149">
        <f t="shared" si="30"/>
        <v>0</v>
      </c>
      <c r="AK63" s="149">
        <f t="shared" si="30"/>
        <v>0</v>
      </c>
      <c r="AL63" s="149">
        <f t="shared" si="30"/>
        <v>0</v>
      </c>
      <c r="AM63" s="149">
        <f t="shared" si="30"/>
        <v>0</v>
      </c>
      <c r="AN63" s="149">
        <f t="shared" si="30"/>
        <v>0</v>
      </c>
      <c r="AO63" s="149">
        <f t="shared" si="30"/>
        <v>0</v>
      </c>
      <c r="AP63" s="149">
        <f t="shared" si="30"/>
        <v>0</v>
      </c>
      <c r="AQ63" s="149">
        <f t="shared" si="30"/>
        <v>0</v>
      </c>
      <c r="AR63" s="149">
        <f t="shared" si="30"/>
        <v>0</v>
      </c>
      <c r="AS63" s="149">
        <f t="shared" si="30"/>
        <v>0</v>
      </c>
      <c r="AT63" s="149">
        <f t="shared" si="30"/>
        <v>0</v>
      </c>
      <c r="AU63" s="149">
        <f t="shared" si="30"/>
        <v>0</v>
      </c>
      <c r="AV63" s="149">
        <f t="shared" si="30"/>
        <v>0</v>
      </c>
      <c r="AW63" s="149">
        <f t="shared" si="30"/>
        <v>0</v>
      </c>
      <c r="AX63" s="149">
        <f t="shared" si="30"/>
        <v>0</v>
      </c>
      <c r="AY63" s="149">
        <f t="shared" si="30"/>
        <v>0</v>
      </c>
      <c r="AZ63" s="149">
        <f t="shared" si="30"/>
        <v>0</v>
      </c>
      <c r="BA63" s="149">
        <f t="shared" si="30"/>
        <v>0</v>
      </c>
      <c r="BB63" s="149">
        <f t="shared" si="30"/>
        <v>0</v>
      </c>
      <c r="BC63" s="149">
        <f t="shared" si="30"/>
        <v>0</v>
      </c>
      <c r="BD63" s="149">
        <f t="shared" si="30"/>
        <v>0</v>
      </c>
      <c r="BE63" s="149">
        <f t="shared" si="30"/>
        <v>0</v>
      </c>
      <c r="BF63" s="149">
        <f t="shared" si="30"/>
        <v>0</v>
      </c>
      <c r="BG63" s="149">
        <f t="shared" si="30"/>
        <v>0</v>
      </c>
      <c r="BH63" s="149">
        <f t="shared" si="30"/>
        <v>0</v>
      </c>
      <c r="BI63" s="149">
        <f t="shared" si="30"/>
        <v>0</v>
      </c>
      <c r="BJ63" s="149">
        <f t="shared" si="30"/>
        <v>0</v>
      </c>
      <c r="BK63" s="149">
        <f t="shared" si="30"/>
        <v>0</v>
      </c>
      <c r="BL63" s="149">
        <f t="shared" si="30"/>
        <v>0</v>
      </c>
      <c r="BM63" s="149">
        <f t="shared" si="30"/>
        <v>0</v>
      </c>
      <c r="BN63" s="149">
        <f t="shared" si="30"/>
        <v>0</v>
      </c>
      <c r="BO63" s="149">
        <f t="shared" si="30"/>
        <v>0</v>
      </c>
      <c r="BP63" s="149">
        <f t="shared" si="30"/>
        <v>0</v>
      </c>
      <c r="BQ63" s="149">
        <f t="shared" si="30"/>
        <v>0</v>
      </c>
      <c r="BR63" s="149">
        <f t="shared" si="30"/>
        <v>0</v>
      </c>
      <c r="BS63" s="149">
        <f t="shared" si="30"/>
        <v>0</v>
      </c>
      <c r="BT63" s="149">
        <f t="shared" si="30"/>
        <v>0</v>
      </c>
      <c r="BU63" s="149">
        <f t="shared" si="30"/>
        <v>0</v>
      </c>
      <c r="BV63" s="149">
        <f t="shared" si="30"/>
        <v>0</v>
      </c>
      <c r="BW63" s="149">
        <f t="shared" si="30"/>
        <v>0</v>
      </c>
      <c r="BX63" s="149">
        <f t="shared" si="30"/>
        <v>0</v>
      </c>
      <c r="BY63" s="149">
        <f t="shared" si="30"/>
        <v>0</v>
      </c>
      <c r="BZ63" s="149">
        <f t="shared" si="28"/>
        <v>0</v>
      </c>
      <c r="CA63" s="149">
        <f t="shared" si="28"/>
        <v>0</v>
      </c>
      <c r="CB63" s="149">
        <f t="shared" si="28"/>
        <v>0</v>
      </c>
      <c r="CC63" s="149">
        <f t="shared" si="28"/>
        <v>0</v>
      </c>
      <c r="CD63" s="149">
        <f t="shared" si="28"/>
        <v>0</v>
      </c>
      <c r="CE63" s="149">
        <f t="shared" si="28"/>
        <v>0</v>
      </c>
      <c r="CF63" s="149">
        <f t="shared" si="28"/>
        <v>0</v>
      </c>
      <c r="CG63" s="149">
        <f t="shared" si="28"/>
        <v>0</v>
      </c>
      <c r="CH63" s="149">
        <f t="shared" si="28"/>
        <v>0</v>
      </c>
      <c r="CI63" s="149">
        <f t="shared" si="28"/>
        <v>0</v>
      </c>
      <c r="CJ63" s="149">
        <f t="shared" si="28"/>
        <v>0</v>
      </c>
      <c r="CK63" s="149">
        <f t="shared" si="28"/>
        <v>0</v>
      </c>
      <c r="CL63" s="149">
        <f t="shared" si="28"/>
        <v>0</v>
      </c>
      <c r="CM63" s="149">
        <f t="shared" si="28"/>
        <v>0</v>
      </c>
      <c r="CN63" s="149">
        <f t="shared" si="28"/>
        <v>0</v>
      </c>
      <c r="CO63" s="149">
        <f t="shared" si="28"/>
        <v>0</v>
      </c>
      <c r="CP63" s="149">
        <f t="shared" si="28"/>
        <v>0</v>
      </c>
      <c r="CQ63" s="149">
        <f t="shared" si="28"/>
        <v>0</v>
      </c>
      <c r="CR63" s="149">
        <f t="shared" si="28"/>
        <v>0</v>
      </c>
      <c r="CS63" s="149">
        <f t="shared" si="28"/>
        <v>0</v>
      </c>
      <c r="CT63" s="149">
        <f t="shared" si="28"/>
        <v>0</v>
      </c>
      <c r="CU63" s="149">
        <f t="shared" si="28"/>
        <v>0</v>
      </c>
      <c r="CV63" s="149">
        <f t="shared" si="28"/>
        <v>0</v>
      </c>
      <c r="CW63" s="149">
        <f t="shared" si="28"/>
        <v>0</v>
      </c>
      <c r="CX63" s="149">
        <f t="shared" si="28"/>
        <v>0</v>
      </c>
      <c r="CY63" s="150">
        <f t="shared" si="28"/>
        <v>0</v>
      </c>
    </row>
    <row r="64" spans="1:106" ht="15" thickBot="1" x14ac:dyDescent="0.35">
      <c r="A64" s="146"/>
      <c r="B64" s="147"/>
      <c r="C64" s="147"/>
      <c r="D64" s="147"/>
      <c r="E64" s="95"/>
      <c r="F64" s="95"/>
      <c r="G64" s="95"/>
      <c r="H64" s="95"/>
      <c r="I64" s="209" t="s">
        <v>57</v>
      </c>
      <c r="J64" s="210"/>
      <c r="K64" s="215"/>
      <c r="L64" s="151">
        <f>SUM(L39:L63)</f>
        <v>3948</v>
      </c>
      <c r="M64" s="152">
        <f t="shared" ref="M64" si="31">SUM(M39:M63)</f>
        <v>8461</v>
      </c>
      <c r="N64" s="152">
        <f t="shared" ref="N64" si="32">SUM(N39:N63)</f>
        <v>12974</v>
      </c>
      <c r="O64" s="152">
        <f t="shared" ref="O64" si="33">SUM(O39:O63)</f>
        <v>17487</v>
      </c>
      <c r="P64" s="152">
        <f t="shared" ref="P64" si="34">SUM(P39:P63)</f>
        <v>26738</v>
      </c>
      <c r="Q64" s="152">
        <f t="shared" ref="Q64" si="35">SUM(Q39:Q63)</f>
        <v>26738</v>
      </c>
      <c r="R64" s="152">
        <f t="shared" ref="R64" si="36">SUM(R39:R63)</f>
        <v>36666</v>
      </c>
      <c r="S64" s="152">
        <f t="shared" ref="S64" si="37">SUM(S39:S63)</f>
        <v>46594</v>
      </c>
      <c r="T64" s="152">
        <f t="shared" ref="T64" si="38">SUM(T39:T63)</f>
        <v>57502</v>
      </c>
      <c r="U64" s="152">
        <f t="shared" ref="U64" si="39">SUM(U39:U63)</f>
        <v>68549</v>
      </c>
      <c r="V64" s="152">
        <f t="shared" ref="V64" si="40">SUM(V39:V63)</f>
        <v>79596</v>
      </c>
      <c r="W64" s="152">
        <f t="shared" ref="W64" si="41">SUM(W39:W63)</f>
        <v>90643</v>
      </c>
      <c r="X64" s="152">
        <f t="shared" ref="X64" si="42">SUM(X39:X63)</f>
        <v>90643</v>
      </c>
      <c r="Y64" s="152">
        <f t="shared" ref="Y64" si="43">SUM(Y39:Y63)</f>
        <v>101690</v>
      </c>
      <c r="Z64" s="152">
        <f t="shared" ref="Z64" si="44">SUM(Z39:Z63)</f>
        <v>112737</v>
      </c>
      <c r="AA64" s="152">
        <f t="shared" ref="AA64" si="45">SUM(AA39:AA63)</f>
        <v>123784</v>
      </c>
      <c r="AB64" s="152">
        <f t="shared" ref="AB64" si="46">SUM(AB39:AB63)</f>
        <v>134831</v>
      </c>
      <c r="AC64" s="152">
        <f t="shared" ref="AC64" si="47">SUM(AC39:AC63)</f>
        <v>145878</v>
      </c>
      <c r="AD64" s="152">
        <f t="shared" ref="AD64" si="48">SUM(AD39:AD63)</f>
        <v>156925</v>
      </c>
      <c r="AE64" s="152">
        <f t="shared" ref="AE64" si="49">SUM(AE39:AE63)</f>
        <v>156925</v>
      </c>
      <c r="AF64" s="152">
        <f t="shared" ref="AF64" si="50">SUM(AF39:AF63)</f>
        <v>167972</v>
      </c>
      <c r="AG64" s="152">
        <f t="shared" ref="AG64" si="51">SUM(AG39:AG63)</f>
        <v>179019</v>
      </c>
      <c r="AH64" s="152">
        <f t="shared" ref="AH64" si="52">SUM(AH39:AH63)</f>
        <v>190066</v>
      </c>
      <c r="AI64" s="152">
        <f t="shared" ref="AI64" si="53">SUM(AI39:AI63)</f>
        <v>201113</v>
      </c>
      <c r="AJ64" s="152">
        <f t="shared" ref="AJ64" si="54">SUM(AJ39:AJ63)</f>
        <v>212160</v>
      </c>
      <c r="AK64" s="152">
        <f t="shared" ref="AK64" si="55">SUM(AK39:AK63)</f>
        <v>223207</v>
      </c>
      <c r="AL64" s="152">
        <f t="shared" ref="AL64" si="56">SUM(AL39:AL63)</f>
        <v>223207</v>
      </c>
      <c r="AM64" s="152">
        <f t="shared" ref="AM64" si="57">SUM(AM39:AM63)</f>
        <v>234254</v>
      </c>
      <c r="AN64" s="152">
        <f t="shared" ref="AN64" si="58">SUM(AN39:AN63)</f>
        <v>245301</v>
      </c>
      <c r="AO64" s="152">
        <f t="shared" ref="AO64" si="59">SUM(AO39:AO63)</f>
        <v>255376</v>
      </c>
      <c r="AP64" s="152">
        <f t="shared" ref="AP64" si="60">SUM(AP39:AP63)</f>
        <v>265304</v>
      </c>
      <c r="AQ64" s="152">
        <f t="shared" ref="AQ64" si="61">SUM(AQ39:AQ63)</f>
        <v>275232</v>
      </c>
      <c r="AR64" s="152">
        <f t="shared" ref="AR64" si="62">SUM(AR39:AR63)</f>
        <v>285160</v>
      </c>
      <c r="AS64" s="152">
        <f t="shared" ref="AS64" si="63">SUM(AS39:AS63)</f>
        <v>285160</v>
      </c>
      <c r="AT64" s="152">
        <f t="shared" ref="AT64" si="64">SUM(AT39:AT63)</f>
        <v>290377.43</v>
      </c>
      <c r="AU64" s="152">
        <f t="shared" ref="AU64" si="65">SUM(AU39:AU63)</f>
        <v>297529.86</v>
      </c>
      <c r="AV64" s="152">
        <f t="shared" ref="AV64" si="66">SUM(AV39:AV63)</f>
        <v>305072.86</v>
      </c>
      <c r="AW64" s="152">
        <f t="shared" ref="AW64" si="67">SUM(AW39:AW63)</f>
        <v>312587.86</v>
      </c>
      <c r="AX64" s="152">
        <f t="shared" ref="AX64" si="68">SUM(AX39:AX63)</f>
        <v>320097.86</v>
      </c>
      <c r="AY64" s="152">
        <f t="shared" ref="AY64" si="69">SUM(AY39:AY63)</f>
        <v>327607.86</v>
      </c>
      <c r="AZ64" s="152">
        <f t="shared" ref="AZ64" si="70">SUM(AZ39:AZ63)</f>
        <v>327607.86</v>
      </c>
      <c r="BA64" s="152">
        <f t="shared" ref="BA64" si="71">SUM(BA39:BA63)</f>
        <v>335117.86</v>
      </c>
      <c r="BB64" s="152">
        <f t="shared" ref="BB64" si="72">SUM(BB39:BB63)</f>
        <v>342627.86</v>
      </c>
      <c r="BC64" s="152">
        <f t="shared" ref="BC64" si="73">SUM(BC39:BC63)</f>
        <v>350137.86</v>
      </c>
      <c r="BD64" s="152">
        <f t="shared" ref="BD64" si="74">SUM(BD39:BD63)</f>
        <v>357647.86</v>
      </c>
      <c r="BE64" s="152">
        <f t="shared" ref="BE64" si="75">SUM(BE39:BE63)</f>
        <v>365157.86</v>
      </c>
      <c r="BF64" s="152">
        <f t="shared" ref="BF64" si="76">SUM(BF39:BF63)</f>
        <v>372667.86</v>
      </c>
      <c r="BG64" s="152">
        <f t="shared" ref="BG64" si="77">SUM(BG39:BG63)</f>
        <v>372667.86</v>
      </c>
      <c r="BH64" s="152">
        <f t="shared" ref="BH64" si="78">SUM(BH39:BH63)</f>
        <v>380177.86</v>
      </c>
      <c r="BI64" s="152">
        <f t="shared" ref="BI64" si="79">SUM(BI39:BI63)</f>
        <v>387687.86</v>
      </c>
      <c r="BJ64" s="152">
        <f t="shared" ref="BJ64" si="80">SUM(BJ39:BJ63)</f>
        <v>395197.86</v>
      </c>
      <c r="BK64" s="152">
        <f t="shared" ref="BK64" si="81">SUM(BK39:BK63)</f>
        <v>402707.86</v>
      </c>
      <c r="BL64" s="152">
        <f t="shared" ref="BL64" si="82">SUM(BL39:BL63)</f>
        <v>410253.86</v>
      </c>
      <c r="BM64" s="152">
        <f t="shared" ref="BM64" si="83">SUM(BM39:BM63)</f>
        <v>417804.86</v>
      </c>
      <c r="BN64" s="152">
        <f t="shared" ref="BN64" si="84">SUM(BN39:BN63)</f>
        <v>417804.86</v>
      </c>
      <c r="BO64" s="152">
        <f t="shared" ref="BO64" si="85">SUM(BO39:BO63)</f>
        <v>425355.86</v>
      </c>
      <c r="BP64" s="152">
        <f t="shared" ref="BP64" si="86">SUM(BP39:BP63)</f>
        <v>432902.86</v>
      </c>
      <c r="BQ64" s="152">
        <f t="shared" ref="BQ64" si="87">SUM(BQ39:BQ63)</f>
        <v>440453.86</v>
      </c>
      <c r="BR64" s="152">
        <f t="shared" ref="BR64" si="88">SUM(BR39:BR63)</f>
        <v>448004.86</v>
      </c>
      <c r="BS64" s="152">
        <f t="shared" ref="BS64" si="89">SUM(BS39:BS63)</f>
        <v>455555.86</v>
      </c>
      <c r="BT64" s="152">
        <f t="shared" ref="BT64" si="90">SUM(BT39:BT63)</f>
        <v>463106.86</v>
      </c>
      <c r="BU64" s="152">
        <f t="shared" ref="BU64" si="91">SUM(BU39:BU63)</f>
        <v>463106.86</v>
      </c>
      <c r="BV64" s="152">
        <f t="shared" ref="BV64" si="92">SUM(BV39:BV63)</f>
        <v>470657.86</v>
      </c>
      <c r="BW64" s="152">
        <f t="shared" ref="BW64" si="93">SUM(BW39:BW63)</f>
        <v>478208.86</v>
      </c>
      <c r="BX64" s="152">
        <f t="shared" ref="BX64" si="94">SUM(BX39:BX63)</f>
        <v>485759.86</v>
      </c>
      <c r="BY64" s="152">
        <f t="shared" ref="BY64" si="95">SUM(BY39:BY63)</f>
        <v>493310.86</v>
      </c>
      <c r="BZ64" s="152">
        <f t="shared" ref="BZ64" si="96">SUM(BZ39:BZ63)</f>
        <v>500861.86</v>
      </c>
      <c r="CA64" s="152">
        <f t="shared" ref="CA64" si="97">SUM(CA39:CA63)</f>
        <v>508412.86</v>
      </c>
      <c r="CB64" s="152">
        <f t="shared" ref="CB64" si="98">SUM(CB39:CB63)</f>
        <v>508412.86</v>
      </c>
      <c r="CC64" s="152">
        <f t="shared" ref="CC64" si="99">SUM(CC39:CC63)</f>
        <v>515964.86</v>
      </c>
      <c r="CD64" s="152">
        <f t="shared" ref="CD64" si="100">SUM(CD39:CD63)</f>
        <v>523516.86</v>
      </c>
      <c r="CE64" s="152">
        <f t="shared" ref="CE64" si="101">SUM(CE39:CE63)</f>
        <v>531068.86</v>
      </c>
      <c r="CF64" s="152">
        <f t="shared" ref="CF64" si="102">SUM(CF39:CF63)</f>
        <v>538620.86</v>
      </c>
      <c r="CG64" s="152">
        <f t="shared" ref="CG64" si="103">SUM(CG39:CG63)</f>
        <v>546172.86</v>
      </c>
      <c r="CH64" s="152">
        <f t="shared" ref="CH64" si="104">SUM(CH39:CH63)</f>
        <v>553724.86</v>
      </c>
      <c r="CI64" s="152">
        <f t="shared" ref="CI64" si="105">SUM(CI39:CI63)</f>
        <v>553724.86</v>
      </c>
      <c r="CJ64" s="152">
        <f t="shared" ref="CJ64" si="106">SUM(CJ39:CJ63)</f>
        <v>561263.86</v>
      </c>
      <c r="CK64" s="152">
        <f t="shared" ref="CK64" si="107">SUM(CK39:CK63)</f>
        <v>568796.86</v>
      </c>
      <c r="CL64" s="152">
        <f t="shared" ref="CL64" si="108">SUM(CL39:CL63)</f>
        <v>576329.86</v>
      </c>
      <c r="CM64" s="152">
        <f t="shared" ref="CM64" si="109">SUM(CM39:CM63)</f>
        <v>583881.17000000004</v>
      </c>
      <c r="CN64" s="152">
        <f t="shared" ref="CN64" si="110">SUM(CN39:CN63)</f>
        <v>591435.17000000004</v>
      </c>
      <c r="CO64" s="152">
        <f t="shared" ref="CO64" si="111">SUM(CO39:CO63)</f>
        <v>598989.17000000004</v>
      </c>
      <c r="CP64" s="152">
        <f t="shared" ref="CP64" si="112">SUM(CP39:CP63)</f>
        <v>598989.17000000004</v>
      </c>
      <c r="CQ64" s="152">
        <f t="shared" ref="CQ64" si="113">SUM(CQ39:CQ63)</f>
        <v>606543.17000000004</v>
      </c>
      <c r="CR64" s="152">
        <f t="shared" ref="CR64" si="114">SUM(CR39:CR63)</f>
        <v>607587.17000000004</v>
      </c>
      <c r="CS64" s="152">
        <f t="shared" ref="CS64" si="115">SUM(CS39:CS63)</f>
        <v>607682.17000000004</v>
      </c>
      <c r="CT64" s="152">
        <f t="shared" ref="CT64" si="116">SUM(CT39:CT63)</f>
        <v>607772.17000000004</v>
      </c>
      <c r="CU64" s="152">
        <f t="shared" ref="CU64" si="117">SUM(CU39:CU63)</f>
        <v>607862.17000000004</v>
      </c>
      <c r="CV64" s="152">
        <f t="shared" ref="CV64" si="118">SUM(CV39:CV63)</f>
        <v>607952.17000000004</v>
      </c>
      <c r="CW64" s="152">
        <f t="shared" ref="CW64" si="119">SUM(CW39:CW63)</f>
        <v>607952.17000000004</v>
      </c>
      <c r="CX64" s="152">
        <f t="shared" ref="CX64" si="120">SUM(CX39:CX63)</f>
        <v>608024.17000000004</v>
      </c>
      <c r="CY64" s="153">
        <f t="shared" ref="CY64" si="121">SUM(CY39:CY63)</f>
        <v>608029.17000000004</v>
      </c>
    </row>
    <row r="65" spans="1:105" x14ac:dyDescent="0.3">
      <c r="A65" s="216" t="s">
        <v>34</v>
      </c>
      <c r="B65" s="217"/>
      <c r="C65" s="217"/>
      <c r="D65" s="217"/>
      <c r="E65" s="68">
        <f>E39-D39</f>
        <v>91</v>
      </c>
    </row>
    <row r="66" spans="1:105" ht="15" thickBot="1" x14ac:dyDescent="0.35">
      <c r="A66" s="213" t="s">
        <v>35</v>
      </c>
      <c r="B66" s="214"/>
      <c r="C66" s="214"/>
      <c r="D66" s="214"/>
      <c r="E66" s="63">
        <f>SUMIF(A39:A63,A40,J39:J63)</f>
        <v>204</v>
      </c>
    </row>
    <row r="71" spans="1:105" ht="15" thickBot="1" x14ac:dyDescent="0.35"/>
    <row r="72" spans="1:105" ht="29.4" thickBot="1" x14ac:dyDescent="0.35">
      <c r="A72" s="23" t="s">
        <v>0</v>
      </c>
      <c r="B72" s="24" t="s">
        <v>1</v>
      </c>
      <c r="C72" s="23" t="s">
        <v>2</v>
      </c>
      <c r="D72" s="25" t="s">
        <v>4</v>
      </c>
      <c r="E72" s="117" t="s">
        <v>5</v>
      </c>
      <c r="F72" s="27" t="s">
        <v>31</v>
      </c>
      <c r="G72" s="28" t="s">
        <v>42</v>
      </c>
      <c r="H72" s="28" t="s">
        <v>36</v>
      </c>
      <c r="I72" s="28" t="s">
        <v>33</v>
      </c>
      <c r="J72" s="28" t="s">
        <v>54</v>
      </c>
      <c r="K72" s="29" t="s">
        <v>37</v>
      </c>
      <c r="L72" s="103">
        <v>44096</v>
      </c>
      <c r="M72" s="104">
        <f>+L72+1</f>
        <v>44097</v>
      </c>
      <c r="N72" s="104">
        <f t="shared" ref="N72:BY72" si="122">+M72+1</f>
        <v>44098</v>
      </c>
      <c r="O72" s="104">
        <f t="shared" si="122"/>
        <v>44099</v>
      </c>
      <c r="P72" s="104">
        <f t="shared" si="122"/>
        <v>44100</v>
      </c>
      <c r="Q72" s="104">
        <f t="shared" si="122"/>
        <v>44101</v>
      </c>
      <c r="R72" s="104">
        <f t="shared" si="122"/>
        <v>44102</v>
      </c>
      <c r="S72" s="104">
        <f t="shared" si="122"/>
        <v>44103</v>
      </c>
      <c r="T72" s="104">
        <f t="shared" si="122"/>
        <v>44104</v>
      </c>
      <c r="U72" s="104">
        <f t="shared" si="122"/>
        <v>44105</v>
      </c>
      <c r="V72" s="104">
        <f t="shared" si="122"/>
        <v>44106</v>
      </c>
      <c r="W72" s="104">
        <f t="shared" si="122"/>
        <v>44107</v>
      </c>
      <c r="X72" s="104">
        <f t="shared" si="122"/>
        <v>44108</v>
      </c>
      <c r="Y72" s="104">
        <f t="shared" si="122"/>
        <v>44109</v>
      </c>
      <c r="Z72" s="104">
        <f t="shared" si="122"/>
        <v>44110</v>
      </c>
      <c r="AA72" s="104">
        <f t="shared" si="122"/>
        <v>44111</v>
      </c>
      <c r="AB72" s="104">
        <f t="shared" si="122"/>
        <v>44112</v>
      </c>
      <c r="AC72" s="104">
        <f t="shared" si="122"/>
        <v>44113</v>
      </c>
      <c r="AD72" s="104">
        <f t="shared" si="122"/>
        <v>44114</v>
      </c>
      <c r="AE72" s="104">
        <f t="shared" si="122"/>
        <v>44115</v>
      </c>
      <c r="AF72" s="104">
        <f t="shared" si="122"/>
        <v>44116</v>
      </c>
      <c r="AG72" s="104">
        <f t="shared" si="122"/>
        <v>44117</v>
      </c>
      <c r="AH72" s="104">
        <f t="shared" si="122"/>
        <v>44118</v>
      </c>
      <c r="AI72" s="104">
        <f t="shared" si="122"/>
        <v>44119</v>
      </c>
      <c r="AJ72" s="104">
        <f t="shared" si="122"/>
        <v>44120</v>
      </c>
      <c r="AK72" s="104">
        <f t="shared" si="122"/>
        <v>44121</v>
      </c>
      <c r="AL72" s="104">
        <f t="shared" si="122"/>
        <v>44122</v>
      </c>
      <c r="AM72" s="104">
        <f t="shared" si="122"/>
        <v>44123</v>
      </c>
      <c r="AN72" s="104">
        <f>+AM72+1</f>
        <v>44124</v>
      </c>
      <c r="AO72" s="104">
        <f t="shared" si="122"/>
        <v>44125</v>
      </c>
      <c r="AP72" s="104">
        <f t="shared" si="122"/>
        <v>44126</v>
      </c>
      <c r="AQ72" s="104">
        <f t="shared" si="122"/>
        <v>44127</v>
      </c>
      <c r="AR72" s="104">
        <f t="shared" si="122"/>
        <v>44128</v>
      </c>
      <c r="AS72" s="104">
        <f t="shared" si="122"/>
        <v>44129</v>
      </c>
      <c r="AT72" s="104">
        <f t="shared" si="122"/>
        <v>44130</v>
      </c>
      <c r="AU72" s="104">
        <f t="shared" si="122"/>
        <v>44131</v>
      </c>
      <c r="AV72" s="104">
        <f t="shared" si="122"/>
        <v>44132</v>
      </c>
      <c r="AW72" s="104">
        <f t="shared" si="122"/>
        <v>44133</v>
      </c>
      <c r="AX72" s="104">
        <f t="shared" si="122"/>
        <v>44134</v>
      </c>
      <c r="AY72" s="104">
        <f t="shared" si="122"/>
        <v>44135</v>
      </c>
      <c r="AZ72" s="104">
        <f t="shared" si="122"/>
        <v>44136</v>
      </c>
      <c r="BA72" s="104">
        <f t="shared" si="122"/>
        <v>44137</v>
      </c>
      <c r="BB72" s="104">
        <f t="shared" si="122"/>
        <v>44138</v>
      </c>
      <c r="BC72" s="104">
        <f t="shared" si="122"/>
        <v>44139</v>
      </c>
      <c r="BD72" s="104">
        <f t="shared" si="122"/>
        <v>44140</v>
      </c>
      <c r="BE72" s="104">
        <f t="shared" si="122"/>
        <v>44141</v>
      </c>
      <c r="BF72" s="104">
        <f t="shared" si="122"/>
        <v>44142</v>
      </c>
      <c r="BG72" s="104">
        <f t="shared" si="122"/>
        <v>44143</v>
      </c>
      <c r="BH72" s="104">
        <f t="shared" si="122"/>
        <v>44144</v>
      </c>
      <c r="BI72" s="104">
        <f t="shared" si="122"/>
        <v>44145</v>
      </c>
      <c r="BJ72" s="104">
        <f t="shared" si="122"/>
        <v>44146</v>
      </c>
      <c r="BK72" s="104">
        <f t="shared" si="122"/>
        <v>44147</v>
      </c>
      <c r="BL72" s="104">
        <f t="shared" si="122"/>
        <v>44148</v>
      </c>
      <c r="BM72" s="104">
        <f t="shared" si="122"/>
        <v>44149</v>
      </c>
      <c r="BN72" s="104">
        <f t="shared" si="122"/>
        <v>44150</v>
      </c>
      <c r="BO72" s="104">
        <f t="shared" si="122"/>
        <v>44151</v>
      </c>
      <c r="BP72" s="104">
        <f t="shared" si="122"/>
        <v>44152</v>
      </c>
      <c r="BQ72" s="104">
        <f t="shared" si="122"/>
        <v>44153</v>
      </c>
      <c r="BR72" s="104">
        <f t="shared" si="122"/>
        <v>44154</v>
      </c>
      <c r="BS72" s="104">
        <f t="shared" si="122"/>
        <v>44155</v>
      </c>
      <c r="BT72" s="104">
        <f t="shared" si="122"/>
        <v>44156</v>
      </c>
      <c r="BU72" s="104">
        <f t="shared" si="122"/>
        <v>44157</v>
      </c>
      <c r="BV72" s="104">
        <f t="shared" si="122"/>
        <v>44158</v>
      </c>
      <c r="BW72" s="104">
        <f t="shared" si="122"/>
        <v>44159</v>
      </c>
      <c r="BX72" s="104">
        <f t="shared" si="122"/>
        <v>44160</v>
      </c>
      <c r="BY72" s="104">
        <f t="shared" si="122"/>
        <v>44161</v>
      </c>
      <c r="BZ72" s="104">
        <f t="shared" ref="BZ72:CY72" si="123">+BY72+1</f>
        <v>44162</v>
      </c>
      <c r="CA72" s="104">
        <f t="shared" si="123"/>
        <v>44163</v>
      </c>
      <c r="CB72" s="104">
        <f t="shared" si="123"/>
        <v>44164</v>
      </c>
      <c r="CC72" s="104">
        <f t="shared" si="123"/>
        <v>44165</v>
      </c>
      <c r="CD72" s="104">
        <f t="shared" si="123"/>
        <v>44166</v>
      </c>
      <c r="CE72" s="104">
        <f t="shared" si="123"/>
        <v>44167</v>
      </c>
      <c r="CF72" s="104">
        <f t="shared" si="123"/>
        <v>44168</v>
      </c>
      <c r="CG72" s="104">
        <f t="shared" si="123"/>
        <v>44169</v>
      </c>
      <c r="CH72" s="104">
        <f t="shared" si="123"/>
        <v>44170</v>
      </c>
      <c r="CI72" s="104">
        <f t="shared" si="123"/>
        <v>44171</v>
      </c>
      <c r="CJ72" s="104">
        <f t="shared" si="123"/>
        <v>44172</v>
      </c>
      <c r="CK72" s="104">
        <f t="shared" si="123"/>
        <v>44173</v>
      </c>
      <c r="CL72" s="104">
        <f t="shared" si="123"/>
        <v>44174</v>
      </c>
      <c r="CM72" s="104">
        <f t="shared" si="123"/>
        <v>44175</v>
      </c>
      <c r="CN72" s="104">
        <f t="shared" si="123"/>
        <v>44176</v>
      </c>
      <c r="CO72" s="104">
        <f t="shared" si="123"/>
        <v>44177</v>
      </c>
      <c r="CP72" s="104">
        <f t="shared" si="123"/>
        <v>44178</v>
      </c>
      <c r="CQ72" s="104">
        <f t="shared" si="123"/>
        <v>44179</v>
      </c>
      <c r="CR72" s="104">
        <f t="shared" si="123"/>
        <v>44180</v>
      </c>
      <c r="CS72" s="104">
        <f t="shared" si="123"/>
        <v>44181</v>
      </c>
      <c r="CT72" s="104">
        <f t="shared" si="123"/>
        <v>44182</v>
      </c>
      <c r="CU72" s="104">
        <f t="shared" si="123"/>
        <v>44183</v>
      </c>
      <c r="CV72" s="104">
        <f t="shared" si="123"/>
        <v>44184</v>
      </c>
      <c r="CW72" s="104">
        <f t="shared" si="123"/>
        <v>44185</v>
      </c>
      <c r="CX72" s="104">
        <f t="shared" si="123"/>
        <v>44186</v>
      </c>
      <c r="CY72" s="104">
        <f t="shared" si="123"/>
        <v>44187</v>
      </c>
    </row>
    <row r="73" spans="1:105" x14ac:dyDescent="0.3">
      <c r="A73" s="1" t="s">
        <v>6</v>
      </c>
      <c r="B73" s="6">
        <v>1</v>
      </c>
      <c r="C73" s="13" t="s">
        <v>7</v>
      </c>
      <c r="D73" s="2">
        <v>44096</v>
      </c>
      <c r="E73" s="2">
        <v>44187</v>
      </c>
      <c r="F73" s="3">
        <f>+IF(A73="Sí",,IF(ISERROR(J73/$E$100),0,J73/$E$100))</f>
        <v>0</v>
      </c>
      <c r="G73" s="4">
        <v>0</v>
      </c>
      <c r="H73" s="4"/>
      <c r="I73" s="5">
        <f>IF(ISERROR((G73/J73)),0,(G73/J73))</f>
        <v>0</v>
      </c>
      <c r="J73" s="125">
        <v>78</v>
      </c>
      <c r="K73" s="21">
        <f>SUM(K74)</f>
        <v>0</v>
      </c>
      <c r="L73" s="105">
        <v>0</v>
      </c>
      <c r="M73" s="106">
        <v>0</v>
      </c>
      <c r="N73" s="106">
        <v>0</v>
      </c>
      <c r="O73" s="106">
        <v>0</v>
      </c>
      <c r="P73" s="106">
        <v>0</v>
      </c>
      <c r="Q73" s="106">
        <v>0</v>
      </c>
      <c r="R73" s="106">
        <v>0</v>
      </c>
      <c r="S73" s="106">
        <v>0</v>
      </c>
      <c r="T73" s="106">
        <v>0</v>
      </c>
      <c r="U73" s="106">
        <v>0</v>
      </c>
      <c r="V73" s="106">
        <v>0</v>
      </c>
      <c r="W73" s="106">
        <v>0</v>
      </c>
      <c r="X73" s="106">
        <v>0</v>
      </c>
      <c r="Y73" s="106">
        <v>0</v>
      </c>
      <c r="Z73" s="106">
        <v>0</v>
      </c>
      <c r="AA73" s="106">
        <v>0</v>
      </c>
      <c r="AB73" s="106">
        <v>0</v>
      </c>
      <c r="AC73" s="106">
        <v>0</v>
      </c>
      <c r="AD73" s="106">
        <v>0</v>
      </c>
      <c r="AE73" s="106">
        <v>0</v>
      </c>
      <c r="AF73" s="106">
        <v>0</v>
      </c>
      <c r="AG73" s="106">
        <v>0</v>
      </c>
      <c r="AH73" s="106">
        <v>0</v>
      </c>
      <c r="AI73" s="106">
        <v>0</v>
      </c>
      <c r="AJ73" s="106">
        <v>0</v>
      </c>
      <c r="AK73" s="106">
        <v>0</v>
      </c>
      <c r="AL73" s="106">
        <v>0</v>
      </c>
      <c r="AM73" s="106">
        <v>0</v>
      </c>
      <c r="AN73" s="106">
        <v>0</v>
      </c>
      <c r="AO73" s="106">
        <v>0</v>
      </c>
      <c r="AP73" s="106">
        <v>0</v>
      </c>
      <c r="AQ73" s="106">
        <v>0</v>
      </c>
      <c r="AR73" s="106">
        <v>0</v>
      </c>
      <c r="AS73" s="106">
        <v>0</v>
      </c>
      <c r="AT73" s="106">
        <v>0</v>
      </c>
      <c r="AU73" s="106">
        <v>0</v>
      </c>
      <c r="AV73" s="106">
        <v>0</v>
      </c>
      <c r="AW73" s="106">
        <v>0</v>
      </c>
      <c r="AX73" s="106">
        <v>0</v>
      </c>
      <c r="AY73" s="106">
        <v>0</v>
      </c>
      <c r="AZ73" s="106">
        <v>0</v>
      </c>
      <c r="BA73" s="106">
        <v>0</v>
      </c>
      <c r="BB73" s="106">
        <v>0</v>
      </c>
      <c r="BC73" s="106">
        <v>0</v>
      </c>
      <c r="BD73" s="106">
        <v>0</v>
      </c>
      <c r="BE73" s="106">
        <v>0</v>
      </c>
      <c r="BF73" s="106">
        <v>0</v>
      </c>
      <c r="BG73" s="106">
        <v>0</v>
      </c>
      <c r="BH73" s="106">
        <v>0</v>
      </c>
      <c r="BI73" s="106">
        <v>0</v>
      </c>
      <c r="BJ73" s="106">
        <v>0</v>
      </c>
      <c r="BK73" s="106">
        <v>0</v>
      </c>
      <c r="BL73" s="106">
        <v>0</v>
      </c>
      <c r="BM73" s="106">
        <v>0</v>
      </c>
      <c r="BN73" s="106">
        <v>0</v>
      </c>
      <c r="BO73" s="106">
        <v>0</v>
      </c>
      <c r="BP73" s="106">
        <v>0</v>
      </c>
      <c r="BQ73" s="106">
        <v>0</v>
      </c>
      <c r="BR73" s="106">
        <v>0</v>
      </c>
      <c r="BS73" s="106">
        <v>0</v>
      </c>
      <c r="BT73" s="106">
        <v>0</v>
      </c>
      <c r="BU73" s="106">
        <v>0</v>
      </c>
      <c r="BV73" s="106">
        <v>0</v>
      </c>
      <c r="BW73" s="106">
        <v>0</v>
      </c>
      <c r="BX73" s="106">
        <v>0</v>
      </c>
      <c r="BY73" s="106">
        <v>0</v>
      </c>
      <c r="BZ73" s="106">
        <v>0</v>
      </c>
      <c r="CA73" s="106">
        <v>0</v>
      </c>
      <c r="CB73" s="106">
        <v>0</v>
      </c>
      <c r="CC73" s="106">
        <v>0</v>
      </c>
      <c r="CD73" s="106">
        <v>0</v>
      </c>
      <c r="CE73" s="106">
        <v>0</v>
      </c>
      <c r="CF73" s="106">
        <v>0</v>
      </c>
      <c r="CG73" s="106">
        <v>0</v>
      </c>
      <c r="CH73" s="106">
        <v>0</v>
      </c>
      <c r="CI73" s="106">
        <v>0</v>
      </c>
      <c r="CJ73" s="106">
        <v>0</v>
      </c>
      <c r="CK73" s="106">
        <v>0</v>
      </c>
      <c r="CL73" s="106">
        <v>0</v>
      </c>
      <c r="CM73" s="106">
        <v>0</v>
      </c>
      <c r="CN73" s="106">
        <v>0</v>
      </c>
      <c r="CO73" s="106">
        <v>0</v>
      </c>
      <c r="CP73" s="106">
        <v>0</v>
      </c>
      <c r="CQ73" s="106">
        <v>0</v>
      </c>
      <c r="CR73" s="106">
        <v>0</v>
      </c>
      <c r="CS73" s="106">
        <v>0</v>
      </c>
      <c r="CT73" s="106">
        <v>0</v>
      </c>
      <c r="CU73" s="106">
        <v>0</v>
      </c>
      <c r="CV73" s="106">
        <v>0</v>
      </c>
      <c r="CW73" s="106">
        <v>0</v>
      </c>
      <c r="CX73" s="106">
        <v>0</v>
      </c>
      <c r="CY73" s="106">
        <v>0</v>
      </c>
      <c r="CZ73" s="123">
        <f t="shared" ref="CZ73:CZ97" si="124">SUM(L73:CY73)</f>
        <v>0</v>
      </c>
      <c r="DA73" s="124">
        <f>+F73-CZ73</f>
        <v>0</v>
      </c>
    </row>
    <row r="74" spans="1:105" ht="15" thickBot="1" x14ac:dyDescent="0.35">
      <c r="A74" s="34" t="s">
        <v>8</v>
      </c>
      <c r="B74" s="35">
        <v>2</v>
      </c>
      <c r="C74" s="34" t="s">
        <v>9</v>
      </c>
      <c r="D74" s="36">
        <v>44096</v>
      </c>
      <c r="E74" s="36">
        <v>44096</v>
      </c>
      <c r="F74" s="37">
        <f t="shared" ref="F74:F97" si="125">+IF(A74="Sí",,IF(ISERROR(J74/$E$100),0,J74/$E$100))</f>
        <v>0</v>
      </c>
      <c r="G74" s="38">
        <v>0</v>
      </c>
      <c r="H74" s="38"/>
      <c r="I74" s="39">
        <f t="shared" ref="I74:I97" si="126">IF(ISERROR((G74/J74)),0,(G74/J74))</f>
        <v>0</v>
      </c>
      <c r="J74" s="119">
        <v>0</v>
      </c>
      <c r="K74" s="48">
        <f>F74</f>
        <v>0</v>
      </c>
      <c r="L74" s="107">
        <v>0</v>
      </c>
      <c r="M74" s="108">
        <v>0</v>
      </c>
      <c r="N74" s="108">
        <v>0</v>
      </c>
      <c r="O74" s="108">
        <v>0</v>
      </c>
      <c r="P74" s="108">
        <v>0</v>
      </c>
      <c r="Q74" s="108">
        <v>0</v>
      </c>
      <c r="R74" s="108">
        <v>0</v>
      </c>
      <c r="S74" s="108">
        <v>0</v>
      </c>
      <c r="T74" s="108">
        <v>0</v>
      </c>
      <c r="U74" s="108">
        <v>0</v>
      </c>
      <c r="V74" s="108">
        <v>0</v>
      </c>
      <c r="W74" s="108">
        <v>0</v>
      </c>
      <c r="X74" s="108">
        <v>0</v>
      </c>
      <c r="Y74" s="108">
        <v>0</v>
      </c>
      <c r="Z74" s="108">
        <v>0</v>
      </c>
      <c r="AA74" s="108">
        <v>0</v>
      </c>
      <c r="AB74" s="108">
        <v>0</v>
      </c>
      <c r="AC74" s="108">
        <v>0</v>
      </c>
      <c r="AD74" s="108">
        <v>0</v>
      </c>
      <c r="AE74" s="108">
        <v>0</v>
      </c>
      <c r="AF74" s="108">
        <v>0</v>
      </c>
      <c r="AG74" s="108">
        <v>0</v>
      </c>
      <c r="AH74" s="108">
        <v>0</v>
      </c>
      <c r="AI74" s="108">
        <v>0</v>
      </c>
      <c r="AJ74" s="108">
        <v>0</v>
      </c>
      <c r="AK74" s="108">
        <v>0</v>
      </c>
      <c r="AL74" s="108">
        <v>0</v>
      </c>
      <c r="AM74" s="108">
        <v>0</v>
      </c>
      <c r="AN74" s="108">
        <v>0</v>
      </c>
      <c r="AO74" s="108">
        <v>0</v>
      </c>
      <c r="AP74" s="108">
        <v>0</v>
      </c>
      <c r="AQ74" s="108">
        <v>0</v>
      </c>
      <c r="AR74" s="108">
        <v>0</v>
      </c>
      <c r="AS74" s="108">
        <v>0</v>
      </c>
      <c r="AT74" s="108">
        <v>0</v>
      </c>
      <c r="AU74" s="108">
        <v>0</v>
      </c>
      <c r="AV74" s="108">
        <v>0</v>
      </c>
      <c r="AW74" s="108">
        <v>0</v>
      </c>
      <c r="AX74" s="108">
        <v>0</v>
      </c>
      <c r="AY74" s="108">
        <v>0</v>
      </c>
      <c r="AZ74" s="108">
        <v>0</v>
      </c>
      <c r="BA74" s="108">
        <v>0</v>
      </c>
      <c r="BB74" s="108">
        <v>0</v>
      </c>
      <c r="BC74" s="108">
        <v>0</v>
      </c>
      <c r="BD74" s="108">
        <v>0</v>
      </c>
      <c r="BE74" s="108">
        <v>0</v>
      </c>
      <c r="BF74" s="108">
        <v>0</v>
      </c>
      <c r="BG74" s="108">
        <v>0</v>
      </c>
      <c r="BH74" s="108">
        <v>0</v>
      </c>
      <c r="BI74" s="108">
        <v>0</v>
      </c>
      <c r="BJ74" s="108">
        <v>0</v>
      </c>
      <c r="BK74" s="108">
        <v>0</v>
      </c>
      <c r="BL74" s="108">
        <v>0</v>
      </c>
      <c r="BM74" s="108">
        <v>0</v>
      </c>
      <c r="BN74" s="108">
        <v>0</v>
      </c>
      <c r="BO74" s="108">
        <v>0</v>
      </c>
      <c r="BP74" s="108">
        <v>0</v>
      </c>
      <c r="BQ74" s="108">
        <v>0</v>
      </c>
      <c r="BR74" s="108">
        <v>0</v>
      </c>
      <c r="BS74" s="108">
        <v>0</v>
      </c>
      <c r="BT74" s="108">
        <v>0</v>
      </c>
      <c r="BU74" s="108">
        <v>0</v>
      </c>
      <c r="BV74" s="108">
        <v>0</v>
      </c>
      <c r="BW74" s="108">
        <v>0</v>
      </c>
      <c r="BX74" s="108">
        <v>0</v>
      </c>
      <c r="BY74" s="108">
        <v>0</v>
      </c>
      <c r="BZ74" s="108">
        <v>0</v>
      </c>
      <c r="CA74" s="108">
        <v>0</v>
      </c>
      <c r="CB74" s="108">
        <v>0</v>
      </c>
      <c r="CC74" s="108">
        <v>0</v>
      </c>
      <c r="CD74" s="108">
        <v>0</v>
      </c>
      <c r="CE74" s="108">
        <v>0</v>
      </c>
      <c r="CF74" s="108">
        <v>0</v>
      </c>
      <c r="CG74" s="108">
        <v>0</v>
      </c>
      <c r="CH74" s="108">
        <v>0</v>
      </c>
      <c r="CI74" s="108">
        <v>0</v>
      </c>
      <c r="CJ74" s="108">
        <v>0</v>
      </c>
      <c r="CK74" s="108">
        <v>0</v>
      </c>
      <c r="CL74" s="108">
        <v>0</v>
      </c>
      <c r="CM74" s="108">
        <v>0</v>
      </c>
      <c r="CN74" s="108">
        <v>0</v>
      </c>
      <c r="CO74" s="108">
        <v>0</v>
      </c>
      <c r="CP74" s="108">
        <v>0</v>
      </c>
      <c r="CQ74" s="108">
        <v>0</v>
      </c>
      <c r="CR74" s="108">
        <v>0</v>
      </c>
      <c r="CS74" s="108">
        <v>0</v>
      </c>
      <c r="CT74" s="108">
        <v>0</v>
      </c>
      <c r="CU74" s="108">
        <v>0</v>
      </c>
      <c r="CV74" s="108">
        <v>0</v>
      </c>
      <c r="CW74" s="108">
        <v>0</v>
      </c>
      <c r="CX74" s="108">
        <v>0</v>
      </c>
      <c r="CY74" s="108">
        <v>0</v>
      </c>
      <c r="CZ74" s="123">
        <f t="shared" si="124"/>
        <v>0</v>
      </c>
      <c r="DA74" s="124">
        <f t="shared" ref="DA74:DA97" si="127">+F74-CZ74</f>
        <v>0</v>
      </c>
    </row>
    <row r="75" spans="1:105" x14ac:dyDescent="0.3">
      <c r="A75" s="1" t="s">
        <v>6</v>
      </c>
      <c r="B75" s="6">
        <v>2</v>
      </c>
      <c r="C75" s="13" t="s">
        <v>10</v>
      </c>
      <c r="D75" s="2">
        <v>44096</v>
      </c>
      <c r="E75" s="2">
        <v>44187</v>
      </c>
      <c r="F75" s="3">
        <f t="shared" si="125"/>
        <v>0</v>
      </c>
      <c r="G75" s="4">
        <v>0</v>
      </c>
      <c r="H75" s="4"/>
      <c r="I75" s="5">
        <f t="shared" si="126"/>
        <v>0</v>
      </c>
      <c r="J75" s="125">
        <v>78</v>
      </c>
      <c r="K75" s="21">
        <f>SUM(F76:F85)</f>
        <v>0.51960784313725494</v>
      </c>
      <c r="L75" s="107">
        <v>0</v>
      </c>
      <c r="M75" s="108">
        <v>0</v>
      </c>
      <c r="N75" s="108">
        <v>0</v>
      </c>
      <c r="O75" s="108">
        <v>0</v>
      </c>
      <c r="P75" s="108">
        <v>0</v>
      </c>
      <c r="Q75" s="108">
        <v>0</v>
      </c>
      <c r="R75" s="108">
        <v>0</v>
      </c>
      <c r="S75" s="108">
        <v>0</v>
      </c>
      <c r="T75" s="108">
        <v>0</v>
      </c>
      <c r="U75" s="108">
        <v>0</v>
      </c>
      <c r="V75" s="108">
        <v>0</v>
      </c>
      <c r="W75" s="108">
        <v>0</v>
      </c>
      <c r="X75" s="108">
        <v>0</v>
      </c>
      <c r="Y75" s="108">
        <v>0</v>
      </c>
      <c r="Z75" s="108">
        <v>0</v>
      </c>
      <c r="AA75" s="108">
        <v>0</v>
      </c>
      <c r="AB75" s="108">
        <v>0</v>
      </c>
      <c r="AC75" s="108">
        <v>0</v>
      </c>
      <c r="AD75" s="108">
        <v>0</v>
      </c>
      <c r="AE75" s="108">
        <v>0</v>
      </c>
      <c r="AF75" s="108">
        <v>0</v>
      </c>
      <c r="AG75" s="108">
        <v>0</v>
      </c>
      <c r="AH75" s="108">
        <v>0</v>
      </c>
      <c r="AI75" s="108">
        <v>0</v>
      </c>
      <c r="AJ75" s="108">
        <v>0</v>
      </c>
      <c r="AK75" s="108">
        <v>0</v>
      </c>
      <c r="AL75" s="108">
        <v>0</v>
      </c>
      <c r="AM75" s="108">
        <v>0</v>
      </c>
      <c r="AN75" s="108">
        <v>0</v>
      </c>
      <c r="AO75" s="108">
        <v>0</v>
      </c>
      <c r="AP75" s="108">
        <v>0</v>
      </c>
      <c r="AQ75" s="108">
        <v>0</v>
      </c>
      <c r="AR75" s="108">
        <v>0</v>
      </c>
      <c r="AS75" s="108">
        <v>0</v>
      </c>
      <c r="AT75" s="108">
        <v>0</v>
      </c>
      <c r="AU75" s="108">
        <v>0</v>
      </c>
      <c r="AV75" s="108">
        <v>0</v>
      </c>
      <c r="AW75" s="108">
        <v>0</v>
      </c>
      <c r="AX75" s="108">
        <v>0</v>
      </c>
      <c r="AY75" s="108">
        <v>0</v>
      </c>
      <c r="AZ75" s="108">
        <v>0</v>
      </c>
      <c r="BA75" s="108">
        <v>0</v>
      </c>
      <c r="BB75" s="108">
        <v>0</v>
      </c>
      <c r="BC75" s="108">
        <v>0</v>
      </c>
      <c r="BD75" s="108">
        <v>0</v>
      </c>
      <c r="BE75" s="108">
        <v>0</v>
      </c>
      <c r="BF75" s="108">
        <v>0</v>
      </c>
      <c r="BG75" s="108">
        <v>0</v>
      </c>
      <c r="BH75" s="108">
        <v>0</v>
      </c>
      <c r="BI75" s="108">
        <v>0</v>
      </c>
      <c r="BJ75" s="108">
        <v>0</v>
      </c>
      <c r="BK75" s="108">
        <v>0</v>
      </c>
      <c r="BL75" s="108">
        <v>0</v>
      </c>
      <c r="BM75" s="108">
        <v>0</v>
      </c>
      <c r="BN75" s="108">
        <v>0</v>
      </c>
      <c r="BO75" s="108">
        <v>0</v>
      </c>
      <c r="BP75" s="108">
        <v>0</v>
      </c>
      <c r="BQ75" s="108">
        <v>0</v>
      </c>
      <c r="BR75" s="108">
        <v>0</v>
      </c>
      <c r="BS75" s="108">
        <v>0</v>
      </c>
      <c r="BT75" s="108">
        <v>0</v>
      </c>
      <c r="BU75" s="108">
        <v>0</v>
      </c>
      <c r="BV75" s="108">
        <v>0</v>
      </c>
      <c r="BW75" s="108">
        <v>0</v>
      </c>
      <c r="BX75" s="108">
        <v>0</v>
      </c>
      <c r="BY75" s="108">
        <v>0</v>
      </c>
      <c r="BZ75" s="108">
        <v>0</v>
      </c>
      <c r="CA75" s="108">
        <v>0</v>
      </c>
      <c r="CB75" s="108">
        <v>0</v>
      </c>
      <c r="CC75" s="108">
        <v>0</v>
      </c>
      <c r="CD75" s="108">
        <v>0</v>
      </c>
      <c r="CE75" s="108">
        <v>0</v>
      </c>
      <c r="CF75" s="108">
        <v>0</v>
      </c>
      <c r="CG75" s="108">
        <v>0</v>
      </c>
      <c r="CH75" s="108">
        <v>0</v>
      </c>
      <c r="CI75" s="108">
        <v>0</v>
      </c>
      <c r="CJ75" s="108">
        <v>0</v>
      </c>
      <c r="CK75" s="108">
        <v>0</v>
      </c>
      <c r="CL75" s="108">
        <v>0</v>
      </c>
      <c r="CM75" s="108">
        <v>0</v>
      </c>
      <c r="CN75" s="108">
        <v>0</v>
      </c>
      <c r="CO75" s="108">
        <v>0</v>
      </c>
      <c r="CP75" s="108">
        <v>0</v>
      </c>
      <c r="CQ75" s="108">
        <v>0</v>
      </c>
      <c r="CR75" s="108">
        <v>0</v>
      </c>
      <c r="CS75" s="108">
        <v>0</v>
      </c>
      <c r="CT75" s="108">
        <v>0</v>
      </c>
      <c r="CU75" s="108">
        <v>0</v>
      </c>
      <c r="CV75" s="108">
        <v>0</v>
      </c>
      <c r="CW75" s="108">
        <v>0</v>
      </c>
      <c r="CX75" s="108">
        <v>0</v>
      </c>
      <c r="CY75" s="108">
        <v>0</v>
      </c>
      <c r="CZ75" s="123">
        <f t="shared" si="124"/>
        <v>0</v>
      </c>
      <c r="DA75" s="124">
        <f t="shared" si="127"/>
        <v>0</v>
      </c>
    </row>
    <row r="76" spans="1:105" x14ac:dyDescent="0.3">
      <c r="A76" s="7" t="s">
        <v>6</v>
      </c>
      <c r="B76" s="8">
        <v>3</v>
      </c>
      <c r="C76" s="14" t="s">
        <v>11</v>
      </c>
      <c r="D76" s="9">
        <v>44096</v>
      </c>
      <c r="E76" s="9">
        <v>44131</v>
      </c>
      <c r="F76" s="10">
        <f t="shared" si="125"/>
        <v>0</v>
      </c>
      <c r="G76" s="11">
        <v>0</v>
      </c>
      <c r="H76" s="11"/>
      <c r="I76" s="12">
        <f t="shared" si="126"/>
        <v>0</v>
      </c>
      <c r="J76" s="126">
        <v>30</v>
      </c>
      <c r="K76" s="20">
        <f>SUM(K77)</f>
        <v>0.14705882352941177</v>
      </c>
      <c r="L76" s="107">
        <v>0</v>
      </c>
      <c r="M76" s="108">
        <v>0</v>
      </c>
      <c r="N76" s="108">
        <v>0</v>
      </c>
      <c r="O76" s="108">
        <v>0</v>
      </c>
      <c r="P76" s="108">
        <v>0</v>
      </c>
      <c r="Q76" s="108">
        <v>0</v>
      </c>
      <c r="R76" s="108">
        <v>0</v>
      </c>
      <c r="S76" s="108">
        <v>0</v>
      </c>
      <c r="T76" s="108">
        <v>0</v>
      </c>
      <c r="U76" s="108">
        <v>0</v>
      </c>
      <c r="V76" s="108">
        <v>0</v>
      </c>
      <c r="W76" s="108">
        <v>0</v>
      </c>
      <c r="X76" s="108">
        <v>0</v>
      </c>
      <c r="Y76" s="108">
        <v>0</v>
      </c>
      <c r="Z76" s="108">
        <v>0</v>
      </c>
      <c r="AA76" s="108">
        <v>0</v>
      </c>
      <c r="AB76" s="108">
        <v>0</v>
      </c>
      <c r="AC76" s="108">
        <v>0</v>
      </c>
      <c r="AD76" s="108">
        <v>0</v>
      </c>
      <c r="AE76" s="108">
        <v>0</v>
      </c>
      <c r="AF76" s="108">
        <v>0</v>
      </c>
      <c r="AG76" s="108">
        <v>0</v>
      </c>
      <c r="AH76" s="108">
        <v>0</v>
      </c>
      <c r="AI76" s="108">
        <v>0</v>
      </c>
      <c r="AJ76" s="108">
        <v>0</v>
      </c>
      <c r="AK76" s="108">
        <v>0</v>
      </c>
      <c r="AL76" s="108">
        <v>0</v>
      </c>
      <c r="AM76" s="108">
        <v>0</v>
      </c>
      <c r="AN76" s="108">
        <v>0</v>
      </c>
      <c r="AO76" s="108">
        <v>0</v>
      </c>
      <c r="AP76" s="108">
        <v>0</v>
      </c>
      <c r="AQ76" s="108">
        <v>0</v>
      </c>
      <c r="AR76" s="108">
        <v>0</v>
      </c>
      <c r="AS76" s="108">
        <v>0</v>
      </c>
      <c r="AT76" s="108">
        <v>0</v>
      </c>
      <c r="AU76" s="108">
        <v>0</v>
      </c>
      <c r="AV76" s="108">
        <v>0</v>
      </c>
      <c r="AW76" s="108">
        <v>0</v>
      </c>
      <c r="AX76" s="108">
        <v>0</v>
      </c>
      <c r="AY76" s="108">
        <v>0</v>
      </c>
      <c r="AZ76" s="108">
        <v>0</v>
      </c>
      <c r="BA76" s="108">
        <v>0</v>
      </c>
      <c r="BB76" s="108">
        <v>0</v>
      </c>
      <c r="BC76" s="108">
        <v>0</v>
      </c>
      <c r="BD76" s="108">
        <v>0</v>
      </c>
      <c r="BE76" s="108">
        <v>0</v>
      </c>
      <c r="BF76" s="108">
        <v>0</v>
      </c>
      <c r="BG76" s="108">
        <v>0</v>
      </c>
      <c r="BH76" s="108">
        <v>0</v>
      </c>
      <c r="BI76" s="108">
        <v>0</v>
      </c>
      <c r="BJ76" s="108">
        <v>0</v>
      </c>
      <c r="BK76" s="108">
        <v>0</v>
      </c>
      <c r="BL76" s="108">
        <v>0</v>
      </c>
      <c r="BM76" s="108">
        <v>0</v>
      </c>
      <c r="BN76" s="108">
        <v>0</v>
      </c>
      <c r="BO76" s="108">
        <v>0</v>
      </c>
      <c r="BP76" s="108">
        <v>0</v>
      </c>
      <c r="BQ76" s="108">
        <v>0</v>
      </c>
      <c r="BR76" s="108">
        <v>0</v>
      </c>
      <c r="BS76" s="108">
        <v>0</v>
      </c>
      <c r="BT76" s="108">
        <v>0</v>
      </c>
      <c r="BU76" s="108">
        <v>0</v>
      </c>
      <c r="BV76" s="108">
        <v>0</v>
      </c>
      <c r="BW76" s="108">
        <v>0</v>
      </c>
      <c r="BX76" s="108">
        <v>0</v>
      </c>
      <c r="BY76" s="108">
        <v>0</v>
      </c>
      <c r="BZ76" s="108">
        <v>0</v>
      </c>
      <c r="CA76" s="108">
        <v>0</v>
      </c>
      <c r="CB76" s="108">
        <v>0</v>
      </c>
      <c r="CC76" s="108">
        <v>0</v>
      </c>
      <c r="CD76" s="108">
        <v>0</v>
      </c>
      <c r="CE76" s="108">
        <v>0</v>
      </c>
      <c r="CF76" s="108">
        <v>0</v>
      </c>
      <c r="CG76" s="108">
        <v>0</v>
      </c>
      <c r="CH76" s="108">
        <v>0</v>
      </c>
      <c r="CI76" s="108">
        <v>0</v>
      </c>
      <c r="CJ76" s="108">
        <v>0</v>
      </c>
      <c r="CK76" s="108">
        <v>0</v>
      </c>
      <c r="CL76" s="108">
        <v>0</v>
      </c>
      <c r="CM76" s="108">
        <v>0</v>
      </c>
      <c r="CN76" s="108">
        <v>0</v>
      </c>
      <c r="CO76" s="108">
        <v>0</v>
      </c>
      <c r="CP76" s="108">
        <v>0</v>
      </c>
      <c r="CQ76" s="108">
        <v>0</v>
      </c>
      <c r="CR76" s="108">
        <v>0</v>
      </c>
      <c r="CS76" s="108">
        <v>0</v>
      </c>
      <c r="CT76" s="108">
        <v>0</v>
      </c>
      <c r="CU76" s="108">
        <v>0</v>
      </c>
      <c r="CV76" s="108">
        <v>0</v>
      </c>
      <c r="CW76" s="108">
        <v>0</v>
      </c>
      <c r="CX76" s="108">
        <v>0</v>
      </c>
      <c r="CY76" s="108">
        <v>0</v>
      </c>
      <c r="CZ76" s="123">
        <f t="shared" si="124"/>
        <v>0</v>
      </c>
      <c r="DA76" s="124">
        <f t="shared" si="127"/>
        <v>0</v>
      </c>
    </row>
    <row r="77" spans="1:105" x14ac:dyDescent="0.3">
      <c r="A77" s="40" t="s">
        <v>8</v>
      </c>
      <c r="B77" s="41">
        <v>4</v>
      </c>
      <c r="C77" s="42" t="s">
        <v>12</v>
      </c>
      <c r="D77" s="43">
        <v>44096</v>
      </c>
      <c r="E77" s="43">
        <v>44131</v>
      </c>
      <c r="F77" s="44">
        <f t="shared" si="125"/>
        <v>0.14705882352941177</v>
      </c>
      <c r="G77" s="45">
        <v>135373</v>
      </c>
      <c r="H77" s="45"/>
      <c r="I77" s="46">
        <f t="shared" si="126"/>
        <v>4512.4333333333334</v>
      </c>
      <c r="J77" s="120">
        <v>30</v>
      </c>
      <c r="K77" s="47">
        <f>F77</f>
        <v>0.14705882352941177</v>
      </c>
      <c r="L77" s="107">
        <v>4.2887901657963287E-3</v>
      </c>
      <c r="M77" s="108">
        <v>4.9025607948933207E-3</v>
      </c>
      <c r="N77" s="108">
        <v>4.9025607948933207E-3</v>
      </c>
      <c r="O77" s="108">
        <v>4.9025607948933207E-3</v>
      </c>
      <c r="P77" s="108">
        <v>4.9025607948933207E-3</v>
      </c>
      <c r="Q77" s="108">
        <v>0</v>
      </c>
      <c r="R77" s="108">
        <v>4.9025607948933207E-3</v>
      </c>
      <c r="S77" s="108">
        <v>4.9025607948933207E-3</v>
      </c>
      <c r="T77" s="108">
        <v>4.9025607948933207E-3</v>
      </c>
      <c r="U77" s="108">
        <v>4.9025607948933207E-3</v>
      </c>
      <c r="V77" s="108">
        <v>4.9025607948933207E-3</v>
      </c>
      <c r="W77" s="108">
        <v>4.9025607948933207E-3</v>
      </c>
      <c r="X77" s="108">
        <v>0</v>
      </c>
      <c r="Y77" s="108">
        <v>4.9025607948933207E-3</v>
      </c>
      <c r="Z77" s="108">
        <v>4.9025607948933207E-3</v>
      </c>
      <c r="AA77" s="108">
        <v>4.9025607948933207E-3</v>
      </c>
      <c r="AB77" s="108">
        <v>4.9025607948933207E-3</v>
      </c>
      <c r="AC77" s="108">
        <v>4.9025607948933207E-3</v>
      </c>
      <c r="AD77" s="108">
        <v>4.9025607948933207E-3</v>
      </c>
      <c r="AE77" s="108">
        <v>0</v>
      </c>
      <c r="AF77" s="108">
        <v>4.9025607948933207E-3</v>
      </c>
      <c r="AG77" s="108">
        <v>4.9025607948933207E-3</v>
      </c>
      <c r="AH77" s="108">
        <v>4.9025607948933207E-3</v>
      </c>
      <c r="AI77" s="108">
        <v>4.9025607948933207E-3</v>
      </c>
      <c r="AJ77" s="108">
        <v>4.9025607948933207E-3</v>
      </c>
      <c r="AK77" s="108">
        <v>4.9025607948933207E-3</v>
      </c>
      <c r="AL77" s="108">
        <v>0</v>
      </c>
      <c r="AM77" s="108">
        <v>4.9025607948933207E-3</v>
      </c>
      <c r="AN77" s="108">
        <v>4.9025607948933207E-3</v>
      </c>
      <c r="AO77" s="108">
        <v>4.9025607948933207E-3</v>
      </c>
      <c r="AP77" s="108">
        <v>4.9025607948933207E-3</v>
      </c>
      <c r="AQ77" s="108">
        <v>4.9025607948933207E-3</v>
      </c>
      <c r="AR77" s="108">
        <v>4.9025607948933207E-3</v>
      </c>
      <c r="AS77" s="108">
        <v>0</v>
      </c>
      <c r="AT77" s="108">
        <v>4.9025607948933207E-3</v>
      </c>
      <c r="AU77" s="108">
        <v>5.9577031170913888E-4</v>
      </c>
      <c r="AV77" s="108">
        <v>0</v>
      </c>
      <c r="AW77" s="108">
        <v>0</v>
      </c>
      <c r="AX77" s="108">
        <v>0</v>
      </c>
      <c r="AY77" s="108">
        <v>0</v>
      </c>
      <c r="AZ77" s="108">
        <v>0</v>
      </c>
      <c r="BA77" s="108">
        <v>0</v>
      </c>
      <c r="BB77" s="108">
        <v>0</v>
      </c>
      <c r="BC77" s="108">
        <v>0</v>
      </c>
      <c r="BD77" s="108">
        <v>0</v>
      </c>
      <c r="BE77" s="108">
        <v>0</v>
      </c>
      <c r="BF77" s="108">
        <v>0</v>
      </c>
      <c r="BG77" s="108">
        <v>0</v>
      </c>
      <c r="BH77" s="108">
        <v>0</v>
      </c>
      <c r="BI77" s="108">
        <v>0</v>
      </c>
      <c r="BJ77" s="108">
        <v>0</v>
      </c>
      <c r="BK77" s="108">
        <v>0</v>
      </c>
      <c r="BL77" s="108">
        <v>0</v>
      </c>
      <c r="BM77" s="108">
        <v>0</v>
      </c>
      <c r="BN77" s="108">
        <v>0</v>
      </c>
      <c r="BO77" s="108">
        <v>0</v>
      </c>
      <c r="BP77" s="108">
        <v>0</v>
      </c>
      <c r="BQ77" s="108">
        <v>0</v>
      </c>
      <c r="BR77" s="108">
        <v>0</v>
      </c>
      <c r="BS77" s="108">
        <v>0</v>
      </c>
      <c r="BT77" s="108">
        <v>0</v>
      </c>
      <c r="BU77" s="108">
        <v>0</v>
      </c>
      <c r="BV77" s="108">
        <v>0</v>
      </c>
      <c r="BW77" s="108">
        <v>0</v>
      </c>
      <c r="BX77" s="108">
        <v>0</v>
      </c>
      <c r="BY77" s="108">
        <v>0</v>
      </c>
      <c r="BZ77" s="108">
        <v>0</v>
      </c>
      <c r="CA77" s="108">
        <v>0</v>
      </c>
      <c r="CB77" s="108">
        <v>0</v>
      </c>
      <c r="CC77" s="108">
        <v>0</v>
      </c>
      <c r="CD77" s="108">
        <v>0</v>
      </c>
      <c r="CE77" s="108">
        <v>0</v>
      </c>
      <c r="CF77" s="108">
        <v>0</v>
      </c>
      <c r="CG77" s="108">
        <v>0</v>
      </c>
      <c r="CH77" s="108">
        <v>0</v>
      </c>
      <c r="CI77" s="108">
        <v>0</v>
      </c>
      <c r="CJ77" s="108">
        <v>0</v>
      </c>
      <c r="CK77" s="108">
        <v>0</v>
      </c>
      <c r="CL77" s="108">
        <v>0</v>
      </c>
      <c r="CM77" s="108">
        <v>0</v>
      </c>
      <c r="CN77" s="108">
        <v>0</v>
      </c>
      <c r="CO77" s="108">
        <v>0</v>
      </c>
      <c r="CP77" s="108">
        <v>0</v>
      </c>
      <c r="CQ77" s="108">
        <v>0</v>
      </c>
      <c r="CR77" s="108">
        <v>0</v>
      </c>
      <c r="CS77" s="108">
        <v>0</v>
      </c>
      <c r="CT77" s="108">
        <v>0</v>
      </c>
      <c r="CU77" s="108">
        <v>0</v>
      </c>
      <c r="CV77" s="108">
        <v>0</v>
      </c>
      <c r="CW77" s="108">
        <v>0</v>
      </c>
      <c r="CX77" s="108">
        <v>0</v>
      </c>
      <c r="CY77" s="108">
        <v>0</v>
      </c>
      <c r="CZ77" s="123">
        <f t="shared" si="124"/>
        <v>0.14705882352941171</v>
      </c>
      <c r="DA77" s="124">
        <f t="shared" si="127"/>
        <v>0</v>
      </c>
    </row>
    <row r="78" spans="1:105" x14ac:dyDescent="0.3">
      <c r="A78" s="7" t="s">
        <v>6</v>
      </c>
      <c r="B78" s="8">
        <v>3</v>
      </c>
      <c r="C78" s="15" t="s">
        <v>13</v>
      </c>
      <c r="D78" s="9">
        <v>44100</v>
      </c>
      <c r="E78" s="9">
        <v>44130</v>
      </c>
      <c r="F78" s="10">
        <f t="shared" si="125"/>
        <v>0</v>
      </c>
      <c r="G78" s="11">
        <v>0</v>
      </c>
      <c r="H78" s="11"/>
      <c r="I78" s="12">
        <f t="shared" si="126"/>
        <v>0</v>
      </c>
      <c r="J78" s="126">
        <v>25</v>
      </c>
      <c r="K78" s="20">
        <f>SUM(K79:K80)</f>
        <v>0.1372549019607843</v>
      </c>
      <c r="L78" s="107">
        <v>0</v>
      </c>
      <c r="M78" s="108">
        <v>0</v>
      </c>
      <c r="N78" s="108">
        <v>0</v>
      </c>
      <c r="O78" s="108">
        <v>0</v>
      </c>
      <c r="P78" s="108">
        <v>0</v>
      </c>
      <c r="Q78" s="108">
        <v>0</v>
      </c>
      <c r="R78" s="108">
        <v>0</v>
      </c>
      <c r="S78" s="108">
        <v>0</v>
      </c>
      <c r="T78" s="108">
        <v>0</v>
      </c>
      <c r="U78" s="108">
        <v>0</v>
      </c>
      <c r="V78" s="108">
        <v>0</v>
      </c>
      <c r="W78" s="108">
        <v>0</v>
      </c>
      <c r="X78" s="108">
        <v>0</v>
      </c>
      <c r="Y78" s="108">
        <v>0</v>
      </c>
      <c r="Z78" s="108">
        <v>0</v>
      </c>
      <c r="AA78" s="108">
        <v>0</v>
      </c>
      <c r="AB78" s="108">
        <v>0</v>
      </c>
      <c r="AC78" s="108">
        <v>0</v>
      </c>
      <c r="AD78" s="108">
        <v>0</v>
      </c>
      <c r="AE78" s="108">
        <v>0</v>
      </c>
      <c r="AF78" s="108">
        <v>0</v>
      </c>
      <c r="AG78" s="108">
        <v>0</v>
      </c>
      <c r="AH78" s="108">
        <v>0</v>
      </c>
      <c r="AI78" s="108">
        <v>0</v>
      </c>
      <c r="AJ78" s="108">
        <v>0</v>
      </c>
      <c r="AK78" s="108">
        <v>0</v>
      </c>
      <c r="AL78" s="108">
        <v>0</v>
      </c>
      <c r="AM78" s="108">
        <v>0</v>
      </c>
      <c r="AN78" s="108">
        <v>0</v>
      </c>
      <c r="AO78" s="108">
        <v>0</v>
      </c>
      <c r="AP78" s="108">
        <v>0</v>
      </c>
      <c r="AQ78" s="108">
        <v>0</v>
      </c>
      <c r="AR78" s="108">
        <v>0</v>
      </c>
      <c r="AS78" s="108">
        <v>0</v>
      </c>
      <c r="AT78" s="108">
        <v>0</v>
      </c>
      <c r="AU78" s="108">
        <v>0</v>
      </c>
      <c r="AV78" s="108">
        <v>0</v>
      </c>
      <c r="AW78" s="108">
        <v>0</v>
      </c>
      <c r="AX78" s="108">
        <v>0</v>
      </c>
      <c r="AY78" s="108">
        <v>0</v>
      </c>
      <c r="AZ78" s="108">
        <v>0</v>
      </c>
      <c r="BA78" s="108">
        <v>0</v>
      </c>
      <c r="BB78" s="108">
        <v>0</v>
      </c>
      <c r="BC78" s="108">
        <v>0</v>
      </c>
      <c r="BD78" s="108">
        <v>0</v>
      </c>
      <c r="BE78" s="108">
        <v>0</v>
      </c>
      <c r="BF78" s="108">
        <v>0</v>
      </c>
      <c r="BG78" s="108">
        <v>0</v>
      </c>
      <c r="BH78" s="108">
        <v>0</v>
      </c>
      <c r="BI78" s="108">
        <v>0</v>
      </c>
      <c r="BJ78" s="108">
        <v>0</v>
      </c>
      <c r="BK78" s="108">
        <v>0</v>
      </c>
      <c r="BL78" s="108">
        <v>0</v>
      </c>
      <c r="BM78" s="108">
        <v>0</v>
      </c>
      <c r="BN78" s="108">
        <v>0</v>
      </c>
      <c r="BO78" s="108">
        <v>0</v>
      </c>
      <c r="BP78" s="108">
        <v>0</v>
      </c>
      <c r="BQ78" s="108">
        <v>0</v>
      </c>
      <c r="BR78" s="108">
        <v>0</v>
      </c>
      <c r="BS78" s="108">
        <v>0</v>
      </c>
      <c r="BT78" s="108">
        <v>0</v>
      </c>
      <c r="BU78" s="108">
        <v>0</v>
      </c>
      <c r="BV78" s="108">
        <v>0</v>
      </c>
      <c r="BW78" s="108">
        <v>0</v>
      </c>
      <c r="BX78" s="108">
        <v>0</v>
      </c>
      <c r="BY78" s="108">
        <v>0</v>
      </c>
      <c r="BZ78" s="108">
        <v>0</v>
      </c>
      <c r="CA78" s="108">
        <v>0</v>
      </c>
      <c r="CB78" s="108">
        <v>0</v>
      </c>
      <c r="CC78" s="108">
        <v>0</v>
      </c>
      <c r="CD78" s="108">
        <v>0</v>
      </c>
      <c r="CE78" s="108">
        <v>0</v>
      </c>
      <c r="CF78" s="108">
        <v>0</v>
      </c>
      <c r="CG78" s="108">
        <v>0</v>
      </c>
      <c r="CH78" s="108">
        <v>0</v>
      </c>
      <c r="CI78" s="108">
        <v>0</v>
      </c>
      <c r="CJ78" s="108">
        <v>0</v>
      </c>
      <c r="CK78" s="108">
        <v>0</v>
      </c>
      <c r="CL78" s="108">
        <v>0</v>
      </c>
      <c r="CM78" s="108">
        <v>0</v>
      </c>
      <c r="CN78" s="108">
        <v>0</v>
      </c>
      <c r="CO78" s="108">
        <v>0</v>
      </c>
      <c r="CP78" s="108">
        <v>0</v>
      </c>
      <c r="CQ78" s="108">
        <v>0</v>
      </c>
      <c r="CR78" s="108">
        <v>0</v>
      </c>
      <c r="CS78" s="108">
        <v>0</v>
      </c>
      <c r="CT78" s="108">
        <v>0</v>
      </c>
      <c r="CU78" s="108">
        <v>0</v>
      </c>
      <c r="CV78" s="108">
        <v>0</v>
      </c>
      <c r="CW78" s="108">
        <v>0</v>
      </c>
      <c r="CX78" s="108">
        <v>0</v>
      </c>
      <c r="CY78" s="108">
        <v>0</v>
      </c>
      <c r="CZ78" s="123">
        <f t="shared" si="124"/>
        <v>0</v>
      </c>
      <c r="DA78" s="124">
        <f t="shared" si="127"/>
        <v>0</v>
      </c>
    </row>
    <row r="79" spans="1:105" x14ac:dyDescent="0.3">
      <c r="A79" s="40" t="s">
        <v>8</v>
      </c>
      <c r="B79" s="41">
        <v>4</v>
      </c>
      <c r="C79" s="42" t="s">
        <v>14</v>
      </c>
      <c r="D79" s="43">
        <v>44100</v>
      </c>
      <c r="E79" s="43">
        <v>44130</v>
      </c>
      <c r="F79" s="44">
        <f t="shared" si="125"/>
        <v>0.12254901960784313</v>
      </c>
      <c r="G79" s="45">
        <v>135373</v>
      </c>
      <c r="H79" s="45"/>
      <c r="I79" s="46">
        <f t="shared" si="126"/>
        <v>5414.92</v>
      </c>
      <c r="J79" s="120">
        <v>25</v>
      </c>
      <c r="K79" s="47">
        <f>F79</f>
        <v>0.12254901960784313</v>
      </c>
      <c r="L79" s="107">
        <v>0</v>
      </c>
      <c r="M79" s="108">
        <v>0</v>
      </c>
      <c r="N79" s="108">
        <v>0</v>
      </c>
      <c r="O79" s="108">
        <v>0</v>
      </c>
      <c r="P79" s="108">
        <v>4.2891522723621667E-3</v>
      </c>
      <c r="Q79" s="108">
        <v>0</v>
      </c>
      <c r="R79" s="108">
        <v>4.9020176350445619E-3</v>
      </c>
      <c r="S79" s="108">
        <v>4.9020176350445619E-3</v>
      </c>
      <c r="T79" s="108">
        <v>4.9020176350445619E-3</v>
      </c>
      <c r="U79" s="108">
        <v>4.9020176350445619E-3</v>
      </c>
      <c r="V79" s="108">
        <v>4.9020176350445619E-3</v>
      </c>
      <c r="W79" s="108">
        <v>4.9020176350445619E-3</v>
      </c>
      <c r="X79" s="108">
        <v>0</v>
      </c>
      <c r="Y79" s="108">
        <v>4.9020176350445619E-3</v>
      </c>
      <c r="Z79" s="108">
        <v>4.9020176350445619E-3</v>
      </c>
      <c r="AA79" s="108">
        <v>4.9020176350445619E-3</v>
      </c>
      <c r="AB79" s="108">
        <v>4.9020176350445619E-3</v>
      </c>
      <c r="AC79" s="108">
        <v>4.9020176350445619E-3</v>
      </c>
      <c r="AD79" s="108">
        <v>4.9020176350445619E-3</v>
      </c>
      <c r="AE79" s="108">
        <v>0</v>
      </c>
      <c r="AF79" s="108">
        <v>4.9020176350445619E-3</v>
      </c>
      <c r="AG79" s="108">
        <v>4.9020176350445619E-3</v>
      </c>
      <c r="AH79" s="108">
        <v>4.9020176350445619E-3</v>
      </c>
      <c r="AI79" s="108">
        <v>4.9020176350445619E-3</v>
      </c>
      <c r="AJ79" s="108">
        <v>4.9020176350445619E-3</v>
      </c>
      <c r="AK79" s="108">
        <v>4.9020176350445619E-3</v>
      </c>
      <c r="AL79" s="108">
        <v>0</v>
      </c>
      <c r="AM79" s="108">
        <v>4.9020176350445619E-3</v>
      </c>
      <c r="AN79" s="108">
        <v>4.9020176350445619E-3</v>
      </c>
      <c r="AO79" s="108">
        <v>4.9020176350445619E-3</v>
      </c>
      <c r="AP79" s="108">
        <v>4.9020176350445619E-3</v>
      </c>
      <c r="AQ79" s="108">
        <v>4.9020176350445619E-3</v>
      </c>
      <c r="AR79" s="108">
        <v>4.9020176350445619E-3</v>
      </c>
      <c r="AS79" s="108">
        <v>0</v>
      </c>
      <c r="AT79" s="108">
        <v>6.1144409441147717E-4</v>
      </c>
      <c r="AU79" s="108">
        <v>0</v>
      </c>
      <c r="AV79" s="108">
        <v>0</v>
      </c>
      <c r="AW79" s="108">
        <v>0</v>
      </c>
      <c r="AX79" s="108">
        <v>0</v>
      </c>
      <c r="AY79" s="108">
        <v>0</v>
      </c>
      <c r="AZ79" s="108">
        <v>0</v>
      </c>
      <c r="BA79" s="108">
        <v>0</v>
      </c>
      <c r="BB79" s="108">
        <v>0</v>
      </c>
      <c r="BC79" s="108">
        <v>0</v>
      </c>
      <c r="BD79" s="108">
        <v>0</v>
      </c>
      <c r="BE79" s="108">
        <v>0</v>
      </c>
      <c r="BF79" s="108">
        <v>0</v>
      </c>
      <c r="BG79" s="108">
        <v>0</v>
      </c>
      <c r="BH79" s="108">
        <v>0</v>
      </c>
      <c r="BI79" s="108">
        <v>0</v>
      </c>
      <c r="BJ79" s="108">
        <v>0</v>
      </c>
      <c r="BK79" s="108">
        <v>0</v>
      </c>
      <c r="BL79" s="108">
        <v>0</v>
      </c>
      <c r="BM79" s="108">
        <v>0</v>
      </c>
      <c r="BN79" s="108">
        <v>0</v>
      </c>
      <c r="BO79" s="108">
        <v>0</v>
      </c>
      <c r="BP79" s="108">
        <v>0</v>
      </c>
      <c r="BQ79" s="108">
        <v>0</v>
      </c>
      <c r="BR79" s="108">
        <v>0</v>
      </c>
      <c r="BS79" s="108">
        <v>0</v>
      </c>
      <c r="BT79" s="108">
        <v>0</v>
      </c>
      <c r="BU79" s="108">
        <v>0</v>
      </c>
      <c r="BV79" s="108">
        <v>0</v>
      </c>
      <c r="BW79" s="108">
        <v>0</v>
      </c>
      <c r="BX79" s="108">
        <v>0</v>
      </c>
      <c r="BY79" s="108">
        <v>0</v>
      </c>
      <c r="BZ79" s="108">
        <v>0</v>
      </c>
      <c r="CA79" s="108">
        <v>0</v>
      </c>
      <c r="CB79" s="108">
        <v>0</v>
      </c>
      <c r="CC79" s="108">
        <v>0</v>
      </c>
      <c r="CD79" s="108">
        <v>0</v>
      </c>
      <c r="CE79" s="108">
        <v>0</v>
      </c>
      <c r="CF79" s="108">
        <v>0</v>
      </c>
      <c r="CG79" s="108">
        <v>0</v>
      </c>
      <c r="CH79" s="108">
        <v>0</v>
      </c>
      <c r="CI79" s="108">
        <v>0</v>
      </c>
      <c r="CJ79" s="108">
        <v>0</v>
      </c>
      <c r="CK79" s="108">
        <v>0</v>
      </c>
      <c r="CL79" s="108">
        <v>0</v>
      </c>
      <c r="CM79" s="108">
        <v>0</v>
      </c>
      <c r="CN79" s="108">
        <v>0</v>
      </c>
      <c r="CO79" s="108">
        <v>0</v>
      </c>
      <c r="CP79" s="108">
        <v>0</v>
      </c>
      <c r="CQ79" s="108">
        <v>0</v>
      </c>
      <c r="CR79" s="108">
        <v>0</v>
      </c>
      <c r="CS79" s="108">
        <v>0</v>
      </c>
      <c r="CT79" s="108">
        <v>0</v>
      </c>
      <c r="CU79" s="108">
        <v>0</v>
      </c>
      <c r="CV79" s="108">
        <v>0</v>
      </c>
      <c r="CW79" s="108">
        <v>0</v>
      </c>
      <c r="CX79" s="108">
        <v>0</v>
      </c>
      <c r="CY79" s="108">
        <v>0</v>
      </c>
      <c r="CZ79" s="123">
        <f t="shared" si="124"/>
        <v>0.12254901960784319</v>
      </c>
      <c r="DA79" s="124">
        <f t="shared" si="127"/>
        <v>0</v>
      </c>
    </row>
    <row r="80" spans="1:105" x14ac:dyDescent="0.3">
      <c r="A80" s="40" t="s">
        <v>8</v>
      </c>
      <c r="B80" s="41">
        <v>3</v>
      </c>
      <c r="C80" s="42" t="s">
        <v>15</v>
      </c>
      <c r="D80" s="43">
        <v>44130</v>
      </c>
      <c r="E80" s="43">
        <v>44133</v>
      </c>
      <c r="F80" s="44">
        <f t="shared" si="125"/>
        <v>1.4705882352941176E-2</v>
      </c>
      <c r="G80" s="45">
        <v>100</v>
      </c>
      <c r="H80" s="45"/>
      <c r="I80" s="46">
        <f t="shared" si="126"/>
        <v>33.333333333333336</v>
      </c>
      <c r="J80" s="120">
        <v>3</v>
      </c>
      <c r="K80" s="47">
        <f>F80</f>
        <v>1.4705882352941176E-2</v>
      </c>
      <c r="L80" s="107">
        <v>0</v>
      </c>
      <c r="M80" s="108">
        <v>0</v>
      </c>
      <c r="N80" s="108">
        <v>0</v>
      </c>
      <c r="O80" s="108">
        <v>0</v>
      </c>
      <c r="P80" s="108">
        <v>0</v>
      </c>
      <c r="Q80" s="108">
        <v>0</v>
      </c>
      <c r="R80" s="108">
        <v>0</v>
      </c>
      <c r="S80" s="108">
        <v>0</v>
      </c>
      <c r="T80" s="108">
        <v>0</v>
      </c>
      <c r="U80" s="108">
        <v>0</v>
      </c>
      <c r="V80" s="108">
        <v>0</v>
      </c>
      <c r="W80" s="108">
        <v>0</v>
      </c>
      <c r="X80" s="108">
        <v>0</v>
      </c>
      <c r="Y80" s="108">
        <v>0</v>
      </c>
      <c r="Z80" s="108">
        <v>0</v>
      </c>
      <c r="AA80" s="108">
        <v>0</v>
      </c>
      <c r="AB80" s="108">
        <v>0</v>
      </c>
      <c r="AC80" s="108">
        <v>0</v>
      </c>
      <c r="AD80" s="108">
        <v>0</v>
      </c>
      <c r="AE80" s="108">
        <v>0</v>
      </c>
      <c r="AF80" s="108">
        <v>0</v>
      </c>
      <c r="AG80" s="108">
        <v>0</v>
      </c>
      <c r="AH80" s="108">
        <v>0</v>
      </c>
      <c r="AI80" s="108">
        <v>0</v>
      </c>
      <c r="AJ80" s="108">
        <v>0</v>
      </c>
      <c r="AK80" s="108">
        <v>0</v>
      </c>
      <c r="AL80" s="108">
        <v>0</v>
      </c>
      <c r="AM80" s="108">
        <v>0</v>
      </c>
      <c r="AN80" s="108">
        <v>0</v>
      </c>
      <c r="AO80" s="108">
        <v>0</v>
      </c>
      <c r="AP80" s="108">
        <v>0</v>
      </c>
      <c r="AQ80" s="108">
        <v>0</v>
      </c>
      <c r="AR80" s="108">
        <v>0</v>
      </c>
      <c r="AS80" s="108">
        <v>0</v>
      </c>
      <c r="AT80" s="108">
        <v>4.2647058823529404E-3</v>
      </c>
      <c r="AU80" s="108">
        <v>4.8529411764705885E-3</v>
      </c>
      <c r="AV80" s="108">
        <v>4.8529411764705885E-3</v>
      </c>
      <c r="AW80" s="108">
        <v>7.3529411764705881E-4</v>
      </c>
      <c r="AX80" s="108">
        <v>0</v>
      </c>
      <c r="AY80" s="108">
        <v>0</v>
      </c>
      <c r="AZ80" s="108">
        <v>0</v>
      </c>
      <c r="BA80" s="108">
        <v>0</v>
      </c>
      <c r="BB80" s="108">
        <v>0</v>
      </c>
      <c r="BC80" s="108">
        <v>0</v>
      </c>
      <c r="BD80" s="108">
        <v>0</v>
      </c>
      <c r="BE80" s="108">
        <v>0</v>
      </c>
      <c r="BF80" s="108">
        <v>0</v>
      </c>
      <c r="BG80" s="108">
        <v>0</v>
      </c>
      <c r="BH80" s="108">
        <v>0</v>
      </c>
      <c r="BI80" s="108">
        <v>0</v>
      </c>
      <c r="BJ80" s="108">
        <v>0</v>
      </c>
      <c r="BK80" s="108">
        <v>0</v>
      </c>
      <c r="BL80" s="108">
        <v>0</v>
      </c>
      <c r="BM80" s="108">
        <v>0</v>
      </c>
      <c r="BN80" s="108">
        <v>0</v>
      </c>
      <c r="BO80" s="108">
        <v>0</v>
      </c>
      <c r="BP80" s="108">
        <v>0</v>
      </c>
      <c r="BQ80" s="108">
        <v>0</v>
      </c>
      <c r="BR80" s="108">
        <v>0</v>
      </c>
      <c r="BS80" s="108">
        <v>0</v>
      </c>
      <c r="BT80" s="108">
        <v>0</v>
      </c>
      <c r="BU80" s="108">
        <v>0</v>
      </c>
      <c r="BV80" s="108">
        <v>0</v>
      </c>
      <c r="BW80" s="108">
        <v>0</v>
      </c>
      <c r="BX80" s="108">
        <v>0</v>
      </c>
      <c r="BY80" s="108">
        <v>0</v>
      </c>
      <c r="BZ80" s="108">
        <v>0</v>
      </c>
      <c r="CA80" s="108">
        <v>0</v>
      </c>
      <c r="CB80" s="108">
        <v>0</v>
      </c>
      <c r="CC80" s="108">
        <v>0</v>
      </c>
      <c r="CD80" s="108">
        <v>0</v>
      </c>
      <c r="CE80" s="108">
        <v>0</v>
      </c>
      <c r="CF80" s="108">
        <v>0</v>
      </c>
      <c r="CG80" s="108">
        <v>0</v>
      </c>
      <c r="CH80" s="108">
        <v>0</v>
      </c>
      <c r="CI80" s="108">
        <v>0</v>
      </c>
      <c r="CJ80" s="108">
        <v>0</v>
      </c>
      <c r="CK80" s="108">
        <v>0</v>
      </c>
      <c r="CL80" s="108">
        <v>0</v>
      </c>
      <c r="CM80" s="108">
        <v>0</v>
      </c>
      <c r="CN80" s="108">
        <v>0</v>
      </c>
      <c r="CO80" s="108">
        <v>0</v>
      </c>
      <c r="CP80" s="108">
        <v>0</v>
      </c>
      <c r="CQ80" s="108">
        <v>0</v>
      </c>
      <c r="CR80" s="108">
        <v>0</v>
      </c>
      <c r="CS80" s="108">
        <v>0</v>
      </c>
      <c r="CT80" s="108">
        <v>0</v>
      </c>
      <c r="CU80" s="108">
        <v>0</v>
      </c>
      <c r="CV80" s="108">
        <v>0</v>
      </c>
      <c r="CW80" s="108">
        <v>0</v>
      </c>
      <c r="CX80" s="108">
        <v>0</v>
      </c>
      <c r="CY80" s="108">
        <v>0</v>
      </c>
      <c r="CZ80" s="123">
        <f t="shared" si="124"/>
        <v>1.4705882352941176E-2</v>
      </c>
      <c r="DA80" s="124">
        <f t="shared" si="127"/>
        <v>0</v>
      </c>
    </row>
    <row r="81" spans="1:105" x14ac:dyDescent="0.3">
      <c r="A81" s="7" t="s">
        <v>6</v>
      </c>
      <c r="B81" s="8">
        <v>3</v>
      </c>
      <c r="C81" s="15" t="s">
        <v>16</v>
      </c>
      <c r="D81" s="9">
        <v>44131</v>
      </c>
      <c r="E81" s="9">
        <v>44187</v>
      </c>
      <c r="F81" s="10">
        <f t="shared" si="125"/>
        <v>0</v>
      </c>
      <c r="G81" s="11">
        <v>0</v>
      </c>
      <c r="H81" s="11"/>
      <c r="I81" s="12">
        <f t="shared" si="126"/>
        <v>0</v>
      </c>
      <c r="J81" s="126">
        <v>48</v>
      </c>
      <c r="K81" s="20">
        <f>SUM(K82:K85)</f>
        <v>0.23529411764705885</v>
      </c>
      <c r="L81" s="107">
        <v>0</v>
      </c>
      <c r="M81" s="108">
        <v>0</v>
      </c>
      <c r="N81" s="108">
        <v>0</v>
      </c>
      <c r="O81" s="108">
        <v>0</v>
      </c>
      <c r="P81" s="108">
        <v>0</v>
      </c>
      <c r="Q81" s="108">
        <v>0</v>
      </c>
      <c r="R81" s="108">
        <v>0</v>
      </c>
      <c r="S81" s="108">
        <v>0</v>
      </c>
      <c r="T81" s="108">
        <v>0</v>
      </c>
      <c r="U81" s="108">
        <v>0</v>
      </c>
      <c r="V81" s="108">
        <v>0</v>
      </c>
      <c r="W81" s="108">
        <v>0</v>
      </c>
      <c r="X81" s="108">
        <v>0</v>
      </c>
      <c r="Y81" s="108">
        <v>0</v>
      </c>
      <c r="Z81" s="108">
        <v>0</v>
      </c>
      <c r="AA81" s="108">
        <v>0</v>
      </c>
      <c r="AB81" s="108">
        <v>0</v>
      </c>
      <c r="AC81" s="108">
        <v>0</v>
      </c>
      <c r="AD81" s="108">
        <v>0</v>
      </c>
      <c r="AE81" s="108">
        <v>0</v>
      </c>
      <c r="AF81" s="108">
        <v>0</v>
      </c>
      <c r="AG81" s="108">
        <v>0</v>
      </c>
      <c r="AH81" s="108">
        <v>0</v>
      </c>
      <c r="AI81" s="108">
        <v>0</v>
      </c>
      <c r="AJ81" s="108">
        <v>0</v>
      </c>
      <c r="AK81" s="108">
        <v>0</v>
      </c>
      <c r="AL81" s="108">
        <v>0</v>
      </c>
      <c r="AM81" s="108">
        <v>0</v>
      </c>
      <c r="AN81" s="108">
        <v>0</v>
      </c>
      <c r="AO81" s="108">
        <v>0</v>
      </c>
      <c r="AP81" s="108">
        <v>0</v>
      </c>
      <c r="AQ81" s="108">
        <v>0</v>
      </c>
      <c r="AR81" s="108">
        <v>0</v>
      </c>
      <c r="AS81" s="108">
        <v>0</v>
      </c>
      <c r="AT81" s="108">
        <v>0</v>
      </c>
      <c r="AU81" s="108">
        <v>0</v>
      </c>
      <c r="AV81" s="108">
        <v>0</v>
      </c>
      <c r="AW81" s="108">
        <v>0</v>
      </c>
      <c r="AX81" s="108">
        <v>0</v>
      </c>
      <c r="AY81" s="108">
        <v>0</v>
      </c>
      <c r="AZ81" s="108">
        <v>0</v>
      </c>
      <c r="BA81" s="108">
        <v>0</v>
      </c>
      <c r="BB81" s="108">
        <v>0</v>
      </c>
      <c r="BC81" s="108">
        <v>0</v>
      </c>
      <c r="BD81" s="108">
        <v>0</v>
      </c>
      <c r="BE81" s="108">
        <v>0</v>
      </c>
      <c r="BF81" s="108">
        <v>0</v>
      </c>
      <c r="BG81" s="108">
        <v>0</v>
      </c>
      <c r="BH81" s="108">
        <v>0</v>
      </c>
      <c r="BI81" s="108">
        <v>0</v>
      </c>
      <c r="BJ81" s="108">
        <v>0</v>
      </c>
      <c r="BK81" s="108">
        <v>0</v>
      </c>
      <c r="BL81" s="108">
        <v>0</v>
      </c>
      <c r="BM81" s="108">
        <v>0</v>
      </c>
      <c r="BN81" s="108">
        <v>0</v>
      </c>
      <c r="BO81" s="108">
        <v>0</v>
      </c>
      <c r="BP81" s="108">
        <v>0</v>
      </c>
      <c r="BQ81" s="108">
        <v>0</v>
      </c>
      <c r="BR81" s="108">
        <v>0</v>
      </c>
      <c r="BS81" s="108">
        <v>0</v>
      </c>
      <c r="BT81" s="108">
        <v>0</v>
      </c>
      <c r="BU81" s="108">
        <v>0</v>
      </c>
      <c r="BV81" s="108">
        <v>0</v>
      </c>
      <c r="BW81" s="108">
        <v>0</v>
      </c>
      <c r="BX81" s="108">
        <v>0</v>
      </c>
      <c r="BY81" s="108">
        <v>0</v>
      </c>
      <c r="BZ81" s="108">
        <v>0</v>
      </c>
      <c r="CA81" s="108">
        <v>0</v>
      </c>
      <c r="CB81" s="108">
        <v>0</v>
      </c>
      <c r="CC81" s="108">
        <v>0</v>
      </c>
      <c r="CD81" s="108">
        <v>0</v>
      </c>
      <c r="CE81" s="108">
        <v>0</v>
      </c>
      <c r="CF81" s="108">
        <v>0</v>
      </c>
      <c r="CG81" s="108">
        <v>0</v>
      </c>
      <c r="CH81" s="108">
        <v>0</v>
      </c>
      <c r="CI81" s="108">
        <v>0</v>
      </c>
      <c r="CJ81" s="108">
        <v>0</v>
      </c>
      <c r="CK81" s="108">
        <v>0</v>
      </c>
      <c r="CL81" s="108">
        <v>0</v>
      </c>
      <c r="CM81" s="108">
        <v>0</v>
      </c>
      <c r="CN81" s="108">
        <v>0</v>
      </c>
      <c r="CO81" s="108">
        <v>0</v>
      </c>
      <c r="CP81" s="108">
        <v>0</v>
      </c>
      <c r="CQ81" s="108">
        <v>0</v>
      </c>
      <c r="CR81" s="108">
        <v>0</v>
      </c>
      <c r="CS81" s="108">
        <v>0</v>
      </c>
      <c r="CT81" s="108">
        <v>0</v>
      </c>
      <c r="CU81" s="108">
        <v>0</v>
      </c>
      <c r="CV81" s="108">
        <v>0</v>
      </c>
      <c r="CW81" s="108">
        <v>0</v>
      </c>
      <c r="CX81" s="108">
        <v>0</v>
      </c>
      <c r="CY81" s="108">
        <v>0</v>
      </c>
      <c r="CZ81" s="123">
        <f t="shared" si="124"/>
        <v>0</v>
      </c>
      <c r="DA81" s="124">
        <f t="shared" si="127"/>
        <v>0</v>
      </c>
    </row>
    <row r="82" spans="1:105" x14ac:dyDescent="0.3">
      <c r="A82" s="40" t="s">
        <v>8</v>
      </c>
      <c r="B82" s="41">
        <v>4</v>
      </c>
      <c r="C82" s="42" t="s">
        <v>17</v>
      </c>
      <c r="D82" s="43">
        <v>44131</v>
      </c>
      <c r="E82" s="43">
        <v>44152</v>
      </c>
      <c r="F82" s="44">
        <f t="shared" si="125"/>
        <v>8.8235294117647065E-2</v>
      </c>
      <c r="G82" s="45">
        <v>698</v>
      </c>
      <c r="H82" s="45"/>
      <c r="I82" s="46">
        <f t="shared" si="126"/>
        <v>38.777777777777779</v>
      </c>
      <c r="J82" s="120">
        <v>18</v>
      </c>
      <c r="K82" s="47">
        <f>F82</f>
        <v>8.8235294117647065E-2</v>
      </c>
      <c r="L82" s="107">
        <v>0</v>
      </c>
      <c r="M82" s="108">
        <v>0</v>
      </c>
      <c r="N82" s="108">
        <v>0</v>
      </c>
      <c r="O82" s="108">
        <v>0</v>
      </c>
      <c r="P82" s="108">
        <v>0</v>
      </c>
      <c r="Q82" s="108">
        <v>0</v>
      </c>
      <c r="R82" s="108">
        <v>0</v>
      </c>
      <c r="S82" s="108">
        <v>0</v>
      </c>
      <c r="T82" s="108">
        <v>0</v>
      </c>
      <c r="U82" s="108">
        <v>0</v>
      </c>
      <c r="V82" s="108">
        <v>0</v>
      </c>
      <c r="W82" s="108">
        <v>0</v>
      </c>
      <c r="X82" s="108">
        <v>0</v>
      </c>
      <c r="Y82" s="108">
        <v>0</v>
      </c>
      <c r="Z82" s="108">
        <v>0</v>
      </c>
      <c r="AA82" s="108">
        <v>0</v>
      </c>
      <c r="AB82" s="108">
        <v>0</v>
      </c>
      <c r="AC82" s="108">
        <v>0</v>
      </c>
      <c r="AD82" s="108">
        <v>0</v>
      </c>
      <c r="AE82" s="108">
        <v>0</v>
      </c>
      <c r="AF82" s="108">
        <v>0</v>
      </c>
      <c r="AG82" s="108">
        <v>0</v>
      </c>
      <c r="AH82" s="108">
        <v>0</v>
      </c>
      <c r="AI82" s="108">
        <v>0</v>
      </c>
      <c r="AJ82" s="108">
        <v>0</v>
      </c>
      <c r="AK82" s="108">
        <v>0</v>
      </c>
      <c r="AL82" s="108">
        <v>0</v>
      </c>
      <c r="AM82" s="108">
        <v>0</v>
      </c>
      <c r="AN82" s="108">
        <v>0</v>
      </c>
      <c r="AO82" s="108">
        <v>0</v>
      </c>
      <c r="AP82" s="108">
        <v>0</v>
      </c>
      <c r="AQ82" s="108">
        <v>0</v>
      </c>
      <c r="AR82" s="108">
        <v>0</v>
      </c>
      <c r="AS82" s="108">
        <v>0</v>
      </c>
      <c r="AT82" s="108">
        <v>0</v>
      </c>
      <c r="AU82" s="108">
        <v>4.2979942693409743E-3</v>
      </c>
      <c r="AV82" s="108">
        <v>4.9300522501264116E-3</v>
      </c>
      <c r="AW82" s="108">
        <v>4.9300522501264116E-3</v>
      </c>
      <c r="AX82" s="108">
        <v>4.9300522501264116E-3</v>
      </c>
      <c r="AY82" s="108">
        <v>4.9300522501264116E-3</v>
      </c>
      <c r="AZ82" s="108">
        <v>0</v>
      </c>
      <c r="BA82" s="108">
        <v>4.9300522501264116E-3</v>
      </c>
      <c r="BB82" s="108">
        <v>4.9300522501264116E-3</v>
      </c>
      <c r="BC82" s="108">
        <v>4.9300522501264116E-3</v>
      </c>
      <c r="BD82" s="108">
        <v>4.9300522501264116E-3</v>
      </c>
      <c r="BE82" s="108">
        <v>4.9300522501264116E-3</v>
      </c>
      <c r="BF82" s="108">
        <v>4.9300522501264116E-3</v>
      </c>
      <c r="BG82" s="108">
        <v>0</v>
      </c>
      <c r="BH82" s="108">
        <v>4.9300522501264116E-3</v>
      </c>
      <c r="BI82" s="108">
        <v>4.9300522501264116E-3</v>
      </c>
      <c r="BJ82" s="108">
        <v>4.9300522501264116E-3</v>
      </c>
      <c r="BK82" s="108">
        <v>4.9300522501264116E-3</v>
      </c>
      <c r="BL82" s="108">
        <v>4.9300522501264116E-3</v>
      </c>
      <c r="BM82" s="108">
        <v>4.9300522501264116E-3</v>
      </c>
      <c r="BN82" s="108">
        <v>0</v>
      </c>
      <c r="BO82" s="108">
        <v>4.9300522501264116E-3</v>
      </c>
      <c r="BP82" s="108">
        <v>1.2641159615708747E-4</v>
      </c>
      <c r="BQ82" s="108">
        <v>0</v>
      </c>
      <c r="BR82" s="108">
        <v>0</v>
      </c>
      <c r="BS82" s="108">
        <v>0</v>
      </c>
      <c r="BT82" s="108">
        <v>0</v>
      </c>
      <c r="BU82" s="108">
        <v>0</v>
      </c>
      <c r="BV82" s="108">
        <v>0</v>
      </c>
      <c r="BW82" s="108">
        <v>0</v>
      </c>
      <c r="BX82" s="108">
        <v>0</v>
      </c>
      <c r="BY82" s="108">
        <v>0</v>
      </c>
      <c r="BZ82" s="108">
        <v>0</v>
      </c>
      <c r="CA82" s="108">
        <v>0</v>
      </c>
      <c r="CB82" s="108">
        <v>0</v>
      </c>
      <c r="CC82" s="108">
        <v>0</v>
      </c>
      <c r="CD82" s="108">
        <v>0</v>
      </c>
      <c r="CE82" s="108">
        <v>0</v>
      </c>
      <c r="CF82" s="108">
        <v>0</v>
      </c>
      <c r="CG82" s="108">
        <v>0</v>
      </c>
      <c r="CH82" s="108">
        <v>0</v>
      </c>
      <c r="CI82" s="108">
        <v>0</v>
      </c>
      <c r="CJ82" s="108">
        <v>0</v>
      </c>
      <c r="CK82" s="108">
        <v>0</v>
      </c>
      <c r="CL82" s="108">
        <v>0</v>
      </c>
      <c r="CM82" s="108">
        <v>0</v>
      </c>
      <c r="CN82" s="108">
        <v>0</v>
      </c>
      <c r="CO82" s="108">
        <v>0</v>
      </c>
      <c r="CP82" s="108">
        <v>0</v>
      </c>
      <c r="CQ82" s="108">
        <v>0</v>
      </c>
      <c r="CR82" s="108">
        <v>0</v>
      </c>
      <c r="CS82" s="108">
        <v>0</v>
      </c>
      <c r="CT82" s="108">
        <v>0</v>
      </c>
      <c r="CU82" s="108">
        <v>0</v>
      </c>
      <c r="CV82" s="108">
        <v>0</v>
      </c>
      <c r="CW82" s="108">
        <v>0</v>
      </c>
      <c r="CX82" s="108">
        <v>0</v>
      </c>
      <c r="CY82" s="108">
        <v>0</v>
      </c>
      <c r="CZ82" s="123">
        <f t="shared" si="124"/>
        <v>8.8235294117647037E-2</v>
      </c>
      <c r="DA82" s="124">
        <f t="shared" si="127"/>
        <v>0</v>
      </c>
    </row>
    <row r="83" spans="1:105" x14ac:dyDescent="0.3">
      <c r="A83" s="40" t="s">
        <v>8</v>
      </c>
      <c r="B83" s="41">
        <v>4</v>
      </c>
      <c r="C83" s="42" t="s">
        <v>18</v>
      </c>
      <c r="D83" s="43">
        <v>44152</v>
      </c>
      <c r="E83" s="43">
        <v>44163</v>
      </c>
      <c r="F83" s="44">
        <f t="shared" si="125"/>
        <v>4.9019607843137254E-2</v>
      </c>
      <c r="G83" s="45">
        <v>389</v>
      </c>
      <c r="H83" s="45"/>
      <c r="I83" s="46">
        <f t="shared" si="126"/>
        <v>38.9</v>
      </c>
      <c r="J83" s="120">
        <v>10</v>
      </c>
      <c r="K83" s="47">
        <f t="shared" ref="K83:K85" si="128">F83</f>
        <v>4.9019607843137254E-2</v>
      </c>
      <c r="L83" s="107">
        <v>0</v>
      </c>
      <c r="M83" s="108">
        <v>0</v>
      </c>
      <c r="N83" s="108">
        <v>0</v>
      </c>
      <c r="O83" s="108">
        <v>0</v>
      </c>
      <c r="P83" s="108">
        <v>0</v>
      </c>
      <c r="Q83" s="108">
        <v>0</v>
      </c>
      <c r="R83" s="108">
        <v>0</v>
      </c>
      <c r="S83" s="108">
        <v>0</v>
      </c>
      <c r="T83" s="108">
        <v>0</v>
      </c>
      <c r="U83" s="108">
        <v>0</v>
      </c>
      <c r="V83" s="108">
        <v>0</v>
      </c>
      <c r="W83" s="108">
        <v>0</v>
      </c>
      <c r="X83" s="108">
        <v>0</v>
      </c>
      <c r="Y83" s="108">
        <v>0</v>
      </c>
      <c r="Z83" s="108">
        <v>0</v>
      </c>
      <c r="AA83" s="108">
        <v>0</v>
      </c>
      <c r="AB83" s="108">
        <v>0</v>
      </c>
      <c r="AC83" s="108">
        <v>0</v>
      </c>
      <c r="AD83" s="108">
        <v>0</v>
      </c>
      <c r="AE83" s="108">
        <v>0</v>
      </c>
      <c r="AF83" s="108">
        <v>0</v>
      </c>
      <c r="AG83" s="108">
        <v>0</v>
      </c>
      <c r="AH83" s="108">
        <v>0</v>
      </c>
      <c r="AI83" s="108">
        <v>0</v>
      </c>
      <c r="AJ83" s="108">
        <v>0</v>
      </c>
      <c r="AK83" s="108">
        <v>0</v>
      </c>
      <c r="AL83" s="108">
        <v>0</v>
      </c>
      <c r="AM83" s="108">
        <v>0</v>
      </c>
      <c r="AN83" s="108">
        <v>0</v>
      </c>
      <c r="AO83" s="108">
        <v>0</v>
      </c>
      <c r="AP83" s="108">
        <v>0</v>
      </c>
      <c r="AQ83" s="108">
        <v>0</v>
      </c>
      <c r="AR83" s="108">
        <v>0</v>
      </c>
      <c r="AS83" s="108">
        <v>0</v>
      </c>
      <c r="AT83" s="108">
        <v>0</v>
      </c>
      <c r="AU83" s="108">
        <v>0</v>
      </c>
      <c r="AV83" s="108">
        <v>0</v>
      </c>
      <c r="AW83" s="108">
        <v>0</v>
      </c>
      <c r="AX83" s="108">
        <v>0</v>
      </c>
      <c r="AY83" s="108">
        <v>0</v>
      </c>
      <c r="AZ83" s="108">
        <v>0</v>
      </c>
      <c r="BA83" s="108">
        <v>0</v>
      </c>
      <c r="BB83" s="108">
        <v>0</v>
      </c>
      <c r="BC83" s="108">
        <v>0</v>
      </c>
      <c r="BD83" s="108">
        <v>0</v>
      </c>
      <c r="BE83" s="108">
        <v>0</v>
      </c>
      <c r="BF83" s="108">
        <v>0</v>
      </c>
      <c r="BG83" s="108">
        <v>0</v>
      </c>
      <c r="BH83" s="108">
        <v>0</v>
      </c>
      <c r="BI83" s="108">
        <v>0</v>
      </c>
      <c r="BJ83" s="108">
        <v>0</v>
      </c>
      <c r="BK83" s="108">
        <v>0</v>
      </c>
      <c r="BL83" s="108">
        <v>0</v>
      </c>
      <c r="BM83" s="108">
        <v>0</v>
      </c>
      <c r="BN83" s="108">
        <v>0</v>
      </c>
      <c r="BO83" s="108">
        <v>0</v>
      </c>
      <c r="BP83" s="108">
        <v>4.2844901456726651E-3</v>
      </c>
      <c r="BQ83" s="108">
        <v>4.9145622259186457E-3</v>
      </c>
      <c r="BR83" s="108">
        <v>4.9145622259186457E-3</v>
      </c>
      <c r="BS83" s="108">
        <v>4.9145622259186457E-3</v>
      </c>
      <c r="BT83" s="108">
        <v>4.9145622259186457E-3</v>
      </c>
      <c r="BU83" s="108">
        <v>0</v>
      </c>
      <c r="BV83" s="108">
        <v>4.9145622259186457E-3</v>
      </c>
      <c r="BW83" s="108">
        <v>4.9145622259186457E-3</v>
      </c>
      <c r="BX83" s="108">
        <v>4.9145622259186457E-3</v>
      </c>
      <c r="BY83" s="108">
        <v>4.9145622259186457E-3</v>
      </c>
      <c r="BZ83" s="108">
        <v>4.9145622259186457E-3</v>
      </c>
      <c r="CA83" s="108">
        <v>5.0405766419678408E-4</v>
      </c>
      <c r="CB83" s="108">
        <v>0</v>
      </c>
      <c r="CC83" s="108">
        <v>0</v>
      </c>
      <c r="CD83" s="108">
        <v>0</v>
      </c>
      <c r="CE83" s="108">
        <v>0</v>
      </c>
      <c r="CF83" s="108">
        <v>0</v>
      </c>
      <c r="CG83" s="108">
        <v>0</v>
      </c>
      <c r="CH83" s="108">
        <v>0</v>
      </c>
      <c r="CI83" s="108">
        <v>0</v>
      </c>
      <c r="CJ83" s="108">
        <v>0</v>
      </c>
      <c r="CK83" s="108">
        <v>0</v>
      </c>
      <c r="CL83" s="108">
        <v>0</v>
      </c>
      <c r="CM83" s="108">
        <v>0</v>
      </c>
      <c r="CN83" s="108">
        <v>0</v>
      </c>
      <c r="CO83" s="108">
        <v>0</v>
      </c>
      <c r="CP83" s="108">
        <v>0</v>
      </c>
      <c r="CQ83" s="108">
        <v>0</v>
      </c>
      <c r="CR83" s="108">
        <v>0</v>
      </c>
      <c r="CS83" s="108">
        <v>0</v>
      </c>
      <c r="CT83" s="108">
        <v>0</v>
      </c>
      <c r="CU83" s="108">
        <v>0</v>
      </c>
      <c r="CV83" s="108">
        <v>0</v>
      </c>
      <c r="CW83" s="108">
        <v>0</v>
      </c>
      <c r="CX83" s="108">
        <v>0</v>
      </c>
      <c r="CY83" s="108">
        <v>0</v>
      </c>
      <c r="CZ83" s="123">
        <f t="shared" si="124"/>
        <v>4.9019607843137247E-2</v>
      </c>
      <c r="DA83" s="124">
        <f t="shared" si="127"/>
        <v>0</v>
      </c>
    </row>
    <row r="84" spans="1:105" x14ac:dyDescent="0.3">
      <c r="A84" s="40" t="s">
        <v>8</v>
      </c>
      <c r="B84" s="41">
        <v>4</v>
      </c>
      <c r="C84" s="42" t="s">
        <v>19</v>
      </c>
      <c r="D84" s="43">
        <v>44163</v>
      </c>
      <c r="E84" s="43">
        <v>44181</v>
      </c>
      <c r="F84" s="44">
        <f t="shared" si="125"/>
        <v>7.3529411764705885E-2</v>
      </c>
      <c r="G84" s="45">
        <v>603</v>
      </c>
      <c r="H84" s="45"/>
      <c r="I84" s="46">
        <f t="shared" si="126"/>
        <v>40.200000000000003</v>
      </c>
      <c r="J84" s="120">
        <v>15</v>
      </c>
      <c r="K84" s="47">
        <f t="shared" si="128"/>
        <v>7.3529411764705885E-2</v>
      </c>
      <c r="L84" s="107">
        <v>0</v>
      </c>
      <c r="M84" s="108">
        <v>0</v>
      </c>
      <c r="N84" s="108">
        <v>0</v>
      </c>
      <c r="O84" s="108">
        <v>0</v>
      </c>
      <c r="P84" s="108">
        <v>0</v>
      </c>
      <c r="Q84" s="108">
        <v>0</v>
      </c>
      <c r="R84" s="108">
        <v>0</v>
      </c>
      <c r="S84" s="108">
        <v>0</v>
      </c>
      <c r="T84" s="108">
        <v>0</v>
      </c>
      <c r="U84" s="108">
        <v>0</v>
      </c>
      <c r="V84" s="108">
        <v>0</v>
      </c>
      <c r="W84" s="108">
        <v>0</v>
      </c>
      <c r="X84" s="108">
        <v>0</v>
      </c>
      <c r="Y84" s="108">
        <v>0</v>
      </c>
      <c r="Z84" s="108">
        <v>0</v>
      </c>
      <c r="AA84" s="108">
        <v>0</v>
      </c>
      <c r="AB84" s="108">
        <v>0</v>
      </c>
      <c r="AC84" s="108">
        <v>0</v>
      </c>
      <c r="AD84" s="108">
        <v>0</v>
      </c>
      <c r="AE84" s="108">
        <v>0</v>
      </c>
      <c r="AF84" s="108">
        <v>0</v>
      </c>
      <c r="AG84" s="108">
        <v>0</v>
      </c>
      <c r="AH84" s="108">
        <v>0</v>
      </c>
      <c r="AI84" s="108">
        <v>0</v>
      </c>
      <c r="AJ84" s="108">
        <v>0</v>
      </c>
      <c r="AK84" s="108">
        <v>0</v>
      </c>
      <c r="AL84" s="108">
        <v>0</v>
      </c>
      <c r="AM84" s="108">
        <v>0</v>
      </c>
      <c r="AN84" s="108">
        <v>0</v>
      </c>
      <c r="AO84" s="108">
        <v>0</v>
      </c>
      <c r="AP84" s="108">
        <v>0</v>
      </c>
      <c r="AQ84" s="108">
        <v>0</v>
      </c>
      <c r="AR84" s="108">
        <v>0</v>
      </c>
      <c r="AS84" s="108">
        <v>0</v>
      </c>
      <c r="AT84" s="108">
        <v>0</v>
      </c>
      <c r="AU84" s="108">
        <v>0</v>
      </c>
      <c r="AV84" s="108">
        <v>0</v>
      </c>
      <c r="AW84" s="108">
        <v>0</v>
      </c>
      <c r="AX84" s="108">
        <v>0</v>
      </c>
      <c r="AY84" s="108">
        <v>0</v>
      </c>
      <c r="AZ84" s="108">
        <v>0</v>
      </c>
      <c r="BA84" s="108">
        <v>0</v>
      </c>
      <c r="BB84" s="108">
        <v>0</v>
      </c>
      <c r="BC84" s="108">
        <v>0</v>
      </c>
      <c r="BD84" s="108">
        <v>0</v>
      </c>
      <c r="BE84" s="108">
        <v>0</v>
      </c>
      <c r="BF84" s="108">
        <v>0</v>
      </c>
      <c r="BG84" s="108">
        <v>0</v>
      </c>
      <c r="BH84" s="108">
        <v>0</v>
      </c>
      <c r="BI84" s="108">
        <v>0</v>
      </c>
      <c r="BJ84" s="108">
        <v>0</v>
      </c>
      <c r="BK84" s="108">
        <v>0</v>
      </c>
      <c r="BL84" s="108">
        <v>0</v>
      </c>
      <c r="BM84" s="108">
        <v>0</v>
      </c>
      <c r="BN84" s="108">
        <v>0</v>
      </c>
      <c r="BO84" s="108">
        <v>0</v>
      </c>
      <c r="BP84" s="108">
        <v>0</v>
      </c>
      <c r="BQ84" s="108">
        <v>0</v>
      </c>
      <c r="BR84" s="108">
        <v>0</v>
      </c>
      <c r="BS84" s="108">
        <v>0</v>
      </c>
      <c r="BT84" s="108">
        <v>0</v>
      </c>
      <c r="BU84" s="108">
        <v>0</v>
      </c>
      <c r="BV84" s="108">
        <v>0</v>
      </c>
      <c r="BW84" s="108">
        <v>0</v>
      </c>
      <c r="BX84" s="108">
        <v>0</v>
      </c>
      <c r="BY84" s="108">
        <v>0</v>
      </c>
      <c r="BZ84" s="108">
        <v>0</v>
      </c>
      <c r="CA84" s="108">
        <v>4.2678763047507562E-3</v>
      </c>
      <c r="CB84" s="108">
        <v>0</v>
      </c>
      <c r="CC84" s="108">
        <v>4.8775729197151505E-3</v>
      </c>
      <c r="CD84" s="108">
        <v>4.8775729197151505E-3</v>
      </c>
      <c r="CE84" s="108">
        <v>4.8775729197151505E-3</v>
      </c>
      <c r="CF84" s="108">
        <v>4.8775729197151505E-3</v>
      </c>
      <c r="CG84" s="108">
        <v>4.8775729197151505E-3</v>
      </c>
      <c r="CH84" s="108">
        <v>4.8775729197151505E-3</v>
      </c>
      <c r="CI84" s="108">
        <v>0</v>
      </c>
      <c r="CJ84" s="108">
        <v>4.8775729197151505E-3</v>
      </c>
      <c r="CK84" s="108">
        <v>4.8775729197151505E-3</v>
      </c>
      <c r="CL84" s="108">
        <v>4.8775729197151505E-3</v>
      </c>
      <c r="CM84" s="108">
        <v>4.8775729197151505E-3</v>
      </c>
      <c r="CN84" s="108">
        <v>4.8775729197151505E-3</v>
      </c>
      <c r="CO84" s="108">
        <v>4.8775729197151505E-3</v>
      </c>
      <c r="CP84" s="108">
        <v>0</v>
      </c>
      <c r="CQ84" s="108">
        <v>4.8775729197151505E-3</v>
      </c>
      <c r="CR84" s="108">
        <v>4.8775729197151505E-3</v>
      </c>
      <c r="CS84" s="108">
        <v>9.7551458394303002E-4</v>
      </c>
      <c r="CT84" s="108">
        <v>0</v>
      </c>
      <c r="CU84" s="108">
        <v>0</v>
      </c>
      <c r="CV84" s="108">
        <v>0</v>
      </c>
      <c r="CW84" s="108">
        <v>0</v>
      </c>
      <c r="CX84" s="108">
        <v>0</v>
      </c>
      <c r="CY84" s="108">
        <v>0</v>
      </c>
      <c r="CZ84" s="123">
        <f t="shared" si="124"/>
        <v>7.3529411764705885E-2</v>
      </c>
      <c r="DA84" s="124">
        <f t="shared" si="127"/>
        <v>0</v>
      </c>
    </row>
    <row r="85" spans="1:105" x14ac:dyDescent="0.3">
      <c r="A85" s="40" t="s">
        <v>8</v>
      </c>
      <c r="B85" s="41">
        <v>4</v>
      </c>
      <c r="C85" s="42" t="s">
        <v>20</v>
      </c>
      <c r="D85" s="43">
        <v>44187</v>
      </c>
      <c r="E85" s="43">
        <v>44187</v>
      </c>
      <c r="F85" s="44">
        <f t="shared" si="125"/>
        <v>2.4509803921568627E-2</v>
      </c>
      <c r="G85" s="45">
        <v>134</v>
      </c>
      <c r="H85" s="45"/>
      <c r="I85" s="46">
        <f t="shared" si="126"/>
        <v>26.8</v>
      </c>
      <c r="J85" s="120">
        <v>5</v>
      </c>
      <c r="K85" s="47">
        <f t="shared" si="128"/>
        <v>2.4509803921568627E-2</v>
      </c>
      <c r="L85" s="107">
        <v>0</v>
      </c>
      <c r="M85" s="108">
        <v>0</v>
      </c>
      <c r="N85" s="108">
        <v>0</v>
      </c>
      <c r="O85" s="108">
        <v>0</v>
      </c>
      <c r="P85" s="108">
        <v>0</v>
      </c>
      <c r="Q85" s="108">
        <v>0</v>
      </c>
      <c r="R85" s="108">
        <v>0</v>
      </c>
      <c r="S85" s="108">
        <v>0</v>
      </c>
      <c r="T85" s="108">
        <v>0</v>
      </c>
      <c r="U85" s="108">
        <v>0</v>
      </c>
      <c r="V85" s="108">
        <v>0</v>
      </c>
      <c r="W85" s="108">
        <v>0</v>
      </c>
      <c r="X85" s="108">
        <v>0</v>
      </c>
      <c r="Y85" s="108">
        <v>0</v>
      </c>
      <c r="Z85" s="108">
        <v>0</v>
      </c>
      <c r="AA85" s="108">
        <v>0</v>
      </c>
      <c r="AB85" s="108">
        <v>0</v>
      </c>
      <c r="AC85" s="108">
        <v>0</v>
      </c>
      <c r="AD85" s="108">
        <v>0</v>
      </c>
      <c r="AE85" s="108">
        <v>0</v>
      </c>
      <c r="AF85" s="108">
        <v>0</v>
      </c>
      <c r="AG85" s="108">
        <v>0</v>
      </c>
      <c r="AH85" s="108">
        <v>0</v>
      </c>
      <c r="AI85" s="108">
        <v>0</v>
      </c>
      <c r="AJ85" s="108">
        <v>0</v>
      </c>
      <c r="AK85" s="108">
        <v>0</v>
      </c>
      <c r="AL85" s="108">
        <v>0</v>
      </c>
      <c r="AM85" s="108">
        <v>0</v>
      </c>
      <c r="AN85" s="108">
        <v>0</v>
      </c>
      <c r="AO85" s="108">
        <v>0</v>
      </c>
      <c r="AP85" s="108">
        <v>0</v>
      </c>
      <c r="AQ85" s="108">
        <v>0</v>
      </c>
      <c r="AR85" s="108">
        <v>0</v>
      </c>
      <c r="AS85" s="108">
        <v>0</v>
      </c>
      <c r="AT85" s="108">
        <v>0</v>
      </c>
      <c r="AU85" s="108">
        <v>0</v>
      </c>
      <c r="AV85" s="108">
        <v>0</v>
      </c>
      <c r="AW85" s="108">
        <v>0</v>
      </c>
      <c r="AX85" s="108">
        <v>0</v>
      </c>
      <c r="AY85" s="108">
        <v>0</v>
      </c>
      <c r="AZ85" s="108">
        <v>0</v>
      </c>
      <c r="BA85" s="108">
        <v>0</v>
      </c>
      <c r="BB85" s="108">
        <v>0</v>
      </c>
      <c r="BC85" s="108">
        <v>0</v>
      </c>
      <c r="BD85" s="108">
        <v>0</v>
      </c>
      <c r="BE85" s="108">
        <v>0</v>
      </c>
      <c r="BF85" s="108">
        <v>0</v>
      </c>
      <c r="BG85" s="108">
        <v>0</v>
      </c>
      <c r="BH85" s="108">
        <v>0</v>
      </c>
      <c r="BI85" s="108">
        <v>0</v>
      </c>
      <c r="BJ85" s="108">
        <v>0</v>
      </c>
      <c r="BK85" s="108">
        <v>0</v>
      </c>
      <c r="BL85" s="108">
        <v>0</v>
      </c>
      <c r="BM85" s="108">
        <v>0</v>
      </c>
      <c r="BN85" s="108">
        <v>0</v>
      </c>
      <c r="BO85" s="108">
        <v>0</v>
      </c>
      <c r="BP85" s="108">
        <v>0</v>
      </c>
      <c r="BQ85" s="108">
        <v>0</v>
      </c>
      <c r="BR85" s="108">
        <v>0</v>
      </c>
      <c r="BS85" s="108">
        <v>0</v>
      </c>
      <c r="BT85" s="108">
        <v>0</v>
      </c>
      <c r="BU85" s="108">
        <v>0</v>
      </c>
      <c r="BV85" s="108">
        <v>0</v>
      </c>
      <c r="BW85" s="108">
        <v>0</v>
      </c>
      <c r="BX85" s="108">
        <v>0</v>
      </c>
      <c r="BY85" s="108">
        <v>0</v>
      </c>
      <c r="BZ85" s="108">
        <v>0</v>
      </c>
      <c r="CA85" s="108">
        <v>0</v>
      </c>
      <c r="CB85" s="108">
        <v>0</v>
      </c>
      <c r="CC85" s="108">
        <v>0</v>
      </c>
      <c r="CD85" s="108">
        <v>0</v>
      </c>
      <c r="CE85" s="108">
        <v>0</v>
      </c>
      <c r="CF85" s="108">
        <v>0</v>
      </c>
      <c r="CG85" s="108">
        <v>0</v>
      </c>
      <c r="CH85" s="108">
        <v>0</v>
      </c>
      <c r="CI85" s="108">
        <v>0</v>
      </c>
      <c r="CJ85" s="108">
        <v>0</v>
      </c>
      <c r="CK85" s="108">
        <v>0</v>
      </c>
      <c r="CL85" s="108">
        <v>0</v>
      </c>
      <c r="CM85" s="108">
        <v>0</v>
      </c>
      <c r="CN85" s="108">
        <v>0</v>
      </c>
      <c r="CO85" s="108">
        <v>0</v>
      </c>
      <c r="CP85" s="108">
        <v>0</v>
      </c>
      <c r="CQ85" s="108">
        <v>0</v>
      </c>
      <c r="CR85" s="108">
        <v>0</v>
      </c>
      <c r="CS85" s="108">
        <v>4.389815627743634E-3</v>
      </c>
      <c r="CT85" s="108">
        <v>4.938542581211589E-3</v>
      </c>
      <c r="CU85" s="108">
        <v>4.938542581211589E-3</v>
      </c>
      <c r="CV85" s="108">
        <v>4.938542581211589E-3</v>
      </c>
      <c r="CW85" s="108">
        <v>0</v>
      </c>
      <c r="CX85" s="108">
        <v>4.938542581211589E-3</v>
      </c>
      <c r="CY85" s="108">
        <v>3.658179689786362E-4</v>
      </c>
      <c r="CZ85" s="123">
        <f t="shared" si="124"/>
        <v>2.4509803921568631E-2</v>
      </c>
      <c r="DA85" s="124">
        <f t="shared" si="127"/>
        <v>0</v>
      </c>
    </row>
    <row r="86" spans="1:105" ht="15" thickBot="1" x14ac:dyDescent="0.35">
      <c r="A86" s="34" t="s">
        <v>8</v>
      </c>
      <c r="B86" s="35">
        <v>4</v>
      </c>
      <c r="C86" s="34" t="s">
        <v>21</v>
      </c>
      <c r="D86" s="36">
        <v>44208</v>
      </c>
      <c r="E86" s="36">
        <v>44187</v>
      </c>
      <c r="F86" s="37">
        <f t="shared" si="125"/>
        <v>0</v>
      </c>
      <c r="G86" s="38">
        <v>0</v>
      </c>
      <c r="H86" s="38"/>
      <c r="I86" s="39">
        <f t="shared" si="126"/>
        <v>0</v>
      </c>
      <c r="J86" s="119">
        <v>0</v>
      </c>
      <c r="K86" s="48"/>
      <c r="L86" s="107">
        <v>0</v>
      </c>
      <c r="M86" s="108">
        <v>0</v>
      </c>
      <c r="N86" s="108">
        <v>0</v>
      </c>
      <c r="O86" s="108">
        <v>0</v>
      </c>
      <c r="P86" s="108">
        <v>0</v>
      </c>
      <c r="Q86" s="108">
        <v>0</v>
      </c>
      <c r="R86" s="108">
        <v>0</v>
      </c>
      <c r="S86" s="108">
        <v>0</v>
      </c>
      <c r="T86" s="108">
        <v>0</v>
      </c>
      <c r="U86" s="108">
        <v>0</v>
      </c>
      <c r="V86" s="108">
        <v>0</v>
      </c>
      <c r="W86" s="108">
        <v>0</v>
      </c>
      <c r="X86" s="108">
        <v>0</v>
      </c>
      <c r="Y86" s="108">
        <v>0</v>
      </c>
      <c r="Z86" s="108">
        <v>0</v>
      </c>
      <c r="AA86" s="108">
        <v>0</v>
      </c>
      <c r="AB86" s="108">
        <v>0</v>
      </c>
      <c r="AC86" s="108">
        <v>0</v>
      </c>
      <c r="AD86" s="108">
        <v>0</v>
      </c>
      <c r="AE86" s="108">
        <v>0</v>
      </c>
      <c r="AF86" s="108">
        <v>0</v>
      </c>
      <c r="AG86" s="108">
        <v>0</v>
      </c>
      <c r="AH86" s="108">
        <v>0</v>
      </c>
      <c r="AI86" s="108">
        <v>0</v>
      </c>
      <c r="AJ86" s="108">
        <v>0</v>
      </c>
      <c r="AK86" s="108">
        <v>0</v>
      </c>
      <c r="AL86" s="108">
        <v>0</v>
      </c>
      <c r="AM86" s="108">
        <v>0</v>
      </c>
      <c r="AN86" s="108">
        <v>0</v>
      </c>
      <c r="AO86" s="108">
        <v>0</v>
      </c>
      <c r="AP86" s="108">
        <v>0</v>
      </c>
      <c r="AQ86" s="108">
        <v>0</v>
      </c>
      <c r="AR86" s="108">
        <v>0</v>
      </c>
      <c r="AS86" s="108">
        <v>0</v>
      </c>
      <c r="AT86" s="108">
        <v>0</v>
      </c>
      <c r="AU86" s="108">
        <v>0</v>
      </c>
      <c r="AV86" s="108">
        <v>0</v>
      </c>
      <c r="AW86" s="108">
        <v>0</v>
      </c>
      <c r="AX86" s="108">
        <v>0</v>
      </c>
      <c r="AY86" s="108">
        <v>0</v>
      </c>
      <c r="AZ86" s="108">
        <v>0</v>
      </c>
      <c r="BA86" s="108">
        <v>0</v>
      </c>
      <c r="BB86" s="108">
        <v>0</v>
      </c>
      <c r="BC86" s="108">
        <v>0</v>
      </c>
      <c r="BD86" s="108">
        <v>0</v>
      </c>
      <c r="BE86" s="108">
        <v>0</v>
      </c>
      <c r="BF86" s="108">
        <v>0</v>
      </c>
      <c r="BG86" s="108">
        <v>0</v>
      </c>
      <c r="BH86" s="108">
        <v>0</v>
      </c>
      <c r="BI86" s="108">
        <v>0</v>
      </c>
      <c r="BJ86" s="108">
        <v>0</v>
      </c>
      <c r="BK86" s="108">
        <v>0</v>
      </c>
      <c r="BL86" s="108">
        <v>0</v>
      </c>
      <c r="BM86" s="108">
        <v>0</v>
      </c>
      <c r="BN86" s="108">
        <v>0</v>
      </c>
      <c r="BO86" s="108">
        <v>0</v>
      </c>
      <c r="BP86" s="108">
        <v>0</v>
      </c>
      <c r="BQ86" s="108">
        <v>0</v>
      </c>
      <c r="BR86" s="108">
        <v>0</v>
      </c>
      <c r="BS86" s="108">
        <v>0</v>
      </c>
      <c r="BT86" s="108">
        <v>0</v>
      </c>
      <c r="BU86" s="108">
        <v>0</v>
      </c>
      <c r="BV86" s="108">
        <v>0</v>
      </c>
      <c r="BW86" s="108">
        <v>0</v>
      </c>
      <c r="BX86" s="108">
        <v>0</v>
      </c>
      <c r="BY86" s="108">
        <v>0</v>
      </c>
      <c r="BZ86" s="108">
        <v>0</v>
      </c>
      <c r="CA86" s="108">
        <v>0</v>
      </c>
      <c r="CB86" s="108">
        <v>0</v>
      </c>
      <c r="CC86" s="108">
        <v>0</v>
      </c>
      <c r="CD86" s="108">
        <v>0</v>
      </c>
      <c r="CE86" s="108">
        <v>0</v>
      </c>
      <c r="CF86" s="108">
        <v>0</v>
      </c>
      <c r="CG86" s="108">
        <v>0</v>
      </c>
      <c r="CH86" s="108">
        <v>0</v>
      </c>
      <c r="CI86" s="108">
        <v>0</v>
      </c>
      <c r="CJ86" s="108">
        <v>0</v>
      </c>
      <c r="CK86" s="108">
        <v>0</v>
      </c>
      <c r="CL86" s="108">
        <v>0</v>
      </c>
      <c r="CM86" s="108">
        <v>0</v>
      </c>
      <c r="CN86" s="108">
        <v>0</v>
      </c>
      <c r="CO86" s="108">
        <v>0</v>
      </c>
      <c r="CP86" s="108">
        <v>0</v>
      </c>
      <c r="CQ86" s="108">
        <v>0</v>
      </c>
      <c r="CR86" s="108">
        <v>0</v>
      </c>
      <c r="CS86" s="108">
        <v>0</v>
      </c>
      <c r="CT86" s="108">
        <v>0</v>
      </c>
      <c r="CU86" s="108">
        <v>0</v>
      </c>
      <c r="CV86" s="108">
        <v>0</v>
      </c>
      <c r="CW86" s="108">
        <v>0</v>
      </c>
      <c r="CX86" s="108">
        <v>0</v>
      </c>
      <c r="CY86" s="108">
        <v>0</v>
      </c>
      <c r="CZ86" s="123">
        <f t="shared" si="124"/>
        <v>0</v>
      </c>
      <c r="DA86" s="124">
        <f t="shared" si="127"/>
        <v>0</v>
      </c>
    </row>
    <row r="87" spans="1:105" x14ac:dyDescent="0.3">
      <c r="A87" s="1" t="s">
        <v>6</v>
      </c>
      <c r="B87" s="6">
        <v>2</v>
      </c>
      <c r="C87" s="13" t="s">
        <v>22</v>
      </c>
      <c r="D87" s="2">
        <v>44131</v>
      </c>
      <c r="E87" s="2">
        <v>44187</v>
      </c>
      <c r="F87" s="3">
        <f t="shared" si="125"/>
        <v>0</v>
      </c>
      <c r="G87" s="4">
        <v>0</v>
      </c>
      <c r="H87" s="4"/>
      <c r="I87" s="5">
        <f t="shared" si="126"/>
        <v>0</v>
      </c>
      <c r="J87" s="125">
        <v>48</v>
      </c>
      <c r="K87" s="21">
        <f>SUM(K88:K90)</f>
        <v>0.39215686274509803</v>
      </c>
      <c r="L87" s="107">
        <v>0</v>
      </c>
      <c r="M87" s="108">
        <v>0</v>
      </c>
      <c r="N87" s="108">
        <v>0</v>
      </c>
      <c r="O87" s="108">
        <v>0</v>
      </c>
      <c r="P87" s="108">
        <v>0</v>
      </c>
      <c r="Q87" s="108">
        <v>0</v>
      </c>
      <c r="R87" s="108">
        <v>0</v>
      </c>
      <c r="S87" s="108">
        <v>0</v>
      </c>
      <c r="T87" s="108">
        <v>0</v>
      </c>
      <c r="U87" s="108">
        <v>0</v>
      </c>
      <c r="V87" s="108">
        <v>0</v>
      </c>
      <c r="W87" s="108">
        <v>0</v>
      </c>
      <c r="X87" s="108">
        <v>0</v>
      </c>
      <c r="Y87" s="108">
        <v>0</v>
      </c>
      <c r="Z87" s="108">
        <v>0</v>
      </c>
      <c r="AA87" s="108">
        <v>0</v>
      </c>
      <c r="AB87" s="108">
        <v>0</v>
      </c>
      <c r="AC87" s="108">
        <v>0</v>
      </c>
      <c r="AD87" s="108">
        <v>0</v>
      </c>
      <c r="AE87" s="108">
        <v>0</v>
      </c>
      <c r="AF87" s="108">
        <v>0</v>
      </c>
      <c r="AG87" s="108">
        <v>0</v>
      </c>
      <c r="AH87" s="108">
        <v>0</v>
      </c>
      <c r="AI87" s="108">
        <v>0</v>
      </c>
      <c r="AJ87" s="108">
        <v>0</v>
      </c>
      <c r="AK87" s="108">
        <v>0</v>
      </c>
      <c r="AL87" s="108">
        <v>0</v>
      </c>
      <c r="AM87" s="108">
        <v>0</v>
      </c>
      <c r="AN87" s="108">
        <v>0</v>
      </c>
      <c r="AO87" s="108">
        <v>0</v>
      </c>
      <c r="AP87" s="108">
        <v>0</v>
      </c>
      <c r="AQ87" s="108">
        <v>0</v>
      </c>
      <c r="AR87" s="108">
        <v>0</v>
      </c>
      <c r="AS87" s="108">
        <v>0</v>
      </c>
      <c r="AT87" s="108">
        <v>0</v>
      </c>
      <c r="AU87" s="108">
        <v>0</v>
      </c>
      <c r="AV87" s="108">
        <v>0</v>
      </c>
      <c r="AW87" s="108">
        <v>0</v>
      </c>
      <c r="AX87" s="108">
        <v>0</v>
      </c>
      <c r="AY87" s="108">
        <v>0</v>
      </c>
      <c r="AZ87" s="108">
        <v>0</v>
      </c>
      <c r="BA87" s="108">
        <v>0</v>
      </c>
      <c r="BB87" s="108">
        <v>0</v>
      </c>
      <c r="BC87" s="108">
        <v>0</v>
      </c>
      <c r="BD87" s="108">
        <v>0</v>
      </c>
      <c r="BE87" s="108">
        <v>0</v>
      </c>
      <c r="BF87" s="108">
        <v>0</v>
      </c>
      <c r="BG87" s="108">
        <v>0</v>
      </c>
      <c r="BH87" s="108">
        <v>0</v>
      </c>
      <c r="BI87" s="108">
        <v>0</v>
      </c>
      <c r="BJ87" s="108">
        <v>0</v>
      </c>
      <c r="BK87" s="108">
        <v>0</v>
      </c>
      <c r="BL87" s="108">
        <v>0</v>
      </c>
      <c r="BM87" s="108">
        <v>0</v>
      </c>
      <c r="BN87" s="108">
        <v>0</v>
      </c>
      <c r="BO87" s="108">
        <v>0</v>
      </c>
      <c r="BP87" s="108">
        <v>0</v>
      </c>
      <c r="BQ87" s="108">
        <v>0</v>
      </c>
      <c r="BR87" s="108">
        <v>0</v>
      </c>
      <c r="BS87" s="108">
        <v>0</v>
      </c>
      <c r="BT87" s="108">
        <v>0</v>
      </c>
      <c r="BU87" s="108">
        <v>0</v>
      </c>
      <c r="BV87" s="108">
        <v>0</v>
      </c>
      <c r="BW87" s="108">
        <v>0</v>
      </c>
      <c r="BX87" s="108">
        <v>0</v>
      </c>
      <c r="BY87" s="108">
        <v>0</v>
      </c>
      <c r="BZ87" s="108">
        <v>0</v>
      </c>
      <c r="CA87" s="108">
        <v>0</v>
      </c>
      <c r="CB87" s="108">
        <v>0</v>
      </c>
      <c r="CC87" s="108">
        <v>0</v>
      </c>
      <c r="CD87" s="108">
        <v>0</v>
      </c>
      <c r="CE87" s="108">
        <v>0</v>
      </c>
      <c r="CF87" s="108">
        <v>0</v>
      </c>
      <c r="CG87" s="108">
        <v>0</v>
      </c>
      <c r="CH87" s="108">
        <v>0</v>
      </c>
      <c r="CI87" s="108">
        <v>0</v>
      </c>
      <c r="CJ87" s="108">
        <v>0</v>
      </c>
      <c r="CK87" s="108">
        <v>0</v>
      </c>
      <c r="CL87" s="108">
        <v>0</v>
      </c>
      <c r="CM87" s="108">
        <v>0</v>
      </c>
      <c r="CN87" s="108">
        <v>0</v>
      </c>
      <c r="CO87" s="108">
        <v>0</v>
      </c>
      <c r="CP87" s="108">
        <v>0</v>
      </c>
      <c r="CQ87" s="108">
        <v>0</v>
      </c>
      <c r="CR87" s="108">
        <v>0</v>
      </c>
      <c r="CS87" s="108">
        <v>0</v>
      </c>
      <c r="CT87" s="108">
        <v>0</v>
      </c>
      <c r="CU87" s="108">
        <v>0</v>
      </c>
      <c r="CV87" s="108">
        <v>0</v>
      </c>
      <c r="CW87" s="108">
        <v>0</v>
      </c>
      <c r="CX87" s="108">
        <v>0</v>
      </c>
      <c r="CY87" s="108">
        <v>0</v>
      </c>
      <c r="CZ87" s="123">
        <f t="shared" si="124"/>
        <v>0</v>
      </c>
      <c r="DA87" s="124">
        <f t="shared" si="127"/>
        <v>0</v>
      </c>
    </row>
    <row r="88" spans="1:105" x14ac:dyDescent="0.3">
      <c r="A88" s="40" t="s">
        <v>8</v>
      </c>
      <c r="B88" s="41">
        <v>3</v>
      </c>
      <c r="C88" s="42" t="s">
        <v>23</v>
      </c>
      <c r="D88" s="43">
        <v>44131</v>
      </c>
      <c r="E88" s="43">
        <v>44180</v>
      </c>
      <c r="F88" s="44">
        <f t="shared" si="125"/>
        <v>0.20588235294117646</v>
      </c>
      <c r="G88" s="45">
        <v>313791</v>
      </c>
      <c r="H88" s="45"/>
      <c r="I88" s="46">
        <f t="shared" si="126"/>
        <v>7471.2142857142853</v>
      </c>
      <c r="J88" s="120">
        <v>42</v>
      </c>
      <c r="K88" s="47">
        <f>F88</f>
        <v>0.20588235294117646</v>
      </c>
      <c r="L88" s="107">
        <v>0</v>
      </c>
      <c r="M88" s="108">
        <v>0</v>
      </c>
      <c r="N88" s="108">
        <v>0</v>
      </c>
      <c r="O88" s="108">
        <v>0</v>
      </c>
      <c r="P88" s="108">
        <v>0</v>
      </c>
      <c r="Q88" s="108">
        <v>0</v>
      </c>
      <c r="R88" s="108">
        <v>0</v>
      </c>
      <c r="S88" s="108">
        <v>0</v>
      </c>
      <c r="T88" s="108">
        <v>0</v>
      </c>
      <c r="U88" s="108">
        <v>0</v>
      </c>
      <c r="V88" s="108">
        <v>0</v>
      </c>
      <c r="W88" s="108">
        <v>0</v>
      </c>
      <c r="X88" s="108">
        <v>0</v>
      </c>
      <c r="Y88" s="108">
        <v>0</v>
      </c>
      <c r="Z88" s="108">
        <v>0</v>
      </c>
      <c r="AA88" s="108">
        <v>0</v>
      </c>
      <c r="AB88" s="108">
        <v>0</v>
      </c>
      <c r="AC88" s="108">
        <v>0</v>
      </c>
      <c r="AD88" s="108">
        <v>0</v>
      </c>
      <c r="AE88" s="108">
        <v>0</v>
      </c>
      <c r="AF88" s="108">
        <v>0</v>
      </c>
      <c r="AG88" s="108">
        <v>0</v>
      </c>
      <c r="AH88" s="108">
        <v>0</v>
      </c>
      <c r="AI88" s="108">
        <v>0</v>
      </c>
      <c r="AJ88" s="108">
        <v>0</v>
      </c>
      <c r="AK88" s="108">
        <v>0</v>
      </c>
      <c r="AL88" s="108">
        <v>0</v>
      </c>
      <c r="AM88" s="108">
        <v>0</v>
      </c>
      <c r="AN88" s="108">
        <v>0</v>
      </c>
      <c r="AO88" s="108">
        <v>0</v>
      </c>
      <c r="AP88" s="108">
        <v>0</v>
      </c>
      <c r="AQ88" s="108">
        <v>0</v>
      </c>
      <c r="AR88" s="108">
        <v>0</v>
      </c>
      <c r="AS88" s="108">
        <v>0</v>
      </c>
      <c r="AT88" s="108">
        <v>0</v>
      </c>
      <c r="AU88" s="108">
        <v>4.2890106509634457E-3</v>
      </c>
      <c r="AV88" s="108">
        <v>4.9018201886718528E-3</v>
      </c>
      <c r="AW88" s="108">
        <v>4.9018201886718528E-3</v>
      </c>
      <c r="AX88" s="108">
        <v>4.9018201886718528E-3</v>
      </c>
      <c r="AY88" s="108">
        <v>4.9018201886718528E-3</v>
      </c>
      <c r="AZ88" s="108">
        <v>0</v>
      </c>
      <c r="BA88" s="108">
        <v>4.9018201886718528E-3</v>
      </c>
      <c r="BB88" s="108">
        <v>4.9018201886718528E-3</v>
      </c>
      <c r="BC88" s="108">
        <v>4.9018201886718528E-3</v>
      </c>
      <c r="BD88" s="108">
        <v>4.9018201886718528E-3</v>
      </c>
      <c r="BE88" s="108">
        <v>4.9018201886718528E-3</v>
      </c>
      <c r="BF88" s="108">
        <v>4.9018201886718528E-3</v>
      </c>
      <c r="BG88" s="108">
        <v>0</v>
      </c>
      <c r="BH88" s="108">
        <v>4.9018201886718528E-3</v>
      </c>
      <c r="BI88" s="108">
        <v>4.9018201886718528E-3</v>
      </c>
      <c r="BJ88" s="108">
        <v>4.9018201886718528E-3</v>
      </c>
      <c r="BK88" s="108">
        <v>4.9018201886718528E-3</v>
      </c>
      <c r="BL88" s="108">
        <v>4.9018201886718528E-3</v>
      </c>
      <c r="BM88" s="108">
        <v>4.9018201886718528E-3</v>
      </c>
      <c r="BN88" s="108">
        <v>0</v>
      </c>
      <c r="BO88" s="108">
        <v>4.9018201886718528E-3</v>
      </c>
      <c r="BP88" s="108">
        <v>4.9018201886718528E-3</v>
      </c>
      <c r="BQ88" s="108">
        <v>4.9018201886718528E-3</v>
      </c>
      <c r="BR88" s="108">
        <v>4.9018201886718528E-3</v>
      </c>
      <c r="BS88" s="108">
        <v>4.9018201886718528E-3</v>
      </c>
      <c r="BT88" s="108">
        <v>4.9018201886718528E-3</v>
      </c>
      <c r="BU88" s="108">
        <v>0</v>
      </c>
      <c r="BV88" s="108">
        <v>4.9018201886718528E-3</v>
      </c>
      <c r="BW88" s="108">
        <v>4.9018201886718528E-3</v>
      </c>
      <c r="BX88" s="108">
        <v>4.9018201886718528E-3</v>
      </c>
      <c r="BY88" s="108">
        <v>4.9018201886718528E-3</v>
      </c>
      <c r="BZ88" s="108">
        <v>4.9018201886718528E-3</v>
      </c>
      <c r="CA88" s="108">
        <v>4.9018201886718528E-3</v>
      </c>
      <c r="CB88" s="108">
        <v>0</v>
      </c>
      <c r="CC88" s="108">
        <v>4.9018201886718528E-3</v>
      </c>
      <c r="CD88" s="108">
        <v>4.9018201886718528E-3</v>
      </c>
      <c r="CE88" s="108">
        <v>4.9018201886718528E-3</v>
      </c>
      <c r="CF88" s="108">
        <v>4.9018201886718528E-3</v>
      </c>
      <c r="CG88" s="108">
        <v>4.9018201886718528E-3</v>
      </c>
      <c r="CH88" s="108">
        <v>4.9018201886718528E-3</v>
      </c>
      <c r="CI88" s="108">
        <v>0</v>
      </c>
      <c r="CJ88" s="108">
        <v>4.9018201886718528E-3</v>
      </c>
      <c r="CK88" s="108">
        <v>4.9018201886718528E-3</v>
      </c>
      <c r="CL88" s="108">
        <v>4.9018201886718528E-3</v>
      </c>
      <c r="CM88" s="108">
        <v>4.9018201886718528E-3</v>
      </c>
      <c r="CN88" s="108">
        <v>4.9018201886718528E-3</v>
      </c>
      <c r="CO88" s="108">
        <v>4.9018201886718528E-3</v>
      </c>
      <c r="CP88" s="108">
        <v>0</v>
      </c>
      <c r="CQ88" s="108">
        <v>4.9018201886718528E-3</v>
      </c>
      <c r="CR88" s="108">
        <v>6.1871455466705352E-4</v>
      </c>
      <c r="CS88" s="108">
        <v>0</v>
      </c>
      <c r="CT88" s="108">
        <v>0</v>
      </c>
      <c r="CU88" s="108">
        <v>0</v>
      </c>
      <c r="CV88" s="108">
        <v>0</v>
      </c>
      <c r="CW88" s="108">
        <v>0</v>
      </c>
      <c r="CX88" s="108">
        <v>0</v>
      </c>
      <c r="CY88" s="108">
        <v>0</v>
      </c>
      <c r="CZ88" s="123">
        <f t="shared" si="124"/>
        <v>0.20588235294117657</v>
      </c>
      <c r="DA88" s="124">
        <f t="shared" si="127"/>
        <v>0</v>
      </c>
    </row>
    <row r="89" spans="1:105" x14ac:dyDescent="0.3">
      <c r="A89" s="40" t="s">
        <v>8</v>
      </c>
      <c r="B89" s="41">
        <v>3</v>
      </c>
      <c r="C89" s="42" t="s">
        <v>15</v>
      </c>
      <c r="D89" s="43">
        <v>44180</v>
      </c>
      <c r="E89" s="43">
        <v>44186</v>
      </c>
      <c r="F89" s="44">
        <f t="shared" si="125"/>
        <v>2.4509803921568627E-2</v>
      </c>
      <c r="G89" s="45">
        <v>100</v>
      </c>
      <c r="H89" s="45"/>
      <c r="I89" s="46">
        <f t="shared" si="126"/>
        <v>20</v>
      </c>
      <c r="J89" s="120">
        <v>5</v>
      </c>
      <c r="K89" s="47">
        <f>F89</f>
        <v>2.4509803921568627E-2</v>
      </c>
      <c r="L89" s="107">
        <v>0</v>
      </c>
      <c r="M89" s="108">
        <v>0</v>
      </c>
      <c r="N89" s="108">
        <v>0</v>
      </c>
      <c r="O89" s="108">
        <v>0</v>
      </c>
      <c r="P89" s="108">
        <v>0</v>
      </c>
      <c r="Q89" s="108">
        <v>0</v>
      </c>
      <c r="R89" s="108">
        <v>0</v>
      </c>
      <c r="S89" s="108">
        <v>0</v>
      </c>
      <c r="T89" s="108">
        <v>0</v>
      </c>
      <c r="U89" s="108">
        <v>0</v>
      </c>
      <c r="V89" s="108">
        <v>0</v>
      </c>
      <c r="W89" s="108">
        <v>0</v>
      </c>
      <c r="X89" s="108">
        <v>0</v>
      </c>
      <c r="Y89" s="108">
        <v>0</v>
      </c>
      <c r="Z89" s="108">
        <v>0</v>
      </c>
      <c r="AA89" s="108">
        <v>0</v>
      </c>
      <c r="AB89" s="108">
        <v>0</v>
      </c>
      <c r="AC89" s="108">
        <v>0</v>
      </c>
      <c r="AD89" s="108">
        <v>0</v>
      </c>
      <c r="AE89" s="108">
        <v>0</v>
      </c>
      <c r="AF89" s="108">
        <v>0</v>
      </c>
      <c r="AG89" s="108">
        <v>0</v>
      </c>
      <c r="AH89" s="108">
        <v>0</v>
      </c>
      <c r="AI89" s="108">
        <v>0</v>
      </c>
      <c r="AJ89" s="108">
        <v>0</v>
      </c>
      <c r="AK89" s="108">
        <v>0</v>
      </c>
      <c r="AL89" s="108">
        <v>0</v>
      </c>
      <c r="AM89" s="108">
        <v>0</v>
      </c>
      <c r="AN89" s="108">
        <v>0</v>
      </c>
      <c r="AO89" s="108">
        <v>0</v>
      </c>
      <c r="AP89" s="108">
        <v>0</v>
      </c>
      <c r="AQ89" s="108">
        <v>0</v>
      </c>
      <c r="AR89" s="108">
        <v>0</v>
      </c>
      <c r="AS89" s="108">
        <v>0</v>
      </c>
      <c r="AT89" s="108">
        <v>0</v>
      </c>
      <c r="AU89" s="108">
        <v>0</v>
      </c>
      <c r="AV89" s="108">
        <v>0</v>
      </c>
      <c r="AW89" s="108">
        <v>0</v>
      </c>
      <c r="AX89" s="108">
        <v>0</v>
      </c>
      <c r="AY89" s="108">
        <v>0</v>
      </c>
      <c r="AZ89" s="108">
        <v>0</v>
      </c>
      <c r="BA89" s="108">
        <v>0</v>
      </c>
      <c r="BB89" s="108">
        <v>0</v>
      </c>
      <c r="BC89" s="108">
        <v>0</v>
      </c>
      <c r="BD89" s="108">
        <v>0</v>
      </c>
      <c r="BE89" s="108">
        <v>0</v>
      </c>
      <c r="BF89" s="108">
        <v>0</v>
      </c>
      <c r="BG89" s="108">
        <v>0</v>
      </c>
      <c r="BH89" s="108">
        <v>0</v>
      </c>
      <c r="BI89" s="108">
        <v>0</v>
      </c>
      <c r="BJ89" s="108">
        <v>0</v>
      </c>
      <c r="BK89" s="108">
        <v>0</v>
      </c>
      <c r="BL89" s="108">
        <v>0</v>
      </c>
      <c r="BM89" s="108">
        <v>0</v>
      </c>
      <c r="BN89" s="108">
        <v>0</v>
      </c>
      <c r="BO89" s="108">
        <v>0</v>
      </c>
      <c r="BP89" s="108">
        <v>0</v>
      </c>
      <c r="BQ89" s="108">
        <v>0</v>
      </c>
      <c r="BR89" s="108">
        <v>0</v>
      </c>
      <c r="BS89" s="108">
        <v>0</v>
      </c>
      <c r="BT89" s="108">
        <v>0</v>
      </c>
      <c r="BU89" s="108">
        <v>0</v>
      </c>
      <c r="BV89" s="108">
        <v>0</v>
      </c>
      <c r="BW89" s="108">
        <v>0</v>
      </c>
      <c r="BX89" s="108">
        <v>0</v>
      </c>
      <c r="BY89" s="108">
        <v>0</v>
      </c>
      <c r="BZ89" s="108">
        <v>0</v>
      </c>
      <c r="CA89" s="108">
        <v>0</v>
      </c>
      <c r="CB89" s="108">
        <v>0</v>
      </c>
      <c r="CC89" s="108">
        <v>0</v>
      </c>
      <c r="CD89" s="108">
        <v>0</v>
      </c>
      <c r="CE89" s="108">
        <v>0</v>
      </c>
      <c r="CF89" s="108">
        <v>0</v>
      </c>
      <c r="CG89" s="108">
        <v>0</v>
      </c>
      <c r="CH89" s="108">
        <v>0</v>
      </c>
      <c r="CI89" s="108">
        <v>0</v>
      </c>
      <c r="CJ89" s="108">
        <v>0</v>
      </c>
      <c r="CK89" s="108">
        <v>0</v>
      </c>
      <c r="CL89" s="108">
        <v>0</v>
      </c>
      <c r="CM89" s="108">
        <v>0</v>
      </c>
      <c r="CN89" s="108">
        <v>0</v>
      </c>
      <c r="CO89" s="108">
        <v>0</v>
      </c>
      <c r="CP89" s="108">
        <v>0</v>
      </c>
      <c r="CQ89" s="108">
        <v>0</v>
      </c>
      <c r="CR89" s="108">
        <v>4.4117647058823529E-3</v>
      </c>
      <c r="CS89" s="108">
        <v>4.9019607843137254E-3</v>
      </c>
      <c r="CT89" s="108">
        <v>4.9019607843137254E-3</v>
      </c>
      <c r="CU89" s="108">
        <v>4.9019607843137254E-3</v>
      </c>
      <c r="CV89" s="108">
        <v>4.9019607843137254E-3</v>
      </c>
      <c r="CW89" s="108">
        <v>0</v>
      </c>
      <c r="CX89" s="108">
        <v>4.9019607843137254E-4</v>
      </c>
      <c r="CY89" s="108">
        <v>0</v>
      </c>
      <c r="CZ89" s="123">
        <f t="shared" si="124"/>
        <v>2.4509803921568631E-2</v>
      </c>
      <c r="DA89" s="124">
        <f t="shared" si="127"/>
        <v>0</v>
      </c>
    </row>
    <row r="90" spans="1:105" x14ac:dyDescent="0.3">
      <c r="A90" s="7" t="s">
        <v>6</v>
      </c>
      <c r="B90" s="8">
        <v>3</v>
      </c>
      <c r="C90" s="15" t="s">
        <v>16</v>
      </c>
      <c r="D90" s="9">
        <v>44148</v>
      </c>
      <c r="E90" s="9">
        <v>44187</v>
      </c>
      <c r="F90" s="10">
        <f t="shared" si="125"/>
        <v>0</v>
      </c>
      <c r="G90" s="11">
        <v>0</v>
      </c>
      <c r="H90" s="11"/>
      <c r="I90" s="12">
        <f t="shared" si="126"/>
        <v>0</v>
      </c>
      <c r="J90" s="126">
        <v>33</v>
      </c>
      <c r="K90" s="20">
        <f>SUM(K91:K93)</f>
        <v>0.16176470588235295</v>
      </c>
      <c r="L90" s="107">
        <v>0</v>
      </c>
      <c r="M90" s="108">
        <v>0</v>
      </c>
      <c r="N90" s="108">
        <v>0</v>
      </c>
      <c r="O90" s="108">
        <v>0</v>
      </c>
      <c r="P90" s="108">
        <v>0</v>
      </c>
      <c r="Q90" s="108">
        <v>0</v>
      </c>
      <c r="R90" s="108">
        <v>0</v>
      </c>
      <c r="S90" s="108">
        <v>0</v>
      </c>
      <c r="T90" s="108">
        <v>0</v>
      </c>
      <c r="U90" s="108">
        <v>0</v>
      </c>
      <c r="V90" s="108">
        <v>0</v>
      </c>
      <c r="W90" s="108">
        <v>0</v>
      </c>
      <c r="X90" s="108">
        <v>0</v>
      </c>
      <c r="Y90" s="108">
        <v>0</v>
      </c>
      <c r="Z90" s="108">
        <v>0</v>
      </c>
      <c r="AA90" s="108">
        <v>0</v>
      </c>
      <c r="AB90" s="108">
        <v>0</v>
      </c>
      <c r="AC90" s="108">
        <v>0</v>
      </c>
      <c r="AD90" s="108">
        <v>0</v>
      </c>
      <c r="AE90" s="108">
        <v>0</v>
      </c>
      <c r="AF90" s="108">
        <v>0</v>
      </c>
      <c r="AG90" s="108">
        <v>0</v>
      </c>
      <c r="AH90" s="108">
        <v>0</v>
      </c>
      <c r="AI90" s="108">
        <v>0</v>
      </c>
      <c r="AJ90" s="108">
        <v>0</v>
      </c>
      <c r="AK90" s="108">
        <v>0</v>
      </c>
      <c r="AL90" s="108">
        <v>0</v>
      </c>
      <c r="AM90" s="108">
        <v>0</v>
      </c>
      <c r="AN90" s="108">
        <v>0</v>
      </c>
      <c r="AO90" s="108">
        <v>0</v>
      </c>
      <c r="AP90" s="108">
        <v>0</v>
      </c>
      <c r="AQ90" s="108">
        <v>0</v>
      </c>
      <c r="AR90" s="108">
        <v>0</v>
      </c>
      <c r="AS90" s="108">
        <v>0</v>
      </c>
      <c r="AT90" s="108">
        <v>0</v>
      </c>
      <c r="AU90" s="108">
        <v>0</v>
      </c>
      <c r="AV90" s="108">
        <v>0</v>
      </c>
      <c r="AW90" s="108">
        <v>0</v>
      </c>
      <c r="AX90" s="108">
        <v>0</v>
      </c>
      <c r="AY90" s="108">
        <v>0</v>
      </c>
      <c r="AZ90" s="108">
        <v>0</v>
      </c>
      <c r="BA90" s="108">
        <v>0</v>
      </c>
      <c r="BB90" s="108">
        <v>0</v>
      </c>
      <c r="BC90" s="108">
        <v>0</v>
      </c>
      <c r="BD90" s="108">
        <v>0</v>
      </c>
      <c r="BE90" s="108">
        <v>0</v>
      </c>
      <c r="BF90" s="108">
        <v>0</v>
      </c>
      <c r="BG90" s="108">
        <v>0</v>
      </c>
      <c r="BH90" s="108">
        <v>0</v>
      </c>
      <c r="BI90" s="108">
        <v>0</v>
      </c>
      <c r="BJ90" s="108">
        <v>0</v>
      </c>
      <c r="BK90" s="108">
        <v>0</v>
      </c>
      <c r="BL90" s="108">
        <v>0</v>
      </c>
      <c r="BM90" s="108">
        <v>0</v>
      </c>
      <c r="BN90" s="108">
        <v>0</v>
      </c>
      <c r="BO90" s="108">
        <v>0</v>
      </c>
      <c r="BP90" s="108">
        <v>0</v>
      </c>
      <c r="BQ90" s="108">
        <v>0</v>
      </c>
      <c r="BR90" s="108">
        <v>0</v>
      </c>
      <c r="BS90" s="108">
        <v>0</v>
      </c>
      <c r="BT90" s="108">
        <v>0</v>
      </c>
      <c r="BU90" s="108">
        <v>0</v>
      </c>
      <c r="BV90" s="108">
        <v>0</v>
      </c>
      <c r="BW90" s="108">
        <v>0</v>
      </c>
      <c r="BX90" s="108">
        <v>0</v>
      </c>
      <c r="BY90" s="108">
        <v>0</v>
      </c>
      <c r="BZ90" s="108">
        <v>0</v>
      </c>
      <c r="CA90" s="108">
        <v>0</v>
      </c>
      <c r="CB90" s="108">
        <v>0</v>
      </c>
      <c r="CC90" s="108">
        <v>0</v>
      </c>
      <c r="CD90" s="108">
        <v>0</v>
      </c>
      <c r="CE90" s="108">
        <v>0</v>
      </c>
      <c r="CF90" s="108">
        <v>0</v>
      </c>
      <c r="CG90" s="108">
        <v>0</v>
      </c>
      <c r="CH90" s="108">
        <v>0</v>
      </c>
      <c r="CI90" s="108">
        <v>0</v>
      </c>
      <c r="CJ90" s="108">
        <v>0</v>
      </c>
      <c r="CK90" s="108">
        <v>0</v>
      </c>
      <c r="CL90" s="108">
        <v>0</v>
      </c>
      <c r="CM90" s="108">
        <v>0</v>
      </c>
      <c r="CN90" s="108">
        <v>0</v>
      </c>
      <c r="CO90" s="108">
        <v>0</v>
      </c>
      <c r="CP90" s="108">
        <v>0</v>
      </c>
      <c r="CQ90" s="108">
        <v>0</v>
      </c>
      <c r="CR90" s="108">
        <v>0</v>
      </c>
      <c r="CS90" s="108">
        <v>0</v>
      </c>
      <c r="CT90" s="108">
        <v>0</v>
      </c>
      <c r="CU90" s="108">
        <v>0</v>
      </c>
      <c r="CV90" s="108">
        <v>0</v>
      </c>
      <c r="CW90" s="108">
        <v>0</v>
      </c>
      <c r="CX90" s="108">
        <v>0</v>
      </c>
      <c r="CY90" s="108">
        <v>0</v>
      </c>
      <c r="CZ90" s="123">
        <f t="shared" si="124"/>
        <v>0</v>
      </c>
      <c r="DA90" s="124">
        <f t="shared" si="127"/>
        <v>0</v>
      </c>
    </row>
    <row r="91" spans="1:105" x14ac:dyDescent="0.3">
      <c r="A91" s="40" t="s">
        <v>8</v>
      </c>
      <c r="B91" s="41">
        <v>4</v>
      </c>
      <c r="C91" s="42" t="s">
        <v>24</v>
      </c>
      <c r="D91" s="43">
        <v>44148</v>
      </c>
      <c r="E91" s="43">
        <v>44172</v>
      </c>
      <c r="F91" s="44">
        <f t="shared" si="125"/>
        <v>9.8039215686274508E-2</v>
      </c>
      <c r="G91" s="45">
        <v>823</v>
      </c>
      <c r="H91" s="45"/>
      <c r="I91" s="46">
        <f t="shared" si="126"/>
        <v>41.15</v>
      </c>
      <c r="J91" s="120">
        <v>20</v>
      </c>
      <c r="K91" s="47">
        <f t="shared" ref="K91:K96" si="129">F91</f>
        <v>9.8039215686274508E-2</v>
      </c>
      <c r="L91" s="107">
        <v>0</v>
      </c>
      <c r="M91" s="108">
        <v>0</v>
      </c>
      <c r="N91" s="108">
        <v>0</v>
      </c>
      <c r="O91" s="108">
        <v>0</v>
      </c>
      <c r="P91" s="108">
        <v>0</v>
      </c>
      <c r="Q91" s="108">
        <v>0</v>
      </c>
      <c r="R91" s="108">
        <v>0</v>
      </c>
      <c r="S91" s="108">
        <v>0</v>
      </c>
      <c r="T91" s="108">
        <v>0</v>
      </c>
      <c r="U91" s="108">
        <v>0</v>
      </c>
      <c r="V91" s="108">
        <v>0</v>
      </c>
      <c r="W91" s="108">
        <v>0</v>
      </c>
      <c r="X91" s="108">
        <v>0</v>
      </c>
      <c r="Y91" s="108">
        <v>0</v>
      </c>
      <c r="Z91" s="108">
        <v>0</v>
      </c>
      <c r="AA91" s="108">
        <v>0</v>
      </c>
      <c r="AB91" s="108">
        <v>0</v>
      </c>
      <c r="AC91" s="108">
        <v>0</v>
      </c>
      <c r="AD91" s="108">
        <v>0</v>
      </c>
      <c r="AE91" s="108">
        <v>0</v>
      </c>
      <c r="AF91" s="108">
        <v>0</v>
      </c>
      <c r="AG91" s="108">
        <v>0</v>
      </c>
      <c r="AH91" s="108">
        <v>0</v>
      </c>
      <c r="AI91" s="108">
        <v>0</v>
      </c>
      <c r="AJ91" s="108">
        <v>0</v>
      </c>
      <c r="AK91" s="108">
        <v>0</v>
      </c>
      <c r="AL91" s="108">
        <v>0</v>
      </c>
      <c r="AM91" s="108">
        <v>0</v>
      </c>
      <c r="AN91" s="108">
        <v>0</v>
      </c>
      <c r="AO91" s="108">
        <v>0</v>
      </c>
      <c r="AP91" s="108">
        <v>0</v>
      </c>
      <c r="AQ91" s="108">
        <v>0</v>
      </c>
      <c r="AR91" s="108">
        <v>0</v>
      </c>
      <c r="AS91" s="108">
        <v>0</v>
      </c>
      <c r="AT91" s="108">
        <v>0</v>
      </c>
      <c r="AU91" s="108">
        <v>0</v>
      </c>
      <c r="AV91" s="108">
        <v>0</v>
      </c>
      <c r="AW91" s="108">
        <v>0</v>
      </c>
      <c r="AX91" s="108">
        <v>0</v>
      </c>
      <c r="AY91" s="108">
        <v>0</v>
      </c>
      <c r="AZ91" s="108">
        <v>0</v>
      </c>
      <c r="BA91" s="108">
        <v>0</v>
      </c>
      <c r="BB91" s="108">
        <v>0</v>
      </c>
      <c r="BC91" s="108">
        <v>0</v>
      </c>
      <c r="BD91" s="108">
        <v>0</v>
      </c>
      <c r="BE91" s="108">
        <v>0</v>
      </c>
      <c r="BF91" s="108">
        <v>0</v>
      </c>
      <c r="BG91" s="108">
        <v>0</v>
      </c>
      <c r="BH91" s="108">
        <v>0</v>
      </c>
      <c r="BI91" s="108">
        <v>0</v>
      </c>
      <c r="BJ91" s="108">
        <v>0</v>
      </c>
      <c r="BK91" s="108">
        <v>0</v>
      </c>
      <c r="BL91" s="108">
        <v>4.2884711600314493E-3</v>
      </c>
      <c r="BM91" s="108">
        <v>4.8840921544802606E-3</v>
      </c>
      <c r="BN91" s="108">
        <v>0</v>
      </c>
      <c r="BO91" s="108">
        <v>4.8840921544802606E-3</v>
      </c>
      <c r="BP91" s="108">
        <v>4.8840921544802606E-3</v>
      </c>
      <c r="BQ91" s="108">
        <v>4.8840921544802606E-3</v>
      </c>
      <c r="BR91" s="108">
        <v>4.8840921544802606E-3</v>
      </c>
      <c r="BS91" s="108">
        <v>4.8840921544802606E-3</v>
      </c>
      <c r="BT91" s="108">
        <v>4.8840921544802606E-3</v>
      </c>
      <c r="BU91" s="108">
        <v>0</v>
      </c>
      <c r="BV91" s="108">
        <v>4.8840921544802606E-3</v>
      </c>
      <c r="BW91" s="108">
        <v>4.8840921544802606E-3</v>
      </c>
      <c r="BX91" s="108">
        <v>4.8840921544802606E-3</v>
      </c>
      <c r="BY91" s="108">
        <v>4.8840921544802606E-3</v>
      </c>
      <c r="BZ91" s="108">
        <v>4.8840921544802606E-3</v>
      </c>
      <c r="CA91" s="108">
        <v>4.8840921544802606E-3</v>
      </c>
      <c r="CB91" s="108">
        <v>0</v>
      </c>
      <c r="CC91" s="108">
        <v>4.8840921544802606E-3</v>
      </c>
      <c r="CD91" s="108">
        <v>4.8840921544802606E-3</v>
      </c>
      <c r="CE91" s="108">
        <v>4.8840921544802606E-3</v>
      </c>
      <c r="CF91" s="108">
        <v>4.8840921544802606E-3</v>
      </c>
      <c r="CG91" s="108">
        <v>4.8840921544802606E-3</v>
      </c>
      <c r="CH91" s="108">
        <v>4.8840921544802606E-3</v>
      </c>
      <c r="CI91" s="108">
        <v>0</v>
      </c>
      <c r="CJ91" s="108">
        <v>9.5299359111809963E-4</v>
      </c>
      <c r="CK91" s="108">
        <v>0</v>
      </c>
      <c r="CL91" s="108">
        <v>0</v>
      </c>
      <c r="CM91" s="108">
        <v>0</v>
      </c>
      <c r="CN91" s="108">
        <v>0</v>
      </c>
      <c r="CO91" s="108">
        <v>0</v>
      </c>
      <c r="CP91" s="108">
        <v>0</v>
      </c>
      <c r="CQ91" s="108">
        <v>0</v>
      </c>
      <c r="CR91" s="108">
        <v>0</v>
      </c>
      <c r="CS91" s="108">
        <v>0</v>
      </c>
      <c r="CT91" s="108">
        <v>0</v>
      </c>
      <c r="CU91" s="108">
        <v>0</v>
      </c>
      <c r="CV91" s="108">
        <v>0</v>
      </c>
      <c r="CW91" s="108">
        <v>0</v>
      </c>
      <c r="CX91" s="108">
        <v>0</v>
      </c>
      <c r="CY91" s="108">
        <v>0</v>
      </c>
      <c r="CZ91" s="123">
        <f t="shared" si="124"/>
        <v>9.8039215686274467E-2</v>
      </c>
      <c r="DA91" s="124">
        <f t="shared" si="127"/>
        <v>0</v>
      </c>
    </row>
    <row r="92" spans="1:105" x14ac:dyDescent="0.3">
      <c r="A92" s="40" t="s">
        <v>8</v>
      </c>
      <c r="B92" s="41">
        <v>4</v>
      </c>
      <c r="C92" s="42" t="s">
        <v>25</v>
      </c>
      <c r="D92" s="43">
        <v>44183</v>
      </c>
      <c r="E92" s="43">
        <v>44175</v>
      </c>
      <c r="F92" s="44">
        <f t="shared" si="125"/>
        <v>1.4705882352941176E-2</v>
      </c>
      <c r="G92" s="45">
        <v>67</v>
      </c>
      <c r="H92" s="45"/>
      <c r="I92" s="46">
        <f t="shared" si="126"/>
        <v>22.333333333333332</v>
      </c>
      <c r="J92" s="120">
        <v>3</v>
      </c>
      <c r="K92" s="47">
        <f t="shared" si="129"/>
        <v>1.4705882352941176E-2</v>
      </c>
      <c r="L92" s="107">
        <v>0</v>
      </c>
      <c r="M92" s="108">
        <v>0</v>
      </c>
      <c r="N92" s="108">
        <v>0</v>
      </c>
      <c r="O92" s="108">
        <v>0</v>
      </c>
      <c r="P92" s="108">
        <v>0</v>
      </c>
      <c r="Q92" s="108">
        <v>0</v>
      </c>
      <c r="R92" s="108">
        <v>0</v>
      </c>
      <c r="S92" s="108">
        <v>0</v>
      </c>
      <c r="T92" s="108">
        <v>0</v>
      </c>
      <c r="U92" s="108">
        <v>0</v>
      </c>
      <c r="V92" s="108">
        <v>0</v>
      </c>
      <c r="W92" s="108">
        <v>0</v>
      </c>
      <c r="X92" s="108">
        <v>0</v>
      </c>
      <c r="Y92" s="108">
        <v>0</v>
      </c>
      <c r="Z92" s="108">
        <v>0</v>
      </c>
      <c r="AA92" s="108">
        <v>0</v>
      </c>
      <c r="AB92" s="108">
        <v>0</v>
      </c>
      <c r="AC92" s="108">
        <v>0</v>
      </c>
      <c r="AD92" s="108">
        <v>0</v>
      </c>
      <c r="AE92" s="108">
        <v>0</v>
      </c>
      <c r="AF92" s="108">
        <v>0</v>
      </c>
      <c r="AG92" s="108">
        <v>0</v>
      </c>
      <c r="AH92" s="108">
        <v>0</v>
      </c>
      <c r="AI92" s="108">
        <v>0</v>
      </c>
      <c r="AJ92" s="108">
        <v>0</v>
      </c>
      <c r="AK92" s="108">
        <v>0</v>
      </c>
      <c r="AL92" s="108">
        <v>0</v>
      </c>
      <c r="AM92" s="108">
        <v>0</v>
      </c>
      <c r="AN92" s="108">
        <v>0</v>
      </c>
      <c r="AO92" s="108">
        <v>0</v>
      </c>
      <c r="AP92" s="108">
        <v>0</v>
      </c>
      <c r="AQ92" s="108">
        <v>0</v>
      </c>
      <c r="AR92" s="108">
        <v>0</v>
      </c>
      <c r="AS92" s="108">
        <v>0</v>
      </c>
      <c r="AT92" s="108">
        <v>0</v>
      </c>
      <c r="AU92" s="108">
        <v>0</v>
      </c>
      <c r="AV92" s="108">
        <v>0</v>
      </c>
      <c r="AW92" s="108">
        <v>0</v>
      </c>
      <c r="AX92" s="108">
        <v>0</v>
      </c>
      <c r="AY92" s="108">
        <v>0</v>
      </c>
      <c r="AZ92" s="108">
        <v>0</v>
      </c>
      <c r="BA92" s="108">
        <v>0</v>
      </c>
      <c r="BB92" s="108">
        <v>0</v>
      </c>
      <c r="BC92" s="108">
        <v>0</v>
      </c>
      <c r="BD92" s="108">
        <v>0</v>
      </c>
      <c r="BE92" s="108">
        <v>0</v>
      </c>
      <c r="BF92" s="108">
        <v>0</v>
      </c>
      <c r="BG92" s="108">
        <v>0</v>
      </c>
      <c r="BH92" s="108">
        <v>0</v>
      </c>
      <c r="BI92" s="108">
        <v>0</v>
      </c>
      <c r="BJ92" s="108">
        <v>0</v>
      </c>
      <c r="BK92" s="108">
        <v>0</v>
      </c>
      <c r="BL92" s="108">
        <v>0</v>
      </c>
      <c r="BM92" s="108">
        <v>0</v>
      </c>
      <c r="BN92" s="108">
        <v>0</v>
      </c>
      <c r="BO92" s="108">
        <v>0</v>
      </c>
      <c r="BP92" s="108">
        <v>0</v>
      </c>
      <c r="BQ92" s="108">
        <v>0</v>
      </c>
      <c r="BR92" s="108">
        <v>0</v>
      </c>
      <c r="BS92" s="108">
        <v>0</v>
      </c>
      <c r="BT92" s="108">
        <v>0</v>
      </c>
      <c r="BU92" s="108">
        <v>0</v>
      </c>
      <c r="BV92" s="108">
        <v>0</v>
      </c>
      <c r="BW92" s="108">
        <v>0</v>
      </c>
      <c r="BX92" s="108">
        <v>0</v>
      </c>
      <c r="BY92" s="108">
        <v>0</v>
      </c>
      <c r="BZ92" s="108">
        <v>0</v>
      </c>
      <c r="CA92" s="108">
        <v>0</v>
      </c>
      <c r="CB92" s="108">
        <v>0</v>
      </c>
      <c r="CC92" s="108">
        <v>0</v>
      </c>
      <c r="CD92" s="108">
        <v>0</v>
      </c>
      <c r="CE92" s="108">
        <v>0</v>
      </c>
      <c r="CF92" s="108">
        <v>0</v>
      </c>
      <c r="CG92" s="108">
        <v>0</v>
      </c>
      <c r="CH92" s="108">
        <v>0</v>
      </c>
      <c r="CI92" s="108">
        <v>0</v>
      </c>
      <c r="CJ92" s="108">
        <v>4.3695980843681996E-3</v>
      </c>
      <c r="CK92" s="108">
        <v>4.8065578928050195E-3</v>
      </c>
      <c r="CL92" s="108">
        <v>4.8065578928050195E-3</v>
      </c>
      <c r="CM92" s="108">
        <v>7.2316848296293706E-4</v>
      </c>
      <c r="CN92" s="108">
        <v>0</v>
      </c>
      <c r="CO92" s="108">
        <v>0</v>
      </c>
      <c r="CP92" s="108">
        <v>0</v>
      </c>
      <c r="CQ92" s="108">
        <v>0</v>
      </c>
      <c r="CR92" s="108">
        <v>0</v>
      </c>
      <c r="CS92" s="108">
        <v>0</v>
      </c>
      <c r="CT92" s="108">
        <v>0</v>
      </c>
      <c r="CU92" s="108">
        <v>0</v>
      </c>
      <c r="CV92" s="108">
        <v>0</v>
      </c>
      <c r="CW92" s="108">
        <v>0</v>
      </c>
      <c r="CX92" s="108">
        <v>0</v>
      </c>
      <c r="CY92" s="108">
        <v>0</v>
      </c>
      <c r="CZ92" s="123">
        <f t="shared" si="124"/>
        <v>1.4705882352941176E-2</v>
      </c>
      <c r="DA92" s="124">
        <f t="shared" si="127"/>
        <v>0</v>
      </c>
    </row>
    <row r="93" spans="1:105" x14ac:dyDescent="0.3">
      <c r="A93" s="40" t="s">
        <v>8</v>
      </c>
      <c r="B93" s="41">
        <v>4</v>
      </c>
      <c r="C93" s="42" t="s">
        <v>26</v>
      </c>
      <c r="D93" s="43">
        <v>44187</v>
      </c>
      <c r="E93" s="43">
        <v>44187</v>
      </c>
      <c r="F93" s="44">
        <f t="shared" si="125"/>
        <v>4.9019607843137254E-2</v>
      </c>
      <c r="G93" s="45">
        <v>427</v>
      </c>
      <c r="H93" s="45"/>
      <c r="I93" s="46">
        <f t="shared" si="126"/>
        <v>42.7</v>
      </c>
      <c r="J93" s="120">
        <v>10</v>
      </c>
      <c r="K93" s="47">
        <f t="shared" si="129"/>
        <v>4.9019607843137254E-2</v>
      </c>
      <c r="L93" s="107">
        <v>0</v>
      </c>
      <c r="M93" s="108">
        <v>0</v>
      </c>
      <c r="N93" s="108">
        <v>0</v>
      </c>
      <c r="O93" s="108">
        <v>0</v>
      </c>
      <c r="P93" s="108">
        <v>0</v>
      </c>
      <c r="Q93" s="108">
        <v>0</v>
      </c>
      <c r="R93" s="108">
        <v>0</v>
      </c>
      <c r="S93" s="108">
        <v>0</v>
      </c>
      <c r="T93" s="108">
        <v>0</v>
      </c>
      <c r="U93" s="108">
        <v>0</v>
      </c>
      <c r="V93" s="108">
        <v>0</v>
      </c>
      <c r="W93" s="108">
        <v>0</v>
      </c>
      <c r="X93" s="108">
        <v>0</v>
      </c>
      <c r="Y93" s="108">
        <v>0</v>
      </c>
      <c r="Z93" s="108">
        <v>0</v>
      </c>
      <c r="AA93" s="108">
        <v>0</v>
      </c>
      <c r="AB93" s="108">
        <v>0</v>
      </c>
      <c r="AC93" s="108">
        <v>0</v>
      </c>
      <c r="AD93" s="108">
        <v>0</v>
      </c>
      <c r="AE93" s="108">
        <v>0</v>
      </c>
      <c r="AF93" s="108">
        <v>0</v>
      </c>
      <c r="AG93" s="108">
        <v>0</v>
      </c>
      <c r="AH93" s="108">
        <v>0</v>
      </c>
      <c r="AI93" s="108">
        <v>0</v>
      </c>
      <c r="AJ93" s="108">
        <v>0</v>
      </c>
      <c r="AK93" s="108">
        <v>0</v>
      </c>
      <c r="AL93" s="108">
        <v>0</v>
      </c>
      <c r="AM93" s="108">
        <v>0</v>
      </c>
      <c r="AN93" s="108">
        <v>0</v>
      </c>
      <c r="AO93" s="108">
        <v>0</v>
      </c>
      <c r="AP93" s="108">
        <v>0</v>
      </c>
      <c r="AQ93" s="108">
        <v>0</v>
      </c>
      <c r="AR93" s="108">
        <v>0</v>
      </c>
      <c r="AS93" s="108">
        <v>0</v>
      </c>
      <c r="AT93" s="108">
        <v>0</v>
      </c>
      <c r="AU93" s="108">
        <v>0</v>
      </c>
      <c r="AV93" s="108">
        <v>0</v>
      </c>
      <c r="AW93" s="108">
        <v>0</v>
      </c>
      <c r="AX93" s="108">
        <v>0</v>
      </c>
      <c r="AY93" s="108">
        <v>0</v>
      </c>
      <c r="AZ93" s="108">
        <v>0</v>
      </c>
      <c r="BA93" s="108">
        <v>0</v>
      </c>
      <c r="BB93" s="108">
        <v>0</v>
      </c>
      <c r="BC93" s="108">
        <v>0</v>
      </c>
      <c r="BD93" s="108">
        <v>0</v>
      </c>
      <c r="BE93" s="108">
        <v>0</v>
      </c>
      <c r="BF93" s="108">
        <v>0</v>
      </c>
      <c r="BG93" s="108">
        <v>0</v>
      </c>
      <c r="BH93" s="108">
        <v>0</v>
      </c>
      <c r="BI93" s="108">
        <v>0</v>
      </c>
      <c r="BJ93" s="108">
        <v>0</v>
      </c>
      <c r="BK93" s="108">
        <v>0</v>
      </c>
      <c r="BL93" s="108">
        <v>0</v>
      </c>
      <c r="BM93" s="108">
        <v>0</v>
      </c>
      <c r="BN93" s="108">
        <v>0</v>
      </c>
      <c r="BO93" s="108">
        <v>0</v>
      </c>
      <c r="BP93" s="108">
        <v>0</v>
      </c>
      <c r="BQ93" s="108">
        <v>0</v>
      </c>
      <c r="BR93" s="108">
        <v>0</v>
      </c>
      <c r="BS93" s="108">
        <v>0</v>
      </c>
      <c r="BT93" s="108">
        <v>0</v>
      </c>
      <c r="BU93" s="108">
        <v>0</v>
      </c>
      <c r="BV93" s="108">
        <v>0</v>
      </c>
      <c r="BW93" s="108">
        <v>0</v>
      </c>
      <c r="BX93" s="108">
        <v>0</v>
      </c>
      <c r="BY93" s="108">
        <v>0</v>
      </c>
      <c r="BZ93" s="108">
        <v>0</v>
      </c>
      <c r="CA93" s="108">
        <v>0</v>
      </c>
      <c r="CB93" s="108">
        <v>0</v>
      </c>
      <c r="CC93" s="108">
        <v>0</v>
      </c>
      <c r="CD93" s="108">
        <v>0</v>
      </c>
      <c r="CE93" s="108">
        <v>0</v>
      </c>
      <c r="CF93" s="108">
        <v>0</v>
      </c>
      <c r="CG93" s="108">
        <v>0</v>
      </c>
      <c r="CH93" s="108">
        <v>0</v>
      </c>
      <c r="CI93" s="108">
        <v>0</v>
      </c>
      <c r="CJ93" s="108">
        <v>0</v>
      </c>
      <c r="CK93" s="108">
        <v>0</v>
      </c>
      <c r="CL93" s="108">
        <v>0</v>
      </c>
      <c r="CM93" s="108">
        <v>4.2476006796161089E-3</v>
      </c>
      <c r="CN93" s="108">
        <v>4.9364007898241268E-3</v>
      </c>
      <c r="CO93" s="108">
        <v>4.9364007898241268E-3</v>
      </c>
      <c r="CP93" s="108">
        <v>0</v>
      </c>
      <c r="CQ93" s="108">
        <v>4.9364007898241268E-3</v>
      </c>
      <c r="CR93" s="108">
        <v>4.9364007898241268E-3</v>
      </c>
      <c r="CS93" s="108">
        <v>4.9364007898241268E-3</v>
      </c>
      <c r="CT93" s="108">
        <v>4.9364007898241268E-3</v>
      </c>
      <c r="CU93" s="108">
        <v>4.9364007898241268E-3</v>
      </c>
      <c r="CV93" s="108">
        <v>4.9364007898241268E-3</v>
      </c>
      <c r="CW93" s="108">
        <v>0</v>
      </c>
      <c r="CX93" s="108">
        <v>4.9364007898241268E-3</v>
      </c>
      <c r="CY93" s="108">
        <v>3.4440005510400884E-4</v>
      </c>
      <c r="CZ93" s="123">
        <f t="shared" si="124"/>
        <v>4.9019607843137268E-2</v>
      </c>
      <c r="DA93" s="124">
        <f t="shared" si="127"/>
        <v>0</v>
      </c>
    </row>
    <row r="94" spans="1:105" ht="15" thickBot="1" x14ac:dyDescent="0.35">
      <c r="A94" s="34" t="s">
        <v>8</v>
      </c>
      <c r="B94" s="35">
        <v>4</v>
      </c>
      <c r="C94" s="34" t="s">
        <v>27</v>
      </c>
      <c r="D94" s="36">
        <v>44219</v>
      </c>
      <c r="E94" s="36">
        <v>44187</v>
      </c>
      <c r="F94" s="37">
        <f t="shared" si="125"/>
        <v>0</v>
      </c>
      <c r="G94" s="38">
        <v>0</v>
      </c>
      <c r="H94" s="38"/>
      <c r="I94" s="39">
        <f t="shared" si="126"/>
        <v>0</v>
      </c>
      <c r="J94" s="119">
        <v>0</v>
      </c>
      <c r="K94" s="48"/>
      <c r="L94" s="107">
        <v>0</v>
      </c>
      <c r="M94" s="108">
        <v>0</v>
      </c>
      <c r="N94" s="108">
        <v>0</v>
      </c>
      <c r="O94" s="108">
        <v>0</v>
      </c>
      <c r="P94" s="108">
        <v>0</v>
      </c>
      <c r="Q94" s="108">
        <v>0</v>
      </c>
      <c r="R94" s="108">
        <v>0</v>
      </c>
      <c r="S94" s="108">
        <v>0</v>
      </c>
      <c r="T94" s="108">
        <v>0</v>
      </c>
      <c r="U94" s="108">
        <v>0</v>
      </c>
      <c r="V94" s="108">
        <v>0</v>
      </c>
      <c r="W94" s="108">
        <v>0</v>
      </c>
      <c r="X94" s="108">
        <v>0</v>
      </c>
      <c r="Y94" s="108">
        <v>0</v>
      </c>
      <c r="Z94" s="108">
        <v>0</v>
      </c>
      <c r="AA94" s="108">
        <v>0</v>
      </c>
      <c r="AB94" s="108">
        <v>0</v>
      </c>
      <c r="AC94" s="108">
        <v>0</v>
      </c>
      <c r="AD94" s="108">
        <v>0</v>
      </c>
      <c r="AE94" s="108">
        <v>0</v>
      </c>
      <c r="AF94" s="108">
        <v>0</v>
      </c>
      <c r="AG94" s="108">
        <v>0</v>
      </c>
      <c r="AH94" s="108">
        <v>0</v>
      </c>
      <c r="AI94" s="108">
        <v>0</v>
      </c>
      <c r="AJ94" s="108">
        <v>0</v>
      </c>
      <c r="AK94" s="108">
        <v>0</v>
      </c>
      <c r="AL94" s="108">
        <v>0</v>
      </c>
      <c r="AM94" s="108">
        <v>0</v>
      </c>
      <c r="AN94" s="108">
        <v>0</v>
      </c>
      <c r="AO94" s="108">
        <v>0</v>
      </c>
      <c r="AP94" s="108">
        <v>0</v>
      </c>
      <c r="AQ94" s="108">
        <v>0</v>
      </c>
      <c r="AR94" s="108">
        <v>0</v>
      </c>
      <c r="AS94" s="108">
        <v>0</v>
      </c>
      <c r="AT94" s="108">
        <v>0</v>
      </c>
      <c r="AU94" s="108">
        <v>0</v>
      </c>
      <c r="AV94" s="108">
        <v>0</v>
      </c>
      <c r="AW94" s="108">
        <v>0</v>
      </c>
      <c r="AX94" s="108">
        <v>0</v>
      </c>
      <c r="AY94" s="108">
        <v>0</v>
      </c>
      <c r="AZ94" s="108">
        <v>0</v>
      </c>
      <c r="BA94" s="108">
        <v>0</v>
      </c>
      <c r="BB94" s="108">
        <v>0</v>
      </c>
      <c r="BC94" s="108">
        <v>0</v>
      </c>
      <c r="BD94" s="108">
        <v>0</v>
      </c>
      <c r="BE94" s="108">
        <v>0</v>
      </c>
      <c r="BF94" s="108">
        <v>0</v>
      </c>
      <c r="BG94" s="108">
        <v>0</v>
      </c>
      <c r="BH94" s="108">
        <v>0</v>
      </c>
      <c r="BI94" s="108">
        <v>0</v>
      </c>
      <c r="BJ94" s="108">
        <v>0</v>
      </c>
      <c r="BK94" s="108">
        <v>0</v>
      </c>
      <c r="BL94" s="108">
        <v>0</v>
      </c>
      <c r="BM94" s="108">
        <v>0</v>
      </c>
      <c r="BN94" s="108">
        <v>0</v>
      </c>
      <c r="BO94" s="108">
        <v>0</v>
      </c>
      <c r="BP94" s="108">
        <v>0</v>
      </c>
      <c r="BQ94" s="108">
        <v>0</v>
      </c>
      <c r="BR94" s="108">
        <v>0</v>
      </c>
      <c r="BS94" s="108">
        <v>0</v>
      </c>
      <c r="BT94" s="108">
        <v>0</v>
      </c>
      <c r="BU94" s="108">
        <v>0</v>
      </c>
      <c r="BV94" s="108">
        <v>0</v>
      </c>
      <c r="BW94" s="108">
        <v>0</v>
      </c>
      <c r="BX94" s="108">
        <v>0</v>
      </c>
      <c r="BY94" s="108">
        <v>0</v>
      </c>
      <c r="BZ94" s="108">
        <v>0</v>
      </c>
      <c r="CA94" s="108">
        <v>0</v>
      </c>
      <c r="CB94" s="108">
        <v>0</v>
      </c>
      <c r="CC94" s="108">
        <v>0</v>
      </c>
      <c r="CD94" s="108">
        <v>0</v>
      </c>
      <c r="CE94" s="108">
        <v>0</v>
      </c>
      <c r="CF94" s="108">
        <v>0</v>
      </c>
      <c r="CG94" s="108">
        <v>0</v>
      </c>
      <c r="CH94" s="108">
        <v>0</v>
      </c>
      <c r="CI94" s="108">
        <v>0</v>
      </c>
      <c r="CJ94" s="108">
        <v>0</v>
      </c>
      <c r="CK94" s="108">
        <v>0</v>
      </c>
      <c r="CL94" s="108">
        <v>0</v>
      </c>
      <c r="CM94" s="108">
        <v>0</v>
      </c>
      <c r="CN94" s="108">
        <v>0</v>
      </c>
      <c r="CO94" s="108">
        <v>0</v>
      </c>
      <c r="CP94" s="108">
        <v>0</v>
      </c>
      <c r="CQ94" s="108">
        <v>0</v>
      </c>
      <c r="CR94" s="108">
        <v>0</v>
      </c>
      <c r="CS94" s="108">
        <v>0</v>
      </c>
      <c r="CT94" s="108">
        <v>0</v>
      </c>
      <c r="CU94" s="108">
        <v>0</v>
      </c>
      <c r="CV94" s="108">
        <v>0</v>
      </c>
      <c r="CW94" s="108">
        <v>0</v>
      </c>
      <c r="CX94" s="108">
        <v>0</v>
      </c>
      <c r="CY94" s="108">
        <v>0</v>
      </c>
      <c r="CZ94" s="123">
        <f t="shared" si="124"/>
        <v>0</v>
      </c>
      <c r="DA94" s="124">
        <f t="shared" si="127"/>
        <v>0</v>
      </c>
    </row>
    <row r="95" spans="1:105" x14ac:dyDescent="0.3">
      <c r="A95" s="1" t="s">
        <v>6</v>
      </c>
      <c r="B95" s="6">
        <v>2</v>
      </c>
      <c r="C95" s="13" t="s">
        <v>28</v>
      </c>
      <c r="D95" s="2">
        <v>44104</v>
      </c>
      <c r="E95" s="2">
        <v>44125</v>
      </c>
      <c r="F95" s="3">
        <f t="shared" si="125"/>
        <v>0</v>
      </c>
      <c r="G95" s="4">
        <v>0</v>
      </c>
      <c r="H95" s="4"/>
      <c r="I95" s="5">
        <f t="shared" si="126"/>
        <v>0</v>
      </c>
      <c r="J95" s="125">
        <v>18</v>
      </c>
      <c r="K95" s="21">
        <f>SUM(K96)</f>
        <v>8.8235294117647065E-2</v>
      </c>
      <c r="L95" s="107">
        <v>0</v>
      </c>
      <c r="M95" s="108">
        <v>0</v>
      </c>
      <c r="N95" s="108">
        <v>0</v>
      </c>
      <c r="O95" s="108">
        <v>0</v>
      </c>
      <c r="P95" s="108">
        <v>0</v>
      </c>
      <c r="Q95" s="108">
        <v>0</v>
      </c>
      <c r="R95" s="108">
        <v>0</v>
      </c>
      <c r="S95" s="108">
        <v>0</v>
      </c>
      <c r="T95" s="108">
        <v>0</v>
      </c>
      <c r="U95" s="108">
        <v>0</v>
      </c>
      <c r="V95" s="108">
        <v>0</v>
      </c>
      <c r="W95" s="108">
        <v>0</v>
      </c>
      <c r="X95" s="108">
        <v>0</v>
      </c>
      <c r="Y95" s="108">
        <v>0</v>
      </c>
      <c r="Z95" s="108">
        <v>0</v>
      </c>
      <c r="AA95" s="108">
        <v>0</v>
      </c>
      <c r="AB95" s="108">
        <v>0</v>
      </c>
      <c r="AC95" s="108">
        <v>0</v>
      </c>
      <c r="AD95" s="108">
        <v>0</v>
      </c>
      <c r="AE95" s="108">
        <v>0</v>
      </c>
      <c r="AF95" s="108">
        <v>0</v>
      </c>
      <c r="AG95" s="108">
        <v>0</v>
      </c>
      <c r="AH95" s="108">
        <v>0</v>
      </c>
      <c r="AI95" s="108">
        <v>0</v>
      </c>
      <c r="AJ95" s="108">
        <v>0</v>
      </c>
      <c r="AK95" s="108">
        <v>0</v>
      </c>
      <c r="AL95" s="108">
        <v>0</v>
      </c>
      <c r="AM95" s="108">
        <v>0</v>
      </c>
      <c r="AN95" s="108">
        <v>0</v>
      </c>
      <c r="AO95" s="108">
        <v>0</v>
      </c>
      <c r="AP95" s="108">
        <v>0</v>
      </c>
      <c r="AQ95" s="108">
        <v>0</v>
      </c>
      <c r="AR95" s="108">
        <v>0</v>
      </c>
      <c r="AS95" s="108">
        <v>0</v>
      </c>
      <c r="AT95" s="108">
        <v>0</v>
      </c>
      <c r="AU95" s="108">
        <v>0</v>
      </c>
      <c r="AV95" s="108">
        <v>0</v>
      </c>
      <c r="AW95" s="108">
        <v>0</v>
      </c>
      <c r="AX95" s="108">
        <v>0</v>
      </c>
      <c r="AY95" s="108">
        <v>0</v>
      </c>
      <c r="AZ95" s="108">
        <v>0</v>
      </c>
      <c r="BA95" s="108">
        <v>0</v>
      </c>
      <c r="BB95" s="108">
        <v>0</v>
      </c>
      <c r="BC95" s="108">
        <v>0</v>
      </c>
      <c r="BD95" s="108">
        <v>0</v>
      </c>
      <c r="BE95" s="108">
        <v>0</v>
      </c>
      <c r="BF95" s="108">
        <v>0</v>
      </c>
      <c r="BG95" s="108">
        <v>0</v>
      </c>
      <c r="BH95" s="108">
        <v>0</v>
      </c>
      <c r="BI95" s="108">
        <v>0</v>
      </c>
      <c r="BJ95" s="108">
        <v>0</v>
      </c>
      <c r="BK95" s="108">
        <v>0</v>
      </c>
      <c r="BL95" s="108">
        <v>0</v>
      </c>
      <c r="BM95" s="108">
        <v>0</v>
      </c>
      <c r="BN95" s="108">
        <v>0</v>
      </c>
      <c r="BO95" s="108">
        <v>0</v>
      </c>
      <c r="BP95" s="108">
        <v>0</v>
      </c>
      <c r="BQ95" s="108">
        <v>0</v>
      </c>
      <c r="BR95" s="108">
        <v>0</v>
      </c>
      <c r="BS95" s="108">
        <v>0</v>
      </c>
      <c r="BT95" s="108">
        <v>0</v>
      </c>
      <c r="BU95" s="108">
        <v>0</v>
      </c>
      <c r="BV95" s="108">
        <v>0</v>
      </c>
      <c r="BW95" s="108">
        <v>0</v>
      </c>
      <c r="BX95" s="108">
        <v>0</v>
      </c>
      <c r="BY95" s="108">
        <v>0</v>
      </c>
      <c r="BZ95" s="108">
        <v>0</v>
      </c>
      <c r="CA95" s="108">
        <v>0</v>
      </c>
      <c r="CB95" s="108">
        <v>0</v>
      </c>
      <c r="CC95" s="108">
        <v>0</v>
      </c>
      <c r="CD95" s="108">
        <v>0</v>
      </c>
      <c r="CE95" s="108">
        <v>0</v>
      </c>
      <c r="CF95" s="108">
        <v>0</v>
      </c>
      <c r="CG95" s="108">
        <v>0</v>
      </c>
      <c r="CH95" s="108">
        <v>0</v>
      </c>
      <c r="CI95" s="108">
        <v>0</v>
      </c>
      <c r="CJ95" s="108">
        <v>0</v>
      </c>
      <c r="CK95" s="108">
        <v>0</v>
      </c>
      <c r="CL95" s="108">
        <v>0</v>
      </c>
      <c r="CM95" s="108">
        <v>0</v>
      </c>
      <c r="CN95" s="108">
        <v>0</v>
      </c>
      <c r="CO95" s="108">
        <v>0</v>
      </c>
      <c r="CP95" s="108">
        <v>0</v>
      </c>
      <c r="CQ95" s="108">
        <v>0</v>
      </c>
      <c r="CR95" s="108">
        <v>0</v>
      </c>
      <c r="CS95" s="108">
        <v>0</v>
      </c>
      <c r="CT95" s="108">
        <v>0</v>
      </c>
      <c r="CU95" s="108">
        <v>0</v>
      </c>
      <c r="CV95" s="108">
        <v>0</v>
      </c>
      <c r="CW95" s="108">
        <v>0</v>
      </c>
      <c r="CX95" s="108">
        <v>0</v>
      </c>
      <c r="CY95" s="108">
        <v>0</v>
      </c>
      <c r="CZ95" s="123">
        <f t="shared" si="124"/>
        <v>0</v>
      </c>
      <c r="DA95" s="124">
        <f t="shared" si="127"/>
        <v>0</v>
      </c>
    </row>
    <row r="96" spans="1:105" ht="15" thickBot="1" x14ac:dyDescent="0.35">
      <c r="A96" s="49" t="s">
        <v>8</v>
      </c>
      <c r="B96" s="50">
        <v>3</v>
      </c>
      <c r="C96" s="51" t="s">
        <v>29</v>
      </c>
      <c r="D96" s="52">
        <v>44104</v>
      </c>
      <c r="E96" s="52">
        <v>44125</v>
      </c>
      <c r="F96" s="37">
        <f t="shared" si="125"/>
        <v>8.8235294117647065E-2</v>
      </c>
      <c r="G96" s="53">
        <v>20150</v>
      </c>
      <c r="H96" s="53"/>
      <c r="I96" s="39">
        <f t="shared" si="126"/>
        <v>1119.4444444444443</v>
      </c>
      <c r="J96" s="121">
        <v>18</v>
      </c>
      <c r="K96" s="48">
        <f t="shared" si="129"/>
        <v>8.8235294117647065E-2</v>
      </c>
      <c r="L96" s="107">
        <v>0</v>
      </c>
      <c r="M96" s="108">
        <v>0</v>
      </c>
      <c r="N96" s="108">
        <v>0</v>
      </c>
      <c r="O96" s="108">
        <v>0</v>
      </c>
      <c r="P96" s="108">
        <v>0</v>
      </c>
      <c r="Q96" s="108">
        <v>0</v>
      </c>
      <c r="R96" s="108">
        <v>0</v>
      </c>
      <c r="S96" s="108">
        <v>0</v>
      </c>
      <c r="T96" s="108">
        <v>4.2913443292949939E-3</v>
      </c>
      <c r="U96" s="108">
        <v>4.9000145964092834E-3</v>
      </c>
      <c r="V96" s="108">
        <v>4.9000145964092834E-3</v>
      </c>
      <c r="W96" s="108">
        <v>4.9000145964092834E-3</v>
      </c>
      <c r="X96" s="108">
        <v>0</v>
      </c>
      <c r="Y96" s="108">
        <v>4.9000145964092834E-3</v>
      </c>
      <c r="Z96" s="108">
        <v>4.9000145964092834E-3</v>
      </c>
      <c r="AA96" s="108">
        <v>4.9000145964092834E-3</v>
      </c>
      <c r="AB96" s="108">
        <v>4.9000145964092834E-3</v>
      </c>
      <c r="AC96" s="108">
        <v>4.9000145964092834E-3</v>
      </c>
      <c r="AD96" s="108">
        <v>4.9000145964092834E-3</v>
      </c>
      <c r="AE96" s="108">
        <v>0</v>
      </c>
      <c r="AF96" s="108">
        <v>4.9000145964092834E-3</v>
      </c>
      <c r="AG96" s="108">
        <v>4.9000145964092834E-3</v>
      </c>
      <c r="AH96" s="108">
        <v>4.9000145964092834E-3</v>
      </c>
      <c r="AI96" s="108">
        <v>4.9000145964092834E-3</v>
      </c>
      <c r="AJ96" s="108">
        <v>4.9000145964092834E-3</v>
      </c>
      <c r="AK96" s="108">
        <v>4.9000145964092834E-3</v>
      </c>
      <c r="AL96" s="108">
        <v>0</v>
      </c>
      <c r="AM96" s="108">
        <v>4.9000145964092834E-3</v>
      </c>
      <c r="AN96" s="108">
        <v>4.9000145964092834E-3</v>
      </c>
      <c r="AO96" s="108">
        <v>6.4370164939424909E-4</v>
      </c>
      <c r="AP96" s="108">
        <v>0</v>
      </c>
      <c r="AQ96" s="108">
        <v>0</v>
      </c>
      <c r="AR96" s="108">
        <v>0</v>
      </c>
      <c r="AS96" s="108">
        <v>0</v>
      </c>
      <c r="AT96" s="108">
        <v>0</v>
      </c>
      <c r="AU96" s="108">
        <v>0</v>
      </c>
      <c r="AV96" s="108">
        <v>0</v>
      </c>
      <c r="AW96" s="108">
        <v>0</v>
      </c>
      <c r="AX96" s="108">
        <v>0</v>
      </c>
      <c r="AY96" s="108">
        <v>0</v>
      </c>
      <c r="AZ96" s="108">
        <v>0</v>
      </c>
      <c r="BA96" s="108">
        <v>0</v>
      </c>
      <c r="BB96" s="108">
        <v>0</v>
      </c>
      <c r="BC96" s="108">
        <v>0</v>
      </c>
      <c r="BD96" s="108">
        <v>0</v>
      </c>
      <c r="BE96" s="108">
        <v>0</v>
      </c>
      <c r="BF96" s="108">
        <v>0</v>
      </c>
      <c r="BG96" s="108">
        <v>0</v>
      </c>
      <c r="BH96" s="108">
        <v>0</v>
      </c>
      <c r="BI96" s="108">
        <v>0</v>
      </c>
      <c r="BJ96" s="108">
        <v>0</v>
      </c>
      <c r="BK96" s="108">
        <v>0</v>
      </c>
      <c r="BL96" s="108">
        <v>0</v>
      </c>
      <c r="BM96" s="108">
        <v>0</v>
      </c>
      <c r="BN96" s="108">
        <v>0</v>
      </c>
      <c r="BO96" s="108">
        <v>0</v>
      </c>
      <c r="BP96" s="108">
        <v>0</v>
      </c>
      <c r="BQ96" s="108">
        <v>0</v>
      </c>
      <c r="BR96" s="108">
        <v>0</v>
      </c>
      <c r="BS96" s="108">
        <v>0</v>
      </c>
      <c r="BT96" s="108">
        <v>0</v>
      </c>
      <c r="BU96" s="108">
        <v>0</v>
      </c>
      <c r="BV96" s="108">
        <v>0</v>
      </c>
      <c r="BW96" s="108">
        <v>0</v>
      </c>
      <c r="BX96" s="108">
        <v>0</v>
      </c>
      <c r="BY96" s="108">
        <v>0</v>
      </c>
      <c r="BZ96" s="108">
        <v>0</v>
      </c>
      <c r="CA96" s="108">
        <v>0</v>
      </c>
      <c r="CB96" s="108">
        <v>0</v>
      </c>
      <c r="CC96" s="108">
        <v>0</v>
      </c>
      <c r="CD96" s="108">
        <v>0</v>
      </c>
      <c r="CE96" s="108">
        <v>0</v>
      </c>
      <c r="CF96" s="108">
        <v>0</v>
      </c>
      <c r="CG96" s="108">
        <v>0</v>
      </c>
      <c r="CH96" s="108">
        <v>0</v>
      </c>
      <c r="CI96" s="108">
        <v>0</v>
      </c>
      <c r="CJ96" s="108">
        <v>0</v>
      </c>
      <c r="CK96" s="108">
        <v>0</v>
      </c>
      <c r="CL96" s="108">
        <v>0</v>
      </c>
      <c r="CM96" s="108">
        <v>0</v>
      </c>
      <c r="CN96" s="108">
        <v>0</v>
      </c>
      <c r="CO96" s="108">
        <v>0</v>
      </c>
      <c r="CP96" s="108">
        <v>0</v>
      </c>
      <c r="CQ96" s="108">
        <v>0</v>
      </c>
      <c r="CR96" s="108">
        <v>0</v>
      </c>
      <c r="CS96" s="108">
        <v>0</v>
      </c>
      <c r="CT96" s="108">
        <v>0</v>
      </c>
      <c r="CU96" s="108">
        <v>0</v>
      </c>
      <c r="CV96" s="108">
        <v>0</v>
      </c>
      <c r="CW96" s="108">
        <v>0</v>
      </c>
      <c r="CX96" s="108">
        <v>0</v>
      </c>
      <c r="CY96" s="108">
        <v>0</v>
      </c>
      <c r="CZ96" s="123">
        <f t="shared" si="124"/>
        <v>8.8235294117647023E-2</v>
      </c>
      <c r="DA96" s="124">
        <f t="shared" si="127"/>
        <v>0</v>
      </c>
    </row>
    <row r="97" spans="1:105" ht="15" thickBot="1" x14ac:dyDescent="0.35">
      <c r="A97" s="54" t="s">
        <v>8</v>
      </c>
      <c r="B97" s="55">
        <v>1</v>
      </c>
      <c r="C97" s="54" t="s">
        <v>30</v>
      </c>
      <c r="D97" s="56">
        <v>44219</v>
      </c>
      <c r="E97" s="56">
        <v>44187</v>
      </c>
      <c r="F97" s="57">
        <f t="shared" si="125"/>
        <v>0</v>
      </c>
      <c r="G97" s="58">
        <v>0</v>
      </c>
      <c r="H97" s="58"/>
      <c r="I97" s="59">
        <f t="shared" si="126"/>
        <v>0</v>
      </c>
      <c r="J97" s="122">
        <v>0</v>
      </c>
      <c r="K97" s="60">
        <f>K73</f>
        <v>0</v>
      </c>
      <c r="L97" s="107">
        <v>0</v>
      </c>
      <c r="M97" s="108">
        <v>0</v>
      </c>
      <c r="N97" s="108">
        <v>0</v>
      </c>
      <c r="O97" s="108">
        <v>0</v>
      </c>
      <c r="P97" s="108">
        <v>0</v>
      </c>
      <c r="Q97" s="108">
        <v>0</v>
      </c>
      <c r="R97" s="108">
        <v>0</v>
      </c>
      <c r="S97" s="108">
        <v>0</v>
      </c>
      <c r="T97" s="108">
        <v>0</v>
      </c>
      <c r="U97" s="108">
        <v>0</v>
      </c>
      <c r="V97" s="108">
        <v>0</v>
      </c>
      <c r="W97" s="108">
        <v>0</v>
      </c>
      <c r="X97" s="108">
        <v>0</v>
      </c>
      <c r="Y97" s="108">
        <v>0</v>
      </c>
      <c r="Z97" s="108">
        <v>0</v>
      </c>
      <c r="AA97" s="108">
        <v>0</v>
      </c>
      <c r="AB97" s="108">
        <v>0</v>
      </c>
      <c r="AC97" s="108">
        <v>0</v>
      </c>
      <c r="AD97" s="108">
        <v>0</v>
      </c>
      <c r="AE97" s="108">
        <v>0</v>
      </c>
      <c r="AF97" s="108">
        <v>0</v>
      </c>
      <c r="AG97" s="108">
        <v>0</v>
      </c>
      <c r="AH97" s="108">
        <v>0</v>
      </c>
      <c r="AI97" s="108">
        <v>0</v>
      </c>
      <c r="AJ97" s="108">
        <v>0</v>
      </c>
      <c r="AK97" s="108">
        <v>0</v>
      </c>
      <c r="AL97" s="108">
        <v>0</v>
      </c>
      <c r="AM97" s="108">
        <v>0</v>
      </c>
      <c r="AN97" s="108">
        <v>0</v>
      </c>
      <c r="AO97" s="108">
        <v>0</v>
      </c>
      <c r="AP97" s="108">
        <v>0</v>
      </c>
      <c r="AQ97" s="108">
        <v>0</v>
      </c>
      <c r="AR97" s="108">
        <v>0</v>
      </c>
      <c r="AS97" s="108">
        <v>0</v>
      </c>
      <c r="AT97" s="108">
        <v>0</v>
      </c>
      <c r="AU97" s="108">
        <v>0</v>
      </c>
      <c r="AV97" s="108">
        <v>0</v>
      </c>
      <c r="AW97" s="108">
        <v>0</v>
      </c>
      <c r="AX97" s="108">
        <v>0</v>
      </c>
      <c r="AY97" s="108">
        <v>0</v>
      </c>
      <c r="AZ97" s="108">
        <v>0</v>
      </c>
      <c r="BA97" s="108">
        <v>0</v>
      </c>
      <c r="BB97" s="108">
        <v>0</v>
      </c>
      <c r="BC97" s="108">
        <v>0</v>
      </c>
      <c r="BD97" s="108">
        <v>0</v>
      </c>
      <c r="BE97" s="108">
        <v>0</v>
      </c>
      <c r="BF97" s="108">
        <v>0</v>
      </c>
      <c r="BG97" s="108">
        <v>0</v>
      </c>
      <c r="BH97" s="108">
        <v>0</v>
      </c>
      <c r="BI97" s="108">
        <v>0</v>
      </c>
      <c r="BJ97" s="108">
        <v>0</v>
      </c>
      <c r="BK97" s="108">
        <v>0</v>
      </c>
      <c r="BL97" s="108">
        <v>0</v>
      </c>
      <c r="BM97" s="108">
        <v>0</v>
      </c>
      <c r="BN97" s="108">
        <v>0</v>
      </c>
      <c r="BO97" s="108">
        <v>0</v>
      </c>
      <c r="BP97" s="108">
        <v>0</v>
      </c>
      <c r="BQ97" s="108">
        <v>0</v>
      </c>
      <c r="BR97" s="108">
        <v>0</v>
      </c>
      <c r="BS97" s="108">
        <v>0</v>
      </c>
      <c r="BT97" s="108">
        <v>0</v>
      </c>
      <c r="BU97" s="108">
        <v>0</v>
      </c>
      <c r="BV97" s="108">
        <v>0</v>
      </c>
      <c r="BW97" s="108">
        <v>0</v>
      </c>
      <c r="BX97" s="108">
        <v>0</v>
      </c>
      <c r="BY97" s="108">
        <v>0</v>
      </c>
      <c r="BZ97" s="108">
        <v>0</v>
      </c>
      <c r="CA97" s="108">
        <v>0</v>
      </c>
      <c r="CB97" s="108">
        <v>0</v>
      </c>
      <c r="CC97" s="108">
        <v>0</v>
      </c>
      <c r="CD97" s="108">
        <v>0</v>
      </c>
      <c r="CE97" s="108">
        <v>0</v>
      </c>
      <c r="CF97" s="108">
        <v>0</v>
      </c>
      <c r="CG97" s="108">
        <v>0</v>
      </c>
      <c r="CH97" s="108">
        <v>0</v>
      </c>
      <c r="CI97" s="108">
        <v>0</v>
      </c>
      <c r="CJ97" s="108">
        <v>0</v>
      </c>
      <c r="CK97" s="108">
        <v>0</v>
      </c>
      <c r="CL97" s="108">
        <v>0</v>
      </c>
      <c r="CM97" s="108">
        <v>0</v>
      </c>
      <c r="CN97" s="108">
        <v>0</v>
      </c>
      <c r="CO97" s="108">
        <v>0</v>
      </c>
      <c r="CP97" s="108">
        <v>0</v>
      </c>
      <c r="CQ97" s="108">
        <v>0</v>
      </c>
      <c r="CR97" s="108">
        <v>0</v>
      </c>
      <c r="CS97" s="108">
        <v>0</v>
      </c>
      <c r="CT97" s="108">
        <v>0</v>
      </c>
      <c r="CU97" s="108">
        <v>0</v>
      </c>
      <c r="CV97" s="108">
        <v>0</v>
      </c>
      <c r="CW97" s="108">
        <v>0</v>
      </c>
      <c r="CX97" s="108">
        <v>0</v>
      </c>
      <c r="CY97" s="108">
        <v>0</v>
      </c>
      <c r="CZ97" s="123">
        <f t="shared" si="124"/>
        <v>0</v>
      </c>
      <c r="DA97" s="124">
        <f t="shared" si="127"/>
        <v>0</v>
      </c>
    </row>
    <row r="98" spans="1:105" ht="15" thickBot="1" x14ac:dyDescent="0.35">
      <c r="E98" s="33"/>
      <c r="F98" s="33"/>
      <c r="G98" s="33"/>
      <c r="H98" s="33"/>
      <c r="I98" s="209"/>
      <c r="J98" s="210"/>
      <c r="K98" s="210"/>
      <c r="L98" s="109"/>
      <c r="M98" s="110"/>
      <c r="N98" s="110"/>
      <c r="O98" s="110"/>
      <c r="P98" s="110"/>
      <c r="Q98" s="110"/>
      <c r="R98" s="110"/>
      <c r="S98" s="110"/>
      <c r="T98" s="110"/>
      <c r="U98" s="110"/>
      <c r="V98" s="110"/>
      <c r="W98" s="110"/>
      <c r="X98" s="110"/>
      <c r="Y98" s="110"/>
      <c r="Z98" s="110"/>
      <c r="AA98" s="110"/>
      <c r="AB98" s="110"/>
      <c r="AC98" s="110"/>
      <c r="AD98" s="110"/>
      <c r="AE98" s="110"/>
      <c r="AF98" s="110"/>
      <c r="AG98" s="110"/>
      <c r="AH98" s="110"/>
      <c r="AI98" s="110"/>
      <c r="AJ98" s="110"/>
      <c r="AK98" s="110"/>
      <c r="AL98" s="110"/>
      <c r="AM98" s="110"/>
      <c r="AN98" s="110"/>
      <c r="AO98" s="110"/>
      <c r="AP98" s="110"/>
      <c r="AQ98" s="110"/>
      <c r="AR98" s="110"/>
      <c r="AS98" s="110"/>
      <c r="AT98" s="110"/>
      <c r="AU98" s="110"/>
      <c r="AV98" s="110"/>
      <c r="AW98" s="110"/>
      <c r="AX98" s="110"/>
      <c r="AY98" s="110"/>
      <c r="AZ98" s="110"/>
      <c r="BA98" s="110"/>
      <c r="BB98" s="110"/>
      <c r="BC98" s="110"/>
      <c r="BD98" s="110"/>
      <c r="BE98" s="110"/>
      <c r="BF98" s="110"/>
      <c r="BG98" s="110"/>
      <c r="BH98" s="110"/>
      <c r="BI98" s="110"/>
      <c r="BJ98" s="110"/>
      <c r="BK98" s="110"/>
      <c r="BL98" s="110"/>
      <c r="BM98" s="110"/>
      <c r="BN98" s="110"/>
      <c r="BO98" s="110"/>
      <c r="BP98" s="110"/>
      <c r="BQ98" s="110"/>
      <c r="BR98" s="110"/>
      <c r="BS98" s="110"/>
      <c r="BT98" s="110"/>
      <c r="BU98" s="110"/>
      <c r="BV98" s="110"/>
      <c r="BW98" s="110"/>
      <c r="BX98" s="110"/>
      <c r="BY98" s="110"/>
      <c r="BZ98" s="110"/>
      <c r="CA98" s="110"/>
      <c r="CB98" s="110"/>
      <c r="CC98" s="110"/>
      <c r="CD98" s="110"/>
      <c r="CE98" s="110"/>
      <c r="CF98" s="110"/>
      <c r="CG98" s="110"/>
      <c r="CH98" s="110"/>
      <c r="CI98" s="110"/>
      <c r="CJ98" s="110"/>
      <c r="CK98" s="110"/>
      <c r="CL98" s="110"/>
      <c r="CM98" s="110"/>
      <c r="CN98" s="110"/>
      <c r="CO98" s="110"/>
      <c r="CP98" s="110"/>
      <c r="CQ98" s="110"/>
      <c r="CR98" s="110"/>
      <c r="CS98" s="110"/>
      <c r="CT98" s="110"/>
      <c r="CU98" s="110"/>
      <c r="CV98" s="110"/>
      <c r="CW98" s="110"/>
      <c r="CX98" s="110"/>
      <c r="CY98" s="110"/>
    </row>
    <row r="99" spans="1:105" ht="15" thickBot="1" x14ac:dyDescent="0.35">
      <c r="A99" s="211" t="s">
        <v>34</v>
      </c>
      <c r="B99" s="212"/>
      <c r="C99" s="212"/>
      <c r="D99" s="212"/>
      <c r="E99" s="61">
        <f>E73-D73</f>
        <v>91</v>
      </c>
      <c r="L99" s="111"/>
      <c r="M99" s="112"/>
      <c r="N99" s="112"/>
      <c r="O99" s="112"/>
      <c r="P99" s="112"/>
      <c r="Q99" s="112"/>
      <c r="R99" s="112"/>
      <c r="S99" s="112"/>
      <c r="T99" s="112"/>
      <c r="U99" s="112"/>
      <c r="V99" s="112"/>
      <c r="W99" s="112"/>
      <c r="X99" s="112"/>
      <c r="Y99" s="112"/>
      <c r="Z99" s="112"/>
      <c r="AA99" s="112"/>
      <c r="AB99" s="112"/>
      <c r="AC99" s="112"/>
      <c r="AD99" s="112"/>
      <c r="AE99" s="112"/>
      <c r="AF99" s="112"/>
      <c r="AG99" s="112"/>
      <c r="AH99" s="112"/>
      <c r="AI99" s="112"/>
      <c r="AJ99" s="112"/>
      <c r="AK99" s="112"/>
      <c r="AL99" s="112"/>
      <c r="AM99" s="112"/>
      <c r="AN99" s="112"/>
      <c r="AO99" s="112"/>
      <c r="AP99" s="112"/>
      <c r="AQ99" s="112"/>
      <c r="AR99" s="112"/>
      <c r="AS99" s="112"/>
      <c r="AT99" s="112"/>
      <c r="AU99" s="112"/>
      <c r="AV99" s="112"/>
      <c r="AW99" s="112"/>
      <c r="AX99" s="112"/>
      <c r="AY99" s="112"/>
      <c r="AZ99" s="112"/>
      <c r="BA99" s="112"/>
      <c r="BB99" s="112"/>
      <c r="BC99" s="112"/>
      <c r="BD99" s="112"/>
      <c r="BE99" s="112"/>
      <c r="BF99" s="112"/>
      <c r="BG99" s="112"/>
      <c r="BH99" s="112"/>
      <c r="BI99" s="112"/>
      <c r="BJ99" s="112"/>
      <c r="BK99" s="112"/>
      <c r="BL99" s="112"/>
      <c r="BM99" s="112"/>
      <c r="BN99" s="112"/>
      <c r="BO99" s="112"/>
      <c r="BP99" s="112"/>
      <c r="BQ99" s="112"/>
      <c r="BR99" s="112"/>
      <c r="BS99" s="112"/>
      <c r="BT99" s="112"/>
      <c r="BU99" s="112"/>
      <c r="BV99" s="112"/>
      <c r="BW99" s="112"/>
      <c r="BX99" s="112"/>
      <c r="BY99" s="112"/>
      <c r="BZ99" s="112"/>
      <c r="CA99" s="112"/>
      <c r="CB99" s="112"/>
      <c r="CC99" s="112"/>
      <c r="CD99" s="112"/>
      <c r="CE99" s="112"/>
      <c r="CF99" s="112"/>
      <c r="CG99" s="112"/>
      <c r="CH99" s="112"/>
      <c r="CI99" s="112"/>
      <c r="CJ99" s="112"/>
      <c r="CK99" s="112"/>
      <c r="CL99" s="112"/>
      <c r="CM99" s="112"/>
      <c r="CN99" s="112"/>
      <c r="CO99" s="112"/>
      <c r="CP99" s="112"/>
      <c r="CQ99" s="112"/>
      <c r="CR99" s="112"/>
      <c r="CS99" s="112"/>
      <c r="CT99" s="112"/>
      <c r="CU99" s="112"/>
      <c r="CV99" s="112"/>
      <c r="CW99" s="112"/>
      <c r="CX99" s="112"/>
      <c r="CY99" s="112"/>
    </row>
    <row r="100" spans="1:105" ht="15" thickBot="1" x14ac:dyDescent="0.35">
      <c r="A100" s="213" t="s">
        <v>35</v>
      </c>
      <c r="B100" s="214"/>
      <c r="C100" s="214"/>
      <c r="D100" s="214"/>
      <c r="E100" s="63">
        <f>SUMIF(A73:A97,A74,J73:J97)</f>
        <v>204</v>
      </c>
      <c r="K100" s="102" t="s">
        <v>51</v>
      </c>
      <c r="L100" s="113">
        <f t="shared" ref="L100:AQ100" si="130">SUM(L73:L97)</f>
        <v>4.2887901657963287E-3</v>
      </c>
      <c r="M100" s="114">
        <f t="shared" si="130"/>
        <v>4.9025607948933207E-3</v>
      </c>
      <c r="N100" s="114">
        <f t="shared" si="130"/>
        <v>4.9025607948933207E-3</v>
      </c>
      <c r="O100" s="114">
        <f t="shared" si="130"/>
        <v>4.9025607948933207E-3</v>
      </c>
      <c r="P100" s="114">
        <f t="shared" si="130"/>
        <v>9.1917130672554866E-3</v>
      </c>
      <c r="Q100" s="114">
        <f t="shared" si="130"/>
        <v>0</v>
      </c>
      <c r="R100" s="114">
        <f t="shared" si="130"/>
        <v>9.8045784299378817E-3</v>
      </c>
      <c r="S100" s="114">
        <f t="shared" si="130"/>
        <v>9.8045784299378817E-3</v>
      </c>
      <c r="T100" s="114">
        <f t="shared" si="130"/>
        <v>1.4095922759232875E-2</v>
      </c>
      <c r="U100" s="114">
        <f t="shared" si="130"/>
        <v>1.4704593026347166E-2</v>
      </c>
      <c r="V100" s="114">
        <f t="shared" si="130"/>
        <v>1.4704593026347166E-2</v>
      </c>
      <c r="W100" s="114">
        <f t="shared" si="130"/>
        <v>1.4704593026347166E-2</v>
      </c>
      <c r="X100" s="114">
        <f t="shared" si="130"/>
        <v>0</v>
      </c>
      <c r="Y100" s="114">
        <f t="shared" si="130"/>
        <v>1.4704593026347166E-2</v>
      </c>
      <c r="Z100" s="114">
        <f t="shared" si="130"/>
        <v>1.4704593026347166E-2</v>
      </c>
      <c r="AA100" s="114">
        <f t="shared" si="130"/>
        <v>1.4704593026347166E-2</v>
      </c>
      <c r="AB100" s="114">
        <f t="shared" si="130"/>
        <v>1.4704593026347166E-2</v>
      </c>
      <c r="AC100" s="114">
        <f t="shared" si="130"/>
        <v>1.4704593026347166E-2</v>
      </c>
      <c r="AD100" s="114">
        <f t="shared" si="130"/>
        <v>1.4704593026347166E-2</v>
      </c>
      <c r="AE100" s="114">
        <f t="shared" si="130"/>
        <v>0</v>
      </c>
      <c r="AF100" s="114">
        <f t="shared" si="130"/>
        <v>1.4704593026347166E-2</v>
      </c>
      <c r="AG100" s="114">
        <f t="shared" si="130"/>
        <v>1.4704593026347166E-2</v>
      </c>
      <c r="AH100" s="114">
        <f t="shared" si="130"/>
        <v>1.4704593026347166E-2</v>
      </c>
      <c r="AI100" s="114">
        <f t="shared" si="130"/>
        <v>1.4704593026347166E-2</v>
      </c>
      <c r="AJ100" s="114">
        <f t="shared" si="130"/>
        <v>1.4704593026347166E-2</v>
      </c>
      <c r="AK100" s="114">
        <f t="shared" si="130"/>
        <v>1.4704593026347166E-2</v>
      </c>
      <c r="AL100" s="114">
        <f t="shared" si="130"/>
        <v>0</v>
      </c>
      <c r="AM100" s="114">
        <f t="shared" si="130"/>
        <v>1.4704593026347166E-2</v>
      </c>
      <c r="AN100" s="114">
        <f t="shared" si="130"/>
        <v>1.4704593026347166E-2</v>
      </c>
      <c r="AO100" s="114">
        <f t="shared" si="130"/>
        <v>1.044828007933213E-2</v>
      </c>
      <c r="AP100" s="114">
        <f t="shared" si="130"/>
        <v>9.8045784299378817E-3</v>
      </c>
      <c r="AQ100" s="114">
        <f t="shared" si="130"/>
        <v>9.8045784299378817E-3</v>
      </c>
      <c r="AR100" s="114">
        <f t="shared" ref="AR100:BW100" si="131">SUM(AR73:AR97)</f>
        <v>9.8045784299378817E-3</v>
      </c>
      <c r="AS100" s="114">
        <f t="shared" si="131"/>
        <v>0</v>
      </c>
      <c r="AT100" s="114">
        <f t="shared" si="131"/>
        <v>9.7787107716577372E-3</v>
      </c>
      <c r="AU100" s="114">
        <f t="shared" si="131"/>
        <v>1.4035716408484148E-2</v>
      </c>
      <c r="AV100" s="114">
        <f t="shared" si="131"/>
        <v>1.4684813615268855E-2</v>
      </c>
      <c r="AW100" s="114">
        <f t="shared" si="131"/>
        <v>1.0567166556445323E-2</v>
      </c>
      <c r="AX100" s="114">
        <f t="shared" si="131"/>
        <v>9.8318724387982635E-3</v>
      </c>
      <c r="AY100" s="114">
        <f t="shared" si="131"/>
        <v>9.8318724387982635E-3</v>
      </c>
      <c r="AZ100" s="114">
        <f t="shared" si="131"/>
        <v>0</v>
      </c>
      <c r="BA100" s="114">
        <f t="shared" si="131"/>
        <v>9.8318724387982635E-3</v>
      </c>
      <c r="BB100" s="114">
        <f t="shared" si="131"/>
        <v>9.8318724387982635E-3</v>
      </c>
      <c r="BC100" s="114">
        <f t="shared" si="131"/>
        <v>9.8318724387982635E-3</v>
      </c>
      <c r="BD100" s="114">
        <f t="shared" si="131"/>
        <v>9.8318724387982635E-3</v>
      </c>
      <c r="BE100" s="114">
        <f t="shared" si="131"/>
        <v>9.8318724387982635E-3</v>
      </c>
      <c r="BF100" s="114">
        <f t="shared" si="131"/>
        <v>9.8318724387982635E-3</v>
      </c>
      <c r="BG100" s="114">
        <f t="shared" si="131"/>
        <v>0</v>
      </c>
      <c r="BH100" s="114">
        <f t="shared" si="131"/>
        <v>9.8318724387982635E-3</v>
      </c>
      <c r="BI100" s="114">
        <f t="shared" si="131"/>
        <v>9.8318724387982635E-3</v>
      </c>
      <c r="BJ100" s="114">
        <f t="shared" si="131"/>
        <v>9.8318724387982635E-3</v>
      </c>
      <c r="BK100" s="114">
        <f t="shared" si="131"/>
        <v>9.8318724387982635E-3</v>
      </c>
      <c r="BL100" s="114">
        <f t="shared" si="131"/>
        <v>1.4120343598829712E-2</v>
      </c>
      <c r="BM100" s="114">
        <f t="shared" si="131"/>
        <v>1.4715964593278525E-2</v>
      </c>
      <c r="BN100" s="114">
        <f t="shared" si="131"/>
        <v>0</v>
      </c>
      <c r="BO100" s="114">
        <f t="shared" si="131"/>
        <v>1.4715964593278525E-2</v>
      </c>
      <c r="BP100" s="114">
        <f t="shared" si="131"/>
        <v>1.4196814084981867E-2</v>
      </c>
      <c r="BQ100" s="114">
        <f t="shared" si="131"/>
        <v>1.4700474569070761E-2</v>
      </c>
      <c r="BR100" s="114">
        <f t="shared" si="131"/>
        <v>1.4700474569070761E-2</v>
      </c>
      <c r="BS100" s="114">
        <f t="shared" si="131"/>
        <v>1.4700474569070761E-2</v>
      </c>
      <c r="BT100" s="114">
        <f t="shared" si="131"/>
        <v>1.4700474569070761E-2</v>
      </c>
      <c r="BU100" s="114">
        <f t="shared" si="131"/>
        <v>0</v>
      </c>
      <c r="BV100" s="114">
        <f t="shared" si="131"/>
        <v>1.4700474569070761E-2</v>
      </c>
      <c r="BW100" s="114">
        <f t="shared" si="131"/>
        <v>1.4700474569070761E-2</v>
      </c>
      <c r="BX100" s="114">
        <f t="shared" ref="BX100:CY100" si="132">SUM(BX73:BX97)</f>
        <v>1.4700474569070761E-2</v>
      </c>
      <c r="BY100" s="114">
        <f t="shared" si="132"/>
        <v>1.4700474569070761E-2</v>
      </c>
      <c r="BZ100" s="114">
        <f t="shared" si="132"/>
        <v>1.4700474569070761E-2</v>
      </c>
      <c r="CA100" s="114">
        <f t="shared" si="132"/>
        <v>1.4557846312099654E-2</v>
      </c>
      <c r="CB100" s="114">
        <f t="shared" si="132"/>
        <v>0</v>
      </c>
      <c r="CC100" s="114">
        <f t="shared" si="132"/>
        <v>1.4663485262867263E-2</v>
      </c>
      <c r="CD100" s="114">
        <f t="shared" si="132"/>
        <v>1.4663485262867263E-2</v>
      </c>
      <c r="CE100" s="114">
        <f t="shared" si="132"/>
        <v>1.4663485262867263E-2</v>
      </c>
      <c r="CF100" s="114">
        <f t="shared" si="132"/>
        <v>1.4663485262867263E-2</v>
      </c>
      <c r="CG100" s="114">
        <f t="shared" si="132"/>
        <v>1.4663485262867263E-2</v>
      </c>
      <c r="CH100" s="114">
        <f t="shared" si="132"/>
        <v>1.4663485262867263E-2</v>
      </c>
      <c r="CI100" s="114">
        <f t="shared" si="132"/>
        <v>0</v>
      </c>
      <c r="CJ100" s="114">
        <f t="shared" si="132"/>
        <v>1.5101984783873302E-2</v>
      </c>
      <c r="CK100" s="114">
        <f t="shared" si="132"/>
        <v>1.4585951001192022E-2</v>
      </c>
      <c r="CL100" s="114">
        <f t="shared" si="132"/>
        <v>1.4585951001192022E-2</v>
      </c>
      <c r="CM100" s="114">
        <f t="shared" si="132"/>
        <v>1.4750162270966049E-2</v>
      </c>
      <c r="CN100" s="114">
        <f t="shared" si="132"/>
        <v>1.471579389821113E-2</v>
      </c>
      <c r="CO100" s="114">
        <f t="shared" si="132"/>
        <v>1.471579389821113E-2</v>
      </c>
      <c r="CP100" s="114">
        <f t="shared" si="132"/>
        <v>0</v>
      </c>
      <c r="CQ100" s="114">
        <f t="shared" si="132"/>
        <v>1.471579389821113E-2</v>
      </c>
      <c r="CR100" s="114">
        <f t="shared" si="132"/>
        <v>1.4844452970088684E-2</v>
      </c>
      <c r="CS100" s="114">
        <f t="shared" si="132"/>
        <v>1.5203691785824517E-2</v>
      </c>
      <c r="CT100" s="114">
        <f t="shared" si="132"/>
        <v>1.4776904155349442E-2</v>
      </c>
      <c r="CU100" s="114">
        <f t="shared" si="132"/>
        <v>1.4776904155349442E-2</v>
      </c>
      <c r="CV100" s="114">
        <f t="shared" si="132"/>
        <v>1.4776904155349442E-2</v>
      </c>
      <c r="CW100" s="114">
        <f t="shared" si="132"/>
        <v>0</v>
      </c>
      <c r="CX100" s="114">
        <f t="shared" si="132"/>
        <v>1.0365139449467087E-2</v>
      </c>
      <c r="CY100" s="114">
        <f t="shared" si="132"/>
        <v>7.1021802408264504E-4</v>
      </c>
    </row>
    <row r="101" spans="1:105" ht="15" thickBot="1" x14ac:dyDescent="0.35">
      <c r="K101" s="102" t="s">
        <v>52</v>
      </c>
      <c r="L101" s="115">
        <f>+L100</f>
        <v>4.2887901657963287E-3</v>
      </c>
      <c r="M101" s="116">
        <f>+M100+L101</f>
        <v>9.1913509606896503E-3</v>
      </c>
      <c r="N101" s="116">
        <f t="shared" ref="N101:BY101" si="133">+N100+M101</f>
        <v>1.4093911755582972E-2</v>
      </c>
      <c r="O101" s="116">
        <f t="shared" si="133"/>
        <v>1.8996472550476293E-2</v>
      </c>
      <c r="P101" s="116">
        <f t="shared" si="133"/>
        <v>2.818818561773178E-2</v>
      </c>
      <c r="Q101" s="116">
        <f t="shared" si="133"/>
        <v>2.818818561773178E-2</v>
      </c>
      <c r="R101" s="116">
        <f t="shared" si="133"/>
        <v>3.7992764047669658E-2</v>
      </c>
      <c r="S101" s="116">
        <f t="shared" si="133"/>
        <v>4.7797342477607543E-2</v>
      </c>
      <c r="T101" s="116">
        <f t="shared" si="133"/>
        <v>6.1893265236840418E-2</v>
      </c>
      <c r="U101" s="116">
        <f t="shared" si="133"/>
        <v>7.6597858263187588E-2</v>
      </c>
      <c r="V101" s="116">
        <f t="shared" si="133"/>
        <v>9.130245128953475E-2</v>
      </c>
      <c r="W101" s="116">
        <f t="shared" si="133"/>
        <v>0.10600704431588191</v>
      </c>
      <c r="X101" s="116">
        <f t="shared" si="133"/>
        <v>0.10600704431588191</v>
      </c>
      <c r="Y101" s="116">
        <f t="shared" si="133"/>
        <v>0.12071163734222908</v>
      </c>
      <c r="Z101" s="116">
        <f t="shared" si="133"/>
        <v>0.13541623036857625</v>
      </c>
      <c r="AA101" s="116">
        <f>+AA100+Z101</f>
        <v>0.15012082339492341</v>
      </c>
      <c r="AB101" s="116">
        <f t="shared" si="133"/>
        <v>0.16482541642127058</v>
      </c>
      <c r="AC101" s="116">
        <f t="shared" si="133"/>
        <v>0.17953000944761774</v>
      </c>
      <c r="AD101" s="116">
        <f t="shared" si="133"/>
        <v>0.1942346024739649</v>
      </c>
      <c r="AE101" s="116">
        <f t="shared" si="133"/>
        <v>0.1942346024739649</v>
      </c>
      <c r="AF101" s="116">
        <f t="shared" si="133"/>
        <v>0.20893919550031206</v>
      </c>
      <c r="AG101" s="116">
        <f t="shared" si="133"/>
        <v>0.22364378852665923</v>
      </c>
      <c r="AH101" s="116">
        <f t="shared" si="133"/>
        <v>0.23834838155300639</v>
      </c>
      <c r="AI101" s="116">
        <f t="shared" si="133"/>
        <v>0.25305297457935355</v>
      </c>
      <c r="AJ101" s="116">
        <f t="shared" si="133"/>
        <v>0.26775756760570074</v>
      </c>
      <c r="AK101" s="116">
        <f t="shared" si="133"/>
        <v>0.28246216063204793</v>
      </c>
      <c r="AL101" s="116">
        <f t="shared" si="133"/>
        <v>0.28246216063204793</v>
      </c>
      <c r="AM101" s="116">
        <f t="shared" si="133"/>
        <v>0.29716675365839512</v>
      </c>
      <c r="AN101" s="116">
        <f>+AN100+AM101</f>
        <v>0.31187134668474231</v>
      </c>
      <c r="AO101" s="116">
        <f t="shared" si="133"/>
        <v>0.32231962676407444</v>
      </c>
      <c r="AP101" s="116">
        <f t="shared" si="133"/>
        <v>0.33212420519401231</v>
      </c>
      <c r="AQ101" s="116">
        <f t="shared" si="133"/>
        <v>0.34192878362395018</v>
      </c>
      <c r="AR101" s="116">
        <f t="shared" si="133"/>
        <v>0.35173336205388805</v>
      </c>
      <c r="AS101" s="116">
        <f t="shared" si="133"/>
        <v>0.35173336205388805</v>
      </c>
      <c r="AT101" s="116">
        <f t="shared" si="133"/>
        <v>0.36151207282554582</v>
      </c>
      <c r="AU101" s="116">
        <f t="shared" si="133"/>
        <v>0.37554778923402998</v>
      </c>
      <c r="AV101" s="116">
        <f t="shared" si="133"/>
        <v>0.39023260284929884</v>
      </c>
      <c r="AW101" s="116">
        <f t="shared" si="133"/>
        <v>0.40079976940574413</v>
      </c>
      <c r="AX101" s="116">
        <f t="shared" si="133"/>
        <v>0.41063164184454237</v>
      </c>
      <c r="AY101" s="116">
        <f t="shared" si="133"/>
        <v>0.42046351428334061</v>
      </c>
      <c r="AZ101" s="116">
        <f t="shared" si="133"/>
        <v>0.42046351428334061</v>
      </c>
      <c r="BA101" s="116">
        <f t="shared" si="133"/>
        <v>0.43029538672213885</v>
      </c>
      <c r="BB101" s="116">
        <f t="shared" si="133"/>
        <v>0.44012725916093709</v>
      </c>
      <c r="BC101" s="116">
        <f t="shared" si="133"/>
        <v>0.44995913159973533</v>
      </c>
      <c r="BD101" s="116">
        <f t="shared" si="133"/>
        <v>0.45979100403853357</v>
      </c>
      <c r="BE101" s="116">
        <f t="shared" si="133"/>
        <v>0.46962287647733181</v>
      </c>
      <c r="BF101" s="116">
        <f t="shared" si="133"/>
        <v>0.47945474891613005</v>
      </c>
      <c r="BG101" s="116">
        <f t="shared" si="133"/>
        <v>0.47945474891613005</v>
      </c>
      <c r="BH101" s="116">
        <f t="shared" si="133"/>
        <v>0.48928662135492829</v>
      </c>
      <c r="BI101" s="116">
        <f t="shared" si="133"/>
        <v>0.49911849379372653</v>
      </c>
      <c r="BJ101" s="116">
        <f t="shared" si="133"/>
        <v>0.50895036623252476</v>
      </c>
      <c r="BK101" s="116">
        <f t="shared" si="133"/>
        <v>0.518782238671323</v>
      </c>
      <c r="BL101" s="116">
        <f t="shared" si="133"/>
        <v>0.53290258227015275</v>
      </c>
      <c r="BM101" s="116">
        <f t="shared" si="133"/>
        <v>0.54761854686343125</v>
      </c>
      <c r="BN101" s="116">
        <f t="shared" si="133"/>
        <v>0.54761854686343125</v>
      </c>
      <c r="BO101" s="116">
        <f t="shared" si="133"/>
        <v>0.56233451145670976</v>
      </c>
      <c r="BP101" s="116">
        <f t="shared" si="133"/>
        <v>0.57653132554169162</v>
      </c>
      <c r="BQ101" s="116">
        <f t="shared" si="133"/>
        <v>0.59123180011076237</v>
      </c>
      <c r="BR101" s="116">
        <f t="shared" si="133"/>
        <v>0.60593227467983313</v>
      </c>
      <c r="BS101" s="116">
        <f t="shared" si="133"/>
        <v>0.62063274924890388</v>
      </c>
      <c r="BT101" s="116">
        <f t="shared" si="133"/>
        <v>0.63533322381797463</v>
      </c>
      <c r="BU101" s="116">
        <f t="shared" si="133"/>
        <v>0.63533322381797463</v>
      </c>
      <c r="BV101" s="116">
        <f t="shared" si="133"/>
        <v>0.65003369838704539</v>
      </c>
      <c r="BW101" s="116">
        <f t="shared" si="133"/>
        <v>0.66473417295611614</v>
      </c>
      <c r="BX101" s="116">
        <f t="shared" si="133"/>
        <v>0.6794346475251869</v>
      </c>
      <c r="BY101" s="116">
        <f t="shared" si="133"/>
        <v>0.69413512209425765</v>
      </c>
      <c r="BZ101" s="116">
        <f t="shared" ref="BZ101:CY101" si="134">+BZ100+BY101</f>
        <v>0.7088355966633284</v>
      </c>
      <c r="CA101" s="116">
        <f t="shared" si="134"/>
        <v>0.72339344297542807</v>
      </c>
      <c r="CB101" s="116">
        <f t="shared" si="134"/>
        <v>0.72339344297542807</v>
      </c>
      <c r="CC101" s="116">
        <f t="shared" si="134"/>
        <v>0.73805692823829538</v>
      </c>
      <c r="CD101" s="116">
        <f t="shared" si="134"/>
        <v>0.7527204135011627</v>
      </c>
      <c r="CE101" s="116">
        <f t="shared" si="134"/>
        <v>0.76738389876403001</v>
      </c>
      <c r="CF101" s="116">
        <f t="shared" si="134"/>
        <v>0.78204738402689733</v>
      </c>
      <c r="CG101" s="116">
        <f t="shared" si="134"/>
        <v>0.79671086928976464</v>
      </c>
      <c r="CH101" s="116">
        <f t="shared" si="134"/>
        <v>0.81137435455263196</v>
      </c>
      <c r="CI101" s="116">
        <f t="shared" si="134"/>
        <v>0.81137435455263196</v>
      </c>
      <c r="CJ101" s="116">
        <f t="shared" si="134"/>
        <v>0.82647633933650522</v>
      </c>
      <c r="CK101" s="116">
        <f t="shared" si="134"/>
        <v>0.84106229033769719</v>
      </c>
      <c r="CL101" s="116">
        <f t="shared" si="134"/>
        <v>0.85564824133888917</v>
      </c>
      <c r="CM101" s="116">
        <f t="shared" si="134"/>
        <v>0.87039840360985521</v>
      </c>
      <c r="CN101" s="116">
        <f t="shared" si="134"/>
        <v>0.8851141975080663</v>
      </c>
      <c r="CO101" s="116">
        <f t="shared" si="134"/>
        <v>0.8998299914062774</v>
      </c>
      <c r="CP101" s="116">
        <f t="shared" si="134"/>
        <v>0.8998299914062774</v>
      </c>
      <c r="CQ101" s="116">
        <f t="shared" si="134"/>
        <v>0.91454578530448849</v>
      </c>
      <c r="CR101" s="116">
        <f t="shared" si="134"/>
        <v>0.92939023827457712</v>
      </c>
      <c r="CS101" s="116">
        <f t="shared" si="134"/>
        <v>0.9445939300604016</v>
      </c>
      <c r="CT101" s="116">
        <f t="shared" si="134"/>
        <v>0.95937083421575109</v>
      </c>
      <c r="CU101" s="116">
        <f t="shared" si="134"/>
        <v>0.97414773837110058</v>
      </c>
      <c r="CV101" s="116">
        <f t="shared" si="134"/>
        <v>0.98892464252645007</v>
      </c>
      <c r="CW101" s="116">
        <f t="shared" si="134"/>
        <v>0.98892464252645007</v>
      </c>
      <c r="CX101" s="116">
        <f t="shared" si="134"/>
        <v>0.99928978197591711</v>
      </c>
      <c r="CY101" s="116">
        <f t="shared" si="134"/>
        <v>0.99999999999999978</v>
      </c>
    </row>
    <row r="102" spans="1:105" ht="15" thickBot="1" x14ac:dyDescent="0.35"/>
    <row r="103" spans="1:105" ht="15" thickBot="1" x14ac:dyDescent="0.35">
      <c r="K103" s="102" t="s">
        <v>53</v>
      </c>
      <c r="L103" s="172">
        <v>44096</v>
      </c>
      <c r="M103" s="218">
        <v>44124</v>
      </c>
      <c r="N103" s="219"/>
      <c r="O103" s="219"/>
      <c r="P103" s="220"/>
      <c r="Q103" s="203">
        <v>44127</v>
      </c>
      <c r="R103" s="204"/>
      <c r="S103" s="204"/>
      <c r="T103" s="205"/>
      <c r="U103" s="203">
        <v>44134</v>
      </c>
      <c r="V103" s="204"/>
      <c r="W103" s="204"/>
      <c r="X103" s="205"/>
      <c r="Y103" s="203">
        <v>44141</v>
      </c>
      <c r="Z103" s="204"/>
      <c r="AA103" s="204"/>
      <c r="AB103" s="205"/>
      <c r="AC103" s="203">
        <v>44148</v>
      </c>
      <c r="AD103" s="204"/>
      <c r="AE103" s="204"/>
      <c r="AF103" s="205"/>
      <c r="AG103" s="203">
        <v>44155</v>
      </c>
      <c r="AH103" s="204"/>
      <c r="AI103" s="204"/>
      <c r="AJ103" s="205"/>
      <c r="AK103" s="203">
        <v>44162</v>
      </c>
      <c r="AL103" s="204"/>
      <c r="AM103" s="204"/>
      <c r="AN103" s="205"/>
      <c r="AO103" s="203">
        <v>44169</v>
      </c>
      <c r="AP103" s="204"/>
      <c r="AQ103" s="204"/>
      <c r="AR103" s="205"/>
      <c r="AS103" s="203">
        <v>44176</v>
      </c>
      <c r="AT103" s="204"/>
      <c r="AU103" s="204"/>
      <c r="AV103" s="205"/>
      <c r="AW103" s="203">
        <v>44183</v>
      </c>
      <c r="AX103" s="204"/>
      <c r="AY103" s="204"/>
      <c r="AZ103" s="205"/>
      <c r="BA103" s="203">
        <v>44187</v>
      </c>
      <c r="BB103" s="204"/>
      <c r="BC103" s="204"/>
      <c r="BD103" s="205"/>
    </row>
    <row r="104" spans="1:105" ht="15" thickBot="1" x14ac:dyDescent="0.35">
      <c r="K104" s="102" t="s">
        <v>51</v>
      </c>
      <c r="L104" s="171">
        <f>L100</f>
        <v>4.2887901657963287E-3</v>
      </c>
      <c r="M104" s="206">
        <f>L104+SUM(M100:AN100)</f>
        <v>0.31187134668474226</v>
      </c>
      <c r="N104" s="207"/>
      <c r="O104" s="207"/>
      <c r="P104" s="208"/>
      <c r="Q104" s="206">
        <f>M104+SUM(AO100:AQ100)</f>
        <v>0.34192878362395013</v>
      </c>
      <c r="R104" s="207"/>
      <c r="S104" s="207"/>
      <c r="T104" s="208"/>
      <c r="U104" s="206">
        <f>Q104+SUM(AR100:AX100)</f>
        <v>0.41063164184454232</v>
      </c>
      <c r="V104" s="207"/>
      <c r="W104" s="207"/>
      <c r="X104" s="208"/>
      <c r="Y104" s="206">
        <f>U104+SUM(AY100:BE100)</f>
        <v>0.46962287647733192</v>
      </c>
      <c r="Z104" s="207"/>
      <c r="AA104" s="207"/>
      <c r="AB104" s="208"/>
      <c r="AC104" s="206">
        <f>Y104+SUM(BF100:BL100)</f>
        <v>0.53290258227015297</v>
      </c>
      <c r="AD104" s="207"/>
      <c r="AE104" s="207"/>
      <c r="AF104" s="208"/>
      <c r="AG104" s="206">
        <f>AC104+SUM(BM100:BS100)</f>
        <v>0.6206327492489041</v>
      </c>
      <c r="AH104" s="207"/>
      <c r="AI104" s="207"/>
      <c r="AJ104" s="208"/>
      <c r="AK104" s="206">
        <f>AG104+SUM(BT100:BZ100)</f>
        <v>0.70883559666332863</v>
      </c>
      <c r="AL104" s="207"/>
      <c r="AM104" s="207"/>
      <c r="AN104" s="208"/>
      <c r="AO104" s="206">
        <f>AK104+SUM(CA100:CG100)</f>
        <v>0.79671086928976464</v>
      </c>
      <c r="AP104" s="207"/>
      <c r="AQ104" s="207"/>
      <c r="AR104" s="208"/>
      <c r="AS104" s="206">
        <f>AO104+SUM(CH100:CN100)</f>
        <v>0.88511419750806641</v>
      </c>
      <c r="AT104" s="207"/>
      <c r="AU104" s="207"/>
      <c r="AV104" s="208"/>
      <c r="AW104" s="206">
        <f>AS104+SUM(CO100:CU100)</f>
        <v>0.9741477383711008</v>
      </c>
      <c r="AX104" s="207"/>
      <c r="AY104" s="207"/>
      <c r="AZ104" s="208"/>
      <c r="BA104" s="206">
        <f>AW104+SUM(CV100:CY100)</f>
        <v>1</v>
      </c>
      <c r="BB104" s="207"/>
      <c r="BC104" s="207"/>
      <c r="BD104" s="208"/>
    </row>
    <row r="109" spans="1:105" ht="15" thickBot="1" x14ac:dyDescent="0.35"/>
    <row r="110" spans="1:105" ht="29.4" thickBot="1" x14ac:dyDescent="0.35">
      <c r="A110" s="23" t="s">
        <v>0</v>
      </c>
      <c r="B110" s="24" t="s">
        <v>1</v>
      </c>
      <c r="C110" s="23" t="s">
        <v>2</v>
      </c>
      <c r="D110" s="25" t="s">
        <v>4</v>
      </c>
      <c r="E110" s="117" t="s">
        <v>5</v>
      </c>
      <c r="F110" s="27" t="s">
        <v>31</v>
      </c>
      <c r="G110" s="28" t="s">
        <v>42</v>
      </c>
      <c r="H110" s="28" t="s">
        <v>36</v>
      </c>
      <c r="I110" s="28" t="s">
        <v>33</v>
      </c>
      <c r="J110" s="28" t="s">
        <v>54</v>
      </c>
      <c r="K110" s="29" t="s">
        <v>37</v>
      </c>
      <c r="L110" s="103">
        <v>44096</v>
      </c>
      <c r="M110" s="104">
        <f>+L110+1</f>
        <v>44097</v>
      </c>
      <c r="N110" s="104">
        <f t="shared" ref="N110" si="135">+M110+1</f>
        <v>44098</v>
      </c>
      <c r="O110" s="104">
        <f t="shared" ref="O110" si="136">+N110+1</f>
        <v>44099</v>
      </c>
      <c r="P110" s="104">
        <f t="shared" ref="P110" si="137">+O110+1</f>
        <v>44100</v>
      </c>
      <c r="Q110" s="104">
        <f t="shared" ref="Q110" si="138">+P110+1</f>
        <v>44101</v>
      </c>
      <c r="R110" s="104">
        <f t="shared" ref="R110" si="139">+Q110+1</f>
        <v>44102</v>
      </c>
      <c r="S110" s="104">
        <f t="shared" ref="S110" si="140">+R110+1</f>
        <v>44103</v>
      </c>
      <c r="T110" s="104">
        <f t="shared" ref="T110" si="141">+S110+1</f>
        <v>44104</v>
      </c>
      <c r="U110" s="104">
        <f t="shared" ref="U110" si="142">+T110+1</f>
        <v>44105</v>
      </c>
      <c r="V110" s="104">
        <f t="shared" ref="V110" si="143">+U110+1</f>
        <v>44106</v>
      </c>
      <c r="W110" s="104">
        <f t="shared" ref="W110" si="144">+V110+1</f>
        <v>44107</v>
      </c>
      <c r="X110" s="104">
        <f t="shared" ref="X110" si="145">+W110+1</f>
        <v>44108</v>
      </c>
      <c r="Y110" s="104">
        <f t="shared" ref="Y110" si="146">+X110+1</f>
        <v>44109</v>
      </c>
      <c r="Z110" s="104">
        <f t="shared" ref="Z110" si="147">+Y110+1</f>
        <v>44110</v>
      </c>
      <c r="AA110" s="104">
        <f t="shared" ref="AA110" si="148">+Z110+1</f>
        <v>44111</v>
      </c>
      <c r="AB110" s="104">
        <f t="shared" ref="AB110" si="149">+AA110+1</f>
        <v>44112</v>
      </c>
      <c r="AC110" s="104">
        <f t="shared" ref="AC110" si="150">+AB110+1</f>
        <v>44113</v>
      </c>
      <c r="AD110" s="104">
        <f t="shared" ref="AD110" si="151">+AC110+1</f>
        <v>44114</v>
      </c>
      <c r="AE110" s="104">
        <f t="shared" ref="AE110" si="152">+AD110+1</f>
        <v>44115</v>
      </c>
      <c r="AF110" s="104">
        <f t="shared" ref="AF110" si="153">+AE110+1</f>
        <v>44116</v>
      </c>
      <c r="AG110" s="104">
        <f t="shared" ref="AG110" si="154">+AF110+1</f>
        <v>44117</v>
      </c>
      <c r="AH110" s="104">
        <f t="shared" ref="AH110" si="155">+AG110+1</f>
        <v>44118</v>
      </c>
      <c r="AI110" s="104">
        <f t="shared" ref="AI110" si="156">+AH110+1</f>
        <v>44119</v>
      </c>
      <c r="AJ110" s="104">
        <f t="shared" ref="AJ110" si="157">+AI110+1</f>
        <v>44120</v>
      </c>
      <c r="AK110" s="104">
        <f t="shared" ref="AK110" si="158">+AJ110+1</f>
        <v>44121</v>
      </c>
      <c r="AL110" s="104">
        <f t="shared" ref="AL110" si="159">+AK110+1</f>
        <v>44122</v>
      </c>
      <c r="AM110" s="104">
        <f t="shared" ref="AM110" si="160">+AL110+1</f>
        <v>44123</v>
      </c>
      <c r="AN110" s="104">
        <f>+AM110+1</f>
        <v>44124</v>
      </c>
      <c r="AO110" s="104">
        <f t="shared" ref="AO110" si="161">+AN110+1</f>
        <v>44125</v>
      </c>
      <c r="AP110" s="104">
        <f t="shared" ref="AP110" si="162">+AO110+1</f>
        <v>44126</v>
      </c>
      <c r="AQ110" s="104">
        <f t="shared" ref="AQ110" si="163">+AP110+1</f>
        <v>44127</v>
      </c>
      <c r="AR110" s="104">
        <f t="shared" ref="AR110" si="164">+AQ110+1</f>
        <v>44128</v>
      </c>
      <c r="AS110" s="104">
        <f t="shared" ref="AS110" si="165">+AR110+1</f>
        <v>44129</v>
      </c>
      <c r="AT110" s="104">
        <f t="shared" ref="AT110" si="166">+AS110+1</f>
        <v>44130</v>
      </c>
      <c r="AU110" s="104">
        <f t="shared" ref="AU110" si="167">+AT110+1</f>
        <v>44131</v>
      </c>
      <c r="AV110" s="104">
        <f t="shared" ref="AV110" si="168">+AU110+1</f>
        <v>44132</v>
      </c>
      <c r="AW110" s="104">
        <f t="shared" ref="AW110" si="169">+AV110+1</f>
        <v>44133</v>
      </c>
      <c r="AX110" s="104">
        <f t="shared" ref="AX110" si="170">+AW110+1</f>
        <v>44134</v>
      </c>
      <c r="AY110" s="104">
        <f t="shared" ref="AY110" si="171">+AX110+1</f>
        <v>44135</v>
      </c>
      <c r="AZ110" s="104">
        <f t="shared" ref="AZ110" si="172">+AY110+1</f>
        <v>44136</v>
      </c>
      <c r="BA110" s="104">
        <f t="shared" ref="BA110" si="173">+AZ110+1</f>
        <v>44137</v>
      </c>
      <c r="BB110" s="104">
        <f t="shared" ref="BB110" si="174">+BA110+1</f>
        <v>44138</v>
      </c>
      <c r="BC110" s="104">
        <f t="shared" ref="BC110" si="175">+BB110+1</f>
        <v>44139</v>
      </c>
      <c r="BD110" s="104">
        <f t="shared" ref="BD110" si="176">+BC110+1</f>
        <v>44140</v>
      </c>
      <c r="BE110" s="104">
        <f t="shared" ref="BE110" si="177">+BD110+1</f>
        <v>44141</v>
      </c>
      <c r="BF110" s="104">
        <f t="shared" ref="BF110" si="178">+BE110+1</f>
        <v>44142</v>
      </c>
      <c r="BG110" s="104">
        <f t="shared" ref="BG110" si="179">+BF110+1</f>
        <v>44143</v>
      </c>
      <c r="BH110" s="104">
        <f t="shared" ref="BH110" si="180">+BG110+1</f>
        <v>44144</v>
      </c>
      <c r="BI110" s="104">
        <f t="shared" ref="BI110" si="181">+BH110+1</f>
        <v>44145</v>
      </c>
      <c r="BJ110" s="104">
        <f t="shared" ref="BJ110" si="182">+BI110+1</f>
        <v>44146</v>
      </c>
      <c r="BK110" s="104">
        <f t="shared" ref="BK110" si="183">+BJ110+1</f>
        <v>44147</v>
      </c>
      <c r="BL110" s="104">
        <f t="shared" ref="BL110" si="184">+BK110+1</f>
        <v>44148</v>
      </c>
      <c r="BM110" s="104">
        <f t="shared" ref="BM110" si="185">+BL110+1</f>
        <v>44149</v>
      </c>
      <c r="BN110" s="104">
        <f t="shared" ref="BN110" si="186">+BM110+1</f>
        <v>44150</v>
      </c>
      <c r="BO110" s="104">
        <f t="shared" ref="BO110" si="187">+BN110+1</f>
        <v>44151</v>
      </c>
      <c r="BP110" s="104">
        <f t="shared" ref="BP110" si="188">+BO110+1</f>
        <v>44152</v>
      </c>
      <c r="BQ110" s="104">
        <f t="shared" ref="BQ110" si="189">+BP110+1</f>
        <v>44153</v>
      </c>
      <c r="BR110" s="104">
        <f t="shared" ref="BR110" si="190">+BQ110+1</f>
        <v>44154</v>
      </c>
      <c r="BS110" s="104">
        <f t="shared" ref="BS110" si="191">+BR110+1</f>
        <v>44155</v>
      </c>
      <c r="BT110" s="104">
        <f t="shared" ref="BT110" si="192">+BS110+1</f>
        <v>44156</v>
      </c>
      <c r="BU110" s="104">
        <f t="shared" ref="BU110" si="193">+BT110+1</f>
        <v>44157</v>
      </c>
      <c r="BV110" s="104">
        <f t="shared" ref="BV110" si="194">+BU110+1</f>
        <v>44158</v>
      </c>
      <c r="BW110" s="104">
        <f t="shared" ref="BW110" si="195">+BV110+1</f>
        <v>44159</v>
      </c>
      <c r="BX110" s="104">
        <f t="shared" ref="BX110" si="196">+BW110+1</f>
        <v>44160</v>
      </c>
      <c r="BY110" s="104">
        <f t="shared" ref="BY110" si="197">+BX110+1</f>
        <v>44161</v>
      </c>
      <c r="BZ110" s="104">
        <f t="shared" ref="BZ110" si="198">+BY110+1</f>
        <v>44162</v>
      </c>
      <c r="CA110" s="104">
        <f t="shared" ref="CA110" si="199">+BZ110+1</f>
        <v>44163</v>
      </c>
      <c r="CB110" s="104">
        <f t="shared" ref="CB110" si="200">+CA110+1</f>
        <v>44164</v>
      </c>
      <c r="CC110" s="104">
        <f t="shared" ref="CC110" si="201">+CB110+1</f>
        <v>44165</v>
      </c>
      <c r="CD110" s="104">
        <f t="shared" ref="CD110" si="202">+CC110+1</f>
        <v>44166</v>
      </c>
      <c r="CE110" s="104">
        <f t="shared" ref="CE110" si="203">+CD110+1</f>
        <v>44167</v>
      </c>
      <c r="CF110" s="104">
        <f t="shared" ref="CF110" si="204">+CE110+1</f>
        <v>44168</v>
      </c>
      <c r="CG110" s="104">
        <f t="shared" ref="CG110" si="205">+CF110+1</f>
        <v>44169</v>
      </c>
      <c r="CH110" s="104">
        <f t="shared" ref="CH110" si="206">+CG110+1</f>
        <v>44170</v>
      </c>
      <c r="CI110" s="104">
        <f t="shared" ref="CI110" si="207">+CH110+1</f>
        <v>44171</v>
      </c>
      <c r="CJ110" s="104">
        <f t="shared" ref="CJ110" si="208">+CI110+1</f>
        <v>44172</v>
      </c>
      <c r="CK110" s="104">
        <f t="shared" ref="CK110" si="209">+CJ110+1</f>
        <v>44173</v>
      </c>
      <c r="CL110" s="104">
        <f t="shared" ref="CL110" si="210">+CK110+1</f>
        <v>44174</v>
      </c>
      <c r="CM110" s="104">
        <f t="shared" ref="CM110" si="211">+CL110+1</f>
        <v>44175</v>
      </c>
      <c r="CN110" s="104">
        <f t="shared" ref="CN110" si="212">+CM110+1</f>
        <v>44176</v>
      </c>
      <c r="CO110" s="104">
        <f t="shared" ref="CO110" si="213">+CN110+1</f>
        <v>44177</v>
      </c>
      <c r="CP110" s="104">
        <f t="shared" ref="CP110" si="214">+CO110+1</f>
        <v>44178</v>
      </c>
      <c r="CQ110" s="104">
        <f t="shared" ref="CQ110" si="215">+CP110+1</f>
        <v>44179</v>
      </c>
      <c r="CR110" s="104">
        <f t="shared" ref="CR110" si="216">+CQ110+1</f>
        <v>44180</v>
      </c>
      <c r="CS110" s="104">
        <f t="shared" ref="CS110" si="217">+CR110+1</f>
        <v>44181</v>
      </c>
      <c r="CT110" s="104">
        <f t="shared" ref="CT110" si="218">+CS110+1</f>
        <v>44182</v>
      </c>
      <c r="CU110" s="104">
        <f t="shared" ref="CU110" si="219">+CT110+1</f>
        <v>44183</v>
      </c>
      <c r="CV110" s="104">
        <f t="shared" ref="CV110" si="220">+CU110+1</f>
        <v>44184</v>
      </c>
      <c r="CW110" s="104">
        <f t="shared" ref="CW110" si="221">+CV110+1</f>
        <v>44185</v>
      </c>
      <c r="CX110" s="104">
        <f t="shared" ref="CX110" si="222">+CW110+1</f>
        <v>44186</v>
      </c>
      <c r="CY110" s="176">
        <f t="shared" ref="CY110" si="223">+CX110+1</f>
        <v>44187</v>
      </c>
    </row>
    <row r="111" spans="1:105" x14ac:dyDescent="0.3">
      <c r="A111" s="1" t="s">
        <v>6</v>
      </c>
      <c r="B111" s="6">
        <v>1</v>
      </c>
      <c r="C111" s="13" t="s">
        <v>7</v>
      </c>
      <c r="D111" s="2">
        <v>44096</v>
      </c>
      <c r="E111" s="2">
        <v>44187</v>
      </c>
      <c r="F111" s="3">
        <f>+IF(A111="Sí",,IF(ISERROR(J111/$E$100),0,J111/$E$100))</f>
        <v>0</v>
      </c>
      <c r="G111" s="4">
        <v>0</v>
      </c>
      <c r="H111" s="4"/>
      <c r="I111" s="5">
        <f>IF(ISERROR((G111/J111)),0,(G111/J111))</f>
        <v>0</v>
      </c>
      <c r="J111" s="125">
        <v>78</v>
      </c>
      <c r="K111" s="21">
        <f>SUM(K112)</f>
        <v>0</v>
      </c>
      <c r="L111" s="105">
        <f>L73</f>
        <v>0</v>
      </c>
      <c r="M111" s="106">
        <f>L111+M73</f>
        <v>0</v>
      </c>
      <c r="N111" s="106">
        <f t="shared" ref="N111:BY111" si="224">M111+N73</f>
        <v>0</v>
      </c>
      <c r="O111" s="106">
        <f t="shared" si="224"/>
        <v>0</v>
      </c>
      <c r="P111" s="106">
        <f t="shared" si="224"/>
        <v>0</v>
      </c>
      <c r="Q111" s="106">
        <f t="shared" si="224"/>
        <v>0</v>
      </c>
      <c r="R111" s="106">
        <f t="shared" si="224"/>
        <v>0</v>
      </c>
      <c r="S111" s="106">
        <f t="shared" si="224"/>
        <v>0</v>
      </c>
      <c r="T111" s="106">
        <f t="shared" si="224"/>
        <v>0</v>
      </c>
      <c r="U111" s="106">
        <f t="shared" si="224"/>
        <v>0</v>
      </c>
      <c r="V111" s="106">
        <f t="shared" si="224"/>
        <v>0</v>
      </c>
      <c r="W111" s="106">
        <f t="shared" si="224"/>
        <v>0</v>
      </c>
      <c r="X111" s="106">
        <f t="shared" si="224"/>
        <v>0</v>
      </c>
      <c r="Y111" s="106">
        <f t="shared" si="224"/>
        <v>0</v>
      </c>
      <c r="Z111" s="106">
        <f t="shared" si="224"/>
        <v>0</v>
      </c>
      <c r="AA111" s="106">
        <f t="shared" si="224"/>
        <v>0</v>
      </c>
      <c r="AB111" s="106">
        <f t="shared" si="224"/>
        <v>0</v>
      </c>
      <c r="AC111" s="106">
        <f t="shared" si="224"/>
        <v>0</v>
      </c>
      <c r="AD111" s="106">
        <f t="shared" si="224"/>
        <v>0</v>
      </c>
      <c r="AE111" s="106">
        <f t="shared" si="224"/>
        <v>0</v>
      </c>
      <c r="AF111" s="106">
        <f t="shared" si="224"/>
        <v>0</v>
      </c>
      <c r="AG111" s="106">
        <f t="shared" si="224"/>
        <v>0</v>
      </c>
      <c r="AH111" s="106">
        <f t="shared" si="224"/>
        <v>0</v>
      </c>
      <c r="AI111" s="106">
        <f t="shared" si="224"/>
        <v>0</v>
      </c>
      <c r="AJ111" s="106">
        <f t="shared" si="224"/>
        <v>0</v>
      </c>
      <c r="AK111" s="106">
        <f t="shared" si="224"/>
        <v>0</v>
      </c>
      <c r="AL111" s="106">
        <f t="shared" si="224"/>
        <v>0</v>
      </c>
      <c r="AM111" s="106">
        <f t="shared" si="224"/>
        <v>0</v>
      </c>
      <c r="AN111" s="106">
        <f t="shared" si="224"/>
        <v>0</v>
      </c>
      <c r="AO111" s="106">
        <f t="shared" si="224"/>
        <v>0</v>
      </c>
      <c r="AP111" s="106">
        <f t="shared" si="224"/>
        <v>0</v>
      </c>
      <c r="AQ111" s="106">
        <f t="shared" si="224"/>
        <v>0</v>
      </c>
      <c r="AR111" s="106">
        <f t="shared" si="224"/>
        <v>0</v>
      </c>
      <c r="AS111" s="106">
        <f t="shared" si="224"/>
        <v>0</v>
      </c>
      <c r="AT111" s="106">
        <f t="shared" si="224"/>
        <v>0</v>
      </c>
      <c r="AU111" s="106">
        <f t="shared" si="224"/>
        <v>0</v>
      </c>
      <c r="AV111" s="106">
        <f t="shared" si="224"/>
        <v>0</v>
      </c>
      <c r="AW111" s="106">
        <f t="shared" si="224"/>
        <v>0</v>
      </c>
      <c r="AX111" s="106">
        <f t="shared" si="224"/>
        <v>0</v>
      </c>
      <c r="AY111" s="106">
        <f t="shared" si="224"/>
        <v>0</v>
      </c>
      <c r="AZ111" s="106">
        <f t="shared" si="224"/>
        <v>0</v>
      </c>
      <c r="BA111" s="106">
        <f t="shared" si="224"/>
        <v>0</v>
      </c>
      <c r="BB111" s="106">
        <f t="shared" si="224"/>
        <v>0</v>
      </c>
      <c r="BC111" s="106">
        <f t="shared" si="224"/>
        <v>0</v>
      </c>
      <c r="BD111" s="106">
        <f t="shared" si="224"/>
        <v>0</v>
      </c>
      <c r="BE111" s="106">
        <f t="shared" si="224"/>
        <v>0</v>
      </c>
      <c r="BF111" s="106">
        <f t="shared" si="224"/>
        <v>0</v>
      </c>
      <c r="BG111" s="106">
        <f t="shared" si="224"/>
        <v>0</v>
      </c>
      <c r="BH111" s="106">
        <f t="shared" si="224"/>
        <v>0</v>
      </c>
      <c r="BI111" s="106">
        <f t="shared" si="224"/>
        <v>0</v>
      </c>
      <c r="BJ111" s="106">
        <f t="shared" si="224"/>
        <v>0</v>
      </c>
      <c r="BK111" s="106">
        <f t="shared" si="224"/>
        <v>0</v>
      </c>
      <c r="BL111" s="106">
        <f t="shared" si="224"/>
        <v>0</v>
      </c>
      <c r="BM111" s="106">
        <f t="shared" si="224"/>
        <v>0</v>
      </c>
      <c r="BN111" s="106">
        <f t="shared" si="224"/>
        <v>0</v>
      </c>
      <c r="BO111" s="106">
        <f t="shared" si="224"/>
        <v>0</v>
      </c>
      <c r="BP111" s="106">
        <f t="shared" si="224"/>
        <v>0</v>
      </c>
      <c r="BQ111" s="106">
        <f t="shared" si="224"/>
        <v>0</v>
      </c>
      <c r="BR111" s="106">
        <f t="shared" si="224"/>
        <v>0</v>
      </c>
      <c r="BS111" s="106">
        <f t="shared" si="224"/>
        <v>0</v>
      </c>
      <c r="BT111" s="106">
        <f t="shared" si="224"/>
        <v>0</v>
      </c>
      <c r="BU111" s="106">
        <f t="shared" si="224"/>
        <v>0</v>
      </c>
      <c r="BV111" s="106">
        <f t="shared" si="224"/>
        <v>0</v>
      </c>
      <c r="BW111" s="106">
        <f t="shared" si="224"/>
        <v>0</v>
      </c>
      <c r="BX111" s="106">
        <f t="shared" si="224"/>
        <v>0</v>
      </c>
      <c r="BY111" s="106">
        <f t="shared" si="224"/>
        <v>0</v>
      </c>
      <c r="BZ111" s="106">
        <f t="shared" ref="BZ111:CY111" si="225">BY111+BZ73</f>
        <v>0</v>
      </c>
      <c r="CA111" s="106">
        <f t="shared" si="225"/>
        <v>0</v>
      </c>
      <c r="CB111" s="106">
        <f t="shared" si="225"/>
        <v>0</v>
      </c>
      <c r="CC111" s="106">
        <f t="shared" si="225"/>
        <v>0</v>
      </c>
      <c r="CD111" s="106">
        <f t="shared" si="225"/>
        <v>0</v>
      </c>
      <c r="CE111" s="106">
        <f t="shared" si="225"/>
        <v>0</v>
      </c>
      <c r="CF111" s="106">
        <f t="shared" si="225"/>
        <v>0</v>
      </c>
      <c r="CG111" s="106">
        <f t="shared" si="225"/>
        <v>0</v>
      </c>
      <c r="CH111" s="106">
        <f t="shared" si="225"/>
        <v>0</v>
      </c>
      <c r="CI111" s="106">
        <f t="shared" si="225"/>
        <v>0</v>
      </c>
      <c r="CJ111" s="106">
        <f t="shared" si="225"/>
        <v>0</v>
      </c>
      <c r="CK111" s="106">
        <f t="shared" si="225"/>
        <v>0</v>
      </c>
      <c r="CL111" s="106">
        <f t="shared" si="225"/>
        <v>0</v>
      </c>
      <c r="CM111" s="106">
        <f t="shared" si="225"/>
        <v>0</v>
      </c>
      <c r="CN111" s="106">
        <f t="shared" si="225"/>
        <v>0</v>
      </c>
      <c r="CO111" s="106">
        <f t="shared" si="225"/>
        <v>0</v>
      </c>
      <c r="CP111" s="106">
        <f t="shared" si="225"/>
        <v>0</v>
      </c>
      <c r="CQ111" s="106">
        <f t="shared" si="225"/>
        <v>0</v>
      </c>
      <c r="CR111" s="106">
        <f t="shared" si="225"/>
        <v>0</v>
      </c>
      <c r="CS111" s="106">
        <f t="shared" si="225"/>
        <v>0</v>
      </c>
      <c r="CT111" s="106">
        <f t="shared" si="225"/>
        <v>0</v>
      </c>
      <c r="CU111" s="106">
        <f t="shared" si="225"/>
        <v>0</v>
      </c>
      <c r="CV111" s="106">
        <f t="shared" si="225"/>
        <v>0</v>
      </c>
      <c r="CW111" s="106">
        <f t="shared" si="225"/>
        <v>0</v>
      </c>
      <c r="CX111" s="106">
        <f t="shared" si="225"/>
        <v>0</v>
      </c>
      <c r="CY111" s="106">
        <f t="shared" si="225"/>
        <v>0</v>
      </c>
    </row>
    <row r="112" spans="1:105" ht="15" thickBot="1" x14ac:dyDescent="0.35">
      <c r="A112" s="34" t="s">
        <v>8</v>
      </c>
      <c r="B112" s="35">
        <v>2</v>
      </c>
      <c r="C112" s="34" t="s">
        <v>9</v>
      </c>
      <c r="D112" s="36">
        <v>44096</v>
      </c>
      <c r="E112" s="36">
        <v>44096</v>
      </c>
      <c r="F112" s="37">
        <f t="shared" ref="F112:F135" si="226">+IF(A112="Sí",,IF(ISERROR(J112/$E$100),0,J112/$E$100))</f>
        <v>0</v>
      </c>
      <c r="G112" s="38">
        <v>0</v>
      </c>
      <c r="H112" s="38"/>
      <c r="I112" s="39">
        <f t="shared" ref="I112:I135" si="227">IF(ISERROR((G112/J112)),0,(G112/J112))</f>
        <v>0</v>
      </c>
      <c r="J112" s="119">
        <v>0</v>
      </c>
      <c r="K112" s="48">
        <f>F112</f>
        <v>0</v>
      </c>
      <c r="L112" s="105">
        <f t="shared" ref="L112:L135" si="228">L74</f>
        <v>0</v>
      </c>
      <c r="M112" s="106">
        <f t="shared" ref="M112:M135" si="229">L112+M74</f>
        <v>0</v>
      </c>
      <c r="N112" s="106">
        <f t="shared" ref="N112:BY112" si="230">M112+N74</f>
        <v>0</v>
      </c>
      <c r="O112" s="106">
        <f t="shared" si="230"/>
        <v>0</v>
      </c>
      <c r="P112" s="106">
        <f t="shared" si="230"/>
        <v>0</v>
      </c>
      <c r="Q112" s="106">
        <f t="shared" si="230"/>
        <v>0</v>
      </c>
      <c r="R112" s="106">
        <f t="shared" si="230"/>
        <v>0</v>
      </c>
      <c r="S112" s="106">
        <f t="shared" si="230"/>
        <v>0</v>
      </c>
      <c r="T112" s="106">
        <f t="shared" si="230"/>
        <v>0</v>
      </c>
      <c r="U112" s="106">
        <f t="shared" si="230"/>
        <v>0</v>
      </c>
      <c r="V112" s="106">
        <f t="shared" si="230"/>
        <v>0</v>
      </c>
      <c r="W112" s="106">
        <f t="shared" si="230"/>
        <v>0</v>
      </c>
      <c r="X112" s="106">
        <f t="shared" si="230"/>
        <v>0</v>
      </c>
      <c r="Y112" s="106">
        <f t="shared" si="230"/>
        <v>0</v>
      </c>
      <c r="Z112" s="106">
        <f t="shared" si="230"/>
        <v>0</v>
      </c>
      <c r="AA112" s="106">
        <f t="shared" si="230"/>
        <v>0</v>
      </c>
      <c r="AB112" s="106">
        <f t="shared" si="230"/>
        <v>0</v>
      </c>
      <c r="AC112" s="106">
        <f t="shared" si="230"/>
        <v>0</v>
      </c>
      <c r="AD112" s="106">
        <f t="shared" si="230"/>
        <v>0</v>
      </c>
      <c r="AE112" s="106">
        <f t="shared" si="230"/>
        <v>0</v>
      </c>
      <c r="AF112" s="106">
        <f t="shared" si="230"/>
        <v>0</v>
      </c>
      <c r="AG112" s="106">
        <f t="shared" si="230"/>
        <v>0</v>
      </c>
      <c r="AH112" s="106">
        <f t="shared" si="230"/>
        <v>0</v>
      </c>
      <c r="AI112" s="106">
        <f t="shared" si="230"/>
        <v>0</v>
      </c>
      <c r="AJ112" s="106">
        <f t="shared" si="230"/>
        <v>0</v>
      </c>
      <c r="AK112" s="106">
        <f t="shared" si="230"/>
        <v>0</v>
      </c>
      <c r="AL112" s="106">
        <f t="shared" si="230"/>
        <v>0</v>
      </c>
      <c r="AM112" s="106">
        <f t="shared" si="230"/>
        <v>0</v>
      </c>
      <c r="AN112" s="106">
        <f t="shared" si="230"/>
        <v>0</v>
      </c>
      <c r="AO112" s="106">
        <f t="shared" si="230"/>
        <v>0</v>
      </c>
      <c r="AP112" s="106">
        <f t="shared" si="230"/>
        <v>0</v>
      </c>
      <c r="AQ112" s="106">
        <f t="shared" si="230"/>
        <v>0</v>
      </c>
      <c r="AR112" s="106">
        <f t="shared" si="230"/>
        <v>0</v>
      </c>
      <c r="AS112" s="106">
        <f t="shared" si="230"/>
        <v>0</v>
      </c>
      <c r="AT112" s="106">
        <f t="shared" si="230"/>
        <v>0</v>
      </c>
      <c r="AU112" s="106">
        <f t="shared" si="230"/>
        <v>0</v>
      </c>
      <c r="AV112" s="106">
        <f t="shared" si="230"/>
        <v>0</v>
      </c>
      <c r="AW112" s="106">
        <f t="shared" si="230"/>
        <v>0</v>
      </c>
      <c r="AX112" s="106">
        <f t="shared" si="230"/>
        <v>0</v>
      </c>
      <c r="AY112" s="106">
        <f t="shared" si="230"/>
        <v>0</v>
      </c>
      <c r="AZ112" s="106">
        <f t="shared" si="230"/>
        <v>0</v>
      </c>
      <c r="BA112" s="106">
        <f t="shared" si="230"/>
        <v>0</v>
      </c>
      <c r="BB112" s="106">
        <f t="shared" si="230"/>
        <v>0</v>
      </c>
      <c r="BC112" s="106">
        <f t="shared" si="230"/>
        <v>0</v>
      </c>
      <c r="BD112" s="106">
        <f t="shared" si="230"/>
        <v>0</v>
      </c>
      <c r="BE112" s="106">
        <f t="shared" si="230"/>
        <v>0</v>
      </c>
      <c r="BF112" s="106">
        <f t="shared" si="230"/>
        <v>0</v>
      </c>
      <c r="BG112" s="106">
        <f t="shared" si="230"/>
        <v>0</v>
      </c>
      <c r="BH112" s="106">
        <f t="shared" si="230"/>
        <v>0</v>
      </c>
      <c r="BI112" s="106">
        <f t="shared" si="230"/>
        <v>0</v>
      </c>
      <c r="BJ112" s="106">
        <f t="shared" si="230"/>
        <v>0</v>
      </c>
      <c r="BK112" s="106">
        <f t="shared" si="230"/>
        <v>0</v>
      </c>
      <c r="BL112" s="106">
        <f t="shared" si="230"/>
        <v>0</v>
      </c>
      <c r="BM112" s="106">
        <f t="shared" si="230"/>
        <v>0</v>
      </c>
      <c r="BN112" s="106">
        <f t="shared" si="230"/>
        <v>0</v>
      </c>
      <c r="BO112" s="106">
        <f t="shared" si="230"/>
        <v>0</v>
      </c>
      <c r="BP112" s="106">
        <f t="shared" si="230"/>
        <v>0</v>
      </c>
      <c r="BQ112" s="106">
        <f t="shared" si="230"/>
        <v>0</v>
      </c>
      <c r="BR112" s="106">
        <f t="shared" si="230"/>
        <v>0</v>
      </c>
      <c r="BS112" s="106">
        <f t="shared" si="230"/>
        <v>0</v>
      </c>
      <c r="BT112" s="106">
        <f t="shared" si="230"/>
        <v>0</v>
      </c>
      <c r="BU112" s="106">
        <f t="shared" si="230"/>
        <v>0</v>
      </c>
      <c r="BV112" s="106">
        <f t="shared" si="230"/>
        <v>0</v>
      </c>
      <c r="BW112" s="106">
        <f t="shared" si="230"/>
        <v>0</v>
      </c>
      <c r="BX112" s="106">
        <f t="shared" si="230"/>
        <v>0</v>
      </c>
      <c r="BY112" s="106">
        <f t="shared" si="230"/>
        <v>0</v>
      </c>
      <c r="BZ112" s="106">
        <f t="shared" ref="BZ112:CY112" si="231">BY112+BZ74</f>
        <v>0</v>
      </c>
      <c r="CA112" s="106">
        <f t="shared" si="231"/>
        <v>0</v>
      </c>
      <c r="CB112" s="106">
        <f t="shared" si="231"/>
        <v>0</v>
      </c>
      <c r="CC112" s="106">
        <f t="shared" si="231"/>
        <v>0</v>
      </c>
      <c r="CD112" s="106">
        <f t="shared" si="231"/>
        <v>0</v>
      </c>
      <c r="CE112" s="106">
        <f t="shared" si="231"/>
        <v>0</v>
      </c>
      <c r="CF112" s="106">
        <f t="shared" si="231"/>
        <v>0</v>
      </c>
      <c r="CG112" s="106">
        <f t="shared" si="231"/>
        <v>0</v>
      </c>
      <c r="CH112" s="106">
        <f t="shared" si="231"/>
        <v>0</v>
      </c>
      <c r="CI112" s="106">
        <f t="shared" si="231"/>
        <v>0</v>
      </c>
      <c r="CJ112" s="106">
        <f t="shared" si="231"/>
        <v>0</v>
      </c>
      <c r="CK112" s="106">
        <f t="shared" si="231"/>
        <v>0</v>
      </c>
      <c r="CL112" s="106">
        <f t="shared" si="231"/>
        <v>0</v>
      </c>
      <c r="CM112" s="106">
        <f t="shared" si="231"/>
        <v>0</v>
      </c>
      <c r="CN112" s="106">
        <f t="shared" si="231"/>
        <v>0</v>
      </c>
      <c r="CO112" s="106">
        <f t="shared" si="231"/>
        <v>0</v>
      </c>
      <c r="CP112" s="106">
        <f t="shared" si="231"/>
        <v>0</v>
      </c>
      <c r="CQ112" s="106">
        <f t="shared" si="231"/>
        <v>0</v>
      </c>
      <c r="CR112" s="106">
        <f t="shared" si="231"/>
        <v>0</v>
      </c>
      <c r="CS112" s="106">
        <f t="shared" si="231"/>
        <v>0</v>
      </c>
      <c r="CT112" s="106">
        <f t="shared" si="231"/>
        <v>0</v>
      </c>
      <c r="CU112" s="106">
        <f t="shared" si="231"/>
        <v>0</v>
      </c>
      <c r="CV112" s="106">
        <f t="shared" si="231"/>
        <v>0</v>
      </c>
      <c r="CW112" s="106">
        <f t="shared" si="231"/>
        <v>0</v>
      </c>
      <c r="CX112" s="106">
        <f t="shared" si="231"/>
        <v>0</v>
      </c>
      <c r="CY112" s="106">
        <f t="shared" si="231"/>
        <v>0</v>
      </c>
    </row>
    <row r="113" spans="1:103" x14ac:dyDescent="0.3">
      <c r="A113" s="1" t="s">
        <v>6</v>
      </c>
      <c r="B113" s="6">
        <v>2</v>
      </c>
      <c r="C113" s="13" t="s">
        <v>10</v>
      </c>
      <c r="D113" s="2">
        <v>44096</v>
      </c>
      <c r="E113" s="2">
        <v>44187</v>
      </c>
      <c r="F113" s="3">
        <f t="shared" si="226"/>
        <v>0</v>
      </c>
      <c r="G113" s="4">
        <v>0</v>
      </c>
      <c r="H113" s="4"/>
      <c r="I113" s="5">
        <f t="shared" si="227"/>
        <v>0</v>
      </c>
      <c r="J113" s="125">
        <v>78</v>
      </c>
      <c r="K113" s="21">
        <f>SUM(F114:F123)</f>
        <v>0.51960784313725494</v>
      </c>
      <c r="L113" s="105">
        <f t="shared" si="228"/>
        <v>0</v>
      </c>
      <c r="M113" s="106">
        <f t="shared" si="229"/>
        <v>0</v>
      </c>
      <c r="N113" s="106">
        <f t="shared" ref="N113:BY113" si="232">M113+N75</f>
        <v>0</v>
      </c>
      <c r="O113" s="106">
        <f t="shared" si="232"/>
        <v>0</v>
      </c>
      <c r="P113" s="106">
        <f t="shared" si="232"/>
        <v>0</v>
      </c>
      <c r="Q113" s="106">
        <f t="shared" si="232"/>
        <v>0</v>
      </c>
      <c r="R113" s="106">
        <f t="shared" si="232"/>
        <v>0</v>
      </c>
      <c r="S113" s="106">
        <f t="shared" si="232"/>
        <v>0</v>
      </c>
      <c r="T113" s="106">
        <f t="shared" si="232"/>
        <v>0</v>
      </c>
      <c r="U113" s="106">
        <f t="shared" si="232"/>
        <v>0</v>
      </c>
      <c r="V113" s="106">
        <f t="shared" si="232"/>
        <v>0</v>
      </c>
      <c r="W113" s="106">
        <f t="shared" si="232"/>
        <v>0</v>
      </c>
      <c r="X113" s="106">
        <f t="shared" si="232"/>
        <v>0</v>
      </c>
      <c r="Y113" s="106">
        <f t="shared" si="232"/>
        <v>0</v>
      </c>
      <c r="Z113" s="106">
        <f t="shared" si="232"/>
        <v>0</v>
      </c>
      <c r="AA113" s="106">
        <f t="shared" si="232"/>
        <v>0</v>
      </c>
      <c r="AB113" s="106">
        <f t="shared" si="232"/>
        <v>0</v>
      </c>
      <c r="AC113" s="106">
        <f t="shared" si="232"/>
        <v>0</v>
      </c>
      <c r="AD113" s="106">
        <f t="shared" si="232"/>
        <v>0</v>
      </c>
      <c r="AE113" s="106">
        <f t="shared" si="232"/>
        <v>0</v>
      </c>
      <c r="AF113" s="106">
        <f t="shared" si="232"/>
        <v>0</v>
      </c>
      <c r="AG113" s="106">
        <f t="shared" si="232"/>
        <v>0</v>
      </c>
      <c r="AH113" s="106">
        <f t="shared" si="232"/>
        <v>0</v>
      </c>
      <c r="AI113" s="106">
        <f t="shared" si="232"/>
        <v>0</v>
      </c>
      <c r="AJ113" s="106">
        <f t="shared" si="232"/>
        <v>0</v>
      </c>
      <c r="AK113" s="106">
        <f t="shared" si="232"/>
        <v>0</v>
      </c>
      <c r="AL113" s="106">
        <f t="shared" si="232"/>
        <v>0</v>
      </c>
      <c r="AM113" s="106">
        <f t="shared" si="232"/>
        <v>0</v>
      </c>
      <c r="AN113" s="106">
        <f t="shared" si="232"/>
        <v>0</v>
      </c>
      <c r="AO113" s="106">
        <f t="shared" si="232"/>
        <v>0</v>
      </c>
      <c r="AP113" s="106">
        <f t="shared" si="232"/>
        <v>0</v>
      </c>
      <c r="AQ113" s="106">
        <f t="shared" si="232"/>
        <v>0</v>
      </c>
      <c r="AR113" s="106">
        <f t="shared" si="232"/>
        <v>0</v>
      </c>
      <c r="AS113" s="106">
        <f t="shared" si="232"/>
        <v>0</v>
      </c>
      <c r="AT113" s="106">
        <f t="shared" si="232"/>
        <v>0</v>
      </c>
      <c r="AU113" s="106">
        <f t="shared" si="232"/>
        <v>0</v>
      </c>
      <c r="AV113" s="106">
        <f t="shared" si="232"/>
        <v>0</v>
      </c>
      <c r="AW113" s="106">
        <f t="shared" si="232"/>
        <v>0</v>
      </c>
      <c r="AX113" s="106">
        <f t="shared" si="232"/>
        <v>0</v>
      </c>
      <c r="AY113" s="106">
        <f t="shared" si="232"/>
        <v>0</v>
      </c>
      <c r="AZ113" s="106">
        <f t="shared" si="232"/>
        <v>0</v>
      </c>
      <c r="BA113" s="106">
        <f t="shared" si="232"/>
        <v>0</v>
      </c>
      <c r="BB113" s="106">
        <f t="shared" si="232"/>
        <v>0</v>
      </c>
      <c r="BC113" s="106">
        <f t="shared" si="232"/>
        <v>0</v>
      </c>
      <c r="BD113" s="106">
        <f t="shared" si="232"/>
        <v>0</v>
      </c>
      <c r="BE113" s="106">
        <f t="shared" si="232"/>
        <v>0</v>
      </c>
      <c r="BF113" s="106">
        <f t="shared" si="232"/>
        <v>0</v>
      </c>
      <c r="BG113" s="106">
        <f t="shared" si="232"/>
        <v>0</v>
      </c>
      <c r="BH113" s="106">
        <f t="shared" si="232"/>
        <v>0</v>
      </c>
      <c r="BI113" s="106">
        <f t="shared" si="232"/>
        <v>0</v>
      </c>
      <c r="BJ113" s="106">
        <f t="shared" si="232"/>
        <v>0</v>
      </c>
      <c r="BK113" s="106">
        <f t="shared" si="232"/>
        <v>0</v>
      </c>
      <c r="BL113" s="106">
        <f t="shared" si="232"/>
        <v>0</v>
      </c>
      <c r="BM113" s="106">
        <f t="shared" si="232"/>
        <v>0</v>
      </c>
      <c r="BN113" s="106">
        <f t="shared" si="232"/>
        <v>0</v>
      </c>
      <c r="BO113" s="106">
        <f t="shared" si="232"/>
        <v>0</v>
      </c>
      <c r="BP113" s="106">
        <f t="shared" si="232"/>
        <v>0</v>
      </c>
      <c r="BQ113" s="106">
        <f t="shared" si="232"/>
        <v>0</v>
      </c>
      <c r="BR113" s="106">
        <f t="shared" si="232"/>
        <v>0</v>
      </c>
      <c r="BS113" s="106">
        <f t="shared" si="232"/>
        <v>0</v>
      </c>
      <c r="BT113" s="106">
        <f t="shared" si="232"/>
        <v>0</v>
      </c>
      <c r="BU113" s="106">
        <f t="shared" si="232"/>
        <v>0</v>
      </c>
      <c r="BV113" s="106">
        <f t="shared" si="232"/>
        <v>0</v>
      </c>
      <c r="BW113" s="106">
        <f t="shared" si="232"/>
        <v>0</v>
      </c>
      <c r="BX113" s="106">
        <f t="shared" si="232"/>
        <v>0</v>
      </c>
      <c r="BY113" s="106">
        <f t="shared" si="232"/>
        <v>0</v>
      </c>
      <c r="BZ113" s="106">
        <f t="shared" ref="BZ113:CY113" si="233">BY113+BZ75</f>
        <v>0</v>
      </c>
      <c r="CA113" s="106">
        <f t="shared" si="233"/>
        <v>0</v>
      </c>
      <c r="CB113" s="106">
        <f t="shared" si="233"/>
        <v>0</v>
      </c>
      <c r="CC113" s="106">
        <f t="shared" si="233"/>
        <v>0</v>
      </c>
      <c r="CD113" s="106">
        <f t="shared" si="233"/>
        <v>0</v>
      </c>
      <c r="CE113" s="106">
        <f t="shared" si="233"/>
        <v>0</v>
      </c>
      <c r="CF113" s="106">
        <f t="shared" si="233"/>
        <v>0</v>
      </c>
      <c r="CG113" s="106">
        <f t="shared" si="233"/>
        <v>0</v>
      </c>
      <c r="CH113" s="106">
        <f t="shared" si="233"/>
        <v>0</v>
      </c>
      <c r="CI113" s="106">
        <f t="shared" si="233"/>
        <v>0</v>
      </c>
      <c r="CJ113" s="106">
        <f t="shared" si="233"/>
        <v>0</v>
      </c>
      <c r="CK113" s="106">
        <f t="shared" si="233"/>
        <v>0</v>
      </c>
      <c r="CL113" s="106">
        <f t="shared" si="233"/>
        <v>0</v>
      </c>
      <c r="CM113" s="106">
        <f t="shared" si="233"/>
        <v>0</v>
      </c>
      <c r="CN113" s="106">
        <f t="shared" si="233"/>
        <v>0</v>
      </c>
      <c r="CO113" s="106">
        <f t="shared" si="233"/>
        <v>0</v>
      </c>
      <c r="CP113" s="106">
        <f t="shared" si="233"/>
        <v>0</v>
      </c>
      <c r="CQ113" s="106">
        <f t="shared" si="233"/>
        <v>0</v>
      </c>
      <c r="CR113" s="106">
        <f t="shared" si="233"/>
        <v>0</v>
      </c>
      <c r="CS113" s="106">
        <f t="shared" si="233"/>
        <v>0</v>
      </c>
      <c r="CT113" s="106">
        <f t="shared" si="233"/>
        <v>0</v>
      </c>
      <c r="CU113" s="106">
        <f t="shared" si="233"/>
        <v>0</v>
      </c>
      <c r="CV113" s="106">
        <f t="shared" si="233"/>
        <v>0</v>
      </c>
      <c r="CW113" s="106">
        <f t="shared" si="233"/>
        <v>0</v>
      </c>
      <c r="CX113" s="106">
        <f t="shared" si="233"/>
        <v>0</v>
      </c>
      <c r="CY113" s="106">
        <f t="shared" si="233"/>
        <v>0</v>
      </c>
    </row>
    <row r="114" spans="1:103" x14ac:dyDescent="0.3">
      <c r="A114" s="7" t="s">
        <v>6</v>
      </c>
      <c r="B114" s="8">
        <v>3</v>
      </c>
      <c r="C114" s="14" t="s">
        <v>11</v>
      </c>
      <c r="D114" s="9">
        <v>44096</v>
      </c>
      <c r="E114" s="9">
        <v>44131</v>
      </c>
      <c r="F114" s="10">
        <f t="shared" si="226"/>
        <v>0</v>
      </c>
      <c r="G114" s="11">
        <v>0</v>
      </c>
      <c r="H114" s="11"/>
      <c r="I114" s="12">
        <f t="shared" si="227"/>
        <v>0</v>
      </c>
      <c r="J114" s="126">
        <v>30</v>
      </c>
      <c r="K114" s="20">
        <f>SUM(K115)</f>
        <v>0.14705882352941177</v>
      </c>
      <c r="L114" s="105">
        <f t="shared" si="228"/>
        <v>0</v>
      </c>
      <c r="M114" s="106">
        <f t="shared" si="229"/>
        <v>0</v>
      </c>
      <c r="N114" s="106">
        <f t="shared" ref="N114:BY114" si="234">M114+N76</f>
        <v>0</v>
      </c>
      <c r="O114" s="106">
        <f t="shared" si="234"/>
        <v>0</v>
      </c>
      <c r="P114" s="106">
        <f t="shared" si="234"/>
        <v>0</v>
      </c>
      <c r="Q114" s="106">
        <f t="shared" si="234"/>
        <v>0</v>
      </c>
      <c r="R114" s="106">
        <f t="shared" si="234"/>
        <v>0</v>
      </c>
      <c r="S114" s="106">
        <f t="shared" si="234"/>
        <v>0</v>
      </c>
      <c r="T114" s="106">
        <f t="shared" si="234"/>
        <v>0</v>
      </c>
      <c r="U114" s="106">
        <f t="shared" si="234"/>
        <v>0</v>
      </c>
      <c r="V114" s="106">
        <f t="shared" si="234"/>
        <v>0</v>
      </c>
      <c r="W114" s="106">
        <f t="shared" si="234"/>
        <v>0</v>
      </c>
      <c r="X114" s="106">
        <f t="shared" si="234"/>
        <v>0</v>
      </c>
      <c r="Y114" s="106">
        <f t="shared" si="234"/>
        <v>0</v>
      </c>
      <c r="Z114" s="106">
        <f t="shared" si="234"/>
        <v>0</v>
      </c>
      <c r="AA114" s="106">
        <f t="shared" si="234"/>
        <v>0</v>
      </c>
      <c r="AB114" s="106">
        <f t="shared" si="234"/>
        <v>0</v>
      </c>
      <c r="AC114" s="106">
        <f t="shared" si="234"/>
        <v>0</v>
      </c>
      <c r="AD114" s="106">
        <f t="shared" si="234"/>
        <v>0</v>
      </c>
      <c r="AE114" s="106">
        <f t="shared" si="234"/>
        <v>0</v>
      </c>
      <c r="AF114" s="106">
        <f t="shared" si="234"/>
        <v>0</v>
      </c>
      <c r="AG114" s="106">
        <f t="shared" si="234"/>
        <v>0</v>
      </c>
      <c r="AH114" s="106">
        <f t="shared" si="234"/>
        <v>0</v>
      </c>
      <c r="AI114" s="106">
        <f t="shared" si="234"/>
        <v>0</v>
      </c>
      <c r="AJ114" s="106">
        <f t="shared" si="234"/>
        <v>0</v>
      </c>
      <c r="AK114" s="106">
        <f t="shared" si="234"/>
        <v>0</v>
      </c>
      <c r="AL114" s="106">
        <f t="shared" si="234"/>
        <v>0</v>
      </c>
      <c r="AM114" s="106">
        <f t="shared" si="234"/>
        <v>0</v>
      </c>
      <c r="AN114" s="106">
        <f t="shared" si="234"/>
        <v>0</v>
      </c>
      <c r="AO114" s="106">
        <f t="shared" si="234"/>
        <v>0</v>
      </c>
      <c r="AP114" s="106">
        <f t="shared" si="234"/>
        <v>0</v>
      </c>
      <c r="AQ114" s="106">
        <f t="shared" si="234"/>
        <v>0</v>
      </c>
      <c r="AR114" s="106">
        <f t="shared" si="234"/>
        <v>0</v>
      </c>
      <c r="AS114" s="106">
        <f t="shared" si="234"/>
        <v>0</v>
      </c>
      <c r="AT114" s="106">
        <f t="shared" si="234"/>
        <v>0</v>
      </c>
      <c r="AU114" s="106">
        <f t="shared" si="234"/>
        <v>0</v>
      </c>
      <c r="AV114" s="106">
        <f t="shared" si="234"/>
        <v>0</v>
      </c>
      <c r="AW114" s="106">
        <f t="shared" si="234"/>
        <v>0</v>
      </c>
      <c r="AX114" s="106">
        <f t="shared" si="234"/>
        <v>0</v>
      </c>
      <c r="AY114" s="106">
        <f t="shared" si="234"/>
        <v>0</v>
      </c>
      <c r="AZ114" s="106">
        <f t="shared" si="234"/>
        <v>0</v>
      </c>
      <c r="BA114" s="106">
        <f t="shared" si="234"/>
        <v>0</v>
      </c>
      <c r="BB114" s="106">
        <f t="shared" si="234"/>
        <v>0</v>
      </c>
      <c r="BC114" s="106">
        <f t="shared" si="234"/>
        <v>0</v>
      </c>
      <c r="BD114" s="106">
        <f t="shared" si="234"/>
        <v>0</v>
      </c>
      <c r="BE114" s="106">
        <f t="shared" si="234"/>
        <v>0</v>
      </c>
      <c r="BF114" s="106">
        <f t="shared" si="234"/>
        <v>0</v>
      </c>
      <c r="BG114" s="106">
        <f t="shared" si="234"/>
        <v>0</v>
      </c>
      <c r="BH114" s="106">
        <f t="shared" si="234"/>
        <v>0</v>
      </c>
      <c r="BI114" s="106">
        <f t="shared" si="234"/>
        <v>0</v>
      </c>
      <c r="BJ114" s="106">
        <f t="shared" si="234"/>
        <v>0</v>
      </c>
      <c r="BK114" s="106">
        <f t="shared" si="234"/>
        <v>0</v>
      </c>
      <c r="BL114" s="106">
        <f t="shared" si="234"/>
        <v>0</v>
      </c>
      <c r="BM114" s="106">
        <f t="shared" si="234"/>
        <v>0</v>
      </c>
      <c r="BN114" s="106">
        <f t="shared" si="234"/>
        <v>0</v>
      </c>
      <c r="BO114" s="106">
        <f t="shared" si="234"/>
        <v>0</v>
      </c>
      <c r="BP114" s="106">
        <f t="shared" si="234"/>
        <v>0</v>
      </c>
      <c r="BQ114" s="106">
        <f t="shared" si="234"/>
        <v>0</v>
      </c>
      <c r="BR114" s="106">
        <f t="shared" si="234"/>
        <v>0</v>
      </c>
      <c r="BS114" s="106">
        <f t="shared" si="234"/>
        <v>0</v>
      </c>
      <c r="BT114" s="106">
        <f t="shared" si="234"/>
        <v>0</v>
      </c>
      <c r="BU114" s="106">
        <f t="shared" si="234"/>
        <v>0</v>
      </c>
      <c r="BV114" s="106">
        <f t="shared" si="234"/>
        <v>0</v>
      </c>
      <c r="BW114" s="106">
        <f t="shared" si="234"/>
        <v>0</v>
      </c>
      <c r="BX114" s="106">
        <f t="shared" si="234"/>
        <v>0</v>
      </c>
      <c r="BY114" s="106">
        <f t="shared" si="234"/>
        <v>0</v>
      </c>
      <c r="BZ114" s="106">
        <f t="shared" ref="BZ114:CY114" si="235">BY114+BZ76</f>
        <v>0</v>
      </c>
      <c r="CA114" s="106">
        <f t="shared" si="235"/>
        <v>0</v>
      </c>
      <c r="CB114" s="106">
        <f t="shared" si="235"/>
        <v>0</v>
      </c>
      <c r="CC114" s="106">
        <f t="shared" si="235"/>
        <v>0</v>
      </c>
      <c r="CD114" s="106">
        <f t="shared" si="235"/>
        <v>0</v>
      </c>
      <c r="CE114" s="106">
        <f t="shared" si="235"/>
        <v>0</v>
      </c>
      <c r="CF114" s="106">
        <f t="shared" si="235"/>
        <v>0</v>
      </c>
      <c r="CG114" s="106">
        <f t="shared" si="235"/>
        <v>0</v>
      </c>
      <c r="CH114" s="106">
        <f t="shared" si="235"/>
        <v>0</v>
      </c>
      <c r="CI114" s="106">
        <f t="shared" si="235"/>
        <v>0</v>
      </c>
      <c r="CJ114" s="106">
        <f t="shared" si="235"/>
        <v>0</v>
      </c>
      <c r="CK114" s="106">
        <f t="shared" si="235"/>
        <v>0</v>
      </c>
      <c r="CL114" s="106">
        <f t="shared" si="235"/>
        <v>0</v>
      </c>
      <c r="CM114" s="106">
        <f t="shared" si="235"/>
        <v>0</v>
      </c>
      <c r="CN114" s="106">
        <f t="shared" si="235"/>
        <v>0</v>
      </c>
      <c r="CO114" s="106">
        <f t="shared" si="235"/>
        <v>0</v>
      </c>
      <c r="CP114" s="106">
        <f t="shared" si="235"/>
        <v>0</v>
      </c>
      <c r="CQ114" s="106">
        <f t="shared" si="235"/>
        <v>0</v>
      </c>
      <c r="CR114" s="106">
        <f t="shared" si="235"/>
        <v>0</v>
      </c>
      <c r="CS114" s="106">
        <f t="shared" si="235"/>
        <v>0</v>
      </c>
      <c r="CT114" s="106">
        <f t="shared" si="235"/>
        <v>0</v>
      </c>
      <c r="CU114" s="106">
        <f t="shared" si="235"/>
        <v>0</v>
      </c>
      <c r="CV114" s="106">
        <f t="shared" si="235"/>
        <v>0</v>
      </c>
      <c r="CW114" s="106">
        <f t="shared" si="235"/>
        <v>0</v>
      </c>
      <c r="CX114" s="106">
        <f t="shared" si="235"/>
        <v>0</v>
      </c>
      <c r="CY114" s="106">
        <f t="shared" si="235"/>
        <v>0</v>
      </c>
    </row>
    <row r="115" spans="1:103" x14ac:dyDescent="0.3">
      <c r="A115" s="40" t="s">
        <v>8</v>
      </c>
      <c r="B115" s="41">
        <v>4</v>
      </c>
      <c r="C115" s="42" t="s">
        <v>12</v>
      </c>
      <c r="D115" s="43">
        <v>44096</v>
      </c>
      <c r="E115" s="43">
        <v>44131</v>
      </c>
      <c r="F115" s="44">
        <f t="shared" si="226"/>
        <v>0.14705882352941177</v>
      </c>
      <c r="G115" s="45">
        <v>135373</v>
      </c>
      <c r="H115" s="45"/>
      <c r="I115" s="46">
        <f t="shared" si="227"/>
        <v>4512.4333333333334</v>
      </c>
      <c r="J115" s="120">
        <v>30</v>
      </c>
      <c r="K115" s="47">
        <f>F115</f>
        <v>0.14705882352941177</v>
      </c>
      <c r="L115" s="105">
        <f t="shared" si="228"/>
        <v>4.2887901657963287E-3</v>
      </c>
      <c r="M115" s="106">
        <f t="shared" si="229"/>
        <v>9.1913509606896503E-3</v>
      </c>
      <c r="N115" s="106">
        <f t="shared" ref="N115:BY115" si="236">M115+N77</f>
        <v>1.4093911755582972E-2</v>
      </c>
      <c r="O115" s="106">
        <f t="shared" si="236"/>
        <v>1.8996472550476293E-2</v>
      </c>
      <c r="P115" s="106">
        <f t="shared" si="236"/>
        <v>2.3899033345369615E-2</v>
      </c>
      <c r="Q115" s="106">
        <f t="shared" si="236"/>
        <v>2.3899033345369615E-2</v>
      </c>
      <c r="R115" s="106">
        <f t="shared" si="236"/>
        <v>2.8801594140262936E-2</v>
      </c>
      <c r="S115" s="106">
        <f t="shared" si="236"/>
        <v>3.3704154935156258E-2</v>
      </c>
      <c r="T115" s="106">
        <f t="shared" si="236"/>
        <v>3.8606715730049576E-2</v>
      </c>
      <c r="U115" s="106">
        <f t="shared" si="236"/>
        <v>4.3509276524942894E-2</v>
      </c>
      <c r="V115" s="106">
        <f t="shared" si="236"/>
        <v>4.8411837319836212E-2</v>
      </c>
      <c r="W115" s="106">
        <f t="shared" si="236"/>
        <v>5.331439811472953E-2</v>
      </c>
      <c r="X115" s="106">
        <f t="shared" si="236"/>
        <v>5.331439811472953E-2</v>
      </c>
      <c r="Y115" s="106">
        <f t="shared" si="236"/>
        <v>5.8216958909622848E-2</v>
      </c>
      <c r="Z115" s="106">
        <f t="shared" si="236"/>
        <v>6.3119519704516167E-2</v>
      </c>
      <c r="AA115" s="106">
        <f t="shared" si="236"/>
        <v>6.8022080499409485E-2</v>
      </c>
      <c r="AB115" s="106">
        <f t="shared" si="236"/>
        <v>7.2924641294302803E-2</v>
      </c>
      <c r="AC115" s="106">
        <f t="shared" si="236"/>
        <v>7.7827202089196121E-2</v>
      </c>
      <c r="AD115" s="106">
        <f t="shared" si="236"/>
        <v>8.2729762884089439E-2</v>
      </c>
      <c r="AE115" s="106">
        <f t="shared" si="236"/>
        <v>8.2729762884089439E-2</v>
      </c>
      <c r="AF115" s="106">
        <f t="shared" si="236"/>
        <v>8.7632323678982757E-2</v>
      </c>
      <c r="AG115" s="106">
        <f t="shared" si="236"/>
        <v>9.2534884473876075E-2</v>
      </c>
      <c r="AH115" s="106">
        <f t="shared" si="236"/>
        <v>9.7437445268769393E-2</v>
      </c>
      <c r="AI115" s="106">
        <f t="shared" si="236"/>
        <v>0.10234000606366271</v>
      </c>
      <c r="AJ115" s="106">
        <f t="shared" si="236"/>
        <v>0.10724256685855603</v>
      </c>
      <c r="AK115" s="106">
        <f t="shared" si="236"/>
        <v>0.11214512765344935</v>
      </c>
      <c r="AL115" s="106">
        <f t="shared" si="236"/>
        <v>0.11214512765344935</v>
      </c>
      <c r="AM115" s="106">
        <f t="shared" si="236"/>
        <v>0.11704768844834267</v>
      </c>
      <c r="AN115" s="106">
        <f t="shared" si="236"/>
        <v>0.12195024924323598</v>
      </c>
      <c r="AO115" s="106">
        <f t="shared" si="236"/>
        <v>0.12685281003812932</v>
      </c>
      <c r="AP115" s="106">
        <f t="shared" si="236"/>
        <v>0.13175537083302263</v>
      </c>
      <c r="AQ115" s="106">
        <f t="shared" si="236"/>
        <v>0.13665793162791595</v>
      </c>
      <c r="AR115" s="106">
        <f t="shared" si="236"/>
        <v>0.14156049242280927</v>
      </c>
      <c r="AS115" s="106">
        <f t="shared" si="236"/>
        <v>0.14156049242280927</v>
      </c>
      <c r="AT115" s="106">
        <f t="shared" si="236"/>
        <v>0.14646305321770259</v>
      </c>
      <c r="AU115" s="106">
        <f t="shared" si="236"/>
        <v>0.14705882352941171</v>
      </c>
      <c r="AV115" s="106">
        <f t="shared" si="236"/>
        <v>0.14705882352941171</v>
      </c>
      <c r="AW115" s="106">
        <f t="shared" si="236"/>
        <v>0.14705882352941171</v>
      </c>
      <c r="AX115" s="106">
        <f t="shared" si="236"/>
        <v>0.14705882352941171</v>
      </c>
      <c r="AY115" s="106">
        <f t="shared" si="236"/>
        <v>0.14705882352941171</v>
      </c>
      <c r="AZ115" s="106">
        <f t="shared" si="236"/>
        <v>0.14705882352941171</v>
      </c>
      <c r="BA115" s="106">
        <f t="shared" si="236"/>
        <v>0.14705882352941171</v>
      </c>
      <c r="BB115" s="106">
        <f t="shared" si="236"/>
        <v>0.14705882352941171</v>
      </c>
      <c r="BC115" s="106">
        <f t="shared" si="236"/>
        <v>0.14705882352941171</v>
      </c>
      <c r="BD115" s="106">
        <f t="shared" si="236"/>
        <v>0.14705882352941171</v>
      </c>
      <c r="BE115" s="106">
        <f t="shared" si="236"/>
        <v>0.14705882352941171</v>
      </c>
      <c r="BF115" s="106">
        <f t="shared" si="236"/>
        <v>0.14705882352941171</v>
      </c>
      <c r="BG115" s="106">
        <f t="shared" si="236"/>
        <v>0.14705882352941171</v>
      </c>
      <c r="BH115" s="106">
        <f t="shared" si="236"/>
        <v>0.14705882352941171</v>
      </c>
      <c r="BI115" s="106">
        <f t="shared" si="236"/>
        <v>0.14705882352941171</v>
      </c>
      <c r="BJ115" s="106">
        <f t="shared" si="236"/>
        <v>0.14705882352941171</v>
      </c>
      <c r="BK115" s="106">
        <f t="shared" si="236"/>
        <v>0.14705882352941171</v>
      </c>
      <c r="BL115" s="106">
        <f t="shared" si="236"/>
        <v>0.14705882352941171</v>
      </c>
      <c r="BM115" s="106">
        <f t="shared" si="236"/>
        <v>0.14705882352941171</v>
      </c>
      <c r="BN115" s="106">
        <f t="shared" si="236"/>
        <v>0.14705882352941171</v>
      </c>
      <c r="BO115" s="106">
        <f t="shared" si="236"/>
        <v>0.14705882352941171</v>
      </c>
      <c r="BP115" s="106">
        <f t="shared" si="236"/>
        <v>0.14705882352941171</v>
      </c>
      <c r="BQ115" s="106">
        <f t="shared" si="236"/>
        <v>0.14705882352941171</v>
      </c>
      <c r="BR115" s="106">
        <f t="shared" si="236"/>
        <v>0.14705882352941171</v>
      </c>
      <c r="BS115" s="106">
        <f t="shared" si="236"/>
        <v>0.14705882352941171</v>
      </c>
      <c r="BT115" s="106">
        <f t="shared" si="236"/>
        <v>0.14705882352941171</v>
      </c>
      <c r="BU115" s="106">
        <f t="shared" si="236"/>
        <v>0.14705882352941171</v>
      </c>
      <c r="BV115" s="106">
        <f t="shared" si="236"/>
        <v>0.14705882352941171</v>
      </c>
      <c r="BW115" s="106">
        <f t="shared" si="236"/>
        <v>0.14705882352941171</v>
      </c>
      <c r="BX115" s="106">
        <f t="shared" si="236"/>
        <v>0.14705882352941171</v>
      </c>
      <c r="BY115" s="106">
        <f t="shared" si="236"/>
        <v>0.14705882352941171</v>
      </c>
      <c r="BZ115" s="106">
        <f t="shared" ref="BZ115:CY115" si="237">BY115+BZ77</f>
        <v>0.14705882352941171</v>
      </c>
      <c r="CA115" s="106">
        <f t="shared" si="237"/>
        <v>0.14705882352941171</v>
      </c>
      <c r="CB115" s="106">
        <f t="shared" si="237"/>
        <v>0.14705882352941171</v>
      </c>
      <c r="CC115" s="106">
        <f t="shared" si="237"/>
        <v>0.14705882352941171</v>
      </c>
      <c r="CD115" s="106">
        <f t="shared" si="237"/>
        <v>0.14705882352941171</v>
      </c>
      <c r="CE115" s="106">
        <f t="shared" si="237"/>
        <v>0.14705882352941171</v>
      </c>
      <c r="CF115" s="106">
        <f t="shared" si="237"/>
        <v>0.14705882352941171</v>
      </c>
      <c r="CG115" s="106">
        <f t="shared" si="237"/>
        <v>0.14705882352941171</v>
      </c>
      <c r="CH115" s="106">
        <f t="shared" si="237"/>
        <v>0.14705882352941171</v>
      </c>
      <c r="CI115" s="106">
        <f t="shared" si="237"/>
        <v>0.14705882352941171</v>
      </c>
      <c r="CJ115" s="106">
        <f t="shared" si="237"/>
        <v>0.14705882352941171</v>
      </c>
      <c r="CK115" s="106">
        <f t="shared" si="237"/>
        <v>0.14705882352941171</v>
      </c>
      <c r="CL115" s="106">
        <f t="shared" si="237"/>
        <v>0.14705882352941171</v>
      </c>
      <c r="CM115" s="106">
        <f t="shared" si="237"/>
        <v>0.14705882352941171</v>
      </c>
      <c r="CN115" s="106">
        <f t="shared" si="237"/>
        <v>0.14705882352941171</v>
      </c>
      <c r="CO115" s="106">
        <f t="shared" si="237"/>
        <v>0.14705882352941171</v>
      </c>
      <c r="CP115" s="106">
        <f t="shared" si="237"/>
        <v>0.14705882352941171</v>
      </c>
      <c r="CQ115" s="106">
        <f t="shared" si="237"/>
        <v>0.14705882352941171</v>
      </c>
      <c r="CR115" s="106">
        <f t="shared" si="237"/>
        <v>0.14705882352941171</v>
      </c>
      <c r="CS115" s="106">
        <f t="shared" si="237"/>
        <v>0.14705882352941171</v>
      </c>
      <c r="CT115" s="106">
        <f t="shared" si="237"/>
        <v>0.14705882352941171</v>
      </c>
      <c r="CU115" s="106">
        <f t="shared" si="237"/>
        <v>0.14705882352941171</v>
      </c>
      <c r="CV115" s="106">
        <f t="shared" si="237"/>
        <v>0.14705882352941171</v>
      </c>
      <c r="CW115" s="106">
        <f t="shared" si="237"/>
        <v>0.14705882352941171</v>
      </c>
      <c r="CX115" s="106">
        <f t="shared" si="237"/>
        <v>0.14705882352941171</v>
      </c>
      <c r="CY115" s="106">
        <f t="shared" si="237"/>
        <v>0.14705882352941171</v>
      </c>
    </row>
    <row r="116" spans="1:103" x14ac:dyDescent="0.3">
      <c r="A116" s="7" t="s">
        <v>6</v>
      </c>
      <c r="B116" s="8">
        <v>3</v>
      </c>
      <c r="C116" s="15" t="s">
        <v>13</v>
      </c>
      <c r="D116" s="9">
        <v>44100</v>
      </c>
      <c r="E116" s="9">
        <v>44130</v>
      </c>
      <c r="F116" s="10">
        <f t="shared" si="226"/>
        <v>0</v>
      </c>
      <c r="G116" s="11">
        <v>0</v>
      </c>
      <c r="H116" s="11"/>
      <c r="I116" s="12">
        <f t="shared" si="227"/>
        <v>0</v>
      </c>
      <c r="J116" s="126">
        <v>25</v>
      </c>
      <c r="K116" s="20">
        <f>SUM(K117:K118)</f>
        <v>0.1372549019607843</v>
      </c>
      <c r="L116" s="105">
        <f t="shared" si="228"/>
        <v>0</v>
      </c>
      <c r="M116" s="106">
        <f t="shared" si="229"/>
        <v>0</v>
      </c>
      <c r="N116" s="106">
        <f t="shared" ref="N116:BY116" si="238">M116+N78</f>
        <v>0</v>
      </c>
      <c r="O116" s="106">
        <f t="shared" si="238"/>
        <v>0</v>
      </c>
      <c r="P116" s="106">
        <f t="shared" si="238"/>
        <v>0</v>
      </c>
      <c r="Q116" s="106">
        <f t="shared" si="238"/>
        <v>0</v>
      </c>
      <c r="R116" s="106">
        <f t="shared" si="238"/>
        <v>0</v>
      </c>
      <c r="S116" s="106">
        <f t="shared" si="238"/>
        <v>0</v>
      </c>
      <c r="T116" s="106">
        <f t="shared" si="238"/>
        <v>0</v>
      </c>
      <c r="U116" s="106">
        <f t="shared" si="238"/>
        <v>0</v>
      </c>
      <c r="V116" s="106">
        <f t="shared" si="238"/>
        <v>0</v>
      </c>
      <c r="W116" s="106">
        <f t="shared" si="238"/>
        <v>0</v>
      </c>
      <c r="X116" s="106">
        <f t="shared" si="238"/>
        <v>0</v>
      </c>
      <c r="Y116" s="106">
        <f t="shared" si="238"/>
        <v>0</v>
      </c>
      <c r="Z116" s="106">
        <f t="shared" si="238"/>
        <v>0</v>
      </c>
      <c r="AA116" s="106">
        <f t="shared" si="238"/>
        <v>0</v>
      </c>
      <c r="AB116" s="106">
        <f t="shared" si="238"/>
        <v>0</v>
      </c>
      <c r="AC116" s="106">
        <f t="shared" si="238"/>
        <v>0</v>
      </c>
      <c r="AD116" s="106">
        <f t="shared" si="238"/>
        <v>0</v>
      </c>
      <c r="AE116" s="106">
        <f t="shared" si="238"/>
        <v>0</v>
      </c>
      <c r="AF116" s="106">
        <f t="shared" si="238"/>
        <v>0</v>
      </c>
      <c r="AG116" s="106">
        <f t="shared" si="238"/>
        <v>0</v>
      </c>
      <c r="AH116" s="106">
        <f t="shared" si="238"/>
        <v>0</v>
      </c>
      <c r="AI116" s="106">
        <f t="shared" si="238"/>
        <v>0</v>
      </c>
      <c r="AJ116" s="106">
        <f t="shared" si="238"/>
        <v>0</v>
      </c>
      <c r="AK116" s="106">
        <f t="shared" si="238"/>
        <v>0</v>
      </c>
      <c r="AL116" s="106">
        <f t="shared" si="238"/>
        <v>0</v>
      </c>
      <c r="AM116" s="106">
        <f t="shared" si="238"/>
        <v>0</v>
      </c>
      <c r="AN116" s="106">
        <f t="shared" si="238"/>
        <v>0</v>
      </c>
      <c r="AO116" s="106">
        <f t="shared" si="238"/>
        <v>0</v>
      </c>
      <c r="AP116" s="106">
        <f t="shared" si="238"/>
        <v>0</v>
      </c>
      <c r="AQ116" s="106">
        <f t="shared" si="238"/>
        <v>0</v>
      </c>
      <c r="AR116" s="106">
        <f t="shared" si="238"/>
        <v>0</v>
      </c>
      <c r="AS116" s="106">
        <f t="shared" si="238"/>
        <v>0</v>
      </c>
      <c r="AT116" s="106">
        <f t="shared" si="238"/>
        <v>0</v>
      </c>
      <c r="AU116" s="106">
        <f t="shared" si="238"/>
        <v>0</v>
      </c>
      <c r="AV116" s="106">
        <f t="shared" si="238"/>
        <v>0</v>
      </c>
      <c r="AW116" s="106">
        <f t="shared" si="238"/>
        <v>0</v>
      </c>
      <c r="AX116" s="106">
        <f t="shared" si="238"/>
        <v>0</v>
      </c>
      <c r="AY116" s="106">
        <f t="shared" si="238"/>
        <v>0</v>
      </c>
      <c r="AZ116" s="106">
        <f t="shared" si="238"/>
        <v>0</v>
      </c>
      <c r="BA116" s="106">
        <f t="shared" si="238"/>
        <v>0</v>
      </c>
      <c r="BB116" s="106">
        <f t="shared" si="238"/>
        <v>0</v>
      </c>
      <c r="BC116" s="106">
        <f t="shared" si="238"/>
        <v>0</v>
      </c>
      <c r="BD116" s="106">
        <f t="shared" si="238"/>
        <v>0</v>
      </c>
      <c r="BE116" s="106">
        <f t="shared" si="238"/>
        <v>0</v>
      </c>
      <c r="BF116" s="106">
        <f t="shared" si="238"/>
        <v>0</v>
      </c>
      <c r="BG116" s="106">
        <f t="shared" si="238"/>
        <v>0</v>
      </c>
      <c r="BH116" s="106">
        <f t="shared" si="238"/>
        <v>0</v>
      </c>
      <c r="BI116" s="106">
        <f t="shared" si="238"/>
        <v>0</v>
      </c>
      <c r="BJ116" s="106">
        <f t="shared" si="238"/>
        <v>0</v>
      </c>
      <c r="BK116" s="106">
        <f t="shared" si="238"/>
        <v>0</v>
      </c>
      <c r="BL116" s="106">
        <f t="shared" si="238"/>
        <v>0</v>
      </c>
      <c r="BM116" s="106">
        <f t="shared" si="238"/>
        <v>0</v>
      </c>
      <c r="BN116" s="106">
        <f t="shared" si="238"/>
        <v>0</v>
      </c>
      <c r="BO116" s="106">
        <f t="shared" si="238"/>
        <v>0</v>
      </c>
      <c r="BP116" s="106">
        <f t="shared" si="238"/>
        <v>0</v>
      </c>
      <c r="BQ116" s="106">
        <f t="shared" si="238"/>
        <v>0</v>
      </c>
      <c r="BR116" s="106">
        <f t="shared" si="238"/>
        <v>0</v>
      </c>
      <c r="BS116" s="106">
        <f t="shared" si="238"/>
        <v>0</v>
      </c>
      <c r="BT116" s="106">
        <f t="shared" si="238"/>
        <v>0</v>
      </c>
      <c r="BU116" s="106">
        <f t="shared" si="238"/>
        <v>0</v>
      </c>
      <c r="BV116" s="106">
        <f t="shared" si="238"/>
        <v>0</v>
      </c>
      <c r="BW116" s="106">
        <f t="shared" si="238"/>
        <v>0</v>
      </c>
      <c r="BX116" s="106">
        <f t="shared" si="238"/>
        <v>0</v>
      </c>
      <c r="BY116" s="106">
        <f t="shared" si="238"/>
        <v>0</v>
      </c>
      <c r="BZ116" s="106">
        <f t="shared" ref="BZ116:CY116" si="239">BY116+BZ78</f>
        <v>0</v>
      </c>
      <c r="CA116" s="106">
        <f t="shared" si="239"/>
        <v>0</v>
      </c>
      <c r="CB116" s="106">
        <f t="shared" si="239"/>
        <v>0</v>
      </c>
      <c r="CC116" s="106">
        <f t="shared" si="239"/>
        <v>0</v>
      </c>
      <c r="CD116" s="106">
        <f t="shared" si="239"/>
        <v>0</v>
      </c>
      <c r="CE116" s="106">
        <f t="shared" si="239"/>
        <v>0</v>
      </c>
      <c r="CF116" s="106">
        <f t="shared" si="239"/>
        <v>0</v>
      </c>
      <c r="CG116" s="106">
        <f t="shared" si="239"/>
        <v>0</v>
      </c>
      <c r="CH116" s="106">
        <f t="shared" si="239"/>
        <v>0</v>
      </c>
      <c r="CI116" s="106">
        <f t="shared" si="239"/>
        <v>0</v>
      </c>
      <c r="CJ116" s="106">
        <f t="shared" si="239"/>
        <v>0</v>
      </c>
      <c r="CK116" s="106">
        <f t="shared" si="239"/>
        <v>0</v>
      </c>
      <c r="CL116" s="106">
        <f t="shared" si="239"/>
        <v>0</v>
      </c>
      <c r="CM116" s="106">
        <f t="shared" si="239"/>
        <v>0</v>
      </c>
      <c r="CN116" s="106">
        <f t="shared" si="239"/>
        <v>0</v>
      </c>
      <c r="CO116" s="106">
        <f t="shared" si="239"/>
        <v>0</v>
      </c>
      <c r="CP116" s="106">
        <f t="shared" si="239"/>
        <v>0</v>
      </c>
      <c r="CQ116" s="106">
        <f t="shared" si="239"/>
        <v>0</v>
      </c>
      <c r="CR116" s="106">
        <f t="shared" si="239"/>
        <v>0</v>
      </c>
      <c r="CS116" s="106">
        <f t="shared" si="239"/>
        <v>0</v>
      </c>
      <c r="CT116" s="106">
        <f t="shared" si="239"/>
        <v>0</v>
      </c>
      <c r="CU116" s="106">
        <f t="shared" si="239"/>
        <v>0</v>
      </c>
      <c r="CV116" s="106">
        <f t="shared" si="239"/>
        <v>0</v>
      </c>
      <c r="CW116" s="106">
        <f t="shared" si="239"/>
        <v>0</v>
      </c>
      <c r="CX116" s="106">
        <f t="shared" si="239"/>
        <v>0</v>
      </c>
      <c r="CY116" s="106">
        <f t="shared" si="239"/>
        <v>0</v>
      </c>
    </row>
    <row r="117" spans="1:103" x14ac:dyDescent="0.3">
      <c r="A117" s="40" t="s">
        <v>8</v>
      </c>
      <c r="B117" s="41">
        <v>4</v>
      </c>
      <c r="C117" s="42" t="s">
        <v>14</v>
      </c>
      <c r="D117" s="43">
        <v>44100</v>
      </c>
      <c r="E117" s="43">
        <v>44130</v>
      </c>
      <c r="F117" s="44">
        <f t="shared" si="226"/>
        <v>0.12254901960784313</v>
      </c>
      <c r="G117" s="45">
        <v>135373</v>
      </c>
      <c r="H117" s="45"/>
      <c r="I117" s="46">
        <f t="shared" si="227"/>
        <v>5414.92</v>
      </c>
      <c r="J117" s="120">
        <v>25</v>
      </c>
      <c r="K117" s="47">
        <f>F117</f>
        <v>0.12254901960784313</v>
      </c>
      <c r="L117" s="105">
        <f t="shared" si="228"/>
        <v>0</v>
      </c>
      <c r="M117" s="106">
        <f t="shared" si="229"/>
        <v>0</v>
      </c>
      <c r="N117" s="106">
        <f t="shared" ref="N117:BY117" si="240">M117+N79</f>
        <v>0</v>
      </c>
      <c r="O117" s="106">
        <f t="shared" si="240"/>
        <v>0</v>
      </c>
      <c r="P117" s="106">
        <f t="shared" si="240"/>
        <v>4.2891522723621667E-3</v>
      </c>
      <c r="Q117" s="106">
        <f t="shared" si="240"/>
        <v>4.2891522723621667E-3</v>
      </c>
      <c r="R117" s="106">
        <f t="shared" si="240"/>
        <v>9.1911699074067287E-3</v>
      </c>
      <c r="S117" s="106">
        <f t="shared" si="240"/>
        <v>1.4093187542451291E-2</v>
      </c>
      <c r="T117" s="106">
        <f t="shared" si="240"/>
        <v>1.8995205177495852E-2</v>
      </c>
      <c r="U117" s="106">
        <f t="shared" si="240"/>
        <v>2.3897222812540413E-2</v>
      </c>
      <c r="V117" s="106">
        <f t="shared" si="240"/>
        <v>2.8799240447584973E-2</v>
      </c>
      <c r="W117" s="106">
        <f t="shared" si="240"/>
        <v>3.3701258082629533E-2</v>
      </c>
      <c r="X117" s="106">
        <f t="shared" si="240"/>
        <v>3.3701258082629533E-2</v>
      </c>
      <c r="Y117" s="106">
        <f t="shared" si="240"/>
        <v>3.8603275717674093E-2</v>
      </c>
      <c r="Z117" s="106">
        <f t="shared" si="240"/>
        <v>4.3505293352718653E-2</v>
      </c>
      <c r="AA117" s="106">
        <f t="shared" si="240"/>
        <v>4.8407310987763214E-2</v>
      </c>
      <c r="AB117" s="106">
        <f t="shared" si="240"/>
        <v>5.3309328622807774E-2</v>
      </c>
      <c r="AC117" s="106">
        <f t="shared" si="240"/>
        <v>5.8211346257852334E-2</v>
      </c>
      <c r="AD117" s="106">
        <f t="shared" si="240"/>
        <v>6.3113363892896901E-2</v>
      </c>
      <c r="AE117" s="106">
        <f t="shared" si="240"/>
        <v>6.3113363892896901E-2</v>
      </c>
      <c r="AF117" s="106">
        <f t="shared" si="240"/>
        <v>6.8015381527941468E-2</v>
      </c>
      <c r="AG117" s="106">
        <f t="shared" si="240"/>
        <v>7.2917399162986035E-2</v>
      </c>
      <c r="AH117" s="106">
        <f t="shared" si="240"/>
        <v>7.7819416798030602E-2</v>
      </c>
      <c r="AI117" s="106">
        <f t="shared" si="240"/>
        <v>8.2721434433075169E-2</v>
      </c>
      <c r="AJ117" s="106">
        <f t="shared" si="240"/>
        <v>8.7623452068119737E-2</v>
      </c>
      <c r="AK117" s="106">
        <f t="shared" si="240"/>
        <v>9.2525469703164304E-2</v>
      </c>
      <c r="AL117" s="106">
        <f t="shared" si="240"/>
        <v>9.2525469703164304E-2</v>
      </c>
      <c r="AM117" s="106">
        <f t="shared" si="240"/>
        <v>9.7427487338208871E-2</v>
      </c>
      <c r="AN117" s="106">
        <f t="shared" si="240"/>
        <v>0.10232950497325344</v>
      </c>
      <c r="AO117" s="106">
        <f t="shared" si="240"/>
        <v>0.107231522608298</v>
      </c>
      <c r="AP117" s="106">
        <f t="shared" si="240"/>
        <v>0.11213354024334257</v>
      </c>
      <c r="AQ117" s="106">
        <f t="shared" si="240"/>
        <v>0.11703555787838714</v>
      </c>
      <c r="AR117" s="106">
        <f t="shared" si="240"/>
        <v>0.12193757551343171</v>
      </c>
      <c r="AS117" s="106">
        <f t="shared" si="240"/>
        <v>0.12193757551343171</v>
      </c>
      <c r="AT117" s="106">
        <f t="shared" si="240"/>
        <v>0.12254901960784319</v>
      </c>
      <c r="AU117" s="106">
        <f t="shared" si="240"/>
        <v>0.12254901960784319</v>
      </c>
      <c r="AV117" s="106">
        <f t="shared" si="240"/>
        <v>0.12254901960784319</v>
      </c>
      <c r="AW117" s="106">
        <f t="shared" si="240"/>
        <v>0.12254901960784319</v>
      </c>
      <c r="AX117" s="106">
        <f t="shared" si="240"/>
        <v>0.12254901960784319</v>
      </c>
      <c r="AY117" s="106">
        <f t="shared" si="240"/>
        <v>0.12254901960784319</v>
      </c>
      <c r="AZ117" s="106">
        <f t="shared" si="240"/>
        <v>0.12254901960784319</v>
      </c>
      <c r="BA117" s="106">
        <f t="shared" si="240"/>
        <v>0.12254901960784319</v>
      </c>
      <c r="BB117" s="106">
        <f t="shared" si="240"/>
        <v>0.12254901960784319</v>
      </c>
      <c r="BC117" s="106">
        <f t="shared" si="240"/>
        <v>0.12254901960784319</v>
      </c>
      <c r="BD117" s="106">
        <f t="shared" si="240"/>
        <v>0.12254901960784319</v>
      </c>
      <c r="BE117" s="106">
        <f t="shared" si="240"/>
        <v>0.12254901960784319</v>
      </c>
      <c r="BF117" s="106">
        <f t="shared" si="240"/>
        <v>0.12254901960784319</v>
      </c>
      <c r="BG117" s="106">
        <f t="shared" si="240"/>
        <v>0.12254901960784319</v>
      </c>
      <c r="BH117" s="106">
        <f t="shared" si="240"/>
        <v>0.12254901960784319</v>
      </c>
      <c r="BI117" s="106">
        <f t="shared" si="240"/>
        <v>0.12254901960784319</v>
      </c>
      <c r="BJ117" s="106">
        <f t="shared" si="240"/>
        <v>0.12254901960784319</v>
      </c>
      <c r="BK117" s="106">
        <f t="shared" si="240"/>
        <v>0.12254901960784319</v>
      </c>
      <c r="BL117" s="106">
        <f t="shared" si="240"/>
        <v>0.12254901960784319</v>
      </c>
      <c r="BM117" s="106">
        <f t="shared" si="240"/>
        <v>0.12254901960784319</v>
      </c>
      <c r="BN117" s="106">
        <f t="shared" si="240"/>
        <v>0.12254901960784319</v>
      </c>
      <c r="BO117" s="106">
        <f t="shared" si="240"/>
        <v>0.12254901960784319</v>
      </c>
      <c r="BP117" s="106">
        <f t="shared" si="240"/>
        <v>0.12254901960784319</v>
      </c>
      <c r="BQ117" s="106">
        <f t="shared" si="240"/>
        <v>0.12254901960784319</v>
      </c>
      <c r="BR117" s="106">
        <f t="shared" si="240"/>
        <v>0.12254901960784319</v>
      </c>
      <c r="BS117" s="106">
        <f t="shared" si="240"/>
        <v>0.12254901960784319</v>
      </c>
      <c r="BT117" s="106">
        <f t="shared" si="240"/>
        <v>0.12254901960784319</v>
      </c>
      <c r="BU117" s="106">
        <f t="shared" si="240"/>
        <v>0.12254901960784319</v>
      </c>
      <c r="BV117" s="106">
        <f t="shared" si="240"/>
        <v>0.12254901960784319</v>
      </c>
      <c r="BW117" s="106">
        <f t="shared" si="240"/>
        <v>0.12254901960784319</v>
      </c>
      <c r="BX117" s="106">
        <f t="shared" si="240"/>
        <v>0.12254901960784319</v>
      </c>
      <c r="BY117" s="106">
        <f t="shared" si="240"/>
        <v>0.12254901960784319</v>
      </c>
      <c r="BZ117" s="106">
        <f t="shared" ref="BZ117:CY117" si="241">BY117+BZ79</f>
        <v>0.12254901960784319</v>
      </c>
      <c r="CA117" s="106">
        <f t="shared" si="241"/>
        <v>0.12254901960784319</v>
      </c>
      <c r="CB117" s="106">
        <f t="shared" si="241"/>
        <v>0.12254901960784319</v>
      </c>
      <c r="CC117" s="106">
        <f t="shared" si="241"/>
        <v>0.12254901960784319</v>
      </c>
      <c r="CD117" s="106">
        <f t="shared" si="241"/>
        <v>0.12254901960784319</v>
      </c>
      <c r="CE117" s="106">
        <f t="shared" si="241"/>
        <v>0.12254901960784319</v>
      </c>
      <c r="CF117" s="106">
        <f t="shared" si="241"/>
        <v>0.12254901960784319</v>
      </c>
      <c r="CG117" s="106">
        <f t="shared" si="241"/>
        <v>0.12254901960784319</v>
      </c>
      <c r="CH117" s="106">
        <f t="shared" si="241"/>
        <v>0.12254901960784319</v>
      </c>
      <c r="CI117" s="106">
        <f t="shared" si="241"/>
        <v>0.12254901960784319</v>
      </c>
      <c r="CJ117" s="106">
        <f t="shared" si="241"/>
        <v>0.12254901960784319</v>
      </c>
      <c r="CK117" s="106">
        <f t="shared" si="241"/>
        <v>0.12254901960784319</v>
      </c>
      <c r="CL117" s="106">
        <f t="shared" si="241"/>
        <v>0.12254901960784319</v>
      </c>
      <c r="CM117" s="106">
        <f t="shared" si="241"/>
        <v>0.12254901960784319</v>
      </c>
      <c r="CN117" s="106">
        <f t="shared" si="241"/>
        <v>0.12254901960784319</v>
      </c>
      <c r="CO117" s="106">
        <f t="shared" si="241"/>
        <v>0.12254901960784319</v>
      </c>
      <c r="CP117" s="106">
        <f t="shared" si="241"/>
        <v>0.12254901960784319</v>
      </c>
      <c r="CQ117" s="106">
        <f t="shared" si="241"/>
        <v>0.12254901960784319</v>
      </c>
      <c r="CR117" s="106">
        <f t="shared" si="241"/>
        <v>0.12254901960784319</v>
      </c>
      <c r="CS117" s="106">
        <f t="shared" si="241"/>
        <v>0.12254901960784319</v>
      </c>
      <c r="CT117" s="106">
        <f t="shared" si="241"/>
        <v>0.12254901960784319</v>
      </c>
      <c r="CU117" s="106">
        <f t="shared" si="241"/>
        <v>0.12254901960784319</v>
      </c>
      <c r="CV117" s="106">
        <f t="shared" si="241"/>
        <v>0.12254901960784319</v>
      </c>
      <c r="CW117" s="106">
        <f t="shared" si="241"/>
        <v>0.12254901960784319</v>
      </c>
      <c r="CX117" s="106">
        <f t="shared" si="241"/>
        <v>0.12254901960784319</v>
      </c>
      <c r="CY117" s="106">
        <f t="shared" si="241"/>
        <v>0.12254901960784319</v>
      </c>
    </row>
    <row r="118" spans="1:103" x14ac:dyDescent="0.3">
      <c r="A118" s="40" t="s">
        <v>8</v>
      </c>
      <c r="B118" s="41">
        <v>3</v>
      </c>
      <c r="C118" s="42" t="s">
        <v>15</v>
      </c>
      <c r="D118" s="43">
        <v>44130</v>
      </c>
      <c r="E118" s="43">
        <v>44133</v>
      </c>
      <c r="F118" s="44">
        <f t="shared" si="226"/>
        <v>1.4705882352941176E-2</v>
      </c>
      <c r="G118" s="45">
        <v>100</v>
      </c>
      <c r="H118" s="45"/>
      <c r="I118" s="46">
        <f t="shared" si="227"/>
        <v>33.333333333333336</v>
      </c>
      <c r="J118" s="120">
        <v>3</v>
      </c>
      <c r="K118" s="47">
        <f>F118</f>
        <v>1.4705882352941176E-2</v>
      </c>
      <c r="L118" s="105">
        <f t="shared" si="228"/>
        <v>0</v>
      </c>
      <c r="M118" s="106">
        <f t="shared" si="229"/>
        <v>0</v>
      </c>
      <c r="N118" s="106">
        <f t="shared" ref="N118:BY118" si="242">M118+N80</f>
        <v>0</v>
      </c>
      <c r="O118" s="106">
        <f t="shared" si="242"/>
        <v>0</v>
      </c>
      <c r="P118" s="106">
        <f t="shared" si="242"/>
        <v>0</v>
      </c>
      <c r="Q118" s="106">
        <f t="shared" si="242"/>
        <v>0</v>
      </c>
      <c r="R118" s="106">
        <f t="shared" si="242"/>
        <v>0</v>
      </c>
      <c r="S118" s="106">
        <f t="shared" si="242"/>
        <v>0</v>
      </c>
      <c r="T118" s="106">
        <f t="shared" si="242"/>
        <v>0</v>
      </c>
      <c r="U118" s="106">
        <f t="shared" si="242"/>
        <v>0</v>
      </c>
      <c r="V118" s="106">
        <f t="shared" si="242"/>
        <v>0</v>
      </c>
      <c r="W118" s="106">
        <f t="shared" si="242"/>
        <v>0</v>
      </c>
      <c r="X118" s="106">
        <f t="shared" si="242"/>
        <v>0</v>
      </c>
      <c r="Y118" s="106">
        <f t="shared" si="242"/>
        <v>0</v>
      </c>
      <c r="Z118" s="106">
        <f t="shared" si="242"/>
        <v>0</v>
      </c>
      <c r="AA118" s="106">
        <f t="shared" si="242"/>
        <v>0</v>
      </c>
      <c r="AB118" s="106">
        <f t="shared" si="242"/>
        <v>0</v>
      </c>
      <c r="AC118" s="106">
        <f t="shared" si="242"/>
        <v>0</v>
      </c>
      <c r="AD118" s="106">
        <f t="shared" si="242"/>
        <v>0</v>
      </c>
      <c r="AE118" s="106">
        <f t="shared" si="242"/>
        <v>0</v>
      </c>
      <c r="AF118" s="106">
        <f t="shared" si="242"/>
        <v>0</v>
      </c>
      <c r="AG118" s="106">
        <f t="shared" si="242"/>
        <v>0</v>
      </c>
      <c r="AH118" s="106">
        <f t="shared" si="242"/>
        <v>0</v>
      </c>
      <c r="AI118" s="106">
        <f t="shared" si="242"/>
        <v>0</v>
      </c>
      <c r="AJ118" s="106">
        <f t="shared" si="242"/>
        <v>0</v>
      </c>
      <c r="AK118" s="106">
        <f t="shared" si="242"/>
        <v>0</v>
      </c>
      <c r="AL118" s="106">
        <f t="shared" si="242"/>
        <v>0</v>
      </c>
      <c r="AM118" s="106">
        <f t="shared" si="242"/>
        <v>0</v>
      </c>
      <c r="AN118" s="106">
        <f t="shared" si="242"/>
        <v>0</v>
      </c>
      <c r="AO118" s="106">
        <f t="shared" si="242"/>
        <v>0</v>
      </c>
      <c r="AP118" s="106">
        <f t="shared" si="242"/>
        <v>0</v>
      </c>
      <c r="AQ118" s="106">
        <f t="shared" si="242"/>
        <v>0</v>
      </c>
      <c r="AR118" s="106">
        <f t="shared" si="242"/>
        <v>0</v>
      </c>
      <c r="AS118" s="106">
        <f t="shared" si="242"/>
        <v>0</v>
      </c>
      <c r="AT118" s="106">
        <f t="shared" si="242"/>
        <v>4.2647058823529404E-3</v>
      </c>
      <c r="AU118" s="106">
        <f t="shared" si="242"/>
        <v>9.1176470588235289E-3</v>
      </c>
      <c r="AV118" s="106">
        <f t="shared" si="242"/>
        <v>1.3970588235294117E-2</v>
      </c>
      <c r="AW118" s="106">
        <f t="shared" si="242"/>
        <v>1.4705882352941176E-2</v>
      </c>
      <c r="AX118" s="106">
        <f t="shared" si="242"/>
        <v>1.4705882352941176E-2</v>
      </c>
      <c r="AY118" s="106">
        <f t="shared" si="242"/>
        <v>1.4705882352941176E-2</v>
      </c>
      <c r="AZ118" s="106">
        <f t="shared" si="242"/>
        <v>1.4705882352941176E-2</v>
      </c>
      <c r="BA118" s="106">
        <f t="shared" si="242"/>
        <v>1.4705882352941176E-2</v>
      </c>
      <c r="BB118" s="106">
        <f t="shared" si="242"/>
        <v>1.4705882352941176E-2</v>
      </c>
      <c r="BC118" s="106">
        <f t="shared" si="242"/>
        <v>1.4705882352941176E-2</v>
      </c>
      <c r="BD118" s="106">
        <f t="shared" si="242"/>
        <v>1.4705882352941176E-2</v>
      </c>
      <c r="BE118" s="106">
        <f t="shared" si="242"/>
        <v>1.4705882352941176E-2</v>
      </c>
      <c r="BF118" s="106">
        <f t="shared" si="242"/>
        <v>1.4705882352941176E-2</v>
      </c>
      <c r="BG118" s="106">
        <f t="shared" si="242"/>
        <v>1.4705882352941176E-2</v>
      </c>
      <c r="BH118" s="106">
        <f t="shared" si="242"/>
        <v>1.4705882352941176E-2</v>
      </c>
      <c r="BI118" s="106">
        <f t="shared" si="242"/>
        <v>1.4705882352941176E-2</v>
      </c>
      <c r="BJ118" s="106">
        <f t="shared" si="242"/>
        <v>1.4705882352941176E-2</v>
      </c>
      <c r="BK118" s="106">
        <f t="shared" si="242"/>
        <v>1.4705882352941176E-2</v>
      </c>
      <c r="BL118" s="106">
        <f t="shared" si="242"/>
        <v>1.4705882352941176E-2</v>
      </c>
      <c r="BM118" s="106">
        <f t="shared" si="242"/>
        <v>1.4705882352941176E-2</v>
      </c>
      <c r="BN118" s="106">
        <f t="shared" si="242"/>
        <v>1.4705882352941176E-2</v>
      </c>
      <c r="BO118" s="106">
        <f t="shared" si="242"/>
        <v>1.4705882352941176E-2</v>
      </c>
      <c r="BP118" s="106">
        <f t="shared" si="242"/>
        <v>1.4705882352941176E-2</v>
      </c>
      <c r="BQ118" s="106">
        <f t="shared" si="242"/>
        <v>1.4705882352941176E-2</v>
      </c>
      <c r="BR118" s="106">
        <f t="shared" si="242"/>
        <v>1.4705882352941176E-2</v>
      </c>
      <c r="BS118" s="106">
        <f t="shared" si="242"/>
        <v>1.4705882352941176E-2</v>
      </c>
      <c r="BT118" s="106">
        <f t="shared" si="242"/>
        <v>1.4705882352941176E-2</v>
      </c>
      <c r="BU118" s="106">
        <f t="shared" si="242"/>
        <v>1.4705882352941176E-2</v>
      </c>
      <c r="BV118" s="106">
        <f t="shared" si="242"/>
        <v>1.4705882352941176E-2</v>
      </c>
      <c r="BW118" s="106">
        <f t="shared" si="242"/>
        <v>1.4705882352941176E-2</v>
      </c>
      <c r="BX118" s="106">
        <f t="shared" si="242"/>
        <v>1.4705882352941176E-2</v>
      </c>
      <c r="BY118" s="106">
        <f t="shared" si="242"/>
        <v>1.4705882352941176E-2</v>
      </c>
      <c r="BZ118" s="106">
        <f t="shared" ref="BZ118:CY118" si="243">BY118+BZ80</f>
        <v>1.4705882352941176E-2</v>
      </c>
      <c r="CA118" s="106">
        <f t="shared" si="243"/>
        <v>1.4705882352941176E-2</v>
      </c>
      <c r="CB118" s="106">
        <f t="shared" si="243"/>
        <v>1.4705882352941176E-2</v>
      </c>
      <c r="CC118" s="106">
        <f t="shared" si="243"/>
        <v>1.4705882352941176E-2</v>
      </c>
      <c r="CD118" s="106">
        <f t="shared" si="243"/>
        <v>1.4705882352941176E-2</v>
      </c>
      <c r="CE118" s="106">
        <f t="shared" si="243"/>
        <v>1.4705882352941176E-2</v>
      </c>
      <c r="CF118" s="106">
        <f t="shared" si="243"/>
        <v>1.4705882352941176E-2</v>
      </c>
      <c r="CG118" s="106">
        <f t="shared" si="243"/>
        <v>1.4705882352941176E-2</v>
      </c>
      <c r="CH118" s="106">
        <f t="shared" si="243"/>
        <v>1.4705882352941176E-2</v>
      </c>
      <c r="CI118" s="106">
        <f t="shared" si="243"/>
        <v>1.4705882352941176E-2</v>
      </c>
      <c r="CJ118" s="106">
        <f t="shared" si="243"/>
        <v>1.4705882352941176E-2</v>
      </c>
      <c r="CK118" s="106">
        <f t="shared" si="243"/>
        <v>1.4705882352941176E-2</v>
      </c>
      <c r="CL118" s="106">
        <f t="shared" si="243"/>
        <v>1.4705882352941176E-2</v>
      </c>
      <c r="CM118" s="106">
        <f t="shared" si="243"/>
        <v>1.4705882352941176E-2</v>
      </c>
      <c r="CN118" s="106">
        <f t="shared" si="243"/>
        <v>1.4705882352941176E-2</v>
      </c>
      <c r="CO118" s="106">
        <f t="shared" si="243"/>
        <v>1.4705882352941176E-2</v>
      </c>
      <c r="CP118" s="106">
        <f t="shared" si="243"/>
        <v>1.4705882352941176E-2</v>
      </c>
      <c r="CQ118" s="106">
        <f t="shared" si="243"/>
        <v>1.4705882352941176E-2</v>
      </c>
      <c r="CR118" s="106">
        <f t="shared" si="243"/>
        <v>1.4705882352941176E-2</v>
      </c>
      <c r="CS118" s="106">
        <f t="shared" si="243"/>
        <v>1.4705882352941176E-2</v>
      </c>
      <c r="CT118" s="106">
        <f t="shared" si="243"/>
        <v>1.4705882352941176E-2</v>
      </c>
      <c r="CU118" s="106">
        <f t="shared" si="243"/>
        <v>1.4705882352941176E-2</v>
      </c>
      <c r="CV118" s="106">
        <f t="shared" si="243"/>
        <v>1.4705882352941176E-2</v>
      </c>
      <c r="CW118" s="106">
        <f t="shared" si="243"/>
        <v>1.4705882352941176E-2</v>
      </c>
      <c r="CX118" s="106">
        <f t="shared" si="243"/>
        <v>1.4705882352941176E-2</v>
      </c>
      <c r="CY118" s="106">
        <f t="shared" si="243"/>
        <v>1.4705882352941176E-2</v>
      </c>
    </row>
    <row r="119" spans="1:103" x14ac:dyDescent="0.3">
      <c r="A119" s="7" t="s">
        <v>6</v>
      </c>
      <c r="B119" s="8">
        <v>3</v>
      </c>
      <c r="C119" s="15" t="s">
        <v>16</v>
      </c>
      <c r="D119" s="9">
        <v>44131</v>
      </c>
      <c r="E119" s="9">
        <v>44187</v>
      </c>
      <c r="F119" s="10">
        <f t="shared" si="226"/>
        <v>0</v>
      </c>
      <c r="G119" s="11">
        <v>0</v>
      </c>
      <c r="H119" s="11"/>
      <c r="I119" s="12">
        <f t="shared" si="227"/>
        <v>0</v>
      </c>
      <c r="J119" s="126">
        <v>48</v>
      </c>
      <c r="K119" s="20">
        <f>SUM(K120:K123)</f>
        <v>0.23529411764705885</v>
      </c>
      <c r="L119" s="105">
        <f t="shared" si="228"/>
        <v>0</v>
      </c>
      <c r="M119" s="106">
        <f t="shared" si="229"/>
        <v>0</v>
      </c>
      <c r="N119" s="106">
        <f t="shared" ref="N119:BY119" si="244">M119+N81</f>
        <v>0</v>
      </c>
      <c r="O119" s="106">
        <f t="shared" si="244"/>
        <v>0</v>
      </c>
      <c r="P119" s="106">
        <f t="shared" si="244"/>
        <v>0</v>
      </c>
      <c r="Q119" s="106">
        <f t="shared" si="244"/>
        <v>0</v>
      </c>
      <c r="R119" s="106">
        <f t="shared" si="244"/>
        <v>0</v>
      </c>
      <c r="S119" s="106">
        <f t="shared" si="244"/>
        <v>0</v>
      </c>
      <c r="T119" s="106">
        <f t="shared" si="244"/>
        <v>0</v>
      </c>
      <c r="U119" s="106">
        <f t="shared" si="244"/>
        <v>0</v>
      </c>
      <c r="V119" s="106">
        <f t="shared" si="244"/>
        <v>0</v>
      </c>
      <c r="W119" s="106">
        <f t="shared" si="244"/>
        <v>0</v>
      </c>
      <c r="X119" s="106">
        <f t="shared" si="244"/>
        <v>0</v>
      </c>
      <c r="Y119" s="106">
        <f t="shared" si="244"/>
        <v>0</v>
      </c>
      <c r="Z119" s="106">
        <f t="shared" si="244"/>
        <v>0</v>
      </c>
      <c r="AA119" s="106">
        <f t="shared" si="244"/>
        <v>0</v>
      </c>
      <c r="AB119" s="106">
        <f t="shared" si="244"/>
        <v>0</v>
      </c>
      <c r="AC119" s="106">
        <f t="shared" si="244"/>
        <v>0</v>
      </c>
      <c r="AD119" s="106">
        <f t="shared" si="244"/>
        <v>0</v>
      </c>
      <c r="AE119" s="106">
        <f t="shared" si="244"/>
        <v>0</v>
      </c>
      <c r="AF119" s="106">
        <f t="shared" si="244"/>
        <v>0</v>
      </c>
      <c r="AG119" s="106">
        <f t="shared" si="244"/>
        <v>0</v>
      </c>
      <c r="AH119" s="106">
        <f t="shared" si="244"/>
        <v>0</v>
      </c>
      <c r="AI119" s="106">
        <f t="shared" si="244"/>
        <v>0</v>
      </c>
      <c r="AJ119" s="106">
        <f t="shared" si="244"/>
        <v>0</v>
      </c>
      <c r="AK119" s="106">
        <f t="shared" si="244"/>
        <v>0</v>
      </c>
      <c r="AL119" s="106">
        <f t="shared" si="244"/>
        <v>0</v>
      </c>
      <c r="AM119" s="106">
        <f t="shared" si="244"/>
        <v>0</v>
      </c>
      <c r="AN119" s="106">
        <f t="shared" si="244"/>
        <v>0</v>
      </c>
      <c r="AO119" s="106">
        <f t="shared" si="244"/>
        <v>0</v>
      </c>
      <c r="AP119" s="106">
        <f t="shared" si="244"/>
        <v>0</v>
      </c>
      <c r="AQ119" s="106">
        <f t="shared" si="244"/>
        <v>0</v>
      </c>
      <c r="AR119" s="106">
        <f t="shared" si="244"/>
        <v>0</v>
      </c>
      <c r="AS119" s="106">
        <f t="shared" si="244"/>
        <v>0</v>
      </c>
      <c r="AT119" s="106">
        <f t="shared" si="244"/>
        <v>0</v>
      </c>
      <c r="AU119" s="106">
        <f t="shared" si="244"/>
        <v>0</v>
      </c>
      <c r="AV119" s="106">
        <f t="shared" si="244"/>
        <v>0</v>
      </c>
      <c r="AW119" s="106">
        <f t="shared" si="244"/>
        <v>0</v>
      </c>
      <c r="AX119" s="106">
        <f t="shared" si="244"/>
        <v>0</v>
      </c>
      <c r="AY119" s="106">
        <f t="shared" si="244"/>
        <v>0</v>
      </c>
      <c r="AZ119" s="106">
        <f t="shared" si="244"/>
        <v>0</v>
      </c>
      <c r="BA119" s="106">
        <f t="shared" si="244"/>
        <v>0</v>
      </c>
      <c r="BB119" s="106">
        <f t="shared" si="244"/>
        <v>0</v>
      </c>
      <c r="BC119" s="106">
        <f t="shared" si="244"/>
        <v>0</v>
      </c>
      <c r="BD119" s="106">
        <f t="shared" si="244"/>
        <v>0</v>
      </c>
      <c r="BE119" s="106">
        <f t="shared" si="244"/>
        <v>0</v>
      </c>
      <c r="BF119" s="106">
        <f t="shared" si="244"/>
        <v>0</v>
      </c>
      <c r="BG119" s="106">
        <f t="shared" si="244"/>
        <v>0</v>
      </c>
      <c r="BH119" s="106">
        <f t="shared" si="244"/>
        <v>0</v>
      </c>
      <c r="BI119" s="106">
        <f t="shared" si="244"/>
        <v>0</v>
      </c>
      <c r="BJ119" s="106">
        <f t="shared" si="244"/>
        <v>0</v>
      </c>
      <c r="BK119" s="106">
        <f t="shared" si="244"/>
        <v>0</v>
      </c>
      <c r="BL119" s="106">
        <f t="shared" si="244"/>
        <v>0</v>
      </c>
      <c r="BM119" s="106">
        <f t="shared" si="244"/>
        <v>0</v>
      </c>
      <c r="BN119" s="106">
        <f t="shared" si="244"/>
        <v>0</v>
      </c>
      <c r="BO119" s="106">
        <f t="shared" si="244"/>
        <v>0</v>
      </c>
      <c r="BP119" s="106">
        <f t="shared" si="244"/>
        <v>0</v>
      </c>
      <c r="BQ119" s="106">
        <f t="shared" si="244"/>
        <v>0</v>
      </c>
      <c r="BR119" s="106">
        <f t="shared" si="244"/>
        <v>0</v>
      </c>
      <c r="BS119" s="106">
        <f t="shared" si="244"/>
        <v>0</v>
      </c>
      <c r="BT119" s="106">
        <f t="shared" si="244"/>
        <v>0</v>
      </c>
      <c r="BU119" s="106">
        <f t="shared" si="244"/>
        <v>0</v>
      </c>
      <c r="BV119" s="106">
        <f t="shared" si="244"/>
        <v>0</v>
      </c>
      <c r="BW119" s="106">
        <f t="shared" si="244"/>
        <v>0</v>
      </c>
      <c r="BX119" s="106">
        <f t="shared" si="244"/>
        <v>0</v>
      </c>
      <c r="BY119" s="106">
        <f t="shared" si="244"/>
        <v>0</v>
      </c>
      <c r="BZ119" s="106">
        <f t="shared" ref="BZ119:CY119" si="245">BY119+BZ81</f>
        <v>0</v>
      </c>
      <c r="CA119" s="106">
        <f t="shared" si="245"/>
        <v>0</v>
      </c>
      <c r="CB119" s="106">
        <f t="shared" si="245"/>
        <v>0</v>
      </c>
      <c r="CC119" s="106">
        <f t="shared" si="245"/>
        <v>0</v>
      </c>
      <c r="CD119" s="106">
        <f t="shared" si="245"/>
        <v>0</v>
      </c>
      <c r="CE119" s="106">
        <f t="shared" si="245"/>
        <v>0</v>
      </c>
      <c r="CF119" s="106">
        <f t="shared" si="245"/>
        <v>0</v>
      </c>
      <c r="CG119" s="106">
        <f t="shared" si="245"/>
        <v>0</v>
      </c>
      <c r="CH119" s="106">
        <f t="shared" si="245"/>
        <v>0</v>
      </c>
      <c r="CI119" s="106">
        <f t="shared" si="245"/>
        <v>0</v>
      </c>
      <c r="CJ119" s="106">
        <f t="shared" si="245"/>
        <v>0</v>
      </c>
      <c r="CK119" s="106">
        <f t="shared" si="245"/>
        <v>0</v>
      </c>
      <c r="CL119" s="106">
        <f t="shared" si="245"/>
        <v>0</v>
      </c>
      <c r="CM119" s="106">
        <f t="shared" si="245"/>
        <v>0</v>
      </c>
      <c r="CN119" s="106">
        <f t="shared" si="245"/>
        <v>0</v>
      </c>
      <c r="CO119" s="106">
        <f t="shared" si="245"/>
        <v>0</v>
      </c>
      <c r="CP119" s="106">
        <f t="shared" si="245"/>
        <v>0</v>
      </c>
      <c r="CQ119" s="106">
        <f t="shared" si="245"/>
        <v>0</v>
      </c>
      <c r="CR119" s="106">
        <f t="shared" si="245"/>
        <v>0</v>
      </c>
      <c r="CS119" s="106">
        <f t="shared" si="245"/>
        <v>0</v>
      </c>
      <c r="CT119" s="106">
        <f t="shared" si="245"/>
        <v>0</v>
      </c>
      <c r="CU119" s="106">
        <f t="shared" si="245"/>
        <v>0</v>
      </c>
      <c r="CV119" s="106">
        <f t="shared" si="245"/>
        <v>0</v>
      </c>
      <c r="CW119" s="106">
        <f t="shared" si="245"/>
        <v>0</v>
      </c>
      <c r="CX119" s="106">
        <f t="shared" si="245"/>
        <v>0</v>
      </c>
      <c r="CY119" s="106">
        <f t="shared" si="245"/>
        <v>0</v>
      </c>
    </row>
    <row r="120" spans="1:103" x14ac:dyDescent="0.3">
      <c r="A120" s="40" t="s">
        <v>8</v>
      </c>
      <c r="B120" s="41">
        <v>4</v>
      </c>
      <c r="C120" s="42" t="s">
        <v>17</v>
      </c>
      <c r="D120" s="43">
        <v>44131</v>
      </c>
      <c r="E120" s="43">
        <v>44152</v>
      </c>
      <c r="F120" s="44">
        <f t="shared" si="226"/>
        <v>8.8235294117647065E-2</v>
      </c>
      <c r="G120" s="45">
        <v>698</v>
      </c>
      <c r="H120" s="45"/>
      <c r="I120" s="46">
        <f t="shared" si="227"/>
        <v>38.777777777777779</v>
      </c>
      <c r="J120" s="120">
        <v>18</v>
      </c>
      <c r="K120" s="47">
        <f>F120</f>
        <v>8.8235294117647065E-2</v>
      </c>
      <c r="L120" s="105">
        <f t="shared" si="228"/>
        <v>0</v>
      </c>
      <c r="M120" s="106">
        <f t="shared" si="229"/>
        <v>0</v>
      </c>
      <c r="N120" s="106">
        <f t="shared" ref="N120:BY120" si="246">M120+N82</f>
        <v>0</v>
      </c>
      <c r="O120" s="106">
        <f t="shared" si="246"/>
        <v>0</v>
      </c>
      <c r="P120" s="106">
        <f t="shared" si="246"/>
        <v>0</v>
      </c>
      <c r="Q120" s="106">
        <f t="shared" si="246"/>
        <v>0</v>
      </c>
      <c r="R120" s="106">
        <f t="shared" si="246"/>
        <v>0</v>
      </c>
      <c r="S120" s="106">
        <f t="shared" si="246"/>
        <v>0</v>
      </c>
      <c r="T120" s="106">
        <f t="shared" si="246"/>
        <v>0</v>
      </c>
      <c r="U120" s="106">
        <f t="shared" si="246"/>
        <v>0</v>
      </c>
      <c r="V120" s="106">
        <f t="shared" si="246"/>
        <v>0</v>
      </c>
      <c r="W120" s="106">
        <f t="shared" si="246"/>
        <v>0</v>
      </c>
      <c r="X120" s="106">
        <f t="shared" si="246"/>
        <v>0</v>
      </c>
      <c r="Y120" s="106">
        <f t="shared" si="246"/>
        <v>0</v>
      </c>
      <c r="Z120" s="106">
        <f t="shared" si="246"/>
        <v>0</v>
      </c>
      <c r="AA120" s="106">
        <f t="shared" si="246"/>
        <v>0</v>
      </c>
      <c r="AB120" s="106">
        <f t="shared" si="246"/>
        <v>0</v>
      </c>
      <c r="AC120" s="106">
        <f t="shared" si="246"/>
        <v>0</v>
      </c>
      <c r="AD120" s="106">
        <f t="shared" si="246"/>
        <v>0</v>
      </c>
      <c r="AE120" s="106">
        <f t="shared" si="246"/>
        <v>0</v>
      </c>
      <c r="AF120" s="106">
        <f t="shared" si="246"/>
        <v>0</v>
      </c>
      <c r="AG120" s="106">
        <f t="shared" si="246"/>
        <v>0</v>
      </c>
      <c r="AH120" s="106">
        <f t="shared" si="246"/>
        <v>0</v>
      </c>
      <c r="AI120" s="106">
        <f t="shared" si="246"/>
        <v>0</v>
      </c>
      <c r="AJ120" s="106">
        <f t="shared" si="246"/>
        <v>0</v>
      </c>
      <c r="AK120" s="106">
        <f t="shared" si="246"/>
        <v>0</v>
      </c>
      <c r="AL120" s="106">
        <f t="shared" si="246"/>
        <v>0</v>
      </c>
      <c r="AM120" s="106">
        <f t="shared" si="246"/>
        <v>0</v>
      </c>
      <c r="AN120" s="106">
        <f t="shared" si="246"/>
        <v>0</v>
      </c>
      <c r="AO120" s="106">
        <f t="shared" si="246"/>
        <v>0</v>
      </c>
      <c r="AP120" s="106">
        <f t="shared" si="246"/>
        <v>0</v>
      </c>
      <c r="AQ120" s="106">
        <f t="shared" si="246"/>
        <v>0</v>
      </c>
      <c r="AR120" s="106">
        <f t="shared" si="246"/>
        <v>0</v>
      </c>
      <c r="AS120" s="106">
        <f t="shared" si="246"/>
        <v>0</v>
      </c>
      <c r="AT120" s="106">
        <f t="shared" si="246"/>
        <v>0</v>
      </c>
      <c r="AU120" s="106">
        <f t="shared" si="246"/>
        <v>4.2979942693409743E-3</v>
      </c>
      <c r="AV120" s="106">
        <f t="shared" si="246"/>
        <v>9.2280465194673859E-3</v>
      </c>
      <c r="AW120" s="106">
        <f t="shared" si="246"/>
        <v>1.4158098769593798E-2</v>
      </c>
      <c r="AX120" s="106">
        <f t="shared" si="246"/>
        <v>1.9088151019720209E-2</v>
      </c>
      <c r="AY120" s="106">
        <f t="shared" si="246"/>
        <v>2.4018203269846619E-2</v>
      </c>
      <c r="AZ120" s="106">
        <f t="shared" si="246"/>
        <v>2.4018203269846619E-2</v>
      </c>
      <c r="BA120" s="106">
        <f t="shared" si="246"/>
        <v>2.8948255519973029E-2</v>
      </c>
      <c r="BB120" s="106">
        <f t="shared" si="246"/>
        <v>3.3878307770099439E-2</v>
      </c>
      <c r="BC120" s="106">
        <f t="shared" si="246"/>
        <v>3.8808360020225849E-2</v>
      </c>
      <c r="BD120" s="106">
        <f t="shared" si="246"/>
        <v>4.3738412270352259E-2</v>
      </c>
      <c r="BE120" s="106">
        <f t="shared" si="246"/>
        <v>4.8668464520478669E-2</v>
      </c>
      <c r="BF120" s="106">
        <f t="shared" si="246"/>
        <v>5.3598516770605079E-2</v>
      </c>
      <c r="BG120" s="106">
        <f t="shared" si="246"/>
        <v>5.3598516770605079E-2</v>
      </c>
      <c r="BH120" s="106">
        <f t="shared" si="246"/>
        <v>5.8528569020731488E-2</v>
      </c>
      <c r="BI120" s="106">
        <f t="shared" si="246"/>
        <v>6.3458621270857898E-2</v>
      </c>
      <c r="BJ120" s="106">
        <f t="shared" si="246"/>
        <v>6.8388673520984308E-2</v>
      </c>
      <c r="BK120" s="106">
        <f t="shared" si="246"/>
        <v>7.3318725771110718E-2</v>
      </c>
      <c r="BL120" s="106">
        <f t="shared" si="246"/>
        <v>7.8248778021237128E-2</v>
      </c>
      <c r="BM120" s="106">
        <f t="shared" si="246"/>
        <v>8.3178830271363538E-2</v>
      </c>
      <c r="BN120" s="106">
        <f t="shared" si="246"/>
        <v>8.3178830271363538E-2</v>
      </c>
      <c r="BO120" s="106">
        <f t="shared" si="246"/>
        <v>8.8108882521489948E-2</v>
      </c>
      <c r="BP120" s="106">
        <f t="shared" si="246"/>
        <v>8.8235294117647037E-2</v>
      </c>
      <c r="BQ120" s="106">
        <f t="shared" si="246"/>
        <v>8.8235294117647037E-2</v>
      </c>
      <c r="BR120" s="106">
        <f t="shared" si="246"/>
        <v>8.8235294117647037E-2</v>
      </c>
      <c r="BS120" s="106">
        <f t="shared" si="246"/>
        <v>8.8235294117647037E-2</v>
      </c>
      <c r="BT120" s="106">
        <f t="shared" si="246"/>
        <v>8.8235294117647037E-2</v>
      </c>
      <c r="BU120" s="106">
        <f t="shared" si="246"/>
        <v>8.8235294117647037E-2</v>
      </c>
      <c r="BV120" s="106">
        <f t="shared" si="246"/>
        <v>8.8235294117647037E-2</v>
      </c>
      <c r="BW120" s="106">
        <f t="shared" si="246"/>
        <v>8.8235294117647037E-2</v>
      </c>
      <c r="BX120" s="106">
        <f t="shared" si="246"/>
        <v>8.8235294117647037E-2</v>
      </c>
      <c r="BY120" s="106">
        <f t="shared" si="246"/>
        <v>8.8235294117647037E-2</v>
      </c>
      <c r="BZ120" s="106">
        <f t="shared" ref="BZ120:CY120" si="247">BY120+BZ82</f>
        <v>8.8235294117647037E-2</v>
      </c>
      <c r="CA120" s="106">
        <f t="shared" si="247"/>
        <v>8.8235294117647037E-2</v>
      </c>
      <c r="CB120" s="106">
        <f t="shared" si="247"/>
        <v>8.8235294117647037E-2</v>
      </c>
      <c r="CC120" s="106">
        <f t="shared" si="247"/>
        <v>8.8235294117647037E-2</v>
      </c>
      <c r="CD120" s="106">
        <f t="shared" si="247"/>
        <v>8.8235294117647037E-2</v>
      </c>
      <c r="CE120" s="106">
        <f t="shared" si="247"/>
        <v>8.8235294117647037E-2</v>
      </c>
      <c r="CF120" s="106">
        <f t="shared" si="247"/>
        <v>8.8235294117647037E-2</v>
      </c>
      <c r="CG120" s="106">
        <f t="shared" si="247"/>
        <v>8.8235294117647037E-2</v>
      </c>
      <c r="CH120" s="106">
        <f t="shared" si="247"/>
        <v>8.8235294117647037E-2</v>
      </c>
      <c r="CI120" s="106">
        <f t="shared" si="247"/>
        <v>8.8235294117647037E-2</v>
      </c>
      <c r="CJ120" s="106">
        <f t="shared" si="247"/>
        <v>8.8235294117647037E-2</v>
      </c>
      <c r="CK120" s="106">
        <f t="shared" si="247"/>
        <v>8.8235294117647037E-2</v>
      </c>
      <c r="CL120" s="106">
        <f t="shared" si="247"/>
        <v>8.8235294117647037E-2</v>
      </c>
      <c r="CM120" s="106">
        <f t="shared" si="247"/>
        <v>8.8235294117647037E-2</v>
      </c>
      <c r="CN120" s="106">
        <f t="shared" si="247"/>
        <v>8.8235294117647037E-2</v>
      </c>
      <c r="CO120" s="106">
        <f t="shared" si="247"/>
        <v>8.8235294117647037E-2</v>
      </c>
      <c r="CP120" s="106">
        <f t="shared" si="247"/>
        <v>8.8235294117647037E-2</v>
      </c>
      <c r="CQ120" s="106">
        <f t="shared" si="247"/>
        <v>8.8235294117647037E-2</v>
      </c>
      <c r="CR120" s="106">
        <f t="shared" si="247"/>
        <v>8.8235294117647037E-2</v>
      </c>
      <c r="CS120" s="106">
        <f t="shared" si="247"/>
        <v>8.8235294117647037E-2</v>
      </c>
      <c r="CT120" s="106">
        <f t="shared" si="247"/>
        <v>8.8235294117647037E-2</v>
      </c>
      <c r="CU120" s="106">
        <f t="shared" si="247"/>
        <v>8.8235294117647037E-2</v>
      </c>
      <c r="CV120" s="106">
        <f t="shared" si="247"/>
        <v>8.8235294117647037E-2</v>
      </c>
      <c r="CW120" s="106">
        <f t="shared" si="247"/>
        <v>8.8235294117647037E-2</v>
      </c>
      <c r="CX120" s="106">
        <f t="shared" si="247"/>
        <v>8.8235294117647037E-2</v>
      </c>
      <c r="CY120" s="106">
        <f t="shared" si="247"/>
        <v>8.8235294117647037E-2</v>
      </c>
    </row>
    <row r="121" spans="1:103" x14ac:dyDescent="0.3">
      <c r="A121" s="40" t="s">
        <v>8</v>
      </c>
      <c r="B121" s="41">
        <v>4</v>
      </c>
      <c r="C121" s="42" t="s">
        <v>18</v>
      </c>
      <c r="D121" s="43">
        <v>44152</v>
      </c>
      <c r="E121" s="43">
        <v>44163</v>
      </c>
      <c r="F121" s="44">
        <f t="shared" si="226"/>
        <v>4.9019607843137254E-2</v>
      </c>
      <c r="G121" s="45">
        <v>389</v>
      </c>
      <c r="H121" s="45"/>
      <c r="I121" s="46">
        <f t="shared" si="227"/>
        <v>38.9</v>
      </c>
      <c r="J121" s="120">
        <v>10</v>
      </c>
      <c r="K121" s="47">
        <f t="shared" ref="K121:K123" si="248">F121</f>
        <v>4.9019607843137254E-2</v>
      </c>
      <c r="L121" s="105">
        <f t="shared" si="228"/>
        <v>0</v>
      </c>
      <c r="M121" s="106">
        <f t="shared" si="229"/>
        <v>0</v>
      </c>
      <c r="N121" s="106">
        <f t="shared" ref="N121:BY121" si="249">M121+N83</f>
        <v>0</v>
      </c>
      <c r="O121" s="106">
        <f t="shared" si="249"/>
        <v>0</v>
      </c>
      <c r="P121" s="106">
        <f t="shared" si="249"/>
        <v>0</v>
      </c>
      <c r="Q121" s="106">
        <f t="shared" si="249"/>
        <v>0</v>
      </c>
      <c r="R121" s="106">
        <f t="shared" si="249"/>
        <v>0</v>
      </c>
      <c r="S121" s="106">
        <f t="shared" si="249"/>
        <v>0</v>
      </c>
      <c r="T121" s="106">
        <f t="shared" si="249"/>
        <v>0</v>
      </c>
      <c r="U121" s="106">
        <f t="shared" si="249"/>
        <v>0</v>
      </c>
      <c r="V121" s="106">
        <f t="shared" si="249"/>
        <v>0</v>
      </c>
      <c r="W121" s="106">
        <f t="shared" si="249"/>
        <v>0</v>
      </c>
      <c r="X121" s="106">
        <f t="shared" si="249"/>
        <v>0</v>
      </c>
      <c r="Y121" s="106">
        <f t="shared" si="249"/>
        <v>0</v>
      </c>
      <c r="Z121" s="106">
        <f t="shared" si="249"/>
        <v>0</v>
      </c>
      <c r="AA121" s="106">
        <f t="shared" si="249"/>
        <v>0</v>
      </c>
      <c r="AB121" s="106">
        <f t="shared" si="249"/>
        <v>0</v>
      </c>
      <c r="AC121" s="106">
        <f t="shared" si="249"/>
        <v>0</v>
      </c>
      <c r="AD121" s="106">
        <f t="shared" si="249"/>
        <v>0</v>
      </c>
      <c r="AE121" s="106">
        <f t="shared" si="249"/>
        <v>0</v>
      </c>
      <c r="AF121" s="106">
        <f t="shared" si="249"/>
        <v>0</v>
      </c>
      <c r="AG121" s="106">
        <f t="shared" si="249"/>
        <v>0</v>
      </c>
      <c r="AH121" s="106">
        <f t="shared" si="249"/>
        <v>0</v>
      </c>
      <c r="AI121" s="106">
        <f t="shared" si="249"/>
        <v>0</v>
      </c>
      <c r="AJ121" s="106">
        <f t="shared" si="249"/>
        <v>0</v>
      </c>
      <c r="AK121" s="106">
        <f t="shared" si="249"/>
        <v>0</v>
      </c>
      <c r="AL121" s="106">
        <f t="shared" si="249"/>
        <v>0</v>
      </c>
      <c r="AM121" s="106">
        <f t="shared" si="249"/>
        <v>0</v>
      </c>
      <c r="AN121" s="106">
        <f t="shared" si="249"/>
        <v>0</v>
      </c>
      <c r="AO121" s="106">
        <f t="shared" si="249"/>
        <v>0</v>
      </c>
      <c r="AP121" s="106">
        <f t="shared" si="249"/>
        <v>0</v>
      </c>
      <c r="AQ121" s="106">
        <f t="shared" si="249"/>
        <v>0</v>
      </c>
      <c r="AR121" s="106">
        <f t="shared" si="249"/>
        <v>0</v>
      </c>
      <c r="AS121" s="106">
        <f t="shared" si="249"/>
        <v>0</v>
      </c>
      <c r="AT121" s="106">
        <f t="shared" si="249"/>
        <v>0</v>
      </c>
      <c r="AU121" s="106">
        <f t="shared" si="249"/>
        <v>0</v>
      </c>
      <c r="AV121" s="106">
        <f t="shared" si="249"/>
        <v>0</v>
      </c>
      <c r="AW121" s="106">
        <f t="shared" si="249"/>
        <v>0</v>
      </c>
      <c r="AX121" s="106">
        <f t="shared" si="249"/>
        <v>0</v>
      </c>
      <c r="AY121" s="106">
        <f t="shared" si="249"/>
        <v>0</v>
      </c>
      <c r="AZ121" s="106">
        <f t="shared" si="249"/>
        <v>0</v>
      </c>
      <c r="BA121" s="106">
        <f t="shared" si="249"/>
        <v>0</v>
      </c>
      <c r="BB121" s="106">
        <f t="shared" si="249"/>
        <v>0</v>
      </c>
      <c r="BC121" s="106">
        <f t="shared" si="249"/>
        <v>0</v>
      </c>
      <c r="BD121" s="106">
        <f t="shared" si="249"/>
        <v>0</v>
      </c>
      <c r="BE121" s="106">
        <f t="shared" si="249"/>
        <v>0</v>
      </c>
      <c r="BF121" s="106">
        <f t="shared" si="249"/>
        <v>0</v>
      </c>
      <c r="BG121" s="106">
        <f t="shared" si="249"/>
        <v>0</v>
      </c>
      <c r="BH121" s="106">
        <f t="shared" si="249"/>
        <v>0</v>
      </c>
      <c r="BI121" s="106">
        <f t="shared" si="249"/>
        <v>0</v>
      </c>
      <c r="BJ121" s="106">
        <f t="shared" si="249"/>
        <v>0</v>
      </c>
      <c r="BK121" s="106">
        <f t="shared" si="249"/>
        <v>0</v>
      </c>
      <c r="BL121" s="106">
        <f t="shared" si="249"/>
        <v>0</v>
      </c>
      <c r="BM121" s="106">
        <f t="shared" si="249"/>
        <v>0</v>
      </c>
      <c r="BN121" s="106">
        <f t="shared" si="249"/>
        <v>0</v>
      </c>
      <c r="BO121" s="106">
        <f t="shared" si="249"/>
        <v>0</v>
      </c>
      <c r="BP121" s="106">
        <f t="shared" si="249"/>
        <v>4.2844901456726651E-3</v>
      </c>
      <c r="BQ121" s="106">
        <f t="shared" si="249"/>
        <v>9.1990523715913108E-3</v>
      </c>
      <c r="BR121" s="106">
        <f t="shared" si="249"/>
        <v>1.4113614597509956E-2</v>
      </c>
      <c r="BS121" s="106">
        <f t="shared" si="249"/>
        <v>1.9028176823428604E-2</v>
      </c>
      <c r="BT121" s="106">
        <f t="shared" si="249"/>
        <v>2.394273904934725E-2</v>
      </c>
      <c r="BU121" s="106">
        <f t="shared" si="249"/>
        <v>2.394273904934725E-2</v>
      </c>
      <c r="BV121" s="106">
        <f t="shared" si="249"/>
        <v>2.8857301275265895E-2</v>
      </c>
      <c r="BW121" s="106">
        <f t="shared" si="249"/>
        <v>3.3771863501184538E-2</v>
      </c>
      <c r="BX121" s="106">
        <f t="shared" si="249"/>
        <v>3.868642572710318E-2</v>
      </c>
      <c r="BY121" s="106">
        <f t="shared" si="249"/>
        <v>4.3600987953021822E-2</v>
      </c>
      <c r="BZ121" s="106">
        <f t="shared" ref="BZ121:CY121" si="250">BY121+BZ83</f>
        <v>4.8515550178940464E-2</v>
      </c>
      <c r="CA121" s="106">
        <f t="shared" si="250"/>
        <v>4.9019607843137247E-2</v>
      </c>
      <c r="CB121" s="106">
        <f t="shared" si="250"/>
        <v>4.9019607843137247E-2</v>
      </c>
      <c r="CC121" s="106">
        <f t="shared" si="250"/>
        <v>4.9019607843137247E-2</v>
      </c>
      <c r="CD121" s="106">
        <f t="shared" si="250"/>
        <v>4.9019607843137247E-2</v>
      </c>
      <c r="CE121" s="106">
        <f t="shared" si="250"/>
        <v>4.9019607843137247E-2</v>
      </c>
      <c r="CF121" s="106">
        <f t="shared" si="250"/>
        <v>4.9019607843137247E-2</v>
      </c>
      <c r="CG121" s="106">
        <f t="shared" si="250"/>
        <v>4.9019607843137247E-2</v>
      </c>
      <c r="CH121" s="106">
        <f t="shared" si="250"/>
        <v>4.9019607843137247E-2</v>
      </c>
      <c r="CI121" s="106">
        <f t="shared" si="250"/>
        <v>4.9019607843137247E-2</v>
      </c>
      <c r="CJ121" s="106">
        <f t="shared" si="250"/>
        <v>4.9019607843137247E-2</v>
      </c>
      <c r="CK121" s="106">
        <f t="shared" si="250"/>
        <v>4.9019607843137247E-2</v>
      </c>
      <c r="CL121" s="106">
        <f t="shared" si="250"/>
        <v>4.9019607843137247E-2</v>
      </c>
      <c r="CM121" s="106">
        <f t="shared" si="250"/>
        <v>4.9019607843137247E-2</v>
      </c>
      <c r="CN121" s="106">
        <f t="shared" si="250"/>
        <v>4.9019607843137247E-2</v>
      </c>
      <c r="CO121" s="106">
        <f t="shared" si="250"/>
        <v>4.9019607843137247E-2</v>
      </c>
      <c r="CP121" s="106">
        <f t="shared" si="250"/>
        <v>4.9019607843137247E-2</v>
      </c>
      <c r="CQ121" s="106">
        <f t="shared" si="250"/>
        <v>4.9019607843137247E-2</v>
      </c>
      <c r="CR121" s="106">
        <f t="shared" si="250"/>
        <v>4.9019607843137247E-2</v>
      </c>
      <c r="CS121" s="106">
        <f t="shared" si="250"/>
        <v>4.9019607843137247E-2</v>
      </c>
      <c r="CT121" s="106">
        <f t="shared" si="250"/>
        <v>4.9019607843137247E-2</v>
      </c>
      <c r="CU121" s="106">
        <f t="shared" si="250"/>
        <v>4.9019607843137247E-2</v>
      </c>
      <c r="CV121" s="106">
        <f t="shared" si="250"/>
        <v>4.9019607843137247E-2</v>
      </c>
      <c r="CW121" s="106">
        <f t="shared" si="250"/>
        <v>4.9019607843137247E-2</v>
      </c>
      <c r="CX121" s="106">
        <f t="shared" si="250"/>
        <v>4.9019607843137247E-2</v>
      </c>
      <c r="CY121" s="106">
        <f t="shared" si="250"/>
        <v>4.9019607843137247E-2</v>
      </c>
    </row>
    <row r="122" spans="1:103" x14ac:dyDescent="0.3">
      <c r="A122" s="40" t="s">
        <v>8</v>
      </c>
      <c r="B122" s="41">
        <v>4</v>
      </c>
      <c r="C122" s="42" t="s">
        <v>19</v>
      </c>
      <c r="D122" s="43">
        <v>44163</v>
      </c>
      <c r="E122" s="43">
        <v>44181</v>
      </c>
      <c r="F122" s="44">
        <f t="shared" si="226"/>
        <v>7.3529411764705885E-2</v>
      </c>
      <c r="G122" s="45">
        <v>603</v>
      </c>
      <c r="H122" s="45"/>
      <c r="I122" s="46">
        <f t="shared" si="227"/>
        <v>40.200000000000003</v>
      </c>
      <c r="J122" s="120">
        <v>15</v>
      </c>
      <c r="K122" s="47">
        <f t="shared" si="248"/>
        <v>7.3529411764705885E-2</v>
      </c>
      <c r="L122" s="105">
        <f t="shared" si="228"/>
        <v>0</v>
      </c>
      <c r="M122" s="106">
        <f t="shared" si="229"/>
        <v>0</v>
      </c>
      <c r="N122" s="106">
        <f t="shared" ref="N122:BY122" si="251">M122+N84</f>
        <v>0</v>
      </c>
      <c r="O122" s="106">
        <f t="shared" si="251"/>
        <v>0</v>
      </c>
      <c r="P122" s="106">
        <f t="shared" si="251"/>
        <v>0</v>
      </c>
      <c r="Q122" s="106">
        <f t="shared" si="251"/>
        <v>0</v>
      </c>
      <c r="R122" s="106">
        <f t="shared" si="251"/>
        <v>0</v>
      </c>
      <c r="S122" s="106">
        <f t="shared" si="251"/>
        <v>0</v>
      </c>
      <c r="T122" s="106">
        <f t="shared" si="251"/>
        <v>0</v>
      </c>
      <c r="U122" s="106">
        <f t="shared" si="251"/>
        <v>0</v>
      </c>
      <c r="V122" s="106">
        <f t="shared" si="251"/>
        <v>0</v>
      </c>
      <c r="W122" s="106">
        <f t="shared" si="251"/>
        <v>0</v>
      </c>
      <c r="X122" s="106">
        <f t="shared" si="251"/>
        <v>0</v>
      </c>
      <c r="Y122" s="106">
        <f t="shared" si="251"/>
        <v>0</v>
      </c>
      <c r="Z122" s="106">
        <f t="shared" si="251"/>
        <v>0</v>
      </c>
      <c r="AA122" s="106">
        <f t="shared" si="251"/>
        <v>0</v>
      </c>
      <c r="AB122" s="106">
        <f t="shared" si="251"/>
        <v>0</v>
      </c>
      <c r="AC122" s="106">
        <f t="shared" si="251"/>
        <v>0</v>
      </c>
      <c r="AD122" s="106">
        <f t="shared" si="251"/>
        <v>0</v>
      </c>
      <c r="AE122" s="106">
        <f t="shared" si="251"/>
        <v>0</v>
      </c>
      <c r="AF122" s="106">
        <f t="shared" si="251"/>
        <v>0</v>
      </c>
      <c r="AG122" s="106">
        <f t="shared" si="251"/>
        <v>0</v>
      </c>
      <c r="AH122" s="106">
        <f t="shared" si="251"/>
        <v>0</v>
      </c>
      <c r="AI122" s="106">
        <f t="shared" si="251"/>
        <v>0</v>
      </c>
      <c r="AJ122" s="106">
        <f t="shared" si="251"/>
        <v>0</v>
      </c>
      <c r="AK122" s="106">
        <f t="shared" si="251"/>
        <v>0</v>
      </c>
      <c r="AL122" s="106">
        <f t="shared" si="251"/>
        <v>0</v>
      </c>
      <c r="AM122" s="106">
        <f t="shared" si="251"/>
        <v>0</v>
      </c>
      <c r="AN122" s="106">
        <f t="shared" si="251"/>
        <v>0</v>
      </c>
      <c r="AO122" s="106">
        <f t="shared" si="251"/>
        <v>0</v>
      </c>
      <c r="AP122" s="106">
        <f t="shared" si="251"/>
        <v>0</v>
      </c>
      <c r="AQ122" s="106">
        <f t="shared" si="251"/>
        <v>0</v>
      </c>
      <c r="AR122" s="106">
        <f t="shared" si="251"/>
        <v>0</v>
      </c>
      <c r="AS122" s="106">
        <f t="shared" si="251"/>
        <v>0</v>
      </c>
      <c r="AT122" s="106">
        <f t="shared" si="251"/>
        <v>0</v>
      </c>
      <c r="AU122" s="106">
        <f t="shared" si="251"/>
        <v>0</v>
      </c>
      <c r="AV122" s="106">
        <f t="shared" si="251"/>
        <v>0</v>
      </c>
      <c r="AW122" s="106">
        <f t="shared" si="251"/>
        <v>0</v>
      </c>
      <c r="AX122" s="106">
        <f t="shared" si="251"/>
        <v>0</v>
      </c>
      <c r="AY122" s="106">
        <f t="shared" si="251"/>
        <v>0</v>
      </c>
      <c r="AZ122" s="106">
        <f t="shared" si="251"/>
        <v>0</v>
      </c>
      <c r="BA122" s="106">
        <f t="shared" si="251"/>
        <v>0</v>
      </c>
      <c r="BB122" s="106">
        <f t="shared" si="251"/>
        <v>0</v>
      </c>
      <c r="BC122" s="106">
        <f t="shared" si="251"/>
        <v>0</v>
      </c>
      <c r="BD122" s="106">
        <f t="shared" si="251"/>
        <v>0</v>
      </c>
      <c r="BE122" s="106">
        <f t="shared" si="251"/>
        <v>0</v>
      </c>
      <c r="BF122" s="106">
        <f t="shared" si="251"/>
        <v>0</v>
      </c>
      <c r="BG122" s="106">
        <f t="shared" si="251"/>
        <v>0</v>
      </c>
      <c r="BH122" s="106">
        <f t="shared" si="251"/>
        <v>0</v>
      </c>
      <c r="BI122" s="106">
        <f t="shared" si="251"/>
        <v>0</v>
      </c>
      <c r="BJ122" s="106">
        <f t="shared" si="251"/>
        <v>0</v>
      </c>
      <c r="BK122" s="106">
        <f t="shared" si="251"/>
        <v>0</v>
      </c>
      <c r="BL122" s="106">
        <f t="shared" si="251"/>
        <v>0</v>
      </c>
      <c r="BM122" s="106">
        <f t="shared" si="251"/>
        <v>0</v>
      </c>
      <c r="BN122" s="106">
        <f t="shared" si="251"/>
        <v>0</v>
      </c>
      <c r="BO122" s="106">
        <f t="shared" si="251"/>
        <v>0</v>
      </c>
      <c r="BP122" s="106">
        <f t="shared" si="251"/>
        <v>0</v>
      </c>
      <c r="BQ122" s="106">
        <f t="shared" si="251"/>
        <v>0</v>
      </c>
      <c r="BR122" s="106">
        <f t="shared" si="251"/>
        <v>0</v>
      </c>
      <c r="BS122" s="106">
        <f t="shared" si="251"/>
        <v>0</v>
      </c>
      <c r="BT122" s="106">
        <f t="shared" si="251"/>
        <v>0</v>
      </c>
      <c r="BU122" s="106">
        <f t="shared" si="251"/>
        <v>0</v>
      </c>
      <c r="BV122" s="106">
        <f t="shared" si="251"/>
        <v>0</v>
      </c>
      <c r="BW122" s="106">
        <f t="shared" si="251"/>
        <v>0</v>
      </c>
      <c r="BX122" s="106">
        <f t="shared" si="251"/>
        <v>0</v>
      </c>
      <c r="BY122" s="106">
        <f t="shared" si="251"/>
        <v>0</v>
      </c>
      <c r="BZ122" s="106">
        <f t="shared" ref="BZ122:CY122" si="252">BY122+BZ84</f>
        <v>0</v>
      </c>
      <c r="CA122" s="106">
        <f t="shared" si="252"/>
        <v>4.2678763047507562E-3</v>
      </c>
      <c r="CB122" s="106">
        <f t="shared" si="252"/>
        <v>4.2678763047507562E-3</v>
      </c>
      <c r="CC122" s="106">
        <f t="shared" si="252"/>
        <v>9.1454492244659076E-3</v>
      </c>
      <c r="CD122" s="106">
        <f t="shared" si="252"/>
        <v>1.4023022144181059E-2</v>
      </c>
      <c r="CE122" s="106">
        <f t="shared" si="252"/>
        <v>1.890059506389621E-2</v>
      </c>
      <c r="CF122" s="106">
        <f t="shared" si="252"/>
        <v>2.3778167983611362E-2</v>
      </c>
      <c r="CG122" s="106">
        <f t="shared" si="252"/>
        <v>2.8655740903326513E-2</v>
      </c>
      <c r="CH122" s="106">
        <f t="shared" si="252"/>
        <v>3.3533313823041665E-2</v>
      </c>
      <c r="CI122" s="106">
        <f t="shared" si="252"/>
        <v>3.3533313823041665E-2</v>
      </c>
      <c r="CJ122" s="106">
        <f t="shared" si="252"/>
        <v>3.8410886742756813E-2</v>
      </c>
      <c r="CK122" s="106">
        <f t="shared" si="252"/>
        <v>4.3288459662471961E-2</v>
      </c>
      <c r="CL122" s="106">
        <f t="shared" si="252"/>
        <v>4.8166032582187109E-2</v>
      </c>
      <c r="CM122" s="106">
        <f t="shared" si="252"/>
        <v>5.3043605501902256E-2</v>
      </c>
      <c r="CN122" s="106">
        <f t="shared" si="252"/>
        <v>5.7921178421617404E-2</v>
      </c>
      <c r="CO122" s="106">
        <f t="shared" si="252"/>
        <v>6.2798751341332559E-2</v>
      </c>
      <c r="CP122" s="106">
        <f t="shared" si="252"/>
        <v>6.2798751341332559E-2</v>
      </c>
      <c r="CQ122" s="106">
        <f t="shared" si="252"/>
        <v>6.7676324261047707E-2</v>
      </c>
      <c r="CR122" s="106">
        <f t="shared" si="252"/>
        <v>7.2553897180762855E-2</v>
      </c>
      <c r="CS122" s="106">
        <f t="shared" si="252"/>
        <v>7.3529411764705885E-2</v>
      </c>
      <c r="CT122" s="106">
        <f t="shared" si="252"/>
        <v>7.3529411764705885E-2</v>
      </c>
      <c r="CU122" s="106">
        <f t="shared" si="252"/>
        <v>7.3529411764705885E-2</v>
      </c>
      <c r="CV122" s="106">
        <f t="shared" si="252"/>
        <v>7.3529411764705885E-2</v>
      </c>
      <c r="CW122" s="106">
        <f t="shared" si="252"/>
        <v>7.3529411764705885E-2</v>
      </c>
      <c r="CX122" s="106">
        <f t="shared" si="252"/>
        <v>7.3529411764705885E-2</v>
      </c>
      <c r="CY122" s="106">
        <f t="shared" si="252"/>
        <v>7.3529411764705885E-2</v>
      </c>
    </row>
    <row r="123" spans="1:103" x14ac:dyDescent="0.3">
      <c r="A123" s="40" t="s">
        <v>8</v>
      </c>
      <c r="B123" s="41">
        <v>4</v>
      </c>
      <c r="C123" s="42" t="s">
        <v>20</v>
      </c>
      <c r="D123" s="43">
        <v>44187</v>
      </c>
      <c r="E123" s="43">
        <v>44187</v>
      </c>
      <c r="F123" s="44">
        <f t="shared" si="226"/>
        <v>2.4509803921568627E-2</v>
      </c>
      <c r="G123" s="45">
        <v>134</v>
      </c>
      <c r="H123" s="45"/>
      <c r="I123" s="46">
        <f t="shared" si="227"/>
        <v>26.8</v>
      </c>
      <c r="J123" s="120">
        <v>5</v>
      </c>
      <c r="K123" s="47">
        <f t="shared" si="248"/>
        <v>2.4509803921568627E-2</v>
      </c>
      <c r="L123" s="105">
        <f t="shared" si="228"/>
        <v>0</v>
      </c>
      <c r="M123" s="106">
        <f t="shared" si="229"/>
        <v>0</v>
      </c>
      <c r="N123" s="106">
        <f t="shared" ref="N123:BY123" si="253">M123+N85</f>
        <v>0</v>
      </c>
      <c r="O123" s="106">
        <f t="shared" si="253"/>
        <v>0</v>
      </c>
      <c r="P123" s="106">
        <f t="shared" si="253"/>
        <v>0</v>
      </c>
      <c r="Q123" s="106">
        <f t="shared" si="253"/>
        <v>0</v>
      </c>
      <c r="R123" s="106">
        <f t="shared" si="253"/>
        <v>0</v>
      </c>
      <c r="S123" s="106">
        <f t="shared" si="253"/>
        <v>0</v>
      </c>
      <c r="T123" s="106">
        <f t="shared" si="253"/>
        <v>0</v>
      </c>
      <c r="U123" s="106">
        <f t="shared" si="253"/>
        <v>0</v>
      </c>
      <c r="V123" s="106">
        <f t="shared" si="253"/>
        <v>0</v>
      </c>
      <c r="W123" s="106">
        <f t="shared" si="253"/>
        <v>0</v>
      </c>
      <c r="X123" s="106">
        <f t="shared" si="253"/>
        <v>0</v>
      </c>
      <c r="Y123" s="106">
        <f t="shared" si="253"/>
        <v>0</v>
      </c>
      <c r="Z123" s="106">
        <f t="shared" si="253"/>
        <v>0</v>
      </c>
      <c r="AA123" s="106">
        <f t="shared" si="253"/>
        <v>0</v>
      </c>
      <c r="AB123" s="106">
        <f t="shared" si="253"/>
        <v>0</v>
      </c>
      <c r="AC123" s="106">
        <f t="shared" si="253"/>
        <v>0</v>
      </c>
      <c r="AD123" s="106">
        <f t="shared" si="253"/>
        <v>0</v>
      </c>
      <c r="AE123" s="106">
        <f t="shared" si="253"/>
        <v>0</v>
      </c>
      <c r="AF123" s="106">
        <f t="shared" si="253"/>
        <v>0</v>
      </c>
      <c r="AG123" s="106">
        <f t="shared" si="253"/>
        <v>0</v>
      </c>
      <c r="AH123" s="106">
        <f t="shared" si="253"/>
        <v>0</v>
      </c>
      <c r="AI123" s="106">
        <f t="shared" si="253"/>
        <v>0</v>
      </c>
      <c r="AJ123" s="106">
        <f t="shared" si="253"/>
        <v>0</v>
      </c>
      <c r="AK123" s="106">
        <f t="shared" si="253"/>
        <v>0</v>
      </c>
      <c r="AL123" s="106">
        <f t="shared" si="253"/>
        <v>0</v>
      </c>
      <c r="AM123" s="106">
        <f t="shared" si="253"/>
        <v>0</v>
      </c>
      <c r="AN123" s="106">
        <f t="shared" si="253"/>
        <v>0</v>
      </c>
      <c r="AO123" s="106">
        <f t="shared" si="253"/>
        <v>0</v>
      </c>
      <c r="AP123" s="106">
        <f t="shared" si="253"/>
        <v>0</v>
      </c>
      <c r="AQ123" s="106">
        <f t="shared" si="253"/>
        <v>0</v>
      </c>
      <c r="AR123" s="106">
        <f t="shared" si="253"/>
        <v>0</v>
      </c>
      <c r="AS123" s="106">
        <f t="shared" si="253"/>
        <v>0</v>
      </c>
      <c r="AT123" s="106">
        <f t="shared" si="253"/>
        <v>0</v>
      </c>
      <c r="AU123" s="106">
        <f t="shared" si="253"/>
        <v>0</v>
      </c>
      <c r="AV123" s="106">
        <f t="shared" si="253"/>
        <v>0</v>
      </c>
      <c r="AW123" s="106">
        <f t="shared" si="253"/>
        <v>0</v>
      </c>
      <c r="AX123" s="106">
        <f t="shared" si="253"/>
        <v>0</v>
      </c>
      <c r="AY123" s="106">
        <f t="shared" si="253"/>
        <v>0</v>
      </c>
      <c r="AZ123" s="106">
        <f t="shared" si="253"/>
        <v>0</v>
      </c>
      <c r="BA123" s="106">
        <f t="shared" si="253"/>
        <v>0</v>
      </c>
      <c r="BB123" s="106">
        <f t="shared" si="253"/>
        <v>0</v>
      </c>
      <c r="BC123" s="106">
        <f t="shared" si="253"/>
        <v>0</v>
      </c>
      <c r="BD123" s="106">
        <f t="shared" si="253"/>
        <v>0</v>
      </c>
      <c r="BE123" s="106">
        <f t="shared" si="253"/>
        <v>0</v>
      </c>
      <c r="BF123" s="106">
        <f t="shared" si="253"/>
        <v>0</v>
      </c>
      <c r="BG123" s="106">
        <f t="shared" si="253"/>
        <v>0</v>
      </c>
      <c r="BH123" s="106">
        <f t="shared" si="253"/>
        <v>0</v>
      </c>
      <c r="BI123" s="106">
        <f t="shared" si="253"/>
        <v>0</v>
      </c>
      <c r="BJ123" s="106">
        <f t="shared" si="253"/>
        <v>0</v>
      </c>
      <c r="BK123" s="106">
        <f t="shared" si="253"/>
        <v>0</v>
      </c>
      <c r="BL123" s="106">
        <f t="shared" si="253"/>
        <v>0</v>
      </c>
      <c r="BM123" s="106">
        <f t="shared" si="253"/>
        <v>0</v>
      </c>
      <c r="BN123" s="106">
        <f t="shared" si="253"/>
        <v>0</v>
      </c>
      <c r="BO123" s="106">
        <f t="shared" si="253"/>
        <v>0</v>
      </c>
      <c r="BP123" s="106">
        <f t="shared" si="253"/>
        <v>0</v>
      </c>
      <c r="BQ123" s="106">
        <f t="shared" si="253"/>
        <v>0</v>
      </c>
      <c r="BR123" s="106">
        <f t="shared" si="253"/>
        <v>0</v>
      </c>
      <c r="BS123" s="106">
        <f t="shared" si="253"/>
        <v>0</v>
      </c>
      <c r="BT123" s="106">
        <f t="shared" si="253"/>
        <v>0</v>
      </c>
      <c r="BU123" s="106">
        <f t="shared" si="253"/>
        <v>0</v>
      </c>
      <c r="BV123" s="106">
        <f t="shared" si="253"/>
        <v>0</v>
      </c>
      <c r="BW123" s="106">
        <f t="shared" si="253"/>
        <v>0</v>
      </c>
      <c r="BX123" s="106">
        <f t="shared" si="253"/>
        <v>0</v>
      </c>
      <c r="BY123" s="106">
        <f t="shared" si="253"/>
        <v>0</v>
      </c>
      <c r="BZ123" s="106">
        <f t="shared" ref="BZ123:CY123" si="254">BY123+BZ85</f>
        <v>0</v>
      </c>
      <c r="CA123" s="106">
        <f t="shared" si="254"/>
        <v>0</v>
      </c>
      <c r="CB123" s="106">
        <f t="shared" si="254"/>
        <v>0</v>
      </c>
      <c r="CC123" s="106">
        <f t="shared" si="254"/>
        <v>0</v>
      </c>
      <c r="CD123" s="106">
        <f t="shared" si="254"/>
        <v>0</v>
      </c>
      <c r="CE123" s="106">
        <f t="shared" si="254"/>
        <v>0</v>
      </c>
      <c r="CF123" s="106">
        <f t="shared" si="254"/>
        <v>0</v>
      </c>
      <c r="CG123" s="106">
        <f t="shared" si="254"/>
        <v>0</v>
      </c>
      <c r="CH123" s="106">
        <f t="shared" si="254"/>
        <v>0</v>
      </c>
      <c r="CI123" s="106">
        <f t="shared" si="254"/>
        <v>0</v>
      </c>
      <c r="CJ123" s="106">
        <f t="shared" si="254"/>
        <v>0</v>
      </c>
      <c r="CK123" s="106">
        <f t="shared" si="254"/>
        <v>0</v>
      </c>
      <c r="CL123" s="106">
        <f t="shared" si="254"/>
        <v>0</v>
      </c>
      <c r="CM123" s="106">
        <f t="shared" si="254"/>
        <v>0</v>
      </c>
      <c r="CN123" s="106">
        <f t="shared" si="254"/>
        <v>0</v>
      </c>
      <c r="CO123" s="106">
        <f t="shared" si="254"/>
        <v>0</v>
      </c>
      <c r="CP123" s="106">
        <f t="shared" si="254"/>
        <v>0</v>
      </c>
      <c r="CQ123" s="106">
        <f t="shared" si="254"/>
        <v>0</v>
      </c>
      <c r="CR123" s="106">
        <f t="shared" si="254"/>
        <v>0</v>
      </c>
      <c r="CS123" s="106">
        <f t="shared" si="254"/>
        <v>4.389815627743634E-3</v>
      </c>
      <c r="CT123" s="106">
        <f t="shared" si="254"/>
        <v>9.3283582089552231E-3</v>
      </c>
      <c r="CU123" s="106">
        <f t="shared" si="254"/>
        <v>1.4266900790166813E-2</v>
      </c>
      <c r="CV123" s="106">
        <f t="shared" si="254"/>
        <v>1.9205443371378403E-2</v>
      </c>
      <c r="CW123" s="106">
        <f t="shared" si="254"/>
        <v>1.9205443371378403E-2</v>
      </c>
      <c r="CX123" s="106">
        <f t="shared" si="254"/>
        <v>2.4143985952589993E-2</v>
      </c>
      <c r="CY123" s="106">
        <f t="shared" si="254"/>
        <v>2.4509803921568631E-2</v>
      </c>
    </row>
    <row r="124" spans="1:103" ht="15" thickBot="1" x14ac:dyDescent="0.35">
      <c r="A124" s="34" t="s">
        <v>8</v>
      </c>
      <c r="B124" s="35">
        <v>4</v>
      </c>
      <c r="C124" s="34" t="s">
        <v>21</v>
      </c>
      <c r="D124" s="36">
        <v>44208</v>
      </c>
      <c r="E124" s="36">
        <v>44187</v>
      </c>
      <c r="F124" s="37">
        <f t="shared" si="226"/>
        <v>0</v>
      </c>
      <c r="G124" s="38">
        <v>0</v>
      </c>
      <c r="H124" s="38"/>
      <c r="I124" s="39">
        <f t="shared" si="227"/>
        <v>0</v>
      </c>
      <c r="J124" s="119">
        <v>0</v>
      </c>
      <c r="K124" s="48"/>
      <c r="L124" s="105">
        <f t="shared" si="228"/>
        <v>0</v>
      </c>
      <c r="M124" s="106">
        <f t="shared" si="229"/>
        <v>0</v>
      </c>
      <c r="N124" s="106">
        <f t="shared" ref="N124:BY124" si="255">M124+N86</f>
        <v>0</v>
      </c>
      <c r="O124" s="106">
        <f t="shared" si="255"/>
        <v>0</v>
      </c>
      <c r="P124" s="106">
        <f t="shared" si="255"/>
        <v>0</v>
      </c>
      <c r="Q124" s="106">
        <f t="shared" si="255"/>
        <v>0</v>
      </c>
      <c r="R124" s="106">
        <f t="shared" si="255"/>
        <v>0</v>
      </c>
      <c r="S124" s="106">
        <f t="shared" si="255"/>
        <v>0</v>
      </c>
      <c r="T124" s="106">
        <f t="shared" si="255"/>
        <v>0</v>
      </c>
      <c r="U124" s="106">
        <f t="shared" si="255"/>
        <v>0</v>
      </c>
      <c r="V124" s="106">
        <f t="shared" si="255"/>
        <v>0</v>
      </c>
      <c r="W124" s="106">
        <f t="shared" si="255"/>
        <v>0</v>
      </c>
      <c r="X124" s="106">
        <f t="shared" si="255"/>
        <v>0</v>
      </c>
      <c r="Y124" s="106">
        <f t="shared" si="255"/>
        <v>0</v>
      </c>
      <c r="Z124" s="106">
        <f t="shared" si="255"/>
        <v>0</v>
      </c>
      <c r="AA124" s="106">
        <f t="shared" si="255"/>
        <v>0</v>
      </c>
      <c r="AB124" s="106">
        <f t="shared" si="255"/>
        <v>0</v>
      </c>
      <c r="AC124" s="106">
        <f t="shared" si="255"/>
        <v>0</v>
      </c>
      <c r="AD124" s="106">
        <f t="shared" si="255"/>
        <v>0</v>
      </c>
      <c r="AE124" s="106">
        <f t="shared" si="255"/>
        <v>0</v>
      </c>
      <c r="AF124" s="106">
        <f t="shared" si="255"/>
        <v>0</v>
      </c>
      <c r="AG124" s="106">
        <f t="shared" si="255"/>
        <v>0</v>
      </c>
      <c r="AH124" s="106">
        <f t="shared" si="255"/>
        <v>0</v>
      </c>
      <c r="AI124" s="106">
        <f t="shared" si="255"/>
        <v>0</v>
      </c>
      <c r="AJ124" s="106">
        <f t="shared" si="255"/>
        <v>0</v>
      </c>
      <c r="AK124" s="106">
        <f t="shared" si="255"/>
        <v>0</v>
      </c>
      <c r="AL124" s="106">
        <f t="shared" si="255"/>
        <v>0</v>
      </c>
      <c r="AM124" s="106">
        <f t="shared" si="255"/>
        <v>0</v>
      </c>
      <c r="AN124" s="106">
        <f t="shared" si="255"/>
        <v>0</v>
      </c>
      <c r="AO124" s="106">
        <f t="shared" si="255"/>
        <v>0</v>
      </c>
      <c r="AP124" s="106">
        <f t="shared" si="255"/>
        <v>0</v>
      </c>
      <c r="AQ124" s="106">
        <f t="shared" si="255"/>
        <v>0</v>
      </c>
      <c r="AR124" s="106">
        <f t="shared" si="255"/>
        <v>0</v>
      </c>
      <c r="AS124" s="106">
        <f t="shared" si="255"/>
        <v>0</v>
      </c>
      <c r="AT124" s="106">
        <f t="shared" si="255"/>
        <v>0</v>
      </c>
      <c r="AU124" s="106">
        <f t="shared" si="255"/>
        <v>0</v>
      </c>
      <c r="AV124" s="106">
        <f t="shared" si="255"/>
        <v>0</v>
      </c>
      <c r="AW124" s="106">
        <f t="shared" si="255"/>
        <v>0</v>
      </c>
      <c r="AX124" s="106">
        <f t="shared" si="255"/>
        <v>0</v>
      </c>
      <c r="AY124" s="106">
        <f t="shared" si="255"/>
        <v>0</v>
      </c>
      <c r="AZ124" s="106">
        <f t="shared" si="255"/>
        <v>0</v>
      </c>
      <c r="BA124" s="106">
        <f t="shared" si="255"/>
        <v>0</v>
      </c>
      <c r="BB124" s="106">
        <f t="shared" si="255"/>
        <v>0</v>
      </c>
      <c r="BC124" s="106">
        <f t="shared" si="255"/>
        <v>0</v>
      </c>
      <c r="BD124" s="106">
        <f t="shared" si="255"/>
        <v>0</v>
      </c>
      <c r="BE124" s="106">
        <f t="shared" si="255"/>
        <v>0</v>
      </c>
      <c r="BF124" s="106">
        <f t="shared" si="255"/>
        <v>0</v>
      </c>
      <c r="BG124" s="106">
        <f t="shared" si="255"/>
        <v>0</v>
      </c>
      <c r="BH124" s="106">
        <f t="shared" si="255"/>
        <v>0</v>
      </c>
      <c r="BI124" s="106">
        <f t="shared" si="255"/>
        <v>0</v>
      </c>
      <c r="BJ124" s="106">
        <f t="shared" si="255"/>
        <v>0</v>
      </c>
      <c r="BK124" s="106">
        <f t="shared" si="255"/>
        <v>0</v>
      </c>
      <c r="BL124" s="106">
        <f t="shared" si="255"/>
        <v>0</v>
      </c>
      <c r="BM124" s="106">
        <f t="shared" si="255"/>
        <v>0</v>
      </c>
      <c r="BN124" s="106">
        <f t="shared" si="255"/>
        <v>0</v>
      </c>
      <c r="BO124" s="106">
        <f t="shared" si="255"/>
        <v>0</v>
      </c>
      <c r="BP124" s="106">
        <f t="shared" si="255"/>
        <v>0</v>
      </c>
      <c r="BQ124" s="106">
        <f t="shared" si="255"/>
        <v>0</v>
      </c>
      <c r="BR124" s="106">
        <f t="shared" si="255"/>
        <v>0</v>
      </c>
      <c r="BS124" s="106">
        <f t="shared" si="255"/>
        <v>0</v>
      </c>
      <c r="BT124" s="106">
        <f t="shared" si="255"/>
        <v>0</v>
      </c>
      <c r="BU124" s="106">
        <f t="shared" si="255"/>
        <v>0</v>
      </c>
      <c r="BV124" s="106">
        <f t="shared" si="255"/>
        <v>0</v>
      </c>
      <c r="BW124" s="106">
        <f t="shared" si="255"/>
        <v>0</v>
      </c>
      <c r="BX124" s="106">
        <f t="shared" si="255"/>
        <v>0</v>
      </c>
      <c r="BY124" s="106">
        <f t="shared" si="255"/>
        <v>0</v>
      </c>
      <c r="BZ124" s="106">
        <f t="shared" ref="BZ124:CY124" si="256">BY124+BZ86</f>
        <v>0</v>
      </c>
      <c r="CA124" s="106">
        <f t="shared" si="256"/>
        <v>0</v>
      </c>
      <c r="CB124" s="106">
        <f t="shared" si="256"/>
        <v>0</v>
      </c>
      <c r="CC124" s="106">
        <f t="shared" si="256"/>
        <v>0</v>
      </c>
      <c r="CD124" s="106">
        <f t="shared" si="256"/>
        <v>0</v>
      </c>
      <c r="CE124" s="106">
        <f t="shared" si="256"/>
        <v>0</v>
      </c>
      <c r="CF124" s="106">
        <f t="shared" si="256"/>
        <v>0</v>
      </c>
      <c r="CG124" s="106">
        <f t="shared" si="256"/>
        <v>0</v>
      </c>
      <c r="CH124" s="106">
        <f t="shared" si="256"/>
        <v>0</v>
      </c>
      <c r="CI124" s="106">
        <f t="shared" si="256"/>
        <v>0</v>
      </c>
      <c r="CJ124" s="106">
        <f t="shared" si="256"/>
        <v>0</v>
      </c>
      <c r="CK124" s="106">
        <f t="shared" si="256"/>
        <v>0</v>
      </c>
      <c r="CL124" s="106">
        <f t="shared" si="256"/>
        <v>0</v>
      </c>
      <c r="CM124" s="106">
        <f t="shared" si="256"/>
        <v>0</v>
      </c>
      <c r="CN124" s="106">
        <f t="shared" si="256"/>
        <v>0</v>
      </c>
      <c r="CO124" s="106">
        <f t="shared" si="256"/>
        <v>0</v>
      </c>
      <c r="CP124" s="106">
        <f t="shared" si="256"/>
        <v>0</v>
      </c>
      <c r="CQ124" s="106">
        <f t="shared" si="256"/>
        <v>0</v>
      </c>
      <c r="CR124" s="106">
        <f t="shared" si="256"/>
        <v>0</v>
      </c>
      <c r="CS124" s="106">
        <f t="shared" si="256"/>
        <v>0</v>
      </c>
      <c r="CT124" s="106">
        <f t="shared" si="256"/>
        <v>0</v>
      </c>
      <c r="CU124" s="106">
        <f t="shared" si="256"/>
        <v>0</v>
      </c>
      <c r="CV124" s="106">
        <f t="shared" si="256"/>
        <v>0</v>
      </c>
      <c r="CW124" s="106">
        <f t="shared" si="256"/>
        <v>0</v>
      </c>
      <c r="CX124" s="106">
        <f t="shared" si="256"/>
        <v>0</v>
      </c>
      <c r="CY124" s="106">
        <f t="shared" si="256"/>
        <v>0</v>
      </c>
    </row>
    <row r="125" spans="1:103" x14ac:dyDescent="0.3">
      <c r="A125" s="1" t="s">
        <v>6</v>
      </c>
      <c r="B125" s="6">
        <v>2</v>
      </c>
      <c r="C125" s="13" t="s">
        <v>22</v>
      </c>
      <c r="D125" s="2">
        <v>44131</v>
      </c>
      <c r="E125" s="2">
        <v>44187</v>
      </c>
      <c r="F125" s="3">
        <f t="shared" si="226"/>
        <v>0</v>
      </c>
      <c r="G125" s="4">
        <v>0</v>
      </c>
      <c r="H125" s="4"/>
      <c r="I125" s="5">
        <f t="shared" si="227"/>
        <v>0</v>
      </c>
      <c r="J125" s="125">
        <v>48</v>
      </c>
      <c r="K125" s="21">
        <f>SUM(K126:K128)</f>
        <v>0.39215686274509803</v>
      </c>
      <c r="L125" s="105">
        <f t="shared" si="228"/>
        <v>0</v>
      </c>
      <c r="M125" s="106">
        <f t="shared" si="229"/>
        <v>0</v>
      </c>
      <c r="N125" s="106">
        <f t="shared" ref="N125:BY125" si="257">M125+N87</f>
        <v>0</v>
      </c>
      <c r="O125" s="106">
        <f t="shared" si="257"/>
        <v>0</v>
      </c>
      <c r="P125" s="106">
        <f t="shared" si="257"/>
        <v>0</v>
      </c>
      <c r="Q125" s="106">
        <f t="shared" si="257"/>
        <v>0</v>
      </c>
      <c r="R125" s="106">
        <f t="shared" si="257"/>
        <v>0</v>
      </c>
      <c r="S125" s="106">
        <f t="shared" si="257"/>
        <v>0</v>
      </c>
      <c r="T125" s="106">
        <f t="shared" si="257"/>
        <v>0</v>
      </c>
      <c r="U125" s="106">
        <f t="shared" si="257"/>
        <v>0</v>
      </c>
      <c r="V125" s="106">
        <f t="shared" si="257"/>
        <v>0</v>
      </c>
      <c r="W125" s="106">
        <f t="shared" si="257"/>
        <v>0</v>
      </c>
      <c r="X125" s="106">
        <f t="shared" si="257"/>
        <v>0</v>
      </c>
      <c r="Y125" s="106">
        <f t="shared" si="257"/>
        <v>0</v>
      </c>
      <c r="Z125" s="106">
        <f t="shared" si="257"/>
        <v>0</v>
      </c>
      <c r="AA125" s="106">
        <f t="shared" si="257"/>
        <v>0</v>
      </c>
      <c r="AB125" s="106">
        <f t="shared" si="257"/>
        <v>0</v>
      </c>
      <c r="AC125" s="106">
        <f t="shared" si="257"/>
        <v>0</v>
      </c>
      <c r="AD125" s="106">
        <f t="shared" si="257"/>
        <v>0</v>
      </c>
      <c r="AE125" s="106">
        <f t="shared" si="257"/>
        <v>0</v>
      </c>
      <c r="AF125" s="106">
        <f t="shared" si="257"/>
        <v>0</v>
      </c>
      <c r="AG125" s="106">
        <f t="shared" si="257"/>
        <v>0</v>
      </c>
      <c r="AH125" s="106">
        <f t="shared" si="257"/>
        <v>0</v>
      </c>
      <c r="AI125" s="106">
        <f t="shared" si="257"/>
        <v>0</v>
      </c>
      <c r="AJ125" s="106">
        <f t="shared" si="257"/>
        <v>0</v>
      </c>
      <c r="AK125" s="106">
        <f t="shared" si="257"/>
        <v>0</v>
      </c>
      <c r="AL125" s="106">
        <f t="shared" si="257"/>
        <v>0</v>
      </c>
      <c r="AM125" s="106">
        <f t="shared" si="257"/>
        <v>0</v>
      </c>
      <c r="AN125" s="106">
        <f t="shared" si="257"/>
        <v>0</v>
      </c>
      <c r="AO125" s="106">
        <f t="shared" si="257"/>
        <v>0</v>
      </c>
      <c r="AP125" s="106">
        <f t="shared" si="257"/>
        <v>0</v>
      </c>
      <c r="AQ125" s="106">
        <f t="shared" si="257"/>
        <v>0</v>
      </c>
      <c r="AR125" s="106">
        <f t="shared" si="257"/>
        <v>0</v>
      </c>
      <c r="AS125" s="106">
        <f t="shared" si="257"/>
        <v>0</v>
      </c>
      <c r="AT125" s="106">
        <f t="shared" si="257"/>
        <v>0</v>
      </c>
      <c r="AU125" s="106">
        <f t="shared" si="257"/>
        <v>0</v>
      </c>
      <c r="AV125" s="106">
        <f t="shared" si="257"/>
        <v>0</v>
      </c>
      <c r="AW125" s="106">
        <f t="shared" si="257"/>
        <v>0</v>
      </c>
      <c r="AX125" s="106">
        <f t="shared" si="257"/>
        <v>0</v>
      </c>
      <c r="AY125" s="106">
        <f t="shared" si="257"/>
        <v>0</v>
      </c>
      <c r="AZ125" s="106">
        <f t="shared" si="257"/>
        <v>0</v>
      </c>
      <c r="BA125" s="106">
        <f t="shared" si="257"/>
        <v>0</v>
      </c>
      <c r="BB125" s="106">
        <f t="shared" si="257"/>
        <v>0</v>
      </c>
      <c r="BC125" s="106">
        <f t="shared" si="257"/>
        <v>0</v>
      </c>
      <c r="BD125" s="106">
        <f t="shared" si="257"/>
        <v>0</v>
      </c>
      <c r="BE125" s="106">
        <f t="shared" si="257"/>
        <v>0</v>
      </c>
      <c r="BF125" s="106">
        <f t="shared" si="257"/>
        <v>0</v>
      </c>
      <c r="BG125" s="106">
        <f t="shared" si="257"/>
        <v>0</v>
      </c>
      <c r="BH125" s="106">
        <f t="shared" si="257"/>
        <v>0</v>
      </c>
      <c r="BI125" s="106">
        <f t="shared" si="257"/>
        <v>0</v>
      </c>
      <c r="BJ125" s="106">
        <f t="shared" si="257"/>
        <v>0</v>
      </c>
      <c r="BK125" s="106">
        <f t="shared" si="257"/>
        <v>0</v>
      </c>
      <c r="BL125" s="106">
        <f t="shared" si="257"/>
        <v>0</v>
      </c>
      <c r="BM125" s="106">
        <f t="shared" si="257"/>
        <v>0</v>
      </c>
      <c r="BN125" s="106">
        <f t="shared" si="257"/>
        <v>0</v>
      </c>
      <c r="BO125" s="106">
        <f t="shared" si="257"/>
        <v>0</v>
      </c>
      <c r="BP125" s="106">
        <f t="shared" si="257"/>
        <v>0</v>
      </c>
      <c r="BQ125" s="106">
        <f t="shared" si="257"/>
        <v>0</v>
      </c>
      <c r="BR125" s="106">
        <f t="shared" si="257"/>
        <v>0</v>
      </c>
      <c r="BS125" s="106">
        <f t="shared" si="257"/>
        <v>0</v>
      </c>
      <c r="BT125" s="106">
        <f t="shared" si="257"/>
        <v>0</v>
      </c>
      <c r="BU125" s="106">
        <f t="shared" si="257"/>
        <v>0</v>
      </c>
      <c r="BV125" s="106">
        <f t="shared" si="257"/>
        <v>0</v>
      </c>
      <c r="BW125" s="106">
        <f t="shared" si="257"/>
        <v>0</v>
      </c>
      <c r="BX125" s="106">
        <f t="shared" si="257"/>
        <v>0</v>
      </c>
      <c r="BY125" s="106">
        <f t="shared" si="257"/>
        <v>0</v>
      </c>
      <c r="BZ125" s="106">
        <f t="shared" ref="BZ125:CY125" si="258">BY125+BZ87</f>
        <v>0</v>
      </c>
      <c r="CA125" s="106">
        <f t="shared" si="258"/>
        <v>0</v>
      </c>
      <c r="CB125" s="106">
        <f t="shared" si="258"/>
        <v>0</v>
      </c>
      <c r="CC125" s="106">
        <f t="shared" si="258"/>
        <v>0</v>
      </c>
      <c r="CD125" s="106">
        <f t="shared" si="258"/>
        <v>0</v>
      </c>
      <c r="CE125" s="106">
        <f t="shared" si="258"/>
        <v>0</v>
      </c>
      <c r="CF125" s="106">
        <f t="shared" si="258"/>
        <v>0</v>
      </c>
      <c r="CG125" s="106">
        <f t="shared" si="258"/>
        <v>0</v>
      </c>
      <c r="CH125" s="106">
        <f t="shared" si="258"/>
        <v>0</v>
      </c>
      <c r="CI125" s="106">
        <f t="shared" si="258"/>
        <v>0</v>
      </c>
      <c r="CJ125" s="106">
        <f t="shared" si="258"/>
        <v>0</v>
      </c>
      <c r="CK125" s="106">
        <f t="shared" si="258"/>
        <v>0</v>
      </c>
      <c r="CL125" s="106">
        <f t="shared" si="258"/>
        <v>0</v>
      </c>
      <c r="CM125" s="106">
        <f t="shared" si="258"/>
        <v>0</v>
      </c>
      <c r="CN125" s="106">
        <f t="shared" si="258"/>
        <v>0</v>
      </c>
      <c r="CO125" s="106">
        <f t="shared" si="258"/>
        <v>0</v>
      </c>
      <c r="CP125" s="106">
        <f t="shared" si="258"/>
        <v>0</v>
      </c>
      <c r="CQ125" s="106">
        <f t="shared" si="258"/>
        <v>0</v>
      </c>
      <c r="CR125" s="106">
        <f t="shared" si="258"/>
        <v>0</v>
      </c>
      <c r="CS125" s="106">
        <f t="shared" si="258"/>
        <v>0</v>
      </c>
      <c r="CT125" s="106">
        <f t="shared" si="258"/>
        <v>0</v>
      </c>
      <c r="CU125" s="106">
        <f t="shared" si="258"/>
        <v>0</v>
      </c>
      <c r="CV125" s="106">
        <f t="shared" si="258"/>
        <v>0</v>
      </c>
      <c r="CW125" s="106">
        <f t="shared" si="258"/>
        <v>0</v>
      </c>
      <c r="CX125" s="106">
        <f t="shared" si="258"/>
        <v>0</v>
      </c>
      <c r="CY125" s="106">
        <f t="shared" si="258"/>
        <v>0</v>
      </c>
    </row>
    <row r="126" spans="1:103" x14ac:dyDescent="0.3">
      <c r="A126" s="40" t="s">
        <v>8</v>
      </c>
      <c r="B126" s="41">
        <v>3</v>
      </c>
      <c r="C126" s="42" t="s">
        <v>23</v>
      </c>
      <c r="D126" s="43">
        <v>44131</v>
      </c>
      <c r="E126" s="43">
        <v>44180</v>
      </c>
      <c r="F126" s="44">
        <f t="shared" si="226"/>
        <v>0.20588235294117646</v>
      </c>
      <c r="G126" s="45">
        <v>313791</v>
      </c>
      <c r="H126" s="45"/>
      <c r="I126" s="46">
        <f t="shared" si="227"/>
        <v>7471.2142857142853</v>
      </c>
      <c r="J126" s="120">
        <v>42</v>
      </c>
      <c r="K126" s="47">
        <f>F126</f>
        <v>0.20588235294117646</v>
      </c>
      <c r="L126" s="105">
        <f t="shared" si="228"/>
        <v>0</v>
      </c>
      <c r="M126" s="106">
        <f t="shared" si="229"/>
        <v>0</v>
      </c>
      <c r="N126" s="106">
        <f t="shared" ref="N126:BY126" si="259">M126+N88</f>
        <v>0</v>
      </c>
      <c r="O126" s="106">
        <f t="shared" si="259"/>
        <v>0</v>
      </c>
      <c r="P126" s="106">
        <f t="shared" si="259"/>
        <v>0</v>
      </c>
      <c r="Q126" s="106">
        <f t="shared" si="259"/>
        <v>0</v>
      </c>
      <c r="R126" s="106">
        <f t="shared" si="259"/>
        <v>0</v>
      </c>
      <c r="S126" s="106">
        <f t="shared" si="259"/>
        <v>0</v>
      </c>
      <c r="T126" s="106">
        <f t="shared" si="259"/>
        <v>0</v>
      </c>
      <c r="U126" s="106">
        <f t="shared" si="259"/>
        <v>0</v>
      </c>
      <c r="V126" s="106">
        <f t="shared" si="259"/>
        <v>0</v>
      </c>
      <c r="W126" s="106">
        <f t="shared" si="259"/>
        <v>0</v>
      </c>
      <c r="X126" s="106">
        <f t="shared" si="259"/>
        <v>0</v>
      </c>
      <c r="Y126" s="106">
        <f t="shared" si="259"/>
        <v>0</v>
      </c>
      <c r="Z126" s="106">
        <f t="shared" si="259"/>
        <v>0</v>
      </c>
      <c r="AA126" s="106">
        <f t="shared" si="259"/>
        <v>0</v>
      </c>
      <c r="AB126" s="106">
        <f t="shared" si="259"/>
        <v>0</v>
      </c>
      <c r="AC126" s="106">
        <f t="shared" si="259"/>
        <v>0</v>
      </c>
      <c r="AD126" s="106">
        <f t="shared" si="259"/>
        <v>0</v>
      </c>
      <c r="AE126" s="106">
        <f t="shared" si="259"/>
        <v>0</v>
      </c>
      <c r="AF126" s="106">
        <f t="shared" si="259"/>
        <v>0</v>
      </c>
      <c r="AG126" s="106">
        <f t="shared" si="259"/>
        <v>0</v>
      </c>
      <c r="AH126" s="106">
        <f t="shared" si="259"/>
        <v>0</v>
      </c>
      <c r="AI126" s="106">
        <f t="shared" si="259"/>
        <v>0</v>
      </c>
      <c r="AJ126" s="106">
        <f t="shared" si="259"/>
        <v>0</v>
      </c>
      <c r="AK126" s="106">
        <f t="shared" si="259"/>
        <v>0</v>
      </c>
      <c r="AL126" s="106">
        <f t="shared" si="259"/>
        <v>0</v>
      </c>
      <c r="AM126" s="106">
        <f t="shared" si="259"/>
        <v>0</v>
      </c>
      <c r="AN126" s="106">
        <f t="shared" si="259"/>
        <v>0</v>
      </c>
      <c r="AO126" s="106">
        <f t="shared" si="259"/>
        <v>0</v>
      </c>
      <c r="AP126" s="106">
        <f t="shared" si="259"/>
        <v>0</v>
      </c>
      <c r="AQ126" s="106">
        <f t="shared" si="259"/>
        <v>0</v>
      </c>
      <c r="AR126" s="106">
        <f t="shared" si="259"/>
        <v>0</v>
      </c>
      <c r="AS126" s="106">
        <f t="shared" si="259"/>
        <v>0</v>
      </c>
      <c r="AT126" s="106">
        <f t="shared" si="259"/>
        <v>0</v>
      </c>
      <c r="AU126" s="106">
        <f t="shared" si="259"/>
        <v>4.2890106509634457E-3</v>
      </c>
      <c r="AV126" s="106">
        <f t="shared" si="259"/>
        <v>9.1908308396352993E-3</v>
      </c>
      <c r="AW126" s="106">
        <f t="shared" si="259"/>
        <v>1.4092651028307153E-2</v>
      </c>
      <c r="AX126" s="106">
        <f t="shared" si="259"/>
        <v>1.8994471216979007E-2</v>
      </c>
      <c r="AY126" s="106">
        <f t="shared" si="259"/>
        <v>2.389629140565086E-2</v>
      </c>
      <c r="AZ126" s="106">
        <f t="shared" si="259"/>
        <v>2.389629140565086E-2</v>
      </c>
      <c r="BA126" s="106">
        <f t="shared" si="259"/>
        <v>2.8798111594322714E-2</v>
      </c>
      <c r="BB126" s="106">
        <f t="shared" si="259"/>
        <v>3.3699931782994567E-2</v>
      </c>
      <c r="BC126" s="106">
        <f t="shared" si="259"/>
        <v>3.8601751971666418E-2</v>
      </c>
      <c r="BD126" s="106">
        <f t="shared" si="259"/>
        <v>4.3503572160338268E-2</v>
      </c>
      <c r="BE126" s="106">
        <f t="shared" si="259"/>
        <v>4.8405392349010118E-2</v>
      </c>
      <c r="BF126" s="106">
        <f t="shared" si="259"/>
        <v>5.3307212537681968E-2</v>
      </c>
      <c r="BG126" s="106">
        <f t="shared" si="259"/>
        <v>5.3307212537681968E-2</v>
      </c>
      <c r="BH126" s="106">
        <f t="shared" si="259"/>
        <v>5.8209032726353818E-2</v>
      </c>
      <c r="BI126" s="106">
        <f t="shared" si="259"/>
        <v>6.3110852915025675E-2</v>
      </c>
      <c r="BJ126" s="106">
        <f t="shared" si="259"/>
        <v>6.8012673103697532E-2</v>
      </c>
      <c r="BK126" s="106">
        <f t="shared" si="259"/>
        <v>7.2914493292369389E-2</v>
      </c>
      <c r="BL126" s="106">
        <f t="shared" si="259"/>
        <v>7.7816313481041247E-2</v>
      </c>
      <c r="BM126" s="106">
        <f t="shared" si="259"/>
        <v>8.2718133669713104E-2</v>
      </c>
      <c r="BN126" s="106">
        <f t="shared" si="259"/>
        <v>8.2718133669713104E-2</v>
      </c>
      <c r="BO126" s="106">
        <f t="shared" si="259"/>
        <v>8.7619953858384961E-2</v>
      </c>
      <c r="BP126" s="106">
        <f t="shared" si="259"/>
        <v>9.2521774047056818E-2</v>
      </c>
      <c r="BQ126" s="106">
        <f t="shared" si="259"/>
        <v>9.7423594235728675E-2</v>
      </c>
      <c r="BR126" s="106">
        <f t="shared" si="259"/>
        <v>0.10232541442440053</v>
      </c>
      <c r="BS126" s="106">
        <f t="shared" si="259"/>
        <v>0.10722723461307239</v>
      </c>
      <c r="BT126" s="106">
        <f t="shared" si="259"/>
        <v>0.11212905480174425</v>
      </c>
      <c r="BU126" s="106">
        <f t="shared" si="259"/>
        <v>0.11212905480174425</v>
      </c>
      <c r="BV126" s="106">
        <f t="shared" si="259"/>
        <v>0.1170308749904161</v>
      </c>
      <c r="BW126" s="106">
        <f t="shared" si="259"/>
        <v>0.12193269517908796</v>
      </c>
      <c r="BX126" s="106">
        <f t="shared" si="259"/>
        <v>0.1268345153677598</v>
      </c>
      <c r="BY126" s="106">
        <f t="shared" si="259"/>
        <v>0.13173633555643166</v>
      </c>
      <c r="BZ126" s="106">
        <f t="shared" ref="BZ126:CY126" si="260">BY126+BZ88</f>
        <v>0.13663815574510352</v>
      </c>
      <c r="CA126" s="106">
        <f t="shared" si="260"/>
        <v>0.14153997593377537</v>
      </c>
      <c r="CB126" s="106">
        <f t="shared" si="260"/>
        <v>0.14153997593377537</v>
      </c>
      <c r="CC126" s="106">
        <f t="shared" si="260"/>
        <v>0.14644179612244723</v>
      </c>
      <c r="CD126" s="106">
        <f t="shared" si="260"/>
        <v>0.15134361631111909</v>
      </c>
      <c r="CE126" s="106">
        <f t="shared" si="260"/>
        <v>0.15624543649979095</v>
      </c>
      <c r="CF126" s="106">
        <f t="shared" si="260"/>
        <v>0.1611472566884628</v>
      </c>
      <c r="CG126" s="106">
        <f t="shared" si="260"/>
        <v>0.16604907687713466</v>
      </c>
      <c r="CH126" s="106">
        <f t="shared" si="260"/>
        <v>0.17095089706580652</v>
      </c>
      <c r="CI126" s="106">
        <f t="shared" si="260"/>
        <v>0.17095089706580652</v>
      </c>
      <c r="CJ126" s="106">
        <f t="shared" si="260"/>
        <v>0.17585271725447837</v>
      </c>
      <c r="CK126" s="106">
        <f t="shared" si="260"/>
        <v>0.18075453744315023</v>
      </c>
      <c r="CL126" s="106">
        <f t="shared" si="260"/>
        <v>0.18565635763182209</v>
      </c>
      <c r="CM126" s="106">
        <f t="shared" si="260"/>
        <v>0.19055817782049395</v>
      </c>
      <c r="CN126" s="106">
        <f t="shared" si="260"/>
        <v>0.1954599980091658</v>
      </c>
      <c r="CO126" s="106">
        <f t="shared" si="260"/>
        <v>0.20036181819783766</v>
      </c>
      <c r="CP126" s="106">
        <f t="shared" si="260"/>
        <v>0.20036181819783766</v>
      </c>
      <c r="CQ126" s="106">
        <f t="shared" si="260"/>
        <v>0.20526363838650952</v>
      </c>
      <c r="CR126" s="106">
        <f t="shared" si="260"/>
        <v>0.20588235294117657</v>
      </c>
      <c r="CS126" s="106">
        <f t="shared" si="260"/>
        <v>0.20588235294117657</v>
      </c>
      <c r="CT126" s="106">
        <f t="shared" si="260"/>
        <v>0.20588235294117657</v>
      </c>
      <c r="CU126" s="106">
        <f t="shared" si="260"/>
        <v>0.20588235294117657</v>
      </c>
      <c r="CV126" s="106">
        <f t="shared" si="260"/>
        <v>0.20588235294117657</v>
      </c>
      <c r="CW126" s="106">
        <f t="shared" si="260"/>
        <v>0.20588235294117657</v>
      </c>
      <c r="CX126" s="106">
        <f t="shared" si="260"/>
        <v>0.20588235294117657</v>
      </c>
      <c r="CY126" s="106">
        <f t="shared" si="260"/>
        <v>0.20588235294117657</v>
      </c>
    </row>
    <row r="127" spans="1:103" x14ac:dyDescent="0.3">
      <c r="A127" s="40" t="s">
        <v>8</v>
      </c>
      <c r="B127" s="41">
        <v>3</v>
      </c>
      <c r="C127" s="42" t="s">
        <v>15</v>
      </c>
      <c r="D127" s="43">
        <v>44180</v>
      </c>
      <c r="E127" s="43">
        <v>44186</v>
      </c>
      <c r="F127" s="44">
        <f t="shared" si="226"/>
        <v>2.4509803921568627E-2</v>
      </c>
      <c r="G127" s="45">
        <v>100</v>
      </c>
      <c r="H127" s="45"/>
      <c r="I127" s="46">
        <f t="shared" si="227"/>
        <v>20</v>
      </c>
      <c r="J127" s="120">
        <v>5</v>
      </c>
      <c r="K127" s="47">
        <f>F127</f>
        <v>2.4509803921568627E-2</v>
      </c>
      <c r="L127" s="105">
        <f t="shared" si="228"/>
        <v>0</v>
      </c>
      <c r="M127" s="106">
        <f t="shared" si="229"/>
        <v>0</v>
      </c>
      <c r="N127" s="106">
        <f t="shared" ref="N127:BY127" si="261">M127+N89</f>
        <v>0</v>
      </c>
      <c r="O127" s="106">
        <f t="shared" si="261"/>
        <v>0</v>
      </c>
      <c r="P127" s="106">
        <f t="shared" si="261"/>
        <v>0</v>
      </c>
      <c r="Q127" s="106">
        <f t="shared" si="261"/>
        <v>0</v>
      </c>
      <c r="R127" s="106">
        <f t="shared" si="261"/>
        <v>0</v>
      </c>
      <c r="S127" s="106">
        <f t="shared" si="261"/>
        <v>0</v>
      </c>
      <c r="T127" s="106">
        <f t="shared" si="261"/>
        <v>0</v>
      </c>
      <c r="U127" s="106">
        <f t="shared" si="261"/>
        <v>0</v>
      </c>
      <c r="V127" s="106">
        <f t="shared" si="261"/>
        <v>0</v>
      </c>
      <c r="W127" s="106">
        <f t="shared" si="261"/>
        <v>0</v>
      </c>
      <c r="X127" s="106">
        <f t="shared" si="261"/>
        <v>0</v>
      </c>
      <c r="Y127" s="106">
        <f t="shared" si="261"/>
        <v>0</v>
      </c>
      <c r="Z127" s="106">
        <f t="shared" si="261"/>
        <v>0</v>
      </c>
      <c r="AA127" s="106">
        <f t="shared" si="261"/>
        <v>0</v>
      </c>
      <c r="AB127" s="106">
        <f t="shared" si="261"/>
        <v>0</v>
      </c>
      <c r="AC127" s="106">
        <f t="shared" si="261"/>
        <v>0</v>
      </c>
      <c r="AD127" s="106">
        <f t="shared" si="261"/>
        <v>0</v>
      </c>
      <c r="AE127" s="106">
        <f t="shared" si="261"/>
        <v>0</v>
      </c>
      <c r="AF127" s="106">
        <f t="shared" si="261"/>
        <v>0</v>
      </c>
      <c r="AG127" s="106">
        <f t="shared" si="261"/>
        <v>0</v>
      </c>
      <c r="AH127" s="106">
        <f t="shared" si="261"/>
        <v>0</v>
      </c>
      <c r="AI127" s="106">
        <f t="shared" si="261"/>
        <v>0</v>
      </c>
      <c r="AJ127" s="106">
        <f t="shared" si="261"/>
        <v>0</v>
      </c>
      <c r="AK127" s="106">
        <f t="shared" si="261"/>
        <v>0</v>
      </c>
      <c r="AL127" s="106">
        <f t="shared" si="261"/>
        <v>0</v>
      </c>
      <c r="AM127" s="106">
        <f t="shared" si="261"/>
        <v>0</v>
      </c>
      <c r="AN127" s="106">
        <f t="shared" si="261"/>
        <v>0</v>
      </c>
      <c r="AO127" s="106">
        <f t="shared" si="261"/>
        <v>0</v>
      </c>
      <c r="AP127" s="106">
        <f t="shared" si="261"/>
        <v>0</v>
      </c>
      <c r="AQ127" s="106">
        <f t="shared" si="261"/>
        <v>0</v>
      </c>
      <c r="AR127" s="106">
        <f t="shared" si="261"/>
        <v>0</v>
      </c>
      <c r="AS127" s="106">
        <f t="shared" si="261"/>
        <v>0</v>
      </c>
      <c r="AT127" s="106">
        <f t="shared" si="261"/>
        <v>0</v>
      </c>
      <c r="AU127" s="106">
        <f t="shared" si="261"/>
        <v>0</v>
      </c>
      <c r="AV127" s="106">
        <f t="shared" si="261"/>
        <v>0</v>
      </c>
      <c r="AW127" s="106">
        <f t="shared" si="261"/>
        <v>0</v>
      </c>
      <c r="AX127" s="106">
        <f t="shared" si="261"/>
        <v>0</v>
      </c>
      <c r="AY127" s="106">
        <f t="shared" si="261"/>
        <v>0</v>
      </c>
      <c r="AZ127" s="106">
        <f t="shared" si="261"/>
        <v>0</v>
      </c>
      <c r="BA127" s="106">
        <f t="shared" si="261"/>
        <v>0</v>
      </c>
      <c r="BB127" s="106">
        <f t="shared" si="261"/>
        <v>0</v>
      </c>
      <c r="BC127" s="106">
        <f t="shared" si="261"/>
        <v>0</v>
      </c>
      <c r="BD127" s="106">
        <f t="shared" si="261"/>
        <v>0</v>
      </c>
      <c r="BE127" s="106">
        <f t="shared" si="261"/>
        <v>0</v>
      </c>
      <c r="BF127" s="106">
        <f t="shared" si="261"/>
        <v>0</v>
      </c>
      <c r="BG127" s="106">
        <f t="shared" si="261"/>
        <v>0</v>
      </c>
      <c r="BH127" s="106">
        <f t="shared" si="261"/>
        <v>0</v>
      </c>
      <c r="BI127" s="106">
        <f t="shared" si="261"/>
        <v>0</v>
      </c>
      <c r="BJ127" s="106">
        <f t="shared" si="261"/>
        <v>0</v>
      </c>
      <c r="BK127" s="106">
        <f t="shared" si="261"/>
        <v>0</v>
      </c>
      <c r="BL127" s="106">
        <f t="shared" si="261"/>
        <v>0</v>
      </c>
      <c r="BM127" s="106">
        <f t="shared" si="261"/>
        <v>0</v>
      </c>
      <c r="BN127" s="106">
        <f t="shared" si="261"/>
        <v>0</v>
      </c>
      <c r="BO127" s="106">
        <f t="shared" si="261"/>
        <v>0</v>
      </c>
      <c r="BP127" s="106">
        <f t="shared" si="261"/>
        <v>0</v>
      </c>
      <c r="BQ127" s="106">
        <f t="shared" si="261"/>
        <v>0</v>
      </c>
      <c r="BR127" s="106">
        <f t="shared" si="261"/>
        <v>0</v>
      </c>
      <c r="BS127" s="106">
        <f t="shared" si="261"/>
        <v>0</v>
      </c>
      <c r="BT127" s="106">
        <f t="shared" si="261"/>
        <v>0</v>
      </c>
      <c r="BU127" s="106">
        <f t="shared" si="261"/>
        <v>0</v>
      </c>
      <c r="BV127" s="106">
        <f t="shared" si="261"/>
        <v>0</v>
      </c>
      <c r="BW127" s="106">
        <f t="shared" si="261"/>
        <v>0</v>
      </c>
      <c r="BX127" s="106">
        <f t="shared" si="261"/>
        <v>0</v>
      </c>
      <c r="BY127" s="106">
        <f t="shared" si="261"/>
        <v>0</v>
      </c>
      <c r="BZ127" s="106">
        <f t="shared" ref="BZ127:CY127" si="262">BY127+BZ89</f>
        <v>0</v>
      </c>
      <c r="CA127" s="106">
        <f t="shared" si="262"/>
        <v>0</v>
      </c>
      <c r="CB127" s="106">
        <f t="shared" si="262"/>
        <v>0</v>
      </c>
      <c r="CC127" s="106">
        <f t="shared" si="262"/>
        <v>0</v>
      </c>
      <c r="CD127" s="106">
        <f t="shared" si="262"/>
        <v>0</v>
      </c>
      <c r="CE127" s="106">
        <f t="shared" si="262"/>
        <v>0</v>
      </c>
      <c r="CF127" s="106">
        <f t="shared" si="262"/>
        <v>0</v>
      </c>
      <c r="CG127" s="106">
        <f t="shared" si="262"/>
        <v>0</v>
      </c>
      <c r="CH127" s="106">
        <f t="shared" si="262"/>
        <v>0</v>
      </c>
      <c r="CI127" s="106">
        <f t="shared" si="262"/>
        <v>0</v>
      </c>
      <c r="CJ127" s="106">
        <f t="shared" si="262"/>
        <v>0</v>
      </c>
      <c r="CK127" s="106">
        <f t="shared" si="262"/>
        <v>0</v>
      </c>
      <c r="CL127" s="106">
        <f t="shared" si="262"/>
        <v>0</v>
      </c>
      <c r="CM127" s="106">
        <f t="shared" si="262"/>
        <v>0</v>
      </c>
      <c r="CN127" s="106">
        <f t="shared" si="262"/>
        <v>0</v>
      </c>
      <c r="CO127" s="106">
        <f t="shared" si="262"/>
        <v>0</v>
      </c>
      <c r="CP127" s="106">
        <f t="shared" si="262"/>
        <v>0</v>
      </c>
      <c r="CQ127" s="106">
        <f t="shared" si="262"/>
        <v>0</v>
      </c>
      <c r="CR127" s="106">
        <f t="shared" si="262"/>
        <v>4.4117647058823529E-3</v>
      </c>
      <c r="CS127" s="106">
        <f t="shared" si="262"/>
        <v>9.3137254901960783E-3</v>
      </c>
      <c r="CT127" s="106">
        <f t="shared" si="262"/>
        <v>1.4215686274509804E-2</v>
      </c>
      <c r="CU127" s="106">
        <f t="shared" si="262"/>
        <v>1.9117647058823531E-2</v>
      </c>
      <c r="CV127" s="106">
        <f t="shared" si="262"/>
        <v>2.4019607843137256E-2</v>
      </c>
      <c r="CW127" s="106">
        <f t="shared" si="262"/>
        <v>2.4019607843137256E-2</v>
      </c>
      <c r="CX127" s="106">
        <f t="shared" si="262"/>
        <v>2.4509803921568631E-2</v>
      </c>
      <c r="CY127" s="106">
        <f t="shared" si="262"/>
        <v>2.4509803921568631E-2</v>
      </c>
    </row>
    <row r="128" spans="1:103" x14ac:dyDescent="0.3">
      <c r="A128" s="7" t="s">
        <v>6</v>
      </c>
      <c r="B128" s="8">
        <v>3</v>
      </c>
      <c r="C128" s="15" t="s">
        <v>16</v>
      </c>
      <c r="D128" s="9">
        <v>44148</v>
      </c>
      <c r="E128" s="9">
        <v>44187</v>
      </c>
      <c r="F128" s="10">
        <f t="shared" si="226"/>
        <v>0</v>
      </c>
      <c r="G128" s="11">
        <v>0</v>
      </c>
      <c r="H128" s="11"/>
      <c r="I128" s="12">
        <f t="shared" si="227"/>
        <v>0</v>
      </c>
      <c r="J128" s="126">
        <v>33</v>
      </c>
      <c r="K128" s="20">
        <f>SUM(K129:K131)</f>
        <v>0.16176470588235295</v>
      </c>
      <c r="L128" s="105">
        <f t="shared" si="228"/>
        <v>0</v>
      </c>
      <c r="M128" s="106">
        <f t="shared" si="229"/>
        <v>0</v>
      </c>
      <c r="N128" s="106">
        <f t="shared" ref="N128:BY128" si="263">M128+N90</f>
        <v>0</v>
      </c>
      <c r="O128" s="106">
        <f t="shared" si="263"/>
        <v>0</v>
      </c>
      <c r="P128" s="106">
        <f t="shared" si="263"/>
        <v>0</v>
      </c>
      <c r="Q128" s="106">
        <f t="shared" si="263"/>
        <v>0</v>
      </c>
      <c r="R128" s="106">
        <f t="shared" si="263"/>
        <v>0</v>
      </c>
      <c r="S128" s="106">
        <f t="shared" si="263"/>
        <v>0</v>
      </c>
      <c r="T128" s="106">
        <f t="shared" si="263"/>
        <v>0</v>
      </c>
      <c r="U128" s="106">
        <f t="shared" si="263"/>
        <v>0</v>
      </c>
      <c r="V128" s="106">
        <f t="shared" si="263"/>
        <v>0</v>
      </c>
      <c r="W128" s="106">
        <f t="shared" si="263"/>
        <v>0</v>
      </c>
      <c r="X128" s="106">
        <f t="shared" si="263"/>
        <v>0</v>
      </c>
      <c r="Y128" s="106">
        <f t="shared" si="263"/>
        <v>0</v>
      </c>
      <c r="Z128" s="106">
        <f t="shared" si="263"/>
        <v>0</v>
      </c>
      <c r="AA128" s="106">
        <f t="shared" si="263"/>
        <v>0</v>
      </c>
      <c r="AB128" s="106">
        <f t="shared" si="263"/>
        <v>0</v>
      </c>
      <c r="AC128" s="106">
        <f t="shared" si="263"/>
        <v>0</v>
      </c>
      <c r="AD128" s="106">
        <f t="shared" si="263"/>
        <v>0</v>
      </c>
      <c r="AE128" s="106">
        <f t="shared" si="263"/>
        <v>0</v>
      </c>
      <c r="AF128" s="106">
        <f t="shared" si="263"/>
        <v>0</v>
      </c>
      <c r="AG128" s="106">
        <f t="shared" si="263"/>
        <v>0</v>
      </c>
      <c r="AH128" s="106">
        <f t="shared" si="263"/>
        <v>0</v>
      </c>
      <c r="AI128" s="106">
        <f t="shared" si="263"/>
        <v>0</v>
      </c>
      <c r="AJ128" s="106">
        <f t="shared" si="263"/>
        <v>0</v>
      </c>
      <c r="AK128" s="106">
        <f t="shared" si="263"/>
        <v>0</v>
      </c>
      <c r="AL128" s="106">
        <f t="shared" si="263"/>
        <v>0</v>
      </c>
      <c r="AM128" s="106">
        <f t="shared" si="263"/>
        <v>0</v>
      </c>
      <c r="AN128" s="106">
        <f t="shared" si="263"/>
        <v>0</v>
      </c>
      <c r="AO128" s="106">
        <f t="shared" si="263"/>
        <v>0</v>
      </c>
      <c r="AP128" s="106">
        <f t="shared" si="263"/>
        <v>0</v>
      </c>
      <c r="AQ128" s="106">
        <f t="shared" si="263"/>
        <v>0</v>
      </c>
      <c r="AR128" s="106">
        <f t="shared" si="263"/>
        <v>0</v>
      </c>
      <c r="AS128" s="106">
        <f t="shared" si="263"/>
        <v>0</v>
      </c>
      <c r="AT128" s="106">
        <f t="shared" si="263"/>
        <v>0</v>
      </c>
      <c r="AU128" s="106">
        <f t="shared" si="263"/>
        <v>0</v>
      </c>
      <c r="AV128" s="106">
        <f t="shared" si="263"/>
        <v>0</v>
      </c>
      <c r="AW128" s="106">
        <f t="shared" si="263"/>
        <v>0</v>
      </c>
      <c r="AX128" s="106">
        <f t="shared" si="263"/>
        <v>0</v>
      </c>
      <c r="AY128" s="106">
        <f t="shared" si="263"/>
        <v>0</v>
      </c>
      <c r="AZ128" s="106">
        <f t="shared" si="263"/>
        <v>0</v>
      </c>
      <c r="BA128" s="106">
        <f t="shared" si="263"/>
        <v>0</v>
      </c>
      <c r="BB128" s="106">
        <f t="shared" si="263"/>
        <v>0</v>
      </c>
      <c r="BC128" s="106">
        <f t="shared" si="263"/>
        <v>0</v>
      </c>
      <c r="BD128" s="106">
        <f t="shared" si="263"/>
        <v>0</v>
      </c>
      <c r="BE128" s="106">
        <f t="shared" si="263"/>
        <v>0</v>
      </c>
      <c r="BF128" s="106">
        <f t="shared" si="263"/>
        <v>0</v>
      </c>
      <c r="BG128" s="106">
        <f t="shared" si="263"/>
        <v>0</v>
      </c>
      <c r="BH128" s="106">
        <f t="shared" si="263"/>
        <v>0</v>
      </c>
      <c r="BI128" s="106">
        <f t="shared" si="263"/>
        <v>0</v>
      </c>
      <c r="BJ128" s="106">
        <f t="shared" si="263"/>
        <v>0</v>
      </c>
      <c r="BK128" s="106">
        <f t="shared" si="263"/>
        <v>0</v>
      </c>
      <c r="BL128" s="106">
        <f t="shared" si="263"/>
        <v>0</v>
      </c>
      <c r="BM128" s="106">
        <f t="shared" si="263"/>
        <v>0</v>
      </c>
      <c r="BN128" s="106">
        <f t="shared" si="263"/>
        <v>0</v>
      </c>
      <c r="BO128" s="106">
        <f t="shared" si="263"/>
        <v>0</v>
      </c>
      <c r="BP128" s="106">
        <f t="shared" si="263"/>
        <v>0</v>
      </c>
      <c r="BQ128" s="106">
        <f t="shared" si="263"/>
        <v>0</v>
      </c>
      <c r="BR128" s="106">
        <f t="shared" si="263"/>
        <v>0</v>
      </c>
      <c r="BS128" s="106">
        <f t="shared" si="263"/>
        <v>0</v>
      </c>
      <c r="BT128" s="106">
        <f t="shared" si="263"/>
        <v>0</v>
      </c>
      <c r="BU128" s="106">
        <f t="shared" si="263"/>
        <v>0</v>
      </c>
      <c r="BV128" s="106">
        <f t="shared" si="263"/>
        <v>0</v>
      </c>
      <c r="BW128" s="106">
        <f t="shared" si="263"/>
        <v>0</v>
      </c>
      <c r="BX128" s="106">
        <f t="shared" si="263"/>
        <v>0</v>
      </c>
      <c r="BY128" s="106">
        <f t="shared" si="263"/>
        <v>0</v>
      </c>
      <c r="BZ128" s="106">
        <f t="shared" ref="BZ128:CY128" si="264">BY128+BZ90</f>
        <v>0</v>
      </c>
      <c r="CA128" s="106">
        <f t="shared" si="264"/>
        <v>0</v>
      </c>
      <c r="CB128" s="106">
        <f t="shared" si="264"/>
        <v>0</v>
      </c>
      <c r="CC128" s="106">
        <f t="shared" si="264"/>
        <v>0</v>
      </c>
      <c r="CD128" s="106">
        <f t="shared" si="264"/>
        <v>0</v>
      </c>
      <c r="CE128" s="106">
        <f t="shared" si="264"/>
        <v>0</v>
      </c>
      <c r="CF128" s="106">
        <f t="shared" si="264"/>
        <v>0</v>
      </c>
      <c r="CG128" s="106">
        <f t="shared" si="264"/>
        <v>0</v>
      </c>
      <c r="CH128" s="106">
        <f t="shared" si="264"/>
        <v>0</v>
      </c>
      <c r="CI128" s="106">
        <f t="shared" si="264"/>
        <v>0</v>
      </c>
      <c r="CJ128" s="106">
        <f t="shared" si="264"/>
        <v>0</v>
      </c>
      <c r="CK128" s="106">
        <f t="shared" si="264"/>
        <v>0</v>
      </c>
      <c r="CL128" s="106">
        <f t="shared" si="264"/>
        <v>0</v>
      </c>
      <c r="CM128" s="106">
        <f t="shared" si="264"/>
        <v>0</v>
      </c>
      <c r="CN128" s="106">
        <f t="shared" si="264"/>
        <v>0</v>
      </c>
      <c r="CO128" s="106">
        <f t="shared" si="264"/>
        <v>0</v>
      </c>
      <c r="CP128" s="106">
        <f t="shared" si="264"/>
        <v>0</v>
      </c>
      <c r="CQ128" s="106">
        <f t="shared" si="264"/>
        <v>0</v>
      </c>
      <c r="CR128" s="106">
        <f t="shared" si="264"/>
        <v>0</v>
      </c>
      <c r="CS128" s="106">
        <f t="shared" si="264"/>
        <v>0</v>
      </c>
      <c r="CT128" s="106">
        <f t="shared" si="264"/>
        <v>0</v>
      </c>
      <c r="CU128" s="106">
        <f t="shared" si="264"/>
        <v>0</v>
      </c>
      <c r="CV128" s="106">
        <f t="shared" si="264"/>
        <v>0</v>
      </c>
      <c r="CW128" s="106">
        <f t="shared" si="264"/>
        <v>0</v>
      </c>
      <c r="CX128" s="106">
        <f t="shared" si="264"/>
        <v>0</v>
      </c>
      <c r="CY128" s="106">
        <f t="shared" si="264"/>
        <v>0</v>
      </c>
    </row>
    <row r="129" spans="1:103" x14ac:dyDescent="0.3">
      <c r="A129" s="40" t="s">
        <v>8</v>
      </c>
      <c r="B129" s="41">
        <v>4</v>
      </c>
      <c r="C129" s="42" t="s">
        <v>24</v>
      </c>
      <c r="D129" s="43">
        <v>44148</v>
      </c>
      <c r="E129" s="43">
        <v>44172</v>
      </c>
      <c r="F129" s="44">
        <f t="shared" si="226"/>
        <v>9.8039215686274508E-2</v>
      </c>
      <c r="G129" s="45">
        <v>823</v>
      </c>
      <c r="H129" s="45"/>
      <c r="I129" s="46">
        <f t="shared" si="227"/>
        <v>41.15</v>
      </c>
      <c r="J129" s="120">
        <v>20</v>
      </c>
      <c r="K129" s="47">
        <f t="shared" ref="K129:K131" si="265">F129</f>
        <v>9.8039215686274508E-2</v>
      </c>
      <c r="L129" s="105">
        <f t="shared" si="228"/>
        <v>0</v>
      </c>
      <c r="M129" s="106">
        <f t="shared" si="229"/>
        <v>0</v>
      </c>
      <c r="N129" s="106">
        <f t="shared" ref="N129:BY129" si="266">M129+N91</f>
        <v>0</v>
      </c>
      <c r="O129" s="106">
        <f t="shared" si="266"/>
        <v>0</v>
      </c>
      <c r="P129" s="106">
        <f t="shared" si="266"/>
        <v>0</v>
      </c>
      <c r="Q129" s="106">
        <f t="shared" si="266"/>
        <v>0</v>
      </c>
      <c r="R129" s="106">
        <f t="shared" si="266"/>
        <v>0</v>
      </c>
      <c r="S129" s="106">
        <f t="shared" si="266"/>
        <v>0</v>
      </c>
      <c r="T129" s="106">
        <f t="shared" si="266"/>
        <v>0</v>
      </c>
      <c r="U129" s="106">
        <f t="shared" si="266"/>
        <v>0</v>
      </c>
      <c r="V129" s="106">
        <f t="shared" si="266"/>
        <v>0</v>
      </c>
      <c r="W129" s="106">
        <f t="shared" si="266"/>
        <v>0</v>
      </c>
      <c r="X129" s="106">
        <f t="shared" si="266"/>
        <v>0</v>
      </c>
      <c r="Y129" s="106">
        <f t="shared" si="266"/>
        <v>0</v>
      </c>
      <c r="Z129" s="106">
        <f t="shared" si="266"/>
        <v>0</v>
      </c>
      <c r="AA129" s="106">
        <f t="shared" si="266"/>
        <v>0</v>
      </c>
      <c r="AB129" s="106">
        <f t="shared" si="266"/>
        <v>0</v>
      </c>
      <c r="AC129" s="106">
        <f t="shared" si="266"/>
        <v>0</v>
      </c>
      <c r="AD129" s="106">
        <f t="shared" si="266"/>
        <v>0</v>
      </c>
      <c r="AE129" s="106">
        <f t="shared" si="266"/>
        <v>0</v>
      </c>
      <c r="AF129" s="106">
        <f t="shared" si="266"/>
        <v>0</v>
      </c>
      <c r="AG129" s="106">
        <f t="shared" si="266"/>
        <v>0</v>
      </c>
      <c r="AH129" s="106">
        <f t="shared" si="266"/>
        <v>0</v>
      </c>
      <c r="AI129" s="106">
        <f t="shared" si="266"/>
        <v>0</v>
      </c>
      <c r="AJ129" s="106">
        <f t="shared" si="266"/>
        <v>0</v>
      </c>
      <c r="AK129" s="106">
        <f t="shared" si="266"/>
        <v>0</v>
      </c>
      <c r="AL129" s="106">
        <f t="shared" si="266"/>
        <v>0</v>
      </c>
      <c r="AM129" s="106">
        <f t="shared" si="266"/>
        <v>0</v>
      </c>
      <c r="AN129" s="106">
        <f t="shared" si="266"/>
        <v>0</v>
      </c>
      <c r="AO129" s="106">
        <f t="shared" si="266"/>
        <v>0</v>
      </c>
      <c r="AP129" s="106">
        <f t="shared" si="266"/>
        <v>0</v>
      </c>
      <c r="AQ129" s="106">
        <f t="shared" si="266"/>
        <v>0</v>
      </c>
      <c r="AR129" s="106">
        <f t="shared" si="266"/>
        <v>0</v>
      </c>
      <c r="AS129" s="106">
        <f t="shared" si="266"/>
        <v>0</v>
      </c>
      <c r="AT129" s="106">
        <f t="shared" si="266"/>
        <v>0</v>
      </c>
      <c r="AU129" s="106">
        <f t="shared" si="266"/>
        <v>0</v>
      </c>
      <c r="AV129" s="106">
        <f t="shared" si="266"/>
        <v>0</v>
      </c>
      <c r="AW129" s="106">
        <f t="shared" si="266"/>
        <v>0</v>
      </c>
      <c r="AX129" s="106">
        <f t="shared" si="266"/>
        <v>0</v>
      </c>
      <c r="AY129" s="106">
        <f t="shared" si="266"/>
        <v>0</v>
      </c>
      <c r="AZ129" s="106">
        <f t="shared" si="266"/>
        <v>0</v>
      </c>
      <c r="BA129" s="106">
        <f t="shared" si="266"/>
        <v>0</v>
      </c>
      <c r="BB129" s="106">
        <f t="shared" si="266"/>
        <v>0</v>
      </c>
      <c r="BC129" s="106">
        <f t="shared" si="266"/>
        <v>0</v>
      </c>
      <c r="BD129" s="106">
        <f t="shared" si="266"/>
        <v>0</v>
      </c>
      <c r="BE129" s="106">
        <f t="shared" si="266"/>
        <v>0</v>
      </c>
      <c r="BF129" s="106">
        <f t="shared" si="266"/>
        <v>0</v>
      </c>
      <c r="BG129" s="106">
        <f t="shared" si="266"/>
        <v>0</v>
      </c>
      <c r="BH129" s="106">
        <f t="shared" si="266"/>
        <v>0</v>
      </c>
      <c r="BI129" s="106">
        <f t="shared" si="266"/>
        <v>0</v>
      </c>
      <c r="BJ129" s="106">
        <f t="shared" si="266"/>
        <v>0</v>
      </c>
      <c r="BK129" s="106">
        <f t="shared" si="266"/>
        <v>0</v>
      </c>
      <c r="BL129" s="106">
        <f t="shared" si="266"/>
        <v>4.2884711600314493E-3</v>
      </c>
      <c r="BM129" s="106">
        <f t="shared" si="266"/>
        <v>9.17256331451171E-3</v>
      </c>
      <c r="BN129" s="106">
        <f t="shared" si="266"/>
        <v>9.17256331451171E-3</v>
      </c>
      <c r="BO129" s="106">
        <f t="shared" si="266"/>
        <v>1.4056655468991971E-2</v>
      </c>
      <c r="BP129" s="106">
        <f t="shared" si="266"/>
        <v>1.8940747623472233E-2</v>
      </c>
      <c r="BQ129" s="106">
        <f t="shared" si="266"/>
        <v>2.3824839777952495E-2</v>
      </c>
      <c r="BR129" s="106">
        <f t="shared" si="266"/>
        <v>2.8708931932432756E-2</v>
      </c>
      <c r="BS129" s="106">
        <f t="shared" si="266"/>
        <v>3.3593024086913018E-2</v>
      </c>
      <c r="BT129" s="106">
        <f t="shared" si="266"/>
        <v>3.8477116241393279E-2</v>
      </c>
      <c r="BU129" s="106">
        <f t="shared" si="266"/>
        <v>3.8477116241393279E-2</v>
      </c>
      <c r="BV129" s="106">
        <f t="shared" si="266"/>
        <v>4.3361208395873541E-2</v>
      </c>
      <c r="BW129" s="106">
        <f t="shared" si="266"/>
        <v>4.8245300550353802E-2</v>
      </c>
      <c r="BX129" s="106">
        <f t="shared" si="266"/>
        <v>5.3129392704834064E-2</v>
      </c>
      <c r="BY129" s="106">
        <f t="shared" si="266"/>
        <v>5.8013484859314325E-2</v>
      </c>
      <c r="BZ129" s="106">
        <f t="shared" ref="BZ129:CY129" si="267">BY129+BZ91</f>
        <v>6.2897577013794587E-2</v>
      </c>
      <c r="CA129" s="106">
        <f t="shared" si="267"/>
        <v>6.7781669168274841E-2</v>
      </c>
      <c r="CB129" s="106">
        <f t="shared" si="267"/>
        <v>6.7781669168274841E-2</v>
      </c>
      <c r="CC129" s="106">
        <f t="shared" si="267"/>
        <v>7.2665761322755096E-2</v>
      </c>
      <c r="CD129" s="106">
        <f t="shared" si="267"/>
        <v>7.754985347723535E-2</v>
      </c>
      <c r="CE129" s="106">
        <f t="shared" si="267"/>
        <v>8.2433945631715605E-2</v>
      </c>
      <c r="CF129" s="106">
        <f t="shared" si="267"/>
        <v>8.731803778619586E-2</v>
      </c>
      <c r="CG129" s="106">
        <f t="shared" si="267"/>
        <v>9.2202129940676114E-2</v>
      </c>
      <c r="CH129" s="106">
        <f t="shared" si="267"/>
        <v>9.7086222095156369E-2</v>
      </c>
      <c r="CI129" s="106">
        <f t="shared" si="267"/>
        <v>9.7086222095156369E-2</v>
      </c>
      <c r="CJ129" s="106">
        <f t="shared" si="267"/>
        <v>9.8039215686274467E-2</v>
      </c>
      <c r="CK129" s="106">
        <f t="shared" si="267"/>
        <v>9.8039215686274467E-2</v>
      </c>
      <c r="CL129" s="106">
        <f t="shared" si="267"/>
        <v>9.8039215686274467E-2</v>
      </c>
      <c r="CM129" s="106">
        <f t="shared" si="267"/>
        <v>9.8039215686274467E-2</v>
      </c>
      <c r="CN129" s="106">
        <f t="shared" si="267"/>
        <v>9.8039215686274467E-2</v>
      </c>
      <c r="CO129" s="106">
        <f t="shared" si="267"/>
        <v>9.8039215686274467E-2</v>
      </c>
      <c r="CP129" s="106">
        <f t="shared" si="267"/>
        <v>9.8039215686274467E-2</v>
      </c>
      <c r="CQ129" s="106">
        <f t="shared" si="267"/>
        <v>9.8039215686274467E-2</v>
      </c>
      <c r="CR129" s="106">
        <f t="shared" si="267"/>
        <v>9.8039215686274467E-2</v>
      </c>
      <c r="CS129" s="106">
        <f t="shared" si="267"/>
        <v>9.8039215686274467E-2</v>
      </c>
      <c r="CT129" s="106">
        <f t="shared" si="267"/>
        <v>9.8039215686274467E-2</v>
      </c>
      <c r="CU129" s="106">
        <f t="shared" si="267"/>
        <v>9.8039215686274467E-2</v>
      </c>
      <c r="CV129" s="106">
        <f t="shared" si="267"/>
        <v>9.8039215686274467E-2</v>
      </c>
      <c r="CW129" s="106">
        <f t="shared" si="267"/>
        <v>9.8039215686274467E-2</v>
      </c>
      <c r="CX129" s="106">
        <f t="shared" si="267"/>
        <v>9.8039215686274467E-2</v>
      </c>
      <c r="CY129" s="106">
        <f t="shared" si="267"/>
        <v>9.8039215686274467E-2</v>
      </c>
    </row>
    <row r="130" spans="1:103" x14ac:dyDescent="0.3">
      <c r="A130" s="40" t="s">
        <v>8</v>
      </c>
      <c r="B130" s="41">
        <v>4</v>
      </c>
      <c r="C130" s="42" t="s">
        <v>25</v>
      </c>
      <c r="D130" s="43">
        <v>44183</v>
      </c>
      <c r="E130" s="43">
        <v>44175</v>
      </c>
      <c r="F130" s="44">
        <f t="shared" si="226"/>
        <v>1.4705882352941176E-2</v>
      </c>
      <c r="G130" s="45">
        <v>67</v>
      </c>
      <c r="H130" s="45"/>
      <c r="I130" s="46">
        <f t="shared" si="227"/>
        <v>22.333333333333332</v>
      </c>
      <c r="J130" s="120">
        <v>3</v>
      </c>
      <c r="K130" s="47">
        <f t="shared" si="265"/>
        <v>1.4705882352941176E-2</v>
      </c>
      <c r="L130" s="105">
        <f t="shared" si="228"/>
        <v>0</v>
      </c>
      <c r="M130" s="106">
        <f t="shared" si="229"/>
        <v>0</v>
      </c>
      <c r="N130" s="106">
        <f t="shared" ref="N130:BY130" si="268">M130+N92</f>
        <v>0</v>
      </c>
      <c r="O130" s="106">
        <f t="shared" si="268"/>
        <v>0</v>
      </c>
      <c r="P130" s="106">
        <f t="shared" si="268"/>
        <v>0</v>
      </c>
      <c r="Q130" s="106">
        <f t="shared" si="268"/>
        <v>0</v>
      </c>
      <c r="R130" s="106">
        <f t="shared" si="268"/>
        <v>0</v>
      </c>
      <c r="S130" s="106">
        <f t="shared" si="268"/>
        <v>0</v>
      </c>
      <c r="T130" s="106">
        <f t="shared" si="268"/>
        <v>0</v>
      </c>
      <c r="U130" s="106">
        <f t="shared" si="268"/>
        <v>0</v>
      </c>
      <c r="V130" s="106">
        <f t="shared" si="268"/>
        <v>0</v>
      </c>
      <c r="W130" s="106">
        <f t="shared" si="268"/>
        <v>0</v>
      </c>
      <c r="X130" s="106">
        <f t="shared" si="268"/>
        <v>0</v>
      </c>
      <c r="Y130" s="106">
        <f t="shared" si="268"/>
        <v>0</v>
      </c>
      <c r="Z130" s="106">
        <f t="shared" si="268"/>
        <v>0</v>
      </c>
      <c r="AA130" s="106">
        <f t="shared" si="268"/>
        <v>0</v>
      </c>
      <c r="AB130" s="106">
        <f t="shared" si="268"/>
        <v>0</v>
      </c>
      <c r="AC130" s="106">
        <f t="shared" si="268"/>
        <v>0</v>
      </c>
      <c r="AD130" s="106">
        <f t="shared" si="268"/>
        <v>0</v>
      </c>
      <c r="AE130" s="106">
        <f t="shared" si="268"/>
        <v>0</v>
      </c>
      <c r="AF130" s="106">
        <f t="shared" si="268"/>
        <v>0</v>
      </c>
      <c r="AG130" s="106">
        <f t="shared" si="268"/>
        <v>0</v>
      </c>
      <c r="AH130" s="106">
        <f t="shared" si="268"/>
        <v>0</v>
      </c>
      <c r="AI130" s="106">
        <f t="shared" si="268"/>
        <v>0</v>
      </c>
      <c r="AJ130" s="106">
        <f t="shared" si="268"/>
        <v>0</v>
      </c>
      <c r="AK130" s="106">
        <f t="shared" si="268"/>
        <v>0</v>
      </c>
      <c r="AL130" s="106">
        <f t="shared" si="268"/>
        <v>0</v>
      </c>
      <c r="AM130" s="106">
        <f t="shared" si="268"/>
        <v>0</v>
      </c>
      <c r="AN130" s="106">
        <f t="shared" si="268"/>
        <v>0</v>
      </c>
      <c r="AO130" s="106">
        <f t="shared" si="268"/>
        <v>0</v>
      </c>
      <c r="AP130" s="106">
        <f t="shared" si="268"/>
        <v>0</v>
      </c>
      <c r="AQ130" s="106">
        <f t="shared" si="268"/>
        <v>0</v>
      </c>
      <c r="AR130" s="106">
        <f t="shared" si="268"/>
        <v>0</v>
      </c>
      <c r="AS130" s="106">
        <f t="shared" si="268"/>
        <v>0</v>
      </c>
      <c r="AT130" s="106">
        <f t="shared" si="268"/>
        <v>0</v>
      </c>
      <c r="AU130" s="106">
        <f t="shared" si="268"/>
        <v>0</v>
      </c>
      <c r="AV130" s="106">
        <f t="shared" si="268"/>
        <v>0</v>
      </c>
      <c r="AW130" s="106">
        <f t="shared" si="268"/>
        <v>0</v>
      </c>
      <c r="AX130" s="106">
        <f t="shared" si="268"/>
        <v>0</v>
      </c>
      <c r="AY130" s="106">
        <f t="shared" si="268"/>
        <v>0</v>
      </c>
      <c r="AZ130" s="106">
        <f t="shared" si="268"/>
        <v>0</v>
      </c>
      <c r="BA130" s="106">
        <f t="shared" si="268"/>
        <v>0</v>
      </c>
      <c r="BB130" s="106">
        <f t="shared" si="268"/>
        <v>0</v>
      </c>
      <c r="BC130" s="106">
        <f t="shared" si="268"/>
        <v>0</v>
      </c>
      <c r="BD130" s="106">
        <f t="shared" si="268"/>
        <v>0</v>
      </c>
      <c r="BE130" s="106">
        <f t="shared" si="268"/>
        <v>0</v>
      </c>
      <c r="BF130" s="106">
        <f t="shared" si="268"/>
        <v>0</v>
      </c>
      <c r="BG130" s="106">
        <f t="shared" si="268"/>
        <v>0</v>
      </c>
      <c r="BH130" s="106">
        <f t="shared" si="268"/>
        <v>0</v>
      </c>
      <c r="BI130" s="106">
        <f t="shared" si="268"/>
        <v>0</v>
      </c>
      <c r="BJ130" s="106">
        <f t="shared" si="268"/>
        <v>0</v>
      </c>
      <c r="BK130" s="106">
        <f t="shared" si="268"/>
        <v>0</v>
      </c>
      <c r="BL130" s="106">
        <f t="shared" si="268"/>
        <v>0</v>
      </c>
      <c r="BM130" s="106">
        <f t="shared" si="268"/>
        <v>0</v>
      </c>
      <c r="BN130" s="106">
        <f t="shared" si="268"/>
        <v>0</v>
      </c>
      <c r="BO130" s="106">
        <f t="shared" si="268"/>
        <v>0</v>
      </c>
      <c r="BP130" s="106">
        <f t="shared" si="268"/>
        <v>0</v>
      </c>
      <c r="BQ130" s="106">
        <f t="shared" si="268"/>
        <v>0</v>
      </c>
      <c r="BR130" s="106">
        <f t="shared" si="268"/>
        <v>0</v>
      </c>
      <c r="BS130" s="106">
        <f t="shared" si="268"/>
        <v>0</v>
      </c>
      <c r="BT130" s="106">
        <f t="shared" si="268"/>
        <v>0</v>
      </c>
      <c r="BU130" s="106">
        <f t="shared" si="268"/>
        <v>0</v>
      </c>
      <c r="BV130" s="106">
        <f t="shared" si="268"/>
        <v>0</v>
      </c>
      <c r="BW130" s="106">
        <f t="shared" si="268"/>
        <v>0</v>
      </c>
      <c r="BX130" s="106">
        <f t="shared" si="268"/>
        <v>0</v>
      </c>
      <c r="BY130" s="106">
        <f t="shared" si="268"/>
        <v>0</v>
      </c>
      <c r="BZ130" s="106">
        <f t="shared" ref="BZ130:CY130" si="269">BY130+BZ92</f>
        <v>0</v>
      </c>
      <c r="CA130" s="106">
        <f t="shared" si="269"/>
        <v>0</v>
      </c>
      <c r="CB130" s="106">
        <f t="shared" si="269"/>
        <v>0</v>
      </c>
      <c r="CC130" s="106">
        <f t="shared" si="269"/>
        <v>0</v>
      </c>
      <c r="CD130" s="106">
        <f t="shared" si="269"/>
        <v>0</v>
      </c>
      <c r="CE130" s="106">
        <f t="shared" si="269"/>
        <v>0</v>
      </c>
      <c r="CF130" s="106">
        <f t="shared" si="269"/>
        <v>0</v>
      </c>
      <c r="CG130" s="106">
        <f t="shared" si="269"/>
        <v>0</v>
      </c>
      <c r="CH130" s="106">
        <f t="shared" si="269"/>
        <v>0</v>
      </c>
      <c r="CI130" s="106">
        <f t="shared" si="269"/>
        <v>0</v>
      </c>
      <c r="CJ130" s="106">
        <f t="shared" si="269"/>
        <v>4.3695980843681996E-3</v>
      </c>
      <c r="CK130" s="106">
        <f t="shared" si="269"/>
        <v>9.1761559771732192E-3</v>
      </c>
      <c r="CL130" s="106">
        <f t="shared" si="269"/>
        <v>1.398271386997824E-2</v>
      </c>
      <c r="CM130" s="106">
        <f t="shared" si="269"/>
        <v>1.4705882352941176E-2</v>
      </c>
      <c r="CN130" s="106">
        <f t="shared" si="269"/>
        <v>1.4705882352941176E-2</v>
      </c>
      <c r="CO130" s="106">
        <f t="shared" si="269"/>
        <v>1.4705882352941176E-2</v>
      </c>
      <c r="CP130" s="106">
        <f t="shared" si="269"/>
        <v>1.4705882352941176E-2</v>
      </c>
      <c r="CQ130" s="106">
        <f t="shared" si="269"/>
        <v>1.4705882352941176E-2</v>
      </c>
      <c r="CR130" s="106">
        <f t="shared" si="269"/>
        <v>1.4705882352941176E-2</v>
      </c>
      <c r="CS130" s="106">
        <f t="shared" si="269"/>
        <v>1.4705882352941176E-2</v>
      </c>
      <c r="CT130" s="106">
        <f t="shared" si="269"/>
        <v>1.4705882352941176E-2</v>
      </c>
      <c r="CU130" s="106">
        <f t="shared" si="269"/>
        <v>1.4705882352941176E-2</v>
      </c>
      <c r="CV130" s="106">
        <f t="shared" si="269"/>
        <v>1.4705882352941176E-2</v>
      </c>
      <c r="CW130" s="106">
        <f t="shared" si="269"/>
        <v>1.4705882352941176E-2</v>
      </c>
      <c r="CX130" s="106">
        <f t="shared" si="269"/>
        <v>1.4705882352941176E-2</v>
      </c>
      <c r="CY130" s="106">
        <f t="shared" si="269"/>
        <v>1.4705882352941176E-2</v>
      </c>
    </row>
    <row r="131" spans="1:103" x14ac:dyDescent="0.3">
      <c r="A131" s="40" t="s">
        <v>8</v>
      </c>
      <c r="B131" s="41">
        <v>4</v>
      </c>
      <c r="C131" s="42" t="s">
        <v>26</v>
      </c>
      <c r="D131" s="43">
        <v>44187</v>
      </c>
      <c r="E131" s="43">
        <v>44187</v>
      </c>
      <c r="F131" s="44">
        <f t="shared" si="226"/>
        <v>4.9019607843137254E-2</v>
      </c>
      <c r="G131" s="45">
        <v>427</v>
      </c>
      <c r="H131" s="45"/>
      <c r="I131" s="46">
        <f t="shared" si="227"/>
        <v>42.7</v>
      </c>
      <c r="J131" s="120">
        <v>10</v>
      </c>
      <c r="K131" s="47">
        <f t="shared" si="265"/>
        <v>4.9019607843137254E-2</v>
      </c>
      <c r="L131" s="105">
        <f t="shared" si="228"/>
        <v>0</v>
      </c>
      <c r="M131" s="106">
        <f t="shared" si="229"/>
        <v>0</v>
      </c>
      <c r="N131" s="106">
        <f t="shared" ref="N131:BY131" si="270">M131+N93</f>
        <v>0</v>
      </c>
      <c r="O131" s="106">
        <f t="shared" si="270"/>
        <v>0</v>
      </c>
      <c r="P131" s="106">
        <f t="shared" si="270"/>
        <v>0</v>
      </c>
      <c r="Q131" s="106">
        <f t="shared" si="270"/>
        <v>0</v>
      </c>
      <c r="R131" s="106">
        <f t="shared" si="270"/>
        <v>0</v>
      </c>
      <c r="S131" s="106">
        <f t="shared" si="270"/>
        <v>0</v>
      </c>
      <c r="T131" s="106">
        <f t="shared" si="270"/>
        <v>0</v>
      </c>
      <c r="U131" s="106">
        <f t="shared" si="270"/>
        <v>0</v>
      </c>
      <c r="V131" s="106">
        <f t="shared" si="270"/>
        <v>0</v>
      </c>
      <c r="W131" s="106">
        <f t="shared" si="270"/>
        <v>0</v>
      </c>
      <c r="X131" s="106">
        <f t="shared" si="270"/>
        <v>0</v>
      </c>
      <c r="Y131" s="106">
        <f t="shared" si="270"/>
        <v>0</v>
      </c>
      <c r="Z131" s="106">
        <f t="shared" si="270"/>
        <v>0</v>
      </c>
      <c r="AA131" s="106">
        <f t="shared" si="270"/>
        <v>0</v>
      </c>
      <c r="AB131" s="106">
        <f t="shared" si="270"/>
        <v>0</v>
      </c>
      <c r="AC131" s="106">
        <f t="shared" si="270"/>
        <v>0</v>
      </c>
      <c r="AD131" s="106">
        <f t="shared" si="270"/>
        <v>0</v>
      </c>
      <c r="AE131" s="106">
        <f t="shared" si="270"/>
        <v>0</v>
      </c>
      <c r="AF131" s="106">
        <f t="shared" si="270"/>
        <v>0</v>
      </c>
      <c r="AG131" s="106">
        <f t="shared" si="270"/>
        <v>0</v>
      </c>
      <c r="AH131" s="106">
        <f t="shared" si="270"/>
        <v>0</v>
      </c>
      <c r="AI131" s="106">
        <f t="shared" si="270"/>
        <v>0</v>
      </c>
      <c r="AJ131" s="106">
        <f t="shared" si="270"/>
        <v>0</v>
      </c>
      <c r="AK131" s="106">
        <f t="shared" si="270"/>
        <v>0</v>
      </c>
      <c r="AL131" s="106">
        <f t="shared" si="270"/>
        <v>0</v>
      </c>
      <c r="AM131" s="106">
        <f t="shared" si="270"/>
        <v>0</v>
      </c>
      <c r="AN131" s="106">
        <f t="shared" si="270"/>
        <v>0</v>
      </c>
      <c r="AO131" s="106">
        <f t="shared" si="270"/>
        <v>0</v>
      </c>
      <c r="AP131" s="106">
        <f t="shared" si="270"/>
        <v>0</v>
      </c>
      <c r="AQ131" s="106">
        <f t="shared" si="270"/>
        <v>0</v>
      </c>
      <c r="AR131" s="106">
        <f t="shared" si="270"/>
        <v>0</v>
      </c>
      <c r="AS131" s="106">
        <f t="shared" si="270"/>
        <v>0</v>
      </c>
      <c r="AT131" s="106">
        <f t="shared" si="270"/>
        <v>0</v>
      </c>
      <c r="AU131" s="106">
        <f t="shared" si="270"/>
        <v>0</v>
      </c>
      <c r="AV131" s="106">
        <f t="shared" si="270"/>
        <v>0</v>
      </c>
      <c r="AW131" s="106">
        <f t="shared" si="270"/>
        <v>0</v>
      </c>
      <c r="AX131" s="106">
        <f t="shared" si="270"/>
        <v>0</v>
      </c>
      <c r="AY131" s="106">
        <f t="shared" si="270"/>
        <v>0</v>
      </c>
      <c r="AZ131" s="106">
        <f t="shared" si="270"/>
        <v>0</v>
      </c>
      <c r="BA131" s="106">
        <f t="shared" si="270"/>
        <v>0</v>
      </c>
      <c r="BB131" s="106">
        <f t="shared" si="270"/>
        <v>0</v>
      </c>
      <c r="BC131" s="106">
        <f t="shared" si="270"/>
        <v>0</v>
      </c>
      <c r="BD131" s="106">
        <f t="shared" si="270"/>
        <v>0</v>
      </c>
      <c r="BE131" s="106">
        <f t="shared" si="270"/>
        <v>0</v>
      </c>
      <c r="BF131" s="106">
        <f t="shared" si="270"/>
        <v>0</v>
      </c>
      <c r="BG131" s="106">
        <f t="shared" si="270"/>
        <v>0</v>
      </c>
      <c r="BH131" s="106">
        <f t="shared" si="270"/>
        <v>0</v>
      </c>
      <c r="BI131" s="106">
        <f t="shared" si="270"/>
        <v>0</v>
      </c>
      <c r="BJ131" s="106">
        <f t="shared" si="270"/>
        <v>0</v>
      </c>
      <c r="BK131" s="106">
        <f t="shared" si="270"/>
        <v>0</v>
      </c>
      <c r="BL131" s="106">
        <f t="shared" si="270"/>
        <v>0</v>
      </c>
      <c r="BM131" s="106">
        <f t="shared" si="270"/>
        <v>0</v>
      </c>
      <c r="BN131" s="106">
        <f t="shared" si="270"/>
        <v>0</v>
      </c>
      <c r="BO131" s="106">
        <f t="shared" si="270"/>
        <v>0</v>
      </c>
      <c r="BP131" s="106">
        <f t="shared" si="270"/>
        <v>0</v>
      </c>
      <c r="BQ131" s="106">
        <f t="shared" si="270"/>
        <v>0</v>
      </c>
      <c r="BR131" s="106">
        <f t="shared" si="270"/>
        <v>0</v>
      </c>
      <c r="BS131" s="106">
        <f t="shared" si="270"/>
        <v>0</v>
      </c>
      <c r="BT131" s="106">
        <f t="shared" si="270"/>
        <v>0</v>
      </c>
      <c r="BU131" s="106">
        <f t="shared" si="270"/>
        <v>0</v>
      </c>
      <c r="BV131" s="106">
        <f t="shared" si="270"/>
        <v>0</v>
      </c>
      <c r="BW131" s="106">
        <f t="shared" si="270"/>
        <v>0</v>
      </c>
      <c r="BX131" s="106">
        <f t="shared" si="270"/>
        <v>0</v>
      </c>
      <c r="BY131" s="106">
        <f t="shared" si="270"/>
        <v>0</v>
      </c>
      <c r="BZ131" s="106">
        <f t="shared" ref="BZ131:CY131" si="271">BY131+BZ93</f>
        <v>0</v>
      </c>
      <c r="CA131" s="106">
        <f t="shared" si="271"/>
        <v>0</v>
      </c>
      <c r="CB131" s="106">
        <f t="shared" si="271"/>
        <v>0</v>
      </c>
      <c r="CC131" s="106">
        <f t="shared" si="271"/>
        <v>0</v>
      </c>
      <c r="CD131" s="106">
        <f t="shared" si="271"/>
        <v>0</v>
      </c>
      <c r="CE131" s="106">
        <f t="shared" si="271"/>
        <v>0</v>
      </c>
      <c r="CF131" s="106">
        <f t="shared" si="271"/>
        <v>0</v>
      </c>
      <c r="CG131" s="106">
        <f t="shared" si="271"/>
        <v>0</v>
      </c>
      <c r="CH131" s="106">
        <f t="shared" si="271"/>
        <v>0</v>
      </c>
      <c r="CI131" s="106">
        <f t="shared" si="271"/>
        <v>0</v>
      </c>
      <c r="CJ131" s="106">
        <f t="shared" si="271"/>
        <v>0</v>
      </c>
      <c r="CK131" s="106">
        <f t="shared" si="271"/>
        <v>0</v>
      </c>
      <c r="CL131" s="106">
        <f t="shared" si="271"/>
        <v>0</v>
      </c>
      <c r="CM131" s="106">
        <f t="shared" si="271"/>
        <v>4.2476006796161089E-3</v>
      </c>
      <c r="CN131" s="106">
        <f t="shared" si="271"/>
        <v>9.1840014694402356E-3</v>
      </c>
      <c r="CO131" s="106">
        <f t="shared" si="271"/>
        <v>1.4120402259264362E-2</v>
      </c>
      <c r="CP131" s="106">
        <f t="shared" si="271"/>
        <v>1.4120402259264362E-2</v>
      </c>
      <c r="CQ131" s="106">
        <f t="shared" si="271"/>
        <v>1.9056803049088487E-2</v>
      </c>
      <c r="CR131" s="106">
        <f t="shared" si="271"/>
        <v>2.3993203838912614E-2</v>
      </c>
      <c r="CS131" s="106">
        <f t="shared" si="271"/>
        <v>2.8929604628736741E-2</v>
      </c>
      <c r="CT131" s="106">
        <f t="shared" si="271"/>
        <v>3.3866005418560871E-2</v>
      </c>
      <c r="CU131" s="106">
        <f t="shared" si="271"/>
        <v>3.8802406208385001E-2</v>
      </c>
      <c r="CV131" s="106">
        <f t="shared" si="271"/>
        <v>4.3738806998209132E-2</v>
      </c>
      <c r="CW131" s="106">
        <f t="shared" si="271"/>
        <v>4.3738806998209132E-2</v>
      </c>
      <c r="CX131" s="106">
        <f t="shared" si="271"/>
        <v>4.8675207788033262E-2</v>
      </c>
      <c r="CY131" s="106">
        <f t="shared" si="271"/>
        <v>4.9019607843137268E-2</v>
      </c>
    </row>
    <row r="132" spans="1:103" ht="15" thickBot="1" x14ac:dyDescent="0.35">
      <c r="A132" s="34" t="s">
        <v>8</v>
      </c>
      <c r="B132" s="35">
        <v>4</v>
      </c>
      <c r="C132" s="34" t="s">
        <v>27</v>
      </c>
      <c r="D132" s="36">
        <v>44219</v>
      </c>
      <c r="E132" s="36">
        <v>44187</v>
      </c>
      <c r="F132" s="37">
        <f t="shared" si="226"/>
        <v>0</v>
      </c>
      <c r="G132" s="38">
        <v>0</v>
      </c>
      <c r="H132" s="38"/>
      <c r="I132" s="39">
        <f t="shared" si="227"/>
        <v>0</v>
      </c>
      <c r="J132" s="119">
        <v>0</v>
      </c>
      <c r="K132" s="48"/>
      <c r="L132" s="105">
        <f t="shared" si="228"/>
        <v>0</v>
      </c>
      <c r="M132" s="106">
        <f t="shared" si="229"/>
        <v>0</v>
      </c>
      <c r="N132" s="106">
        <f t="shared" ref="N132:BY132" si="272">M132+N94</f>
        <v>0</v>
      </c>
      <c r="O132" s="106">
        <f t="shared" si="272"/>
        <v>0</v>
      </c>
      <c r="P132" s="106">
        <f t="shared" si="272"/>
        <v>0</v>
      </c>
      <c r="Q132" s="106">
        <f t="shared" si="272"/>
        <v>0</v>
      </c>
      <c r="R132" s="106">
        <f t="shared" si="272"/>
        <v>0</v>
      </c>
      <c r="S132" s="106">
        <f t="shared" si="272"/>
        <v>0</v>
      </c>
      <c r="T132" s="106">
        <f t="shared" si="272"/>
        <v>0</v>
      </c>
      <c r="U132" s="106">
        <f t="shared" si="272"/>
        <v>0</v>
      </c>
      <c r="V132" s="106">
        <f t="shared" si="272"/>
        <v>0</v>
      </c>
      <c r="W132" s="106">
        <f t="shared" si="272"/>
        <v>0</v>
      </c>
      <c r="X132" s="106">
        <f t="shared" si="272"/>
        <v>0</v>
      </c>
      <c r="Y132" s="106">
        <f t="shared" si="272"/>
        <v>0</v>
      </c>
      <c r="Z132" s="106">
        <f t="shared" si="272"/>
        <v>0</v>
      </c>
      <c r="AA132" s="106">
        <f t="shared" si="272"/>
        <v>0</v>
      </c>
      <c r="AB132" s="106">
        <f t="shared" si="272"/>
        <v>0</v>
      </c>
      <c r="AC132" s="106">
        <f t="shared" si="272"/>
        <v>0</v>
      </c>
      <c r="AD132" s="106">
        <f t="shared" si="272"/>
        <v>0</v>
      </c>
      <c r="AE132" s="106">
        <f t="shared" si="272"/>
        <v>0</v>
      </c>
      <c r="AF132" s="106">
        <f t="shared" si="272"/>
        <v>0</v>
      </c>
      <c r="AG132" s="106">
        <f t="shared" si="272"/>
        <v>0</v>
      </c>
      <c r="AH132" s="106">
        <f t="shared" si="272"/>
        <v>0</v>
      </c>
      <c r="AI132" s="106">
        <f t="shared" si="272"/>
        <v>0</v>
      </c>
      <c r="AJ132" s="106">
        <f t="shared" si="272"/>
        <v>0</v>
      </c>
      <c r="AK132" s="106">
        <f t="shared" si="272"/>
        <v>0</v>
      </c>
      <c r="AL132" s="106">
        <f t="shared" si="272"/>
        <v>0</v>
      </c>
      <c r="AM132" s="106">
        <f t="shared" si="272"/>
        <v>0</v>
      </c>
      <c r="AN132" s="106">
        <f t="shared" si="272"/>
        <v>0</v>
      </c>
      <c r="AO132" s="106">
        <f t="shared" si="272"/>
        <v>0</v>
      </c>
      <c r="AP132" s="106">
        <f t="shared" si="272"/>
        <v>0</v>
      </c>
      <c r="AQ132" s="106">
        <f t="shared" si="272"/>
        <v>0</v>
      </c>
      <c r="AR132" s="106">
        <f t="shared" si="272"/>
        <v>0</v>
      </c>
      <c r="AS132" s="106">
        <f t="shared" si="272"/>
        <v>0</v>
      </c>
      <c r="AT132" s="106">
        <f t="shared" si="272"/>
        <v>0</v>
      </c>
      <c r="AU132" s="106">
        <f t="shared" si="272"/>
        <v>0</v>
      </c>
      <c r="AV132" s="106">
        <f t="shared" si="272"/>
        <v>0</v>
      </c>
      <c r="AW132" s="106">
        <f t="shared" si="272"/>
        <v>0</v>
      </c>
      <c r="AX132" s="106">
        <f t="shared" si="272"/>
        <v>0</v>
      </c>
      <c r="AY132" s="106">
        <f t="shared" si="272"/>
        <v>0</v>
      </c>
      <c r="AZ132" s="106">
        <f t="shared" si="272"/>
        <v>0</v>
      </c>
      <c r="BA132" s="106">
        <f t="shared" si="272"/>
        <v>0</v>
      </c>
      <c r="BB132" s="106">
        <f t="shared" si="272"/>
        <v>0</v>
      </c>
      <c r="BC132" s="106">
        <f t="shared" si="272"/>
        <v>0</v>
      </c>
      <c r="BD132" s="106">
        <f t="shared" si="272"/>
        <v>0</v>
      </c>
      <c r="BE132" s="106">
        <f t="shared" si="272"/>
        <v>0</v>
      </c>
      <c r="BF132" s="106">
        <f t="shared" si="272"/>
        <v>0</v>
      </c>
      <c r="BG132" s="106">
        <f t="shared" si="272"/>
        <v>0</v>
      </c>
      <c r="BH132" s="106">
        <f t="shared" si="272"/>
        <v>0</v>
      </c>
      <c r="BI132" s="106">
        <f t="shared" si="272"/>
        <v>0</v>
      </c>
      <c r="BJ132" s="106">
        <f t="shared" si="272"/>
        <v>0</v>
      </c>
      <c r="BK132" s="106">
        <f t="shared" si="272"/>
        <v>0</v>
      </c>
      <c r="BL132" s="106">
        <f t="shared" si="272"/>
        <v>0</v>
      </c>
      <c r="BM132" s="106">
        <f t="shared" si="272"/>
        <v>0</v>
      </c>
      <c r="BN132" s="106">
        <f t="shared" si="272"/>
        <v>0</v>
      </c>
      <c r="BO132" s="106">
        <f t="shared" si="272"/>
        <v>0</v>
      </c>
      <c r="BP132" s="106">
        <f t="shared" si="272"/>
        <v>0</v>
      </c>
      <c r="BQ132" s="106">
        <f t="shared" si="272"/>
        <v>0</v>
      </c>
      <c r="BR132" s="106">
        <f t="shared" si="272"/>
        <v>0</v>
      </c>
      <c r="BS132" s="106">
        <f t="shared" si="272"/>
        <v>0</v>
      </c>
      <c r="BT132" s="106">
        <f t="shared" si="272"/>
        <v>0</v>
      </c>
      <c r="BU132" s="106">
        <f t="shared" si="272"/>
        <v>0</v>
      </c>
      <c r="BV132" s="106">
        <f t="shared" si="272"/>
        <v>0</v>
      </c>
      <c r="BW132" s="106">
        <f t="shared" si="272"/>
        <v>0</v>
      </c>
      <c r="BX132" s="106">
        <f t="shared" si="272"/>
        <v>0</v>
      </c>
      <c r="BY132" s="106">
        <f t="shared" si="272"/>
        <v>0</v>
      </c>
      <c r="BZ132" s="106">
        <f t="shared" ref="BZ132:CY132" si="273">BY132+BZ94</f>
        <v>0</v>
      </c>
      <c r="CA132" s="106">
        <f t="shared" si="273"/>
        <v>0</v>
      </c>
      <c r="CB132" s="106">
        <f t="shared" si="273"/>
        <v>0</v>
      </c>
      <c r="CC132" s="106">
        <f t="shared" si="273"/>
        <v>0</v>
      </c>
      <c r="CD132" s="106">
        <f t="shared" si="273"/>
        <v>0</v>
      </c>
      <c r="CE132" s="106">
        <f t="shared" si="273"/>
        <v>0</v>
      </c>
      <c r="CF132" s="106">
        <f t="shared" si="273"/>
        <v>0</v>
      </c>
      <c r="CG132" s="106">
        <f t="shared" si="273"/>
        <v>0</v>
      </c>
      <c r="CH132" s="106">
        <f t="shared" si="273"/>
        <v>0</v>
      </c>
      <c r="CI132" s="106">
        <f t="shared" si="273"/>
        <v>0</v>
      </c>
      <c r="CJ132" s="106">
        <f t="shared" si="273"/>
        <v>0</v>
      </c>
      <c r="CK132" s="106">
        <f t="shared" si="273"/>
        <v>0</v>
      </c>
      <c r="CL132" s="106">
        <f t="shared" si="273"/>
        <v>0</v>
      </c>
      <c r="CM132" s="106">
        <f t="shared" si="273"/>
        <v>0</v>
      </c>
      <c r="CN132" s="106">
        <f t="shared" si="273"/>
        <v>0</v>
      </c>
      <c r="CO132" s="106">
        <f t="shared" si="273"/>
        <v>0</v>
      </c>
      <c r="CP132" s="106">
        <f t="shared" si="273"/>
        <v>0</v>
      </c>
      <c r="CQ132" s="106">
        <f t="shared" si="273"/>
        <v>0</v>
      </c>
      <c r="CR132" s="106">
        <f t="shared" si="273"/>
        <v>0</v>
      </c>
      <c r="CS132" s="106">
        <f t="shared" si="273"/>
        <v>0</v>
      </c>
      <c r="CT132" s="106">
        <f t="shared" si="273"/>
        <v>0</v>
      </c>
      <c r="CU132" s="106">
        <f t="shared" si="273"/>
        <v>0</v>
      </c>
      <c r="CV132" s="106">
        <f t="shared" si="273"/>
        <v>0</v>
      </c>
      <c r="CW132" s="106">
        <f t="shared" si="273"/>
        <v>0</v>
      </c>
      <c r="CX132" s="106">
        <f t="shared" si="273"/>
        <v>0</v>
      </c>
      <c r="CY132" s="106">
        <f t="shared" si="273"/>
        <v>0</v>
      </c>
    </row>
    <row r="133" spans="1:103" x14ac:dyDescent="0.3">
      <c r="A133" s="1" t="s">
        <v>6</v>
      </c>
      <c r="B133" s="6">
        <v>2</v>
      </c>
      <c r="C133" s="13" t="s">
        <v>28</v>
      </c>
      <c r="D133" s="2">
        <v>44104</v>
      </c>
      <c r="E133" s="2">
        <v>44125</v>
      </c>
      <c r="F133" s="3">
        <f t="shared" si="226"/>
        <v>0</v>
      </c>
      <c r="G133" s="4">
        <v>0</v>
      </c>
      <c r="H133" s="4"/>
      <c r="I133" s="5">
        <f t="shared" si="227"/>
        <v>0</v>
      </c>
      <c r="J133" s="125">
        <v>18</v>
      </c>
      <c r="K133" s="21">
        <f>SUM(K134)</f>
        <v>8.8235294117647065E-2</v>
      </c>
      <c r="L133" s="105">
        <f t="shared" si="228"/>
        <v>0</v>
      </c>
      <c r="M133" s="106">
        <f t="shared" si="229"/>
        <v>0</v>
      </c>
      <c r="N133" s="106">
        <f t="shared" ref="N133:BY133" si="274">M133+N95</f>
        <v>0</v>
      </c>
      <c r="O133" s="106">
        <f t="shared" si="274"/>
        <v>0</v>
      </c>
      <c r="P133" s="106">
        <f t="shared" si="274"/>
        <v>0</v>
      </c>
      <c r="Q133" s="106">
        <f t="shared" si="274"/>
        <v>0</v>
      </c>
      <c r="R133" s="106">
        <f t="shared" si="274"/>
        <v>0</v>
      </c>
      <c r="S133" s="106">
        <f t="shared" si="274"/>
        <v>0</v>
      </c>
      <c r="T133" s="106">
        <f t="shared" si="274"/>
        <v>0</v>
      </c>
      <c r="U133" s="106">
        <f t="shared" si="274"/>
        <v>0</v>
      </c>
      <c r="V133" s="106">
        <f t="shared" si="274"/>
        <v>0</v>
      </c>
      <c r="W133" s="106">
        <f t="shared" si="274"/>
        <v>0</v>
      </c>
      <c r="X133" s="106">
        <f t="shared" si="274"/>
        <v>0</v>
      </c>
      <c r="Y133" s="106">
        <f t="shared" si="274"/>
        <v>0</v>
      </c>
      <c r="Z133" s="106">
        <f t="shared" si="274"/>
        <v>0</v>
      </c>
      <c r="AA133" s="106">
        <f t="shared" si="274"/>
        <v>0</v>
      </c>
      <c r="AB133" s="106">
        <f t="shared" si="274"/>
        <v>0</v>
      </c>
      <c r="AC133" s="106">
        <f t="shared" si="274"/>
        <v>0</v>
      </c>
      <c r="AD133" s="106">
        <f t="shared" si="274"/>
        <v>0</v>
      </c>
      <c r="AE133" s="106">
        <f t="shared" si="274"/>
        <v>0</v>
      </c>
      <c r="AF133" s="106">
        <f t="shared" si="274"/>
        <v>0</v>
      </c>
      <c r="AG133" s="106">
        <f t="shared" si="274"/>
        <v>0</v>
      </c>
      <c r="AH133" s="106">
        <f t="shared" si="274"/>
        <v>0</v>
      </c>
      <c r="AI133" s="106">
        <f t="shared" si="274"/>
        <v>0</v>
      </c>
      <c r="AJ133" s="106">
        <f t="shared" si="274"/>
        <v>0</v>
      </c>
      <c r="AK133" s="106">
        <f t="shared" si="274"/>
        <v>0</v>
      </c>
      <c r="AL133" s="106">
        <f t="shared" si="274"/>
        <v>0</v>
      </c>
      <c r="AM133" s="106">
        <f t="shared" si="274"/>
        <v>0</v>
      </c>
      <c r="AN133" s="106">
        <f t="shared" si="274"/>
        <v>0</v>
      </c>
      <c r="AO133" s="106">
        <f t="shared" si="274"/>
        <v>0</v>
      </c>
      <c r="AP133" s="106">
        <f t="shared" si="274"/>
        <v>0</v>
      </c>
      <c r="AQ133" s="106">
        <f t="shared" si="274"/>
        <v>0</v>
      </c>
      <c r="AR133" s="106">
        <f t="shared" si="274"/>
        <v>0</v>
      </c>
      <c r="AS133" s="106">
        <f t="shared" si="274"/>
        <v>0</v>
      </c>
      <c r="AT133" s="106">
        <f t="shared" si="274"/>
        <v>0</v>
      </c>
      <c r="AU133" s="106">
        <f t="shared" si="274"/>
        <v>0</v>
      </c>
      <c r="AV133" s="106">
        <f t="shared" si="274"/>
        <v>0</v>
      </c>
      <c r="AW133" s="106">
        <f t="shared" si="274"/>
        <v>0</v>
      </c>
      <c r="AX133" s="106">
        <f t="shared" si="274"/>
        <v>0</v>
      </c>
      <c r="AY133" s="106">
        <f t="shared" si="274"/>
        <v>0</v>
      </c>
      <c r="AZ133" s="106">
        <f t="shared" si="274"/>
        <v>0</v>
      </c>
      <c r="BA133" s="106">
        <f t="shared" si="274"/>
        <v>0</v>
      </c>
      <c r="BB133" s="106">
        <f t="shared" si="274"/>
        <v>0</v>
      </c>
      <c r="BC133" s="106">
        <f t="shared" si="274"/>
        <v>0</v>
      </c>
      <c r="BD133" s="106">
        <f t="shared" si="274"/>
        <v>0</v>
      </c>
      <c r="BE133" s="106">
        <f t="shared" si="274"/>
        <v>0</v>
      </c>
      <c r="BF133" s="106">
        <f t="shared" si="274"/>
        <v>0</v>
      </c>
      <c r="BG133" s="106">
        <f t="shared" si="274"/>
        <v>0</v>
      </c>
      <c r="BH133" s="106">
        <f t="shared" si="274"/>
        <v>0</v>
      </c>
      <c r="BI133" s="106">
        <f t="shared" si="274"/>
        <v>0</v>
      </c>
      <c r="BJ133" s="106">
        <f t="shared" si="274"/>
        <v>0</v>
      </c>
      <c r="BK133" s="106">
        <f t="shared" si="274"/>
        <v>0</v>
      </c>
      <c r="BL133" s="106">
        <f t="shared" si="274"/>
        <v>0</v>
      </c>
      <c r="BM133" s="106">
        <f t="shared" si="274"/>
        <v>0</v>
      </c>
      <c r="BN133" s="106">
        <f t="shared" si="274"/>
        <v>0</v>
      </c>
      <c r="BO133" s="106">
        <f t="shared" si="274"/>
        <v>0</v>
      </c>
      <c r="BP133" s="106">
        <f t="shared" si="274"/>
        <v>0</v>
      </c>
      <c r="BQ133" s="106">
        <f t="shared" si="274"/>
        <v>0</v>
      </c>
      <c r="BR133" s="106">
        <f t="shared" si="274"/>
        <v>0</v>
      </c>
      <c r="BS133" s="106">
        <f t="shared" si="274"/>
        <v>0</v>
      </c>
      <c r="BT133" s="106">
        <f t="shared" si="274"/>
        <v>0</v>
      </c>
      <c r="BU133" s="106">
        <f t="shared" si="274"/>
        <v>0</v>
      </c>
      <c r="BV133" s="106">
        <f t="shared" si="274"/>
        <v>0</v>
      </c>
      <c r="BW133" s="106">
        <f t="shared" si="274"/>
        <v>0</v>
      </c>
      <c r="BX133" s="106">
        <f t="shared" si="274"/>
        <v>0</v>
      </c>
      <c r="BY133" s="106">
        <f t="shared" si="274"/>
        <v>0</v>
      </c>
      <c r="BZ133" s="106">
        <f t="shared" ref="BZ133:CY133" si="275">BY133+BZ95</f>
        <v>0</v>
      </c>
      <c r="CA133" s="106">
        <f t="shared" si="275"/>
        <v>0</v>
      </c>
      <c r="CB133" s="106">
        <f t="shared" si="275"/>
        <v>0</v>
      </c>
      <c r="CC133" s="106">
        <f t="shared" si="275"/>
        <v>0</v>
      </c>
      <c r="CD133" s="106">
        <f t="shared" si="275"/>
        <v>0</v>
      </c>
      <c r="CE133" s="106">
        <f t="shared" si="275"/>
        <v>0</v>
      </c>
      <c r="CF133" s="106">
        <f t="shared" si="275"/>
        <v>0</v>
      </c>
      <c r="CG133" s="106">
        <f t="shared" si="275"/>
        <v>0</v>
      </c>
      <c r="CH133" s="106">
        <f t="shared" si="275"/>
        <v>0</v>
      </c>
      <c r="CI133" s="106">
        <f t="shared" si="275"/>
        <v>0</v>
      </c>
      <c r="CJ133" s="106">
        <f t="shared" si="275"/>
        <v>0</v>
      </c>
      <c r="CK133" s="106">
        <f t="shared" si="275"/>
        <v>0</v>
      </c>
      <c r="CL133" s="106">
        <f t="shared" si="275"/>
        <v>0</v>
      </c>
      <c r="CM133" s="106">
        <f t="shared" si="275"/>
        <v>0</v>
      </c>
      <c r="CN133" s="106">
        <f t="shared" si="275"/>
        <v>0</v>
      </c>
      <c r="CO133" s="106">
        <f t="shared" si="275"/>
        <v>0</v>
      </c>
      <c r="CP133" s="106">
        <f t="shared" si="275"/>
        <v>0</v>
      </c>
      <c r="CQ133" s="106">
        <f t="shared" si="275"/>
        <v>0</v>
      </c>
      <c r="CR133" s="106">
        <f t="shared" si="275"/>
        <v>0</v>
      </c>
      <c r="CS133" s="106">
        <f t="shared" si="275"/>
        <v>0</v>
      </c>
      <c r="CT133" s="106">
        <f t="shared" si="275"/>
        <v>0</v>
      </c>
      <c r="CU133" s="106">
        <f t="shared" si="275"/>
        <v>0</v>
      </c>
      <c r="CV133" s="106">
        <f t="shared" si="275"/>
        <v>0</v>
      </c>
      <c r="CW133" s="106">
        <f t="shared" si="275"/>
        <v>0</v>
      </c>
      <c r="CX133" s="106">
        <f t="shared" si="275"/>
        <v>0</v>
      </c>
      <c r="CY133" s="106">
        <f t="shared" si="275"/>
        <v>0</v>
      </c>
    </row>
    <row r="134" spans="1:103" ht="15" thickBot="1" x14ac:dyDescent="0.35">
      <c r="A134" s="49" t="s">
        <v>8</v>
      </c>
      <c r="B134" s="50">
        <v>3</v>
      </c>
      <c r="C134" s="51" t="s">
        <v>29</v>
      </c>
      <c r="D134" s="52">
        <v>44104</v>
      </c>
      <c r="E134" s="52">
        <v>44125</v>
      </c>
      <c r="F134" s="37">
        <f t="shared" si="226"/>
        <v>8.8235294117647065E-2</v>
      </c>
      <c r="G134" s="53">
        <v>20150</v>
      </c>
      <c r="H134" s="53"/>
      <c r="I134" s="39">
        <f t="shared" si="227"/>
        <v>1119.4444444444443</v>
      </c>
      <c r="J134" s="121">
        <v>18</v>
      </c>
      <c r="K134" s="48">
        <f t="shared" ref="K134" si="276">F134</f>
        <v>8.8235294117647065E-2</v>
      </c>
      <c r="L134" s="105">
        <f t="shared" si="228"/>
        <v>0</v>
      </c>
      <c r="M134" s="106">
        <f t="shared" si="229"/>
        <v>0</v>
      </c>
      <c r="N134" s="106">
        <f t="shared" ref="N134:BY134" si="277">M134+N96</f>
        <v>0</v>
      </c>
      <c r="O134" s="106">
        <f t="shared" si="277"/>
        <v>0</v>
      </c>
      <c r="P134" s="106">
        <f t="shared" si="277"/>
        <v>0</v>
      </c>
      <c r="Q134" s="106">
        <f t="shared" si="277"/>
        <v>0</v>
      </c>
      <c r="R134" s="106">
        <f t="shared" si="277"/>
        <v>0</v>
      </c>
      <c r="S134" s="106">
        <f t="shared" si="277"/>
        <v>0</v>
      </c>
      <c r="T134" s="106">
        <f t="shared" si="277"/>
        <v>4.2913443292949939E-3</v>
      </c>
      <c r="U134" s="106">
        <f t="shared" si="277"/>
        <v>9.1913589257042773E-3</v>
      </c>
      <c r="V134" s="106">
        <f t="shared" si="277"/>
        <v>1.4091373522113562E-2</v>
      </c>
      <c r="W134" s="106">
        <f t="shared" si="277"/>
        <v>1.8991388118522846E-2</v>
      </c>
      <c r="X134" s="106">
        <f t="shared" si="277"/>
        <v>1.8991388118522846E-2</v>
      </c>
      <c r="Y134" s="106">
        <f t="shared" si="277"/>
        <v>2.389140271493213E-2</v>
      </c>
      <c r="Z134" s="106">
        <f t="shared" si="277"/>
        <v>2.8791417311341414E-2</v>
      </c>
      <c r="AA134" s="106">
        <f t="shared" si="277"/>
        <v>3.3691431907750695E-2</v>
      </c>
      <c r="AB134" s="106">
        <f t="shared" si="277"/>
        <v>3.8591446504159979E-2</v>
      </c>
      <c r="AC134" s="106">
        <f t="shared" si="277"/>
        <v>4.3491461100569263E-2</v>
      </c>
      <c r="AD134" s="106">
        <f t="shared" si="277"/>
        <v>4.8391475696978548E-2</v>
      </c>
      <c r="AE134" s="106">
        <f t="shared" si="277"/>
        <v>4.8391475696978548E-2</v>
      </c>
      <c r="AF134" s="106">
        <f t="shared" si="277"/>
        <v>5.3291490293387832E-2</v>
      </c>
      <c r="AG134" s="106">
        <f t="shared" si="277"/>
        <v>5.8191504889797116E-2</v>
      </c>
      <c r="AH134" s="106">
        <f t="shared" si="277"/>
        <v>6.3091519486206393E-2</v>
      </c>
      <c r="AI134" s="106">
        <f t="shared" si="277"/>
        <v>6.7991534082615671E-2</v>
      </c>
      <c r="AJ134" s="106">
        <f t="shared" si="277"/>
        <v>7.2891548679024948E-2</v>
      </c>
      <c r="AK134" s="106">
        <f t="shared" si="277"/>
        <v>7.7791563275434225E-2</v>
      </c>
      <c r="AL134" s="106">
        <f t="shared" si="277"/>
        <v>7.7791563275434225E-2</v>
      </c>
      <c r="AM134" s="106">
        <f t="shared" si="277"/>
        <v>8.2691577871843502E-2</v>
      </c>
      <c r="AN134" s="106">
        <f t="shared" si="277"/>
        <v>8.759159246825278E-2</v>
      </c>
      <c r="AO134" s="106">
        <f t="shared" si="277"/>
        <v>8.8235294117647023E-2</v>
      </c>
      <c r="AP134" s="106">
        <f t="shared" si="277"/>
        <v>8.8235294117647023E-2</v>
      </c>
      <c r="AQ134" s="106">
        <f t="shared" si="277"/>
        <v>8.8235294117647023E-2</v>
      </c>
      <c r="AR134" s="106">
        <f t="shared" si="277"/>
        <v>8.8235294117647023E-2</v>
      </c>
      <c r="AS134" s="106">
        <f t="shared" si="277"/>
        <v>8.8235294117647023E-2</v>
      </c>
      <c r="AT134" s="106">
        <f t="shared" si="277"/>
        <v>8.8235294117647023E-2</v>
      </c>
      <c r="AU134" s="106">
        <f t="shared" si="277"/>
        <v>8.8235294117647023E-2</v>
      </c>
      <c r="AV134" s="106">
        <f t="shared" si="277"/>
        <v>8.8235294117647023E-2</v>
      </c>
      <c r="AW134" s="106">
        <f t="shared" si="277"/>
        <v>8.8235294117647023E-2</v>
      </c>
      <c r="AX134" s="106">
        <f t="shared" si="277"/>
        <v>8.8235294117647023E-2</v>
      </c>
      <c r="AY134" s="106">
        <f t="shared" si="277"/>
        <v>8.8235294117647023E-2</v>
      </c>
      <c r="AZ134" s="106">
        <f t="shared" si="277"/>
        <v>8.8235294117647023E-2</v>
      </c>
      <c r="BA134" s="106">
        <f t="shared" si="277"/>
        <v>8.8235294117647023E-2</v>
      </c>
      <c r="BB134" s="106">
        <f t="shared" si="277"/>
        <v>8.8235294117647023E-2</v>
      </c>
      <c r="BC134" s="106">
        <f t="shared" si="277"/>
        <v>8.8235294117647023E-2</v>
      </c>
      <c r="BD134" s="106">
        <f t="shared" si="277"/>
        <v>8.8235294117647023E-2</v>
      </c>
      <c r="BE134" s="106">
        <f t="shared" si="277"/>
        <v>8.8235294117647023E-2</v>
      </c>
      <c r="BF134" s="106">
        <f t="shared" si="277"/>
        <v>8.8235294117647023E-2</v>
      </c>
      <c r="BG134" s="106">
        <f t="shared" si="277"/>
        <v>8.8235294117647023E-2</v>
      </c>
      <c r="BH134" s="106">
        <f t="shared" si="277"/>
        <v>8.8235294117647023E-2</v>
      </c>
      <c r="BI134" s="106">
        <f t="shared" si="277"/>
        <v>8.8235294117647023E-2</v>
      </c>
      <c r="BJ134" s="106">
        <f t="shared" si="277"/>
        <v>8.8235294117647023E-2</v>
      </c>
      <c r="BK134" s="106">
        <f t="shared" si="277"/>
        <v>8.8235294117647023E-2</v>
      </c>
      <c r="BL134" s="106">
        <f t="shared" si="277"/>
        <v>8.8235294117647023E-2</v>
      </c>
      <c r="BM134" s="106">
        <f t="shared" si="277"/>
        <v>8.8235294117647023E-2</v>
      </c>
      <c r="BN134" s="106">
        <f t="shared" si="277"/>
        <v>8.8235294117647023E-2</v>
      </c>
      <c r="BO134" s="106">
        <f t="shared" si="277"/>
        <v>8.8235294117647023E-2</v>
      </c>
      <c r="BP134" s="106">
        <f t="shared" si="277"/>
        <v>8.8235294117647023E-2</v>
      </c>
      <c r="BQ134" s="106">
        <f t="shared" si="277"/>
        <v>8.8235294117647023E-2</v>
      </c>
      <c r="BR134" s="106">
        <f t="shared" si="277"/>
        <v>8.8235294117647023E-2</v>
      </c>
      <c r="BS134" s="106">
        <f t="shared" si="277"/>
        <v>8.8235294117647023E-2</v>
      </c>
      <c r="BT134" s="106">
        <f t="shared" si="277"/>
        <v>8.8235294117647023E-2</v>
      </c>
      <c r="BU134" s="106">
        <f t="shared" si="277"/>
        <v>8.8235294117647023E-2</v>
      </c>
      <c r="BV134" s="106">
        <f t="shared" si="277"/>
        <v>8.8235294117647023E-2</v>
      </c>
      <c r="BW134" s="106">
        <f t="shared" si="277"/>
        <v>8.8235294117647023E-2</v>
      </c>
      <c r="BX134" s="106">
        <f t="shared" si="277"/>
        <v>8.8235294117647023E-2</v>
      </c>
      <c r="BY134" s="106">
        <f t="shared" si="277"/>
        <v>8.8235294117647023E-2</v>
      </c>
      <c r="BZ134" s="106">
        <f t="shared" ref="BZ134:CY134" si="278">BY134+BZ96</f>
        <v>8.8235294117647023E-2</v>
      </c>
      <c r="CA134" s="106">
        <f t="shared" si="278"/>
        <v>8.8235294117647023E-2</v>
      </c>
      <c r="CB134" s="106">
        <f t="shared" si="278"/>
        <v>8.8235294117647023E-2</v>
      </c>
      <c r="CC134" s="106">
        <f t="shared" si="278"/>
        <v>8.8235294117647023E-2</v>
      </c>
      <c r="CD134" s="106">
        <f t="shared" si="278"/>
        <v>8.8235294117647023E-2</v>
      </c>
      <c r="CE134" s="106">
        <f t="shared" si="278"/>
        <v>8.8235294117647023E-2</v>
      </c>
      <c r="CF134" s="106">
        <f t="shared" si="278"/>
        <v>8.8235294117647023E-2</v>
      </c>
      <c r="CG134" s="106">
        <f t="shared" si="278"/>
        <v>8.8235294117647023E-2</v>
      </c>
      <c r="CH134" s="106">
        <f t="shared" si="278"/>
        <v>8.8235294117647023E-2</v>
      </c>
      <c r="CI134" s="106">
        <f t="shared" si="278"/>
        <v>8.8235294117647023E-2</v>
      </c>
      <c r="CJ134" s="106">
        <f t="shared" si="278"/>
        <v>8.8235294117647023E-2</v>
      </c>
      <c r="CK134" s="106">
        <f t="shared" si="278"/>
        <v>8.8235294117647023E-2</v>
      </c>
      <c r="CL134" s="106">
        <f t="shared" si="278"/>
        <v>8.8235294117647023E-2</v>
      </c>
      <c r="CM134" s="106">
        <f t="shared" si="278"/>
        <v>8.8235294117647023E-2</v>
      </c>
      <c r="CN134" s="106">
        <f t="shared" si="278"/>
        <v>8.8235294117647023E-2</v>
      </c>
      <c r="CO134" s="106">
        <f t="shared" si="278"/>
        <v>8.8235294117647023E-2</v>
      </c>
      <c r="CP134" s="106">
        <f t="shared" si="278"/>
        <v>8.8235294117647023E-2</v>
      </c>
      <c r="CQ134" s="106">
        <f t="shared" si="278"/>
        <v>8.8235294117647023E-2</v>
      </c>
      <c r="CR134" s="106">
        <f t="shared" si="278"/>
        <v>8.8235294117647023E-2</v>
      </c>
      <c r="CS134" s="106">
        <f t="shared" si="278"/>
        <v>8.8235294117647023E-2</v>
      </c>
      <c r="CT134" s="106">
        <f t="shared" si="278"/>
        <v>8.8235294117647023E-2</v>
      </c>
      <c r="CU134" s="106">
        <f t="shared" si="278"/>
        <v>8.8235294117647023E-2</v>
      </c>
      <c r="CV134" s="106">
        <f t="shared" si="278"/>
        <v>8.8235294117647023E-2</v>
      </c>
      <c r="CW134" s="106">
        <f t="shared" si="278"/>
        <v>8.8235294117647023E-2</v>
      </c>
      <c r="CX134" s="106">
        <f t="shared" si="278"/>
        <v>8.8235294117647023E-2</v>
      </c>
      <c r="CY134" s="106">
        <f t="shared" si="278"/>
        <v>8.8235294117647023E-2</v>
      </c>
    </row>
    <row r="135" spans="1:103" ht="15" thickBot="1" x14ac:dyDescent="0.35">
      <c r="A135" s="54" t="s">
        <v>8</v>
      </c>
      <c r="B135" s="55">
        <v>1</v>
      </c>
      <c r="C135" s="54" t="s">
        <v>30</v>
      </c>
      <c r="D135" s="56">
        <v>44219</v>
      </c>
      <c r="E135" s="56">
        <v>44187</v>
      </c>
      <c r="F135" s="57">
        <f t="shared" si="226"/>
        <v>0</v>
      </c>
      <c r="G135" s="58">
        <v>0</v>
      </c>
      <c r="H135" s="58"/>
      <c r="I135" s="59">
        <f t="shared" si="227"/>
        <v>0</v>
      </c>
      <c r="J135" s="122">
        <v>0</v>
      </c>
      <c r="K135" s="60">
        <f>K111</f>
        <v>0</v>
      </c>
      <c r="L135" s="105">
        <f t="shared" si="228"/>
        <v>0</v>
      </c>
      <c r="M135" s="106">
        <f t="shared" si="229"/>
        <v>0</v>
      </c>
      <c r="N135" s="106">
        <f t="shared" ref="N135:BY135" si="279">M135+N97</f>
        <v>0</v>
      </c>
      <c r="O135" s="106">
        <f t="shared" si="279"/>
        <v>0</v>
      </c>
      <c r="P135" s="106">
        <f t="shared" si="279"/>
        <v>0</v>
      </c>
      <c r="Q135" s="106">
        <f t="shared" si="279"/>
        <v>0</v>
      </c>
      <c r="R135" s="106">
        <f t="shared" si="279"/>
        <v>0</v>
      </c>
      <c r="S135" s="106">
        <f t="shared" si="279"/>
        <v>0</v>
      </c>
      <c r="T135" s="106">
        <f t="shared" si="279"/>
        <v>0</v>
      </c>
      <c r="U135" s="106">
        <f t="shared" si="279"/>
        <v>0</v>
      </c>
      <c r="V135" s="106">
        <f t="shared" si="279"/>
        <v>0</v>
      </c>
      <c r="W135" s="106">
        <f t="shared" si="279"/>
        <v>0</v>
      </c>
      <c r="X135" s="106">
        <f t="shared" si="279"/>
        <v>0</v>
      </c>
      <c r="Y135" s="106">
        <f t="shared" si="279"/>
        <v>0</v>
      </c>
      <c r="Z135" s="106">
        <f t="shared" si="279"/>
        <v>0</v>
      </c>
      <c r="AA135" s="106">
        <f t="shared" si="279"/>
        <v>0</v>
      </c>
      <c r="AB135" s="106">
        <f t="shared" si="279"/>
        <v>0</v>
      </c>
      <c r="AC135" s="106">
        <f t="shared" si="279"/>
        <v>0</v>
      </c>
      <c r="AD135" s="106">
        <f t="shared" si="279"/>
        <v>0</v>
      </c>
      <c r="AE135" s="106">
        <f t="shared" si="279"/>
        <v>0</v>
      </c>
      <c r="AF135" s="106">
        <f t="shared" si="279"/>
        <v>0</v>
      </c>
      <c r="AG135" s="106">
        <f t="shared" si="279"/>
        <v>0</v>
      </c>
      <c r="AH135" s="106">
        <f t="shared" si="279"/>
        <v>0</v>
      </c>
      <c r="AI135" s="106">
        <f t="shared" si="279"/>
        <v>0</v>
      </c>
      <c r="AJ135" s="106">
        <f t="shared" si="279"/>
        <v>0</v>
      </c>
      <c r="AK135" s="106">
        <f t="shared" si="279"/>
        <v>0</v>
      </c>
      <c r="AL135" s="106">
        <f t="shared" si="279"/>
        <v>0</v>
      </c>
      <c r="AM135" s="106">
        <f t="shared" si="279"/>
        <v>0</v>
      </c>
      <c r="AN135" s="106">
        <f t="shared" si="279"/>
        <v>0</v>
      </c>
      <c r="AO135" s="106">
        <f t="shared" si="279"/>
        <v>0</v>
      </c>
      <c r="AP135" s="106">
        <f t="shared" si="279"/>
        <v>0</v>
      </c>
      <c r="AQ135" s="106">
        <f t="shared" si="279"/>
        <v>0</v>
      </c>
      <c r="AR135" s="106">
        <f t="shared" si="279"/>
        <v>0</v>
      </c>
      <c r="AS135" s="106">
        <f t="shared" si="279"/>
        <v>0</v>
      </c>
      <c r="AT135" s="106">
        <f t="shared" si="279"/>
        <v>0</v>
      </c>
      <c r="AU135" s="106">
        <f t="shared" si="279"/>
        <v>0</v>
      </c>
      <c r="AV135" s="106">
        <f t="shared" si="279"/>
        <v>0</v>
      </c>
      <c r="AW135" s="106">
        <f t="shared" si="279"/>
        <v>0</v>
      </c>
      <c r="AX135" s="106">
        <f t="shared" si="279"/>
        <v>0</v>
      </c>
      <c r="AY135" s="106">
        <f t="shared" si="279"/>
        <v>0</v>
      </c>
      <c r="AZ135" s="106">
        <f t="shared" si="279"/>
        <v>0</v>
      </c>
      <c r="BA135" s="106">
        <f t="shared" si="279"/>
        <v>0</v>
      </c>
      <c r="BB135" s="106">
        <f t="shared" si="279"/>
        <v>0</v>
      </c>
      <c r="BC135" s="106">
        <f t="shared" si="279"/>
        <v>0</v>
      </c>
      <c r="BD135" s="106">
        <f t="shared" si="279"/>
        <v>0</v>
      </c>
      <c r="BE135" s="106">
        <f t="shared" si="279"/>
        <v>0</v>
      </c>
      <c r="BF135" s="106">
        <f t="shared" si="279"/>
        <v>0</v>
      </c>
      <c r="BG135" s="106">
        <f t="shared" si="279"/>
        <v>0</v>
      </c>
      <c r="BH135" s="106">
        <f t="shared" si="279"/>
        <v>0</v>
      </c>
      <c r="BI135" s="106">
        <f t="shared" si="279"/>
        <v>0</v>
      </c>
      <c r="BJ135" s="106">
        <f t="shared" si="279"/>
        <v>0</v>
      </c>
      <c r="BK135" s="106">
        <f t="shared" si="279"/>
        <v>0</v>
      </c>
      <c r="BL135" s="106">
        <f t="shared" si="279"/>
        <v>0</v>
      </c>
      <c r="BM135" s="106">
        <f t="shared" si="279"/>
        <v>0</v>
      </c>
      <c r="BN135" s="106">
        <f t="shared" si="279"/>
        <v>0</v>
      </c>
      <c r="BO135" s="106">
        <f t="shared" si="279"/>
        <v>0</v>
      </c>
      <c r="BP135" s="106">
        <f t="shared" si="279"/>
        <v>0</v>
      </c>
      <c r="BQ135" s="106">
        <f t="shared" si="279"/>
        <v>0</v>
      </c>
      <c r="BR135" s="106">
        <f t="shared" si="279"/>
        <v>0</v>
      </c>
      <c r="BS135" s="106">
        <f t="shared" si="279"/>
        <v>0</v>
      </c>
      <c r="BT135" s="106">
        <f t="shared" si="279"/>
        <v>0</v>
      </c>
      <c r="BU135" s="106">
        <f t="shared" si="279"/>
        <v>0</v>
      </c>
      <c r="BV135" s="106">
        <f t="shared" si="279"/>
        <v>0</v>
      </c>
      <c r="BW135" s="106">
        <f t="shared" si="279"/>
        <v>0</v>
      </c>
      <c r="BX135" s="106">
        <f t="shared" si="279"/>
        <v>0</v>
      </c>
      <c r="BY135" s="106">
        <f t="shared" si="279"/>
        <v>0</v>
      </c>
      <c r="BZ135" s="106">
        <f t="shared" ref="BZ135:CY135" si="280">BY135+BZ97</f>
        <v>0</v>
      </c>
      <c r="CA135" s="106">
        <f t="shared" si="280"/>
        <v>0</v>
      </c>
      <c r="CB135" s="106">
        <f t="shared" si="280"/>
        <v>0</v>
      </c>
      <c r="CC135" s="106">
        <f t="shared" si="280"/>
        <v>0</v>
      </c>
      <c r="CD135" s="106">
        <f t="shared" si="280"/>
        <v>0</v>
      </c>
      <c r="CE135" s="106">
        <f t="shared" si="280"/>
        <v>0</v>
      </c>
      <c r="CF135" s="106">
        <f t="shared" si="280"/>
        <v>0</v>
      </c>
      <c r="CG135" s="106">
        <f t="shared" si="280"/>
        <v>0</v>
      </c>
      <c r="CH135" s="106">
        <f t="shared" si="280"/>
        <v>0</v>
      </c>
      <c r="CI135" s="106">
        <f t="shared" si="280"/>
        <v>0</v>
      </c>
      <c r="CJ135" s="106">
        <f t="shared" si="280"/>
        <v>0</v>
      </c>
      <c r="CK135" s="106">
        <f t="shared" si="280"/>
        <v>0</v>
      </c>
      <c r="CL135" s="106">
        <f t="shared" si="280"/>
        <v>0</v>
      </c>
      <c r="CM135" s="106">
        <f t="shared" si="280"/>
        <v>0</v>
      </c>
      <c r="CN135" s="106">
        <f t="shared" si="280"/>
        <v>0</v>
      </c>
      <c r="CO135" s="106">
        <f t="shared" si="280"/>
        <v>0</v>
      </c>
      <c r="CP135" s="106">
        <f t="shared" si="280"/>
        <v>0</v>
      </c>
      <c r="CQ135" s="106">
        <f t="shared" si="280"/>
        <v>0</v>
      </c>
      <c r="CR135" s="106">
        <f t="shared" si="280"/>
        <v>0</v>
      </c>
      <c r="CS135" s="106">
        <f t="shared" si="280"/>
        <v>0</v>
      </c>
      <c r="CT135" s="106">
        <f t="shared" si="280"/>
        <v>0</v>
      </c>
      <c r="CU135" s="106">
        <f t="shared" si="280"/>
        <v>0</v>
      </c>
      <c r="CV135" s="106">
        <f t="shared" si="280"/>
        <v>0</v>
      </c>
      <c r="CW135" s="106">
        <f t="shared" si="280"/>
        <v>0</v>
      </c>
      <c r="CX135" s="106">
        <f t="shared" si="280"/>
        <v>0</v>
      </c>
      <c r="CY135" s="106">
        <f t="shared" si="280"/>
        <v>0</v>
      </c>
    </row>
    <row r="136" spans="1:103" ht="15" thickBot="1" x14ac:dyDescent="0.35">
      <c r="E136" s="170"/>
      <c r="F136" s="170"/>
      <c r="G136" s="170"/>
      <c r="H136" s="170"/>
      <c r="I136" s="209"/>
      <c r="J136" s="210"/>
      <c r="K136" s="210"/>
      <c r="L136" s="109"/>
      <c r="M136" s="110"/>
      <c r="N136" s="110"/>
      <c r="O136" s="110"/>
      <c r="P136" s="110"/>
      <c r="Q136" s="110"/>
      <c r="R136" s="110"/>
      <c r="S136" s="110"/>
      <c r="T136" s="110"/>
      <c r="U136" s="110"/>
      <c r="V136" s="110"/>
      <c r="W136" s="110"/>
      <c r="X136" s="110"/>
      <c r="Y136" s="110"/>
      <c r="Z136" s="110"/>
      <c r="AA136" s="110"/>
      <c r="AB136" s="110"/>
      <c r="AC136" s="110"/>
      <c r="AD136" s="110"/>
      <c r="AE136" s="110"/>
      <c r="AF136" s="110"/>
      <c r="AG136" s="110"/>
      <c r="AH136" s="110"/>
      <c r="AI136" s="110"/>
      <c r="AJ136" s="110"/>
      <c r="AK136" s="110"/>
      <c r="AL136" s="110"/>
      <c r="AM136" s="110"/>
      <c r="AN136" s="110"/>
      <c r="AO136" s="110"/>
      <c r="AP136" s="110"/>
      <c r="AQ136" s="110"/>
      <c r="AR136" s="110"/>
      <c r="AS136" s="110"/>
      <c r="AT136" s="110"/>
      <c r="AU136" s="110"/>
      <c r="AV136" s="110"/>
      <c r="AW136" s="110"/>
      <c r="AX136" s="110"/>
      <c r="AY136" s="110"/>
      <c r="AZ136" s="110"/>
      <c r="BA136" s="110"/>
      <c r="BB136" s="110"/>
      <c r="BC136" s="110"/>
      <c r="BD136" s="110"/>
      <c r="BE136" s="110"/>
      <c r="BF136" s="110"/>
      <c r="BG136" s="110"/>
      <c r="BH136" s="110"/>
      <c r="BI136" s="110"/>
      <c r="BJ136" s="110"/>
      <c r="BK136" s="110"/>
      <c r="BL136" s="110"/>
      <c r="BM136" s="110"/>
      <c r="BN136" s="110"/>
      <c r="BO136" s="110"/>
      <c r="BP136" s="110"/>
      <c r="BQ136" s="110"/>
      <c r="BR136" s="110"/>
      <c r="BS136" s="110"/>
      <c r="BT136" s="110"/>
      <c r="BU136" s="110"/>
      <c r="BV136" s="110"/>
      <c r="BW136" s="110"/>
      <c r="BX136" s="110"/>
      <c r="BY136" s="110"/>
      <c r="BZ136" s="110"/>
      <c r="CA136" s="110"/>
      <c r="CB136" s="110"/>
      <c r="CC136" s="110"/>
      <c r="CD136" s="110"/>
      <c r="CE136" s="110"/>
      <c r="CF136" s="110"/>
      <c r="CG136" s="110"/>
      <c r="CH136" s="110"/>
      <c r="CI136" s="110"/>
      <c r="CJ136" s="110"/>
      <c r="CK136" s="110"/>
      <c r="CL136" s="110"/>
      <c r="CM136" s="110"/>
      <c r="CN136" s="110"/>
      <c r="CO136" s="110"/>
      <c r="CP136" s="110"/>
      <c r="CQ136" s="110"/>
      <c r="CR136" s="110"/>
      <c r="CS136" s="110"/>
      <c r="CT136" s="110"/>
      <c r="CU136" s="110"/>
      <c r="CV136" s="110"/>
      <c r="CW136" s="110"/>
      <c r="CX136" s="110"/>
      <c r="CY136" s="177"/>
    </row>
    <row r="137" spans="1:103" ht="15" thickBot="1" x14ac:dyDescent="0.35">
      <c r="A137" s="211" t="s">
        <v>34</v>
      </c>
      <c r="B137" s="212"/>
      <c r="C137" s="212"/>
      <c r="D137" s="212"/>
      <c r="E137" s="61">
        <f>E111-D111</f>
        <v>91</v>
      </c>
      <c r="L137" s="178"/>
      <c r="M137" s="179"/>
      <c r="N137" s="179"/>
      <c r="O137" s="179"/>
      <c r="P137" s="179"/>
      <c r="Q137" s="179"/>
      <c r="R137" s="179"/>
      <c r="S137" s="179"/>
      <c r="T137" s="179"/>
      <c r="U137" s="179"/>
      <c r="V137" s="179"/>
      <c r="W137" s="179"/>
      <c r="X137" s="179"/>
      <c r="Y137" s="179"/>
      <c r="Z137" s="179"/>
      <c r="AA137" s="179"/>
      <c r="AB137" s="179"/>
      <c r="AC137" s="179"/>
      <c r="AD137" s="179"/>
      <c r="AE137" s="179"/>
      <c r="AF137" s="179"/>
      <c r="AG137" s="179"/>
      <c r="AH137" s="179"/>
      <c r="AI137" s="179"/>
      <c r="AJ137" s="179"/>
      <c r="AK137" s="179"/>
      <c r="AL137" s="179"/>
      <c r="AM137" s="179"/>
      <c r="AN137" s="179"/>
      <c r="AO137" s="179"/>
      <c r="AP137" s="179"/>
      <c r="AQ137" s="179"/>
      <c r="AR137" s="179"/>
      <c r="AS137" s="179"/>
      <c r="AT137" s="179"/>
      <c r="AU137" s="179"/>
      <c r="AV137" s="179"/>
      <c r="AW137" s="179"/>
      <c r="AX137" s="179"/>
      <c r="AY137" s="179"/>
      <c r="AZ137" s="179"/>
      <c r="BA137" s="179"/>
      <c r="BB137" s="179"/>
      <c r="BC137" s="179"/>
      <c r="BD137" s="179"/>
      <c r="BE137" s="179"/>
      <c r="BF137" s="179"/>
      <c r="BG137" s="179"/>
      <c r="BH137" s="179"/>
      <c r="BI137" s="179"/>
      <c r="BJ137" s="179"/>
      <c r="BK137" s="179"/>
      <c r="BL137" s="179"/>
      <c r="BM137" s="179"/>
      <c r="BN137" s="179"/>
      <c r="BO137" s="179"/>
      <c r="BP137" s="179"/>
      <c r="BQ137" s="179"/>
      <c r="BR137" s="179"/>
      <c r="BS137" s="179"/>
      <c r="BT137" s="179"/>
      <c r="BU137" s="179"/>
      <c r="BV137" s="179"/>
      <c r="BW137" s="179"/>
      <c r="BX137" s="179"/>
      <c r="BY137" s="179"/>
      <c r="BZ137" s="179"/>
      <c r="CA137" s="179"/>
      <c r="CB137" s="179"/>
      <c r="CC137" s="179"/>
      <c r="CD137" s="179"/>
      <c r="CE137" s="179"/>
      <c r="CF137" s="179"/>
      <c r="CG137" s="179"/>
      <c r="CH137" s="179"/>
      <c r="CI137" s="179"/>
      <c r="CJ137" s="179"/>
      <c r="CK137" s="179"/>
      <c r="CL137" s="179"/>
      <c r="CM137" s="179"/>
      <c r="CN137" s="179"/>
      <c r="CO137" s="179"/>
      <c r="CP137" s="179"/>
      <c r="CQ137" s="179"/>
      <c r="CR137" s="179"/>
      <c r="CS137" s="179"/>
      <c r="CT137" s="179"/>
      <c r="CU137" s="179"/>
      <c r="CV137" s="179"/>
      <c r="CW137" s="179"/>
      <c r="CX137" s="179"/>
      <c r="CY137" s="180"/>
    </row>
    <row r="138" spans="1:103" ht="15" thickBot="1" x14ac:dyDescent="0.35">
      <c r="A138" s="213" t="s">
        <v>35</v>
      </c>
      <c r="B138" s="214"/>
      <c r="C138" s="214"/>
      <c r="D138" s="214"/>
      <c r="E138" s="63">
        <f>SUMIF(A111:A135,A112,J111:J135)</f>
        <v>204</v>
      </c>
      <c r="K138" s="102" t="s">
        <v>51</v>
      </c>
    </row>
    <row r="139" spans="1:103" ht="15" thickBot="1" x14ac:dyDescent="0.35"/>
    <row r="140" spans="1:103" ht="15" thickBot="1" x14ac:dyDescent="0.35">
      <c r="L140" s="172">
        <v>44096</v>
      </c>
      <c r="M140" s="218">
        <v>44124</v>
      </c>
      <c r="N140" s="219"/>
      <c r="O140" s="219"/>
      <c r="P140" s="220"/>
      <c r="Q140" s="203">
        <v>44127</v>
      </c>
      <c r="R140" s="204"/>
      <c r="S140" s="204"/>
      <c r="T140" s="205"/>
      <c r="U140" s="203">
        <v>44134</v>
      </c>
      <c r="V140" s="204"/>
      <c r="W140" s="204"/>
      <c r="X140" s="205"/>
      <c r="Y140" s="203">
        <v>44141</v>
      </c>
      <c r="Z140" s="204"/>
      <c r="AA140" s="204"/>
      <c r="AB140" s="205"/>
      <c r="AC140" s="203">
        <v>44148</v>
      </c>
      <c r="AD140" s="204"/>
      <c r="AE140" s="204"/>
      <c r="AF140" s="205"/>
      <c r="AG140" s="203">
        <v>44155</v>
      </c>
      <c r="AH140" s="204"/>
      <c r="AI140" s="204"/>
      <c r="AJ140" s="205"/>
      <c r="AK140" s="203">
        <v>44162</v>
      </c>
      <c r="AL140" s="204"/>
      <c r="AM140" s="204"/>
      <c r="AN140" s="205"/>
      <c r="AO140" s="203">
        <v>44169</v>
      </c>
      <c r="AP140" s="204"/>
      <c r="AQ140" s="204"/>
      <c r="AR140" s="205"/>
      <c r="AS140" s="203">
        <v>44176</v>
      </c>
      <c r="AT140" s="204"/>
      <c r="AU140" s="204"/>
      <c r="AV140" s="205"/>
      <c r="AW140" s="203">
        <v>44183</v>
      </c>
      <c r="AX140" s="204"/>
      <c r="AY140" s="204"/>
      <c r="AZ140" s="205"/>
      <c r="BA140" s="203">
        <v>44187</v>
      </c>
      <c r="BB140" s="204"/>
      <c r="BC140" s="204"/>
      <c r="BD140" s="205"/>
    </row>
    <row r="141" spans="1:103" ht="15" thickBot="1" x14ac:dyDescent="0.35">
      <c r="M141" s="233" t="s">
        <v>50</v>
      </c>
      <c r="N141" s="234"/>
      <c r="O141" s="234"/>
      <c r="P141" s="235"/>
      <c r="Q141" s="233" t="s">
        <v>50</v>
      </c>
      <c r="R141" s="234"/>
      <c r="S141" s="234"/>
      <c r="T141" s="235"/>
      <c r="U141" s="233" t="s">
        <v>50</v>
      </c>
      <c r="V141" s="234"/>
      <c r="W141" s="234"/>
      <c r="X141" s="235"/>
      <c r="Y141" s="233" t="s">
        <v>50</v>
      </c>
      <c r="Z141" s="234"/>
      <c r="AA141" s="234"/>
      <c r="AB141" s="235"/>
      <c r="AC141" s="233" t="s">
        <v>50</v>
      </c>
      <c r="AD141" s="234"/>
      <c r="AE141" s="234"/>
      <c r="AF141" s="235"/>
      <c r="AG141" s="233" t="s">
        <v>50</v>
      </c>
      <c r="AH141" s="234"/>
      <c r="AI141" s="234"/>
      <c r="AJ141" s="235"/>
      <c r="AK141" s="233" t="s">
        <v>50</v>
      </c>
      <c r="AL141" s="234"/>
      <c r="AM141" s="234"/>
      <c r="AN141" s="235"/>
      <c r="AO141" s="233" t="s">
        <v>50</v>
      </c>
      <c r="AP141" s="234"/>
      <c r="AQ141" s="234"/>
      <c r="AR141" s="235"/>
      <c r="AS141" s="233" t="s">
        <v>50</v>
      </c>
      <c r="AT141" s="234"/>
      <c r="AU141" s="234"/>
      <c r="AV141" s="235"/>
      <c r="AW141" s="233" t="s">
        <v>50</v>
      </c>
      <c r="AX141" s="234"/>
      <c r="AY141" s="234"/>
      <c r="AZ141" s="235"/>
      <c r="BA141" s="233" t="s">
        <v>50</v>
      </c>
      <c r="BB141" s="234"/>
      <c r="BC141" s="234"/>
      <c r="BD141" s="235"/>
    </row>
    <row r="142" spans="1:103" x14ac:dyDescent="0.3">
      <c r="M142" s="242" t="s">
        <v>47</v>
      </c>
      <c r="N142" s="243"/>
      <c r="O142" s="244"/>
      <c r="P142" s="87"/>
      <c r="Q142" s="242" t="s">
        <v>47</v>
      </c>
      <c r="R142" s="243"/>
      <c r="S142" s="244"/>
      <c r="T142" s="87"/>
      <c r="U142" s="242" t="s">
        <v>47</v>
      </c>
      <c r="V142" s="243"/>
      <c r="W142" s="244"/>
      <c r="X142" s="87"/>
      <c r="Y142" s="242" t="s">
        <v>47</v>
      </c>
      <c r="Z142" s="243"/>
      <c r="AA142" s="244"/>
      <c r="AB142" s="87"/>
      <c r="AC142" s="242" t="s">
        <v>47</v>
      </c>
      <c r="AD142" s="243"/>
      <c r="AE142" s="244"/>
      <c r="AF142" s="87"/>
      <c r="AG142" s="242" t="s">
        <v>47</v>
      </c>
      <c r="AH142" s="243"/>
      <c r="AI142" s="244"/>
      <c r="AJ142" s="87"/>
      <c r="AK142" s="242" t="s">
        <v>47</v>
      </c>
      <c r="AL142" s="243"/>
      <c r="AM142" s="244"/>
      <c r="AN142" s="87"/>
      <c r="AO142" s="242" t="s">
        <v>47</v>
      </c>
      <c r="AP142" s="243"/>
      <c r="AQ142" s="244"/>
      <c r="AR142" s="87"/>
      <c r="AS142" s="242" t="s">
        <v>47</v>
      </c>
      <c r="AT142" s="243"/>
      <c r="AU142" s="244"/>
      <c r="AV142" s="87"/>
      <c r="AW142" s="242" t="s">
        <v>47</v>
      </c>
      <c r="AX142" s="243"/>
      <c r="AY142" s="244"/>
      <c r="AZ142" s="87"/>
      <c r="BA142" s="242" t="s">
        <v>47</v>
      </c>
      <c r="BB142" s="243"/>
      <c r="BC142" s="244"/>
      <c r="BD142" s="87"/>
    </row>
    <row r="143" spans="1:103" x14ac:dyDescent="0.3">
      <c r="M143" s="221" t="s">
        <v>43</v>
      </c>
      <c r="N143" s="222"/>
      <c r="O143" s="223"/>
      <c r="P143" s="88">
        <f>IFERROR(AN115/$F115,0)</f>
        <v>0.82926169485400469</v>
      </c>
      <c r="Q143" s="221" t="s">
        <v>43</v>
      </c>
      <c r="R143" s="222"/>
      <c r="S143" s="223"/>
      <c r="T143" s="88">
        <f t="shared" ref="T143:T151" si="281">IFERROR(AQ115/$F115,0)</f>
        <v>0.92927393506982847</v>
      </c>
      <c r="U143" s="221" t="s">
        <v>43</v>
      </c>
      <c r="V143" s="222"/>
      <c r="W143" s="223"/>
      <c r="X143" s="88">
        <f t="shared" ref="X143:X151" si="282">IFERROR(AX115/$F115,0)</f>
        <v>0.99999999999999967</v>
      </c>
      <c r="Y143" s="221" t="s">
        <v>43</v>
      </c>
      <c r="Z143" s="222"/>
      <c r="AA143" s="223"/>
      <c r="AB143" s="88">
        <f t="shared" ref="AB143:AB151" si="283">IFERROR(BE115/$F115,0)</f>
        <v>0.99999999999999967</v>
      </c>
      <c r="AC143" s="221" t="s">
        <v>43</v>
      </c>
      <c r="AD143" s="222"/>
      <c r="AE143" s="223"/>
      <c r="AF143" s="88">
        <f t="shared" ref="AF143:AF151" si="284">IFERROR(BL115/$F115,0)</f>
        <v>0.99999999999999967</v>
      </c>
      <c r="AG143" s="221" t="s">
        <v>43</v>
      </c>
      <c r="AH143" s="222"/>
      <c r="AI143" s="223"/>
      <c r="AJ143" s="88">
        <f t="shared" ref="AJ143:AJ151" si="285">IFERROR(BS115/$F115,0)</f>
        <v>0.99999999999999967</v>
      </c>
      <c r="AK143" s="221" t="s">
        <v>43</v>
      </c>
      <c r="AL143" s="222"/>
      <c r="AM143" s="223"/>
      <c r="AN143" s="88">
        <f t="shared" ref="AN143:AN151" si="286">IFERROR(BZ115/$F115,0)</f>
        <v>0.99999999999999967</v>
      </c>
      <c r="AO143" s="221" t="s">
        <v>43</v>
      </c>
      <c r="AP143" s="222"/>
      <c r="AQ143" s="223"/>
      <c r="AR143" s="88">
        <f t="shared" ref="AR143:AR151" si="287">IFERROR(CG115/$F115,0)</f>
        <v>0.99999999999999967</v>
      </c>
      <c r="AS143" s="221" t="s">
        <v>43</v>
      </c>
      <c r="AT143" s="222"/>
      <c r="AU143" s="223"/>
      <c r="AV143" s="88">
        <f t="shared" ref="AV143:AV151" si="288">IFERROR(CN115/$F115,0)</f>
        <v>0.99999999999999967</v>
      </c>
      <c r="AW143" s="221" t="s">
        <v>43</v>
      </c>
      <c r="AX143" s="222"/>
      <c r="AY143" s="223"/>
      <c r="AZ143" s="88">
        <f t="shared" ref="AZ143:AZ151" si="289">IFERROR(CU115/$F115,0)</f>
        <v>0.99999999999999967</v>
      </c>
      <c r="BA143" s="221" t="s">
        <v>43</v>
      </c>
      <c r="BB143" s="222"/>
      <c r="BC143" s="223"/>
      <c r="BD143" s="88">
        <f t="shared" ref="BD143:BD151" si="290">IFERROR(CY115/$F115,0)</f>
        <v>0.99999999999999967</v>
      </c>
    </row>
    <row r="144" spans="1:103" x14ac:dyDescent="0.3">
      <c r="M144" s="245" t="s">
        <v>46</v>
      </c>
      <c r="N144" s="246"/>
      <c r="O144" s="247"/>
      <c r="P144" s="88">
        <f t="shared" ref="P144:P151" si="291">IFERROR(AN116/$F116,0)</f>
        <v>0</v>
      </c>
      <c r="Q144" s="245" t="s">
        <v>46</v>
      </c>
      <c r="R144" s="246"/>
      <c r="S144" s="247"/>
      <c r="T144" s="88">
        <f t="shared" si="281"/>
        <v>0</v>
      </c>
      <c r="U144" s="245" t="s">
        <v>46</v>
      </c>
      <c r="V144" s="246"/>
      <c r="W144" s="247"/>
      <c r="X144" s="88">
        <f t="shared" si="282"/>
        <v>0</v>
      </c>
      <c r="Y144" s="245" t="s">
        <v>46</v>
      </c>
      <c r="Z144" s="246"/>
      <c r="AA144" s="247"/>
      <c r="AB144" s="88">
        <f t="shared" si="283"/>
        <v>0</v>
      </c>
      <c r="AC144" s="245" t="s">
        <v>46</v>
      </c>
      <c r="AD144" s="246"/>
      <c r="AE144" s="247"/>
      <c r="AF144" s="88">
        <f t="shared" si="284"/>
        <v>0</v>
      </c>
      <c r="AG144" s="245" t="s">
        <v>46</v>
      </c>
      <c r="AH144" s="246"/>
      <c r="AI144" s="247"/>
      <c r="AJ144" s="88">
        <f t="shared" si="285"/>
        <v>0</v>
      </c>
      <c r="AK144" s="245" t="s">
        <v>46</v>
      </c>
      <c r="AL144" s="246"/>
      <c r="AM144" s="247"/>
      <c r="AN144" s="88">
        <f t="shared" si="286"/>
        <v>0</v>
      </c>
      <c r="AO144" s="245" t="s">
        <v>46</v>
      </c>
      <c r="AP144" s="246"/>
      <c r="AQ144" s="247"/>
      <c r="AR144" s="88">
        <f t="shared" si="287"/>
        <v>0</v>
      </c>
      <c r="AS144" s="245" t="s">
        <v>46</v>
      </c>
      <c r="AT144" s="246"/>
      <c r="AU144" s="247"/>
      <c r="AV144" s="88">
        <f t="shared" si="288"/>
        <v>0</v>
      </c>
      <c r="AW144" s="245" t="s">
        <v>46</v>
      </c>
      <c r="AX144" s="246"/>
      <c r="AY144" s="247"/>
      <c r="AZ144" s="88">
        <f t="shared" si="289"/>
        <v>0</v>
      </c>
      <c r="BA144" s="245" t="s">
        <v>46</v>
      </c>
      <c r="BB144" s="246"/>
      <c r="BC144" s="247"/>
      <c r="BD144" s="88">
        <f t="shared" si="290"/>
        <v>0</v>
      </c>
    </row>
    <row r="145" spans="13:56" x14ac:dyDescent="0.3">
      <c r="M145" s="221" t="s">
        <v>58</v>
      </c>
      <c r="N145" s="222"/>
      <c r="O145" s="223"/>
      <c r="P145" s="88">
        <f t="shared" si="291"/>
        <v>0.83500876058174811</v>
      </c>
      <c r="Q145" s="221" t="s">
        <v>58</v>
      </c>
      <c r="R145" s="222"/>
      <c r="S145" s="223"/>
      <c r="T145" s="88">
        <f t="shared" si="281"/>
        <v>0.95501015228763908</v>
      </c>
      <c r="U145" s="221" t="s">
        <v>58</v>
      </c>
      <c r="V145" s="222"/>
      <c r="W145" s="223"/>
      <c r="X145" s="88">
        <f t="shared" si="282"/>
        <v>1.0000000000000004</v>
      </c>
      <c r="Y145" s="221" t="s">
        <v>58</v>
      </c>
      <c r="Z145" s="222"/>
      <c r="AA145" s="223"/>
      <c r="AB145" s="88">
        <f t="shared" si="283"/>
        <v>1.0000000000000004</v>
      </c>
      <c r="AC145" s="221" t="s">
        <v>58</v>
      </c>
      <c r="AD145" s="222"/>
      <c r="AE145" s="223"/>
      <c r="AF145" s="88">
        <f t="shared" si="284"/>
        <v>1.0000000000000004</v>
      </c>
      <c r="AG145" s="221" t="s">
        <v>58</v>
      </c>
      <c r="AH145" s="222"/>
      <c r="AI145" s="223"/>
      <c r="AJ145" s="88">
        <f t="shared" si="285"/>
        <v>1.0000000000000004</v>
      </c>
      <c r="AK145" s="221" t="s">
        <v>58</v>
      </c>
      <c r="AL145" s="222"/>
      <c r="AM145" s="223"/>
      <c r="AN145" s="88">
        <f t="shared" si="286"/>
        <v>1.0000000000000004</v>
      </c>
      <c r="AO145" s="221" t="s">
        <v>58</v>
      </c>
      <c r="AP145" s="222"/>
      <c r="AQ145" s="223"/>
      <c r="AR145" s="88">
        <f t="shared" si="287"/>
        <v>1.0000000000000004</v>
      </c>
      <c r="AS145" s="221" t="s">
        <v>58</v>
      </c>
      <c r="AT145" s="222"/>
      <c r="AU145" s="223"/>
      <c r="AV145" s="88">
        <f t="shared" si="288"/>
        <v>1.0000000000000004</v>
      </c>
      <c r="AW145" s="221" t="s">
        <v>58</v>
      </c>
      <c r="AX145" s="222"/>
      <c r="AY145" s="223"/>
      <c r="AZ145" s="88">
        <f t="shared" si="289"/>
        <v>1.0000000000000004</v>
      </c>
      <c r="BA145" s="221" t="s">
        <v>58</v>
      </c>
      <c r="BB145" s="222"/>
      <c r="BC145" s="223"/>
      <c r="BD145" s="88">
        <f t="shared" si="290"/>
        <v>1.0000000000000004</v>
      </c>
    </row>
    <row r="146" spans="13:56" x14ac:dyDescent="0.3">
      <c r="M146" s="221" t="s">
        <v>59</v>
      </c>
      <c r="N146" s="222"/>
      <c r="O146" s="223"/>
      <c r="P146" s="88">
        <f t="shared" si="291"/>
        <v>0</v>
      </c>
      <c r="Q146" s="221" t="s">
        <v>59</v>
      </c>
      <c r="R146" s="222"/>
      <c r="S146" s="223"/>
      <c r="T146" s="88">
        <f t="shared" si="281"/>
        <v>0</v>
      </c>
      <c r="U146" s="221" t="s">
        <v>59</v>
      </c>
      <c r="V146" s="222"/>
      <c r="W146" s="223"/>
      <c r="X146" s="88">
        <f t="shared" si="282"/>
        <v>1</v>
      </c>
      <c r="Y146" s="221" t="s">
        <v>59</v>
      </c>
      <c r="Z146" s="222"/>
      <c r="AA146" s="223"/>
      <c r="AB146" s="88">
        <f t="shared" si="283"/>
        <v>1</v>
      </c>
      <c r="AC146" s="221" t="s">
        <v>59</v>
      </c>
      <c r="AD146" s="222"/>
      <c r="AE146" s="223"/>
      <c r="AF146" s="88">
        <f t="shared" si="284"/>
        <v>1</v>
      </c>
      <c r="AG146" s="221" t="s">
        <v>59</v>
      </c>
      <c r="AH146" s="222"/>
      <c r="AI146" s="223"/>
      <c r="AJ146" s="88">
        <f t="shared" si="285"/>
        <v>1</v>
      </c>
      <c r="AK146" s="221" t="s">
        <v>59</v>
      </c>
      <c r="AL146" s="222"/>
      <c r="AM146" s="223"/>
      <c r="AN146" s="88">
        <f t="shared" si="286"/>
        <v>1</v>
      </c>
      <c r="AO146" s="221" t="s">
        <v>59</v>
      </c>
      <c r="AP146" s="222"/>
      <c r="AQ146" s="223"/>
      <c r="AR146" s="88">
        <f t="shared" si="287"/>
        <v>1</v>
      </c>
      <c r="AS146" s="221" t="s">
        <v>59</v>
      </c>
      <c r="AT146" s="222"/>
      <c r="AU146" s="223"/>
      <c r="AV146" s="88">
        <f t="shared" si="288"/>
        <v>1</v>
      </c>
      <c r="AW146" s="221" t="s">
        <v>59</v>
      </c>
      <c r="AX146" s="222"/>
      <c r="AY146" s="223"/>
      <c r="AZ146" s="88">
        <f t="shared" si="289"/>
        <v>1</v>
      </c>
      <c r="BA146" s="221" t="s">
        <v>59</v>
      </c>
      <c r="BB146" s="222"/>
      <c r="BC146" s="223"/>
      <c r="BD146" s="88">
        <f t="shared" si="290"/>
        <v>1</v>
      </c>
    </row>
    <row r="147" spans="13:56" x14ac:dyDescent="0.3">
      <c r="M147" s="227" t="s">
        <v>60</v>
      </c>
      <c r="N147" s="228"/>
      <c r="O147" s="229"/>
      <c r="P147" s="88">
        <f t="shared" si="291"/>
        <v>0</v>
      </c>
      <c r="Q147" s="227" t="s">
        <v>60</v>
      </c>
      <c r="R147" s="228"/>
      <c r="S147" s="229"/>
      <c r="T147" s="88">
        <f t="shared" si="281"/>
        <v>0</v>
      </c>
      <c r="U147" s="227" t="s">
        <v>60</v>
      </c>
      <c r="V147" s="228"/>
      <c r="W147" s="229"/>
      <c r="X147" s="88">
        <f t="shared" si="282"/>
        <v>0</v>
      </c>
      <c r="Y147" s="227" t="s">
        <v>60</v>
      </c>
      <c r="Z147" s="228"/>
      <c r="AA147" s="229"/>
      <c r="AB147" s="88">
        <f t="shared" si="283"/>
        <v>0</v>
      </c>
      <c r="AC147" s="227" t="s">
        <v>60</v>
      </c>
      <c r="AD147" s="228"/>
      <c r="AE147" s="229"/>
      <c r="AF147" s="88">
        <f t="shared" si="284"/>
        <v>0</v>
      </c>
      <c r="AG147" s="227" t="s">
        <v>60</v>
      </c>
      <c r="AH147" s="228"/>
      <c r="AI147" s="229"/>
      <c r="AJ147" s="88">
        <f t="shared" si="285"/>
        <v>0</v>
      </c>
      <c r="AK147" s="227" t="s">
        <v>60</v>
      </c>
      <c r="AL147" s="228"/>
      <c r="AM147" s="229"/>
      <c r="AN147" s="88">
        <f t="shared" si="286"/>
        <v>0</v>
      </c>
      <c r="AO147" s="227" t="s">
        <v>60</v>
      </c>
      <c r="AP147" s="228"/>
      <c r="AQ147" s="229"/>
      <c r="AR147" s="88">
        <f t="shared" si="287"/>
        <v>0</v>
      </c>
      <c r="AS147" s="227" t="s">
        <v>60</v>
      </c>
      <c r="AT147" s="228"/>
      <c r="AU147" s="229"/>
      <c r="AV147" s="88">
        <f t="shared" si="288"/>
        <v>0</v>
      </c>
      <c r="AW147" s="227" t="s">
        <v>60</v>
      </c>
      <c r="AX147" s="228"/>
      <c r="AY147" s="229"/>
      <c r="AZ147" s="88">
        <f t="shared" si="289"/>
        <v>0</v>
      </c>
      <c r="BA147" s="227" t="s">
        <v>60</v>
      </c>
      <c r="BB147" s="228"/>
      <c r="BC147" s="229"/>
      <c r="BD147" s="88">
        <f t="shared" si="290"/>
        <v>0</v>
      </c>
    </row>
    <row r="148" spans="13:56" x14ac:dyDescent="0.3">
      <c r="M148" s="221" t="s">
        <v>61</v>
      </c>
      <c r="N148" s="222"/>
      <c r="O148" s="223"/>
      <c r="P148" s="88">
        <f t="shared" si="291"/>
        <v>0</v>
      </c>
      <c r="Q148" s="221" t="s">
        <v>61</v>
      </c>
      <c r="R148" s="222"/>
      <c r="S148" s="223"/>
      <c r="T148" s="88">
        <f t="shared" si="281"/>
        <v>0</v>
      </c>
      <c r="U148" s="221" t="s">
        <v>61</v>
      </c>
      <c r="V148" s="222"/>
      <c r="W148" s="223"/>
      <c r="X148" s="88">
        <f t="shared" si="282"/>
        <v>0.21633237822349569</v>
      </c>
      <c r="Y148" s="221" t="s">
        <v>61</v>
      </c>
      <c r="Z148" s="222"/>
      <c r="AA148" s="223"/>
      <c r="AB148" s="88">
        <f t="shared" si="283"/>
        <v>0.55157593123209159</v>
      </c>
      <c r="AC148" s="221" t="s">
        <v>61</v>
      </c>
      <c r="AD148" s="222"/>
      <c r="AE148" s="223"/>
      <c r="AF148" s="88">
        <f t="shared" si="284"/>
        <v>0.88681948424068735</v>
      </c>
      <c r="AG148" s="221" t="s">
        <v>61</v>
      </c>
      <c r="AH148" s="222"/>
      <c r="AI148" s="223"/>
      <c r="AJ148" s="88">
        <f t="shared" si="285"/>
        <v>0.99999999999999967</v>
      </c>
      <c r="AK148" s="221" t="s">
        <v>61</v>
      </c>
      <c r="AL148" s="222"/>
      <c r="AM148" s="223"/>
      <c r="AN148" s="88">
        <f t="shared" si="286"/>
        <v>0.99999999999999967</v>
      </c>
      <c r="AO148" s="221" t="s">
        <v>61</v>
      </c>
      <c r="AP148" s="222"/>
      <c r="AQ148" s="223"/>
      <c r="AR148" s="88">
        <f t="shared" si="287"/>
        <v>0.99999999999999967</v>
      </c>
      <c r="AS148" s="221" t="s">
        <v>61</v>
      </c>
      <c r="AT148" s="222"/>
      <c r="AU148" s="223"/>
      <c r="AV148" s="88">
        <f t="shared" si="288"/>
        <v>0.99999999999999967</v>
      </c>
      <c r="AW148" s="221" t="s">
        <v>61</v>
      </c>
      <c r="AX148" s="222"/>
      <c r="AY148" s="223"/>
      <c r="AZ148" s="88">
        <f t="shared" si="289"/>
        <v>0.99999999999999967</v>
      </c>
      <c r="BA148" s="221" t="s">
        <v>61</v>
      </c>
      <c r="BB148" s="222"/>
      <c r="BC148" s="223"/>
      <c r="BD148" s="88">
        <f t="shared" si="290"/>
        <v>0.99999999999999967</v>
      </c>
    </row>
    <row r="149" spans="13:56" x14ac:dyDescent="0.3">
      <c r="M149" s="221" t="s">
        <v>63</v>
      </c>
      <c r="N149" s="222"/>
      <c r="O149" s="223"/>
      <c r="P149" s="88">
        <f t="shared" si="291"/>
        <v>0</v>
      </c>
      <c r="Q149" s="221" t="s">
        <v>63</v>
      </c>
      <c r="R149" s="222"/>
      <c r="S149" s="223"/>
      <c r="T149" s="88">
        <f t="shared" si="281"/>
        <v>0</v>
      </c>
      <c r="U149" s="221" t="s">
        <v>63</v>
      </c>
      <c r="V149" s="222"/>
      <c r="W149" s="223"/>
      <c r="X149" s="88">
        <f t="shared" si="282"/>
        <v>0</v>
      </c>
      <c r="Y149" s="221" t="s">
        <v>63</v>
      </c>
      <c r="Z149" s="222"/>
      <c r="AA149" s="223"/>
      <c r="AB149" s="88">
        <f t="shared" si="283"/>
        <v>0</v>
      </c>
      <c r="AC149" s="221" t="s">
        <v>63</v>
      </c>
      <c r="AD149" s="222"/>
      <c r="AE149" s="223"/>
      <c r="AF149" s="88">
        <f t="shared" si="284"/>
        <v>0</v>
      </c>
      <c r="AG149" s="221" t="s">
        <v>63</v>
      </c>
      <c r="AH149" s="222"/>
      <c r="AI149" s="223"/>
      <c r="AJ149" s="88">
        <f t="shared" si="285"/>
        <v>0.38817480719794351</v>
      </c>
      <c r="AK149" s="221" t="s">
        <v>63</v>
      </c>
      <c r="AL149" s="222"/>
      <c r="AM149" s="223"/>
      <c r="AN149" s="88">
        <f t="shared" si="286"/>
        <v>0.9897172236503855</v>
      </c>
      <c r="AO149" s="221" t="s">
        <v>63</v>
      </c>
      <c r="AP149" s="222"/>
      <c r="AQ149" s="223"/>
      <c r="AR149" s="88">
        <f t="shared" si="287"/>
        <v>0.99999999999999989</v>
      </c>
      <c r="AS149" s="221" t="s">
        <v>63</v>
      </c>
      <c r="AT149" s="222"/>
      <c r="AU149" s="223"/>
      <c r="AV149" s="88">
        <f t="shared" si="288"/>
        <v>0.99999999999999989</v>
      </c>
      <c r="AW149" s="221" t="s">
        <v>63</v>
      </c>
      <c r="AX149" s="222"/>
      <c r="AY149" s="223"/>
      <c r="AZ149" s="88">
        <f t="shared" si="289"/>
        <v>0.99999999999999989</v>
      </c>
      <c r="BA149" s="221" t="s">
        <v>63</v>
      </c>
      <c r="BB149" s="222"/>
      <c r="BC149" s="223"/>
      <c r="BD149" s="88">
        <f t="shared" si="290"/>
        <v>0.99999999999999989</v>
      </c>
    </row>
    <row r="150" spans="13:56" x14ac:dyDescent="0.3">
      <c r="M150" s="221" t="s">
        <v>62</v>
      </c>
      <c r="N150" s="222"/>
      <c r="O150" s="223"/>
      <c r="P150" s="88">
        <f t="shared" si="291"/>
        <v>0</v>
      </c>
      <c r="Q150" s="221" t="s">
        <v>62</v>
      </c>
      <c r="R150" s="222"/>
      <c r="S150" s="223"/>
      <c r="T150" s="88">
        <f t="shared" si="281"/>
        <v>0</v>
      </c>
      <c r="U150" s="221" t="s">
        <v>62</v>
      </c>
      <c r="V150" s="222"/>
      <c r="W150" s="223"/>
      <c r="X150" s="88">
        <f t="shared" si="282"/>
        <v>0</v>
      </c>
      <c r="Y150" s="221" t="s">
        <v>62</v>
      </c>
      <c r="Z150" s="222"/>
      <c r="AA150" s="223"/>
      <c r="AB150" s="88">
        <f t="shared" si="283"/>
        <v>0</v>
      </c>
      <c r="AC150" s="221" t="s">
        <v>62</v>
      </c>
      <c r="AD150" s="222"/>
      <c r="AE150" s="223"/>
      <c r="AF150" s="88">
        <f t="shared" si="284"/>
        <v>0</v>
      </c>
      <c r="AG150" s="221" t="s">
        <v>62</v>
      </c>
      <c r="AH150" s="222"/>
      <c r="AI150" s="223"/>
      <c r="AJ150" s="88">
        <f t="shared" si="285"/>
        <v>0</v>
      </c>
      <c r="AK150" s="221" t="s">
        <v>62</v>
      </c>
      <c r="AL150" s="222"/>
      <c r="AM150" s="223"/>
      <c r="AN150" s="88">
        <f t="shared" si="286"/>
        <v>0</v>
      </c>
      <c r="AO150" s="221" t="s">
        <v>62</v>
      </c>
      <c r="AP150" s="222"/>
      <c r="AQ150" s="223"/>
      <c r="AR150" s="88">
        <f t="shared" si="287"/>
        <v>0.38971807628524058</v>
      </c>
      <c r="AS150" s="221" t="s">
        <v>62</v>
      </c>
      <c r="AT150" s="222"/>
      <c r="AU150" s="223"/>
      <c r="AV150" s="88">
        <f t="shared" si="288"/>
        <v>0.78772802653399665</v>
      </c>
      <c r="AW150" s="221" t="s">
        <v>62</v>
      </c>
      <c r="AX150" s="222"/>
      <c r="AY150" s="223"/>
      <c r="AZ150" s="88">
        <f t="shared" si="289"/>
        <v>1</v>
      </c>
      <c r="BA150" s="221" t="s">
        <v>62</v>
      </c>
      <c r="BB150" s="222"/>
      <c r="BC150" s="223"/>
      <c r="BD150" s="88">
        <f t="shared" si="290"/>
        <v>1</v>
      </c>
    </row>
    <row r="151" spans="13:56" x14ac:dyDescent="0.3">
      <c r="M151" s="221" t="s">
        <v>64</v>
      </c>
      <c r="N151" s="222"/>
      <c r="O151" s="223"/>
      <c r="P151" s="88">
        <f t="shared" si="291"/>
        <v>0</v>
      </c>
      <c r="Q151" s="221" t="s">
        <v>64</v>
      </c>
      <c r="R151" s="222"/>
      <c r="S151" s="223"/>
      <c r="T151" s="88">
        <f t="shared" si="281"/>
        <v>0</v>
      </c>
      <c r="U151" s="221" t="s">
        <v>64</v>
      </c>
      <c r="V151" s="222"/>
      <c r="W151" s="223"/>
      <c r="X151" s="88">
        <f t="shared" si="282"/>
        <v>0</v>
      </c>
      <c r="Y151" s="221" t="s">
        <v>64</v>
      </c>
      <c r="Z151" s="222"/>
      <c r="AA151" s="223"/>
      <c r="AB151" s="88">
        <f t="shared" si="283"/>
        <v>0</v>
      </c>
      <c r="AC151" s="221" t="s">
        <v>64</v>
      </c>
      <c r="AD151" s="222"/>
      <c r="AE151" s="223"/>
      <c r="AF151" s="88">
        <f t="shared" si="284"/>
        <v>0</v>
      </c>
      <c r="AG151" s="221" t="s">
        <v>64</v>
      </c>
      <c r="AH151" s="222"/>
      <c r="AI151" s="223"/>
      <c r="AJ151" s="88">
        <f t="shared" si="285"/>
        <v>0</v>
      </c>
      <c r="AK151" s="221" t="s">
        <v>64</v>
      </c>
      <c r="AL151" s="222"/>
      <c r="AM151" s="223"/>
      <c r="AN151" s="88">
        <f t="shared" si="286"/>
        <v>0</v>
      </c>
      <c r="AO151" s="221" t="s">
        <v>64</v>
      </c>
      <c r="AP151" s="222"/>
      <c r="AQ151" s="223"/>
      <c r="AR151" s="88">
        <f t="shared" si="287"/>
        <v>0</v>
      </c>
      <c r="AS151" s="221" t="s">
        <v>64</v>
      </c>
      <c r="AT151" s="222"/>
      <c r="AU151" s="223"/>
      <c r="AV151" s="88">
        <f t="shared" si="288"/>
        <v>0</v>
      </c>
      <c r="AW151" s="221" t="s">
        <v>64</v>
      </c>
      <c r="AX151" s="222"/>
      <c r="AY151" s="223"/>
      <c r="AZ151" s="88">
        <f t="shared" si="289"/>
        <v>0.58208955223880599</v>
      </c>
      <c r="BA151" s="221" t="s">
        <v>64</v>
      </c>
      <c r="BB151" s="222"/>
      <c r="BC151" s="223"/>
      <c r="BD151" s="88">
        <f t="shared" si="290"/>
        <v>1.0000000000000002</v>
      </c>
    </row>
    <row r="152" spans="13:56" x14ac:dyDescent="0.3">
      <c r="M152" s="224" t="s">
        <v>48</v>
      </c>
      <c r="N152" s="225"/>
      <c r="O152" s="226"/>
      <c r="P152" s="88">
        <f>IFERROR(AN125/$F124,0)</f>
        <v>0</v>
      </c>
      <c r="Q152" s="224" t="s">
        <v>48</v>
      </c>
      <c r="R152" s="225"/>
      <c r="S152" s="226"/>
      <c r="T152" s="88">
        <f>IFERROR(AQ125/$F124,0)</f>
        <v>0</v>
      </c>
      <c r="U152" s="224" t="s">
        <v>48</v>
      </c>
      <c r="V152" s="225"/>
      <c r="W152" s="226"/>
      <c r="X152" s="88">
        <f>IFERROR(AX125/$F124,0)</f>
        <v>0</v>
      </c>
      <c r="Y152" s="224" t="s">
        <v>48</v>
      </c>
      <c r="Z152" s="225"/>
      <c r="AA152" s="226"/>
      <c r="AB152" s="88">
        <f>IFERROR(BE125/$F124,0)</f>
        <v>0</v>
      </c>
      <c r="AC152" s="224" t="s">
        <v>48</v>
      </c>
      <c r="AD152" s="225"/>
      <c r="AE152" s="226"/>
      <c r="AF152" s="88">
        <f>IFERROR(BL125/$F124,0)</f>
        <v>0</v>
      </c>
      <c r="AG152" s="224" t="s">
        <v>48</v>
      </c>
      <c r="AH152" s="225"/>
      <c r="AI152" s="226"/>
      <c r="AJ152" s="88">
        <f>IFERROR(BS125/$F124,0)</f>
        <v>0</v>
      </c>
      <c r="AK152" s="224" t="s">
        <v>48</v>
      </c>
      <c r="AL152" s="225"/>
      <c r="AM152" s="226"/>
      <c r="AN152" s="88">
        <f>IFERROR(BZ125/$F124,0)</f>
        <v>0</v>
      </c>
      <c r="AO152" s="224" t="s">
        <v>48</v>
      </c>
      <c r="AP152" s="225"/>
      <c r="AQ152" s="226"/>
      <c r="AR152" s="88">
        <f>IFERROR(CG125/$F124,0)</f>
        <v>0</v>
      </c>
      <c r="AS152" s="224" t="s">
        <v>48</v>
      </c>
      <c r="AT152" s="225"/>
      <c r="AU152" s="226"/>
      <c r="AV152" s="88">
        <f>IFERROR(CN125/$F124,0)</f>
        <v>0</v>
      </c>
      <c r="AW152" s="224" t="s">
        <v>48</v>
      </c>
      <c r="AX152" s="225"/>
      <c r="AY152" s="226"/>
      <c r="AZ152" s="88">
        <f>IFERROR(CU125/$F124,0)</f>
        <v>0</v>
      </c>
      <c r="BA152" s="224" t="s">
        <v>48</v>
      </c>
      <c r="BB152" s="225"/>
      <c r="BC152" s="226"/>
      <c r="BD152" s="88">
        <f>IFERROR(CY125/$F124,0)</f>
        <v>0</v>
      </c>
    </row>
    <row r="153" spans="13:56" x14ac:dyDescent="0.3">
      <c r="M153" s="221" t="s">
        <v>65</v>
      </c>
      <c r="N153" s="222"/>
      <c r="O153" s="223"/>
      <c r="P153" s="88">
        <f t="shared" ref="P153:P158" si="292">IFERROR(AN126/$F126,0)</f>
        <v>0</v>
      </c>
      <c r="Q153" s="221" t="s">
        <v>65</v>
      </c>
      <c r="R153" s="222"/>
      <c r="S153" s="223"/>
      <c r="T153" s="88">
        <f t="shared" ref="T153:T158" si="293">IFERROR(AQ126/$F126,0)</f>
        <v>0</v>
      </c>
      <c r="U153" s="221" t="s">
        <v>65</v>
      </c>
      <c r="V153" s="222"/>
      <c r="W153" s="223"/>
      <c r="X153" s="88">
        <f t="shared" ref="X153:X158" si="294">IFERROR(AX126/$F126,0)</f>
        <v>9.225886019675518E-2</v>
      </c>
      <c r="Y153" s="221" t="s">
        <v>65</v>
      </c>
      <c r="Z153" s="222"/>
      <c r="AA153" s="223"/>
      <c r="AB153" s="88">
        <f t="shared" ref="AB153:AB158" si="295">IFERROR(BE126/$F126,0)</f>
        <v>0.23511190569519202</v>
      </c>
      <c r="AC153" s="221" t="s">
        <v>65</v>
      </c>
      <c r="AD153" s="222"/>
      <c r="AE153" s="223"/>
      <c r="AF153" s="88">
        <f t="shared" ref="AF153:AF158" si="296">IFERROR(BL126/$F126,0)</f>
        <v>0.37796495119362894</v>
      </c>
      <c r="AG153" s="221" t="s">
        <v>65</v>
      </c>
      <c r="AH153" s="222"/>
      <c r="AI153" s="223"/>
      <c r="AJ153" s="88">
        <f t="shared" ref="AJ153:AJ158" si="297">IFERROR(BS126/$F126,0)</f>
        <v>0.52081799669206597</v>
      </c>
      <c r="AK153" s="221" t="s">
        <v>65</v>
      </c>
      <c r="AL153" s="222"/>
      <c r="AM153" s="223"/>
      <c r="AN153" s="88">
        <f t="shared" ref="AN153:AN158" si="298">IFERROR(BZ126/$F126,0)</f>
        <v>0.66367104219050288</v>
      </c>
      <c r="AO153" s="221" t="s">
        <v>65</v>
      </c>
      <c r="AP153" s="222"/>
      <c r="AQ153" s="223"/>
      <c r="AR153" s="88">
        <f t="shared" ref="AR153:AR158" si="299">IFERROR(CG126/$F126,0)</f>
        <v>0.80652408768893979</v>
      </c>
      <c r="AS153" s="221" t="s">
        <v>65</v>
      </c>
      <c r="AT153" s="222"/>
      <c r="AU153" s="223"/>
      <c r="AV153" s="88">
        <f t="shared" ref="AV153:AV158" si="300">IFERROR(CN126/$F126,0)</f>
        <v>0.94937713318737682</v>
      </c>
      <c r="AW153" s="221" t="s">
        <v>65</v>
      </c>
      <c r="AX153" s="222"/>
      <c r="AY153" s="223"/>
      <c r="AZ153" s="88">
        <f t="shared" ref="AZ153:AZ158" si="301">IFERROR(CU126/$F126,0)</f>
        <v>1.0000000000000004</v>
      </c>
      <c r="BA153" s="221" t="s">
        <v>65</v>
      </c>
      <c r="BB153" s="222"/>
      <c r="BC153" s="223"/>
      <c r="BD153" s="88">
        <f t="shared" ref="BD153:BD158" si="302">IFERROR(CY126/$F126,0)</f>
        <v>1.0000000000000004</v>
      </c>
    </row>
    <row r="154" spans="13:56" x14ac:dyDescent="0.3">
      <c r="M154" s="221" t="s">
        <v>59</v>
      </c>
      <c r="N154" s="222"/>
      <c r="O154" s="223"/>
      <c r="P154" s="88">
        <f t="shared" si="292"/>
        <v>0</v>
      </c>
      <c r="Q154" s="221" t="s">
        <v>59</v>
      </c>
      <c r="R154" s="222"/>
      <c r="S154" s="223"/>
      <c r="T154" s="88">
        <f t="shared" si="293"/>
        <v>0</v>
      </c>
      <c r="U154" s="221" t="s">
        <v>59</v>
      </c>
      <c r="V154" s="222"/>
      <c r="W154" s="223"/>
      <c r="X154" s="88">
        <f t="shared" si="294"/>
        <v>0</v>
      </c>
      <c r="Y154" s="221" t="s">
        <v>59</v>
      </c>
      <c r="Z154" s="222"/>
      <c r="AA154" s="223"/>
      <c r="AB154" s="88">
        <f t="shared" si="295"/>
        <v>0</v>
      </c>
      <c r="AC154" s="221" t="s">
        <v>59</v>
      </c>
      <c r="AD154" s="222"/>
      <c r="AE154" s="223"/>
      <c r="AF154" s="88">
        <f t="shared" si="296"/>
        <v>0</v>
      </c>
      <c r="AG154" s="221" t="s">
        <v>59</v>
      </c>
      <c r="AH154" s="222"/>
      <c r="AI154" s="223"/>
      <c r="AJ154" s="88">
        <f t="shared" si="297"/>
        <v>0</v>
      </c>
      <c r="AK154" s="221" t="s">
        <v>59</v>
      </c>
      <c r="AL154" s="222"/>
      <c r="AM154" s="223"/>
      <c r="AN154" s="88">
        <f t="shared" si="298"/>
        <v>0</v>
      </c>
      <c r="AO154" s="221" t="s">
        <v>59</v>
      </c>
      <c r="AP154" s="222"/>
      <c r="AQ154" s="223"/>
      <c r="AR154" s="88">
        <f t="shared" si="299"/>
        <v>0</v>
      </c>
      <c r="AS154" s="221" t="s">
        <v>59</v>
      </c>
      <c r="AT154" s="222"/>
      <c r="AU154" s="223"/>
      <c r="AV154" s="88">
        <f t="shared" si="300"/>
        <v>0</v>
      </c>
      <c r="AW154" s="221" t="s">
        <v>59</v>
      </c>
      <c r="AX154" s="222"/>
      <c r="AY154" s="223"/>
      <c r="AZ154" s="88">
        <f t="shared" si="301"/>
        <v>0.78</v>
      </c>
      <c r="BA154" s="221" t="s">
        <v>59</v>
      </c>
      <c r="BB154" s="222"/>
      <c r="BC154" s="223"/>
      <c r="BD154" s="88">
        <f t="shared" si="302"/>
        <v>1.0000000000000002</v>
      </c>
    </row>
    <row r="155" spans="13:56" x14ac:dyDescent="0.3">
      <c r="M155" s="227" t="s">
        <v>60</v>
      </c>
      <c r="N155" s="228"/>
      <c r="O155" s="229"/>
      <c r="P155" s="88">
        <f t="shared" si="292"/>
        <v>0</v>
      </c>
      <c r="Q155" s="227" t="s">
        <v>60</v>
      </c>
      <c r="R155" s="228"/>
      <c r="S155" s="229"/>
      <c r="T155" s="88">
        <f t="shared" si="293"/>
        <v>0</v>
      </c>
      <c r="U155" s="227" t="s">
        <v>60</v>
      </c>
      <c r="V155" s="228"/>
      <c r="W155" s="229"/>
      <c r="X155" s="88">
        <f t="shared" si="294"/>
        <v>0</v>
      </c>
      <c r="Y155" s="227" t="s">
        <v>60</v>
      </c>
      <c r="Z155" s="228"/>
      <c r="AA155" s="229"/>
      <c r="AB155" s="88">
        <f t="shared" si="295"/>
        <v>0</v>
      </c>
      <c r="AC155" s="227" t="s">
        <v>60</v>
      </c>
      <c r="AD155" s="228"/>
      <c r="AE155" s="229"/>
      <c r="AF155" s="88">
        <f t="shared" si="296"/>
        <v>0</v>
      </c>
      <c r="AG155" s="227" t="s">
        <v>60</v>
      </c>
      <c r="AH155" s="228"/>
      <c r="AI155" s="229"/>
      <c r="AJ155" s="88">
        <f t="shared" si="297"/>
        <v>0</v>
      </c>
      <c r="AK155" s="227" t="s">
        <v>60</v>
      </c>
      <c r="AL155" s="228"/>
      <c r="AM155" s="229"/>
      <c r="AN155" s="88">
        <f t="shared" si="298"/>
        <v>0</v>
      </c>
      <c r="AO155" s="227" t="s">
        <v>60</v>
      </c>
      <c r="AP155" s="228"/>
      <c r="AQ155" s="229"/>
      <c r="AR155" s="88">
        <f t="shared" si="299"/>
        <v>0</v>
      </c>
      <c r="AS155" s="227" t="s">
        <v>60</v>
      </c>
      <c r="AT155" s="228"/>
      <c r="AU155" s="229"/>
      <c r="AV155" s="88">
        <f t="shared" si="300"/>
        <v>0</v>
      </c>
      <c r="AW155" s="227" t="s">
        <v>60</v>
      </c>
      <c r="AX155" s="228"/>
      <c r="AY155" s="229"/>
      <c r="AZ155" s="88">
        <f t="shared" si="301"/>
        <v>0</v>
      </c>
      <c r="BA155" s="227" t="s">
        <v>60</v>
      </c>
      <c r="BB155" s="228"/>
      <c r="BC155" s="229"/>
      <c r="BD155" s="88">
        <f t="shared" si="302"/>
        <v>0</v>
      </c>
    </row>
    <row r="156" spans="13:56" x14ac:dyDescent="0.3">
      <c r="M156" s="230" t="s">
        <v>67</v>
      </c>
      <c r="N156" s="231"/>
      <c r="O156" s="232"/>
      <c r="P156" s="88">
        <f t="shared" si="292"/>
        <v>0</v>
      </c>
      <c r="Q156" s="230" t="s">
        <v>67</v>
      </c>
      <c r="R156" s="231"/>
      <c r="S156" s="232"/>
      <c r="T156" s="88">
        <f t="shared" si="293"/>
        <v>0</v>
      </c>
      <c r="U156" s="230" t="s">
        <v>67</v>
      </c>
      <c r="V156" s="231"/>
      <c r="W156" s="232"/>
      <c r="X156" s="88">
        <f t="shared" si="294"/>
        <v>0</v>
      </c>
      <c r="Y156" s="230" t="s">
        <v>67</v>
      </c>
      <c r="Z156" s="231"/>
      <c r="AA156" s="232"/>
      <c r="AB156" s="88">
        <f t="shared" si="295"/>
        <v>0</v>
      </c>
      <c r="AC156" s="230" t="s">
        <v>67</v>
      </c>
      <c r="AD156" s="231"/>
      <c r="AE156" s="232"/>
      <c r="AF156" s="88">
        <f t="shared" si="296"/>
        <v>4.3742405832320787E-2</v>
      </c>
      <c r="AG156" s="230" t="s">
        <v>67</v>
      </c>
      <c r="AH156" s="231"/>
      <c r="AI156" s="232"/>
      <c r="AJ156" s="88">
        <f t="shared" si="297"/>
        <v>0.34264884568651277</v>
      </c>
      <c r="AK156" s="230" t="s">
        <v>67</v>
      </c>
      <c r="AL156" s="231"/>
      <c r="AM156" s="232"/>
      <c r="AN156" s="88">
        <f t="shared" si="298"/>
        <v>0.64155528554070484</v>
      </c>
      <c r="AO156" s="230" t="s">
        <v>67</v>
      </c>
      <c r="AP156" s="231"/>
      <c r="AQ156" s="232"/>
      <c r="AR156" s="88">
        <f t="shared" si="299"/>
        <v>0.94046172539489636</v>
      </c>
      <c r="AS156" s="230" t="s">
        <v>67</v>
      </c>
      <c r="AT156" s="231"/>
      <c r="AU156" s="232"/>
      <c r="AV156" s="88">
        <f t="shared" si="300"/>
        <v>0.99999999999999956</v>
      </c>
      <c r="AW156" s="230" t="s">
        <v>67</v>
      </c>
      <c r="AX156" s="231"/>
      <c r="AY156" s="232"/>
      <c r="AZ156" s="88">
        <f t="shared" si="301"/>
        <v>0.99999999999999956</v>
      </c>
      <c r="BA156" s="230" t="s">
        <v>67</v>
      </c>
      <c r="BB156" s="231"/>
      <c r="BC156" s="232"/>
      <c r="BD156" s="88">
        <f t="shared" si="302"/>
        <v>0.99999999999999956</v>
      </c>
    </row>
    <row r="157" spans="13:56" x14ac:dyDescent="0.3">
      <c r="M157" s="230" t="s">
        <v>68</v>
      </c>
      <c r="N157" s="231"/>
      <c r="O157" s="232"/>
      <c r="P157" s="88">
        <f t="shared" si="292"/>
        <v>0</v>
      </c>
      <c r="Q157" s="230" t="s">
        <v>68</v>
      </c>
      <c r="R157" s="231"/>
      <c r="S157" s="232"/>
      <c r="T157" s="88">
        <f t="shared" si="293"/>
        <v>0</v>
      </c>
      <c r="U157" s="230" t="s">
        <v>68</v>
      </c>
      <c r="V157" s="231"/>
      <c r="W157" s="232"/>
      <c r="X157" s="88">
        <f t="shared" si="294"/>
        <v>0</v>
      </c>
      <c r="Y157" s="230" t="s">
        <v>68</v>
      </c>
      <c r="Z157" s="231"/>
      <c r="AA157" s="232"/>
      <c r="AB157" s="88">
        <f t="shared" si="295"/>
        <v>0</v>
      </c>
      <c r="AC157" s="230" t="s">
        <v>68</v>
      </c>
      <c r="AD157" s="231"/>
      <c r="AE157" s="232"/>
      <c r="AF157" s="88">
        <f t="shared" si="296"/>
        <v>0</v>
      </c>
      <c r="AG157" s="230" t="s">
        <v>68</v>
      </c>
      <c r="AH157" s="231"/>
      <c r="AI157" s="232"/>
      <c r="AJ157" s="88">
        <f t="shared" si="297"/>
        <v>0</v>
      </c>
      <c r="AK157" s="230" t="s">
        <v>68</v>
      </c>
      <c r="AL157" s="231"/>
      <c r="AM157" s="232"/>
      <c r="AN157" s="88">
        <f t="shared" si="298"/>
        <v>0</v>
      </c>
      <c r="AO157" s="230" t="s">
        <v>68</v>
      </c>
      <c r="AP157" s="231"/>
      <c r="AQ157" s="232"/>
      <c r="AR157" s="88">
        <f t="shared" si="299"/>
        <v>0</v>
      </c>
      <c r="AS157" s="230" t="s">
        <v>68</v>
      </c>
      <c r="AT157" s="231"/>
      <c r="AU157" s="232"/>
      <c r="AV157" s="88">
        <f t="shared" si="300"/>
        <v>1</v>
      </c>
      <c r="AW157" s="230" t="s">
        <v>68</v>
      </c>
      <c r="AX157" s="231"/>
      <c r="AY157" s="232"/>
      <c r="AZ157" s="88">
        <f t="shared" si="301"/>
        <v>1</v>
      </c>
      <c r="BA157" s="230" t="s">
        <v>68</v>
      </c>
      <c r="BB157" s="231"/>
      <c r="BC157" s="232"/>
      <c r="BD157" s="88">
        <f t="shared" si="302"/>
        <v>1</v>
      </c>
    </row>
    <row r="158" spans="13:56" x14ac:dyDescent="0.3">
      <c r="M158" s="230" t="s">
        <v>69</v>
      </c>
      <c r="N158" s="231"/>
      <c r="O158" s="232"/>
      <c r="P158" s="88">
        <f t="shared" si="292"/>
        <v>0</v>
      </c>
      <c r="Q158" s="230" t="s">
        <v>69</v>
      </c>
      <c r="R158" s="231"/>
      <c r="S158" s="232"/>
      <c r="T158" s="88">
        <f t="shared" si="293"/>
        <v>0</v>
      </c>
      <c r="U158" s="230" t="s">
        <v>69</v>
      </c>
      <c r="V158" s="231"/>
      <c r="W158" s="232"/>
      <c r="X158" s="88">
        <f t="shared" si="294"/>
        <v>0</v>
      </c>
      <c r="Y158" s="230" t="s">
        <v>69</v>
      </c>
      <c r="Z158" s="231"/>
      <c r="AA158" s="232"/>
      <c r="AB158" s="88">
        <f t="shared" si="295"/>
        <v>0</v>
      </c>
      <c r="AC158" s="230" t="s">
        <v>69</v>
      </c>
      <c r="AD158" s="231"/>
      <c r="AE158" s="232"/>
      <c r="AF158" s="88">
        <f t="shared" si="296"/>
        <v>0</v>
      </c>
      <c r="AG158" s="230" t="s">
        <v>69</v>
      </c>
      <c r="AH158" s="231"/>
      <c r="AI158" s="232"/>
      <c r="AJ158" s="88">
        <f t="shared" si="297"/>
        <v>0</v>
      </c>
      <c r="AK158" s="230" t="s">
        <v>69</v>
      </c>
      <c r="AL158" s="231"/>
      <c r="AM158" s="232"/>
      <c r="AN158" s="88">
        <f t="shared" si="298"/>
        <v>0</v>
      </c>
      <c r="AO158" s="230" t="s">
        <v>69</v>
      </c>
      <c r="AP158" s="231"/>
      <c r="AQ158" s="232"/>
      <c r="AR158" s="88">
        <f t="shared" si="299"/>
        <v>0</v>
      </c>
      <c r="AS158" s="230" t="s">
        <v>69</v>
      </c>
      <c r="AT158" s="231"/>
      <c r="AU158" s="232"/>
      <c r="AV158" s="88">
        <f t="shared" si="300"/>
        <v>0.18735362997658081</v>
      </c>
      <c r="AW158" s="230" t="s">
        <v>69</v>
      </c>
      <c r="AX158" s="231"/>
      <c r="AY158" s="232"/>
      <c r="AZ158" s="88">
        <f t="shared" si="301"/>
        <v>0.79156908665105408</v>
      </c>
      <c r="BA158" s="230" t="s">
        <v>69</v>
      </c>
      <c r="BB158" s="231"/>
      <c r="BC158" s="232"/>
      <c r="BD158" s="88">
        <f t="shared" si="302"/>
        <v>1.0000000000000002</v>
      </c>
    </row>
    <row r="159" spans="13:56" ht="15" thickBot="1" x14ac:dyDescent="0.35">
      <c r="M159" s="236" t="s">
        <v>49</v>
      </c>
      <c r="N159" s="237"/>
      <c r="O159" s="238"/>
      <c r="P159" s="88">
        <f>IFERROR(AN133/$F133,0)</f>
        <v>0</v>
      </c>
      <c r="Q159" s="236" t="s">
        <v>49</v>
      </c>
      <c r="R159" s="237"/>
      <c r="S159" s="238"/>
      <c r="T159" s="88">
        <f>IFERROR(AQ133/$F133,0)</f>
        <v>0</v>
      </c>
      <c r="U159" s="236" t="s">
        <v>49</v>
      </c>
      <c r="V159" s="237"/>
      <c r="W159" s="238"/>
      <c r="X159" s="88">
        <f>IFERROR(AX133/$F133,0)</f>
        <v>0</v>
      </c>
      <c r="Y159" s="236" t="s">
        <v>49</v>
      </c>
      <c r="Z159" s="237"/>
      <c r="AA159" s="238"/>
      <c r="AB159" s="88">
        <f>IFERROR(BE133/$F133,0)</f>
        <v>0</v>
      </c>
      <c r="AC159" s="236" t="s">
        <v>49</v>
      </c>
      <c r="AD159" s="237"/>
      <c r="AE159" s="238"/>
      <c r="AF159" s="88">
        <f>IFERROR(BL133/$F133,0)</f>
        <v>0</v>
      </c>
      <c r="AG159" s="236" t="s">
        <v>49</v>
      </c>
      <c r="AH159" s="237"/>
      <c r="AI159" s="238"/>
      <c r="AJ159" s="88">
        <f>IFERROR(BS133/$F133,0)</f>
        <v>0</v>
      </c>
      <c r="AK159" s="236" t="s">
        <v>49</v>
      </c>
      <c r="AL159" s="237"/>
      <c r="AM159" s="238"/>
      <c r="AN159" s="88">
        <f>IFERROR(BZ133/$F133,0)</f>
        <v>0</v>
      </c>
      <c r="AO159" s="236" t="s">
        <v>49</v>
      </c>
      <c r="AP159" s="237"/>
      <c r="AQ159" s="238"/>
      <c r="AR159" s="88">
        <f>IFERROR(CG133/$F133,0)</f>
        <v>0</v>
      </c>
      <c r="AS159" s="236" t="s">
        <v>49</v>
      </c>
      <c r="AT159" s="237"/>
      <c r="AU159" s="238"/>
      <c r="AV159" s="88">
        <f>IFERROR(CN133/$F133,0)</f>
        <v>0</v>
      </c>
      <c r="AW159" s="236" t="s">
        <v>49</v>
      </c>
      <c r="AX159" s="237"/>
      <c r="AY159" s="238"/>
      <c r="AZ159" s="88">
        <f>IFERROR(CU133/$F133,0)</f>
        <v>0</v>
      </c>
      <c r="BA159" s="236" t="s">
        <v>49</v>
      </c>
      <c r="BB159" s="237"/>
      <c r="BC159" s="238"/>
      <c r="BD159" s="88">
        <f>IFERROR(CY133/$F133,0)</f>
        <v>0</v>
      </c>
    </row>
    <row r="160" spans="13:56" ht="15" thickBot="1" x14ac:dyDescent="0.35">
      <c r="M160" s="239" t="s">
        <v>66</v>
      </c>
      <c r="N160" s="240"/>
      <c r="O160" s="241"/>
      <c r="P160" s="88">
        <f>IFERROR(AN134/$F134,0)</f>
        <v>0.99270471464019816</v>
      </c>
      <c r="Q160" s="239" t="s">
        <v>66</v>
      </c>
      <c r="R160" s="240"/>
      <c r="S160" s="241"/>
      <c r="T160" s="88">
        <f>IFERROR(AQ134/$F134,0)</f>
        <v>0.99999999999999956</v>
      </c>
      <c r="U160" s="239" t="s">
        <v>66</v>
      </c>
      <c r="V160" s="240"/>
      <c r="W160" s="241"/>
      <c r="X160" s="88">
        <f>IFERROR(AX134/$F134,0)</f>
        <v>0.99999999999999956</v>
      </c>
      <c r="Y160" s="239" t="s">
        <v>66</v>
      </c>
      <c r="Z160" s="240"/>
      <c r="AA160" s="241"/>
      <c r="AB160" s="88">
        <f>IFERROR(BE134/$F134,0)</f>
        <v>0.99999999999999956</v>
      </c>
      <c r="AC160" s="239" t="s">
        <v>66</v>
      </c>
      <c r="AD160" s="240"/>
      <c r="AE160" s="241"/>
      <c r="AF160" s="88">
        <f>IFERROR(BL134/$F134,0)</f>
        <v>0.99999999999999956</v>
      </c>
      <c r="AG160" s="239" t="s">
        <v>66</v>
      </c>
      <c r="AH160" s="240"/>
      <c r="AI160" s="241"/>
      <c r="AJ160" s="88">
        <f>IFERROR(BS134/$F134,0)</f>
        <v>0.99999999999999956</v>
      </c>
      <c r="AK160" s="239" t="s">
        <v>66</v>
      </c>
      <c r="AL160" s="240"/>
      <c r="AM160" s="241"/>
      <c r="AN160" s="88">
        <f>IFERROR(BZ134/$F134,0)</f>
        <v>0.99999999999999956</v>
      </c>
      <c r="AO160" s="239" t="s">
        <v>66</v>
      </c>
      <c r="AP160" s="240"/>
      <c r="AQ160" s="241"/>
      <c r="AR160" s="88">
        <f>IFERROR(CG134/$F134,0)</f>
        <v>0.99999999999999956</v>
      </c>
      <c r="AS160" s="239" t="s">
        <v>72</v>
      </c>
      <c r="AT160" s="240"/>
      <c r="AU160" s="241"/>
      <c r="AV160" s="88">
        <f>IFERROR(CN134/$F134,0)</f>
        <v>0.99999999999999956</v>
      </c>
      <c r="AW160" s="239" t="s">
        <v>66</v>
      </c>
      <c r="AX160" s="240"/>
      <c r="AY160" s="241"/>
      <c r="AZ160" s="88">
        <f>IFERROR(CU134/$F134,0)</f>
        <v>0.99999999999999956</v>
      </c>
      <c r="BA160" s="239" t="s">
        <v>66</v>
      </c>
      <c r="BB160" s="240"/>
      <c r="BC160" s="241"/>
      <c r="BD160" s="88">
        <f>IFERROR(CY134/$F134,0)</f>
        <v>0.99999999999999956</v>
      </c>
    </row>
  </sheetData>
  <mergeCells count="265">
    <mergeCell ref="BA157:BC157"/>
    <mergeCell ref="BA158:BC158"/>
    <mergeCell ref="BA159:BC159"/>
    <mergeCell ref="BA160:BC160"/>
    <mergeCell ref="BA152:BC152"/>
    <mergeCell ref="BA153:BC153"/>
    <mergeCell ref="BA154:BC154"/>
    <mergeCell ref="BA155:BC155"/>
    <mergeCell ref="BA156:BC156"/>
    <mergeCell ref="BA147:BC147"/>
    <mergeCell ref="BA148:BC148"/>
    <mergeCell ref="BA149:BC149"/>
    <mergeCell ref="BA150:BC150"/>
    <mergeCell ref="BA151:BC151"/>
    <mergeCell ref="BA142:BC142"/>
    <mergeCell ref="BA143:BC143"/>
    <mergeCell ref="BA144:BC144"/>
    <mergeCell ref="BA145:BC145"/>
    <mergeCell ref="BA146:BC146"/>
    <mergeCell ref="AW156:AY156"/>
    <mergeCell ref="AW157:AY157"/>
    <mergeCell ref="AW158:AY158"/>
    <mergeCell ref="AW159:AY159"/>
    <mergeCell ref="AW160:AY160"/>
    <mergeCell ref="AS160:AU160"/>
    <mergeCell ref="AW141:AZ141"/>
    <mergeCell ref="AW142:AY142"/>
    <mergeCell ref="AW143:AY143"/>
    <mergeCell ref="AW144:AY144"/>
    <mergeCell ref="AW145:AY145"/>
    <mergeCell ref="AW146:AY146"/>
    <mergeCell ref="AW147:AY147"/>
    <mergeCell ref="AW148:AY148"/>
    <mergeCell ref="AW149:AY149"/>
    <mergeCell ref="AW150:AY150"/>
    <mergeCell ref="AW151:AY151"/>
    <mergeCell ref="AW152:AY152"/>
    <mergeCell ref="AW153:AY153"/>
    <mergeCell ref="AW154:AY154"/>
    <mergeCell ref="AW155:AY155"/>
    <mergeCell ref="AS155:AU155"/>
    <mergeCell ref="AS156:AU156"/>
    <mergeCell ref="AS157:AU157"/>
    <mergeCell ref="AS158:AU158"/>
    <mergeCell ref="AS159:AU159"/>
    <mergeCell ref="AO159:AQ159"/>
    <mergeCell ref="AO160:AQ160"/>
    <mergeCell ref="AS141:AV141"/>
    <mergeCell ref="AS142:AU142"/>
    <mergeCell ref="AS143:AU143"/>
    <mergeCell ref="AS144:AU144"/>
    <mergeCell ref="AS145:AU145"/>
    <mergeCell ref="AS146:AU146"/>
    <mergeCell ref="AS147:AU147"/>
    <mergeCell ref="AS148:AU148"/>
    <mergeCell ref="AS149:AU149"/>
    <mergeCell ref="AS150:AU150"/>
    <mergeCell ref="AS151:AU151"/>
    <mergeCell ref="AS152:AU152"/>
    <mergeCell ref="AS153:AU153"/>
    <mergeCell ref="AS154:AU154"/>
    <mergeCell ref="AO154:AQ154"/>
    <mergeCell ref="AO155:AQ155"/>
    <mergeCell ref="AO156:AQ156"/>
    <mergeCell ref="AO157:AQ157"/>
    <mergeCell ref="AO158:AQ158"/>
    <mergeCell ref="AK159:AM159"/>
    <mergeCell ref="AK160:AM160"/>
    <mergeCell ref="AO141:AR141"/>
    <mergeCell ref="AO142:AQ142"/>
    <mergeCell ref="AO143:AQ143"/>
    <mergeCell ref="AO144:AQ144"/>
    <mergeCell ref="AO145:AQ145"/>
    <mergeCell ref="AO146:AQ146"/>
    <mergeCell ref="AO147:AQ147"/>
    <mergeCell ref="AO148:AQ148"/>
    <mergeCell ref="AO149:AQ149"/>
    <mergeCell ref="AO150:AQ150"/>
    <mergeCell ref="AO151:AQ151"/>
    <mergeCell ref="AO152:AQ152"/>
    <mergeCell ref="AO153:AQ153"/>
    <mergeCell ref="AK153:AM153"/>
    <mergeCell ref="AK154:AM154"/>
    <mergeCell ref="AK155:AM155"/>
    <mergeCell ref="AK156:AM156"/>
    <mergeCell ref="AK157:AM157"/>
    <mergeCell ref="AG158:AI158"/>
    <mergeCell ref="AG159:AI159"/>
    <mergeCell ref="AG160:AI160"/>
    <mergeCell ref="AK141:AN141"/>
    <mergeCell ref="AK142:AM142"/>
    <mergeCell ref="AK143:AM143"/>
    <mergeCell ref="AK144:AM144"/>
    <mergeCell ref="AK145:AM145"/>
    <mergeCell ref="AK146:AM146"/>
    <mergeCell ref="AK147:AM147"/>
    <mergeCell ref="AK148:AM148"/>
    <mergeCell ref="AK149:AM149"/>
    <mergeCell ref="AK150:AM150"/>
    <mergeCell ref="AK151:AM151"/>
    <mergeCell ref="AK152:AM152"/>
    <mergeCell ref="AG152:AI152"/>
    <mergeCell ref="AG153:AI153"/>
    <mergeCell ref="AG154:AI154"/>
    <mergeCell ref="AG155:AI155"/>
    <mergeCell ref="AG156:AI156"/>
    <mergeCell ref="AG147:AI147"/>
    <mergeCell ref="AG148:AI148"/>
    <mergeCell ref="AG149:AI149"/>
    <mergeCell ref="AK158:AM158"/>
    <mergeCell ref="AG150:AI150"/>
    <mergeCell ref="AG151:AI151"/>
    <mergeCell ref="AG142:AI142"/>
    <mergeCell ref="AG143:AI143"/>
    <mergeCell ref="AG144:AI144"/>
    <mergeCell ref="AG145:AI145"/>
    <mergeCell ref="AG146:AI146"/>
    <mergeCell ref="AC156:AE156"/>
    <mergeCell ref="AC157:AE157"/>
    <mergeCell ref="AG157:AI157"/>
    <mergeCell ref="AC158:AE158"/>
    <mergeCell ref="AC159:AE159"/>
    <mergeCell ref="AC160:AE160"/>
    <mergeCell ref="Y160:AA160"/>
    <mergeCell ref="AC141:AF141"/>
    <mergeCell ref="AC142:AE142"/>
    <mergeCell ref="AC143:AE143"/>
    <mergeCell ref="AC144:AE144"/>
    <mergeCell ref="AC145:AE145"/>
    <mergeCell ref="AC146:AE146"/>
    <mergeCell ref="AC147:AE147"/>
    <mergeCell ref="AC148:AE148"/>
    <mergeCell ref="AC149:AE149"/>
    <mergeCell ref="AC150:AE150"/>
    <mergeCell ref="AC151:AE151"/>
    <mergeCell ref="AC152:AE152"/>
    <mergeCell ref="AC153:AE153"/>
    <mergeCell ref="AC154:AE154"/>
    <mergeCell ref="AC155:AE155"/>
    <mergeCell ref="Y155:AA155"/>
    <mergeCell ref="Y156:AA156"/>
    <mergeCell ref="Y157:AA157"/>
    <mergeCell ref="Y158:AA158"/>
    <mergeCell ref="Y159:AA159"/>
    <mergeCell ref="Y151:AA151"/>
    <mergeCell ref="Y152:AA152"/>
    <mergeCell ref="Y153:AA153"/>
    <mergeCell ref="Y154:AA154"/>
    <mergeCell ref="U154:W154"/>
    <mergeCell ref="U155:W155"/>
    <mergeCell ref="U156:W156"/>
    <mergeCell ref="U157:W157"/>
    <mergeCell ref="U158:W158"/>
    <mergeCell ref="Y142:AA142"/>
    <mergeCell ref="Y143:AA143"/>
    <mergeCell ref="Y144:AA144"/>
    <mergeCell ref="Y145:AA145"/>
    <mergeCell ref="Y146:AA146"/>
    <mergeCell ref="Y147:AA147"/>
    <mergeCell ref="Y148:AA148"/>
    <mergeCell ref="Y149:AA149"/>
    <mergeCell ref="Y150:AA150"/>
    <mergeCell ref="Q158:S158"/>
    <mergeCell ref="Q159:S159"/>
    <mergeCell ref="Q160:S160"/>
    <mergeCell ref="U141:X141"/>
    <mergeCell ref="U142:W142"/>
    <mergeCell ref="U143:W143"/>
    <mergeCell ref="U144:W144"/>
    <mergeCell ref="U145:W145"/>
    <mergeCell ref="U146:W146"/>
    <mergeCell ref="U147:W147"/>
    <mergeCell ref="U148:W148"/>
    <mergeCell ref="U149:W149"/>
    <mergeCell ref="U150:W150"/>
    <mergeCell ref="U151:W151"/>
    <mergeCell ref="U152:W152"/>
    <mergeCell ref="U153:W153"/>
    <mergeCell ref="Q153:S153"/>
    <mergeCell ref="Q154:S154"/>
    <mergeCell ref="Q155:S155"/>
    <mergeCell ref="Q156:S156"/>
    <mergeCell ref="Q157:S157"/>
    <mergeCell ref="U159:W159"/>
    <mergeCell ref="U160:W160"/>
    <mergeCell ref="M157:O157"/>
    <mergeCell ref="M158:O158"/>
    <mergeCell ref="M159:O159"/>
    <mergeCell ref="M160:O160"/>
    <mergeCell ref="Q141:T141"/>
    <mergeCell ref="Q142:S142"/>
    <mergeCell ref="Q143:S143"/>
    <mergeCell ref="Q144:S144"/>
    <mergeCell ref="Q145:S145"/>
    <mergeCell ref="Q146:S146"/>
    <mergeCell ref="Q147:S147"/>
    <mergeCell ref="Q148:S148"/>
    <mergeCell ref="Q149:S149"/>
    <mergeCell ref="Q150:S150"/>
    <mergeCell ref="Q151:S151"/>
    <mergeCell ref="Q152:S152"/>
    <mergeCell ref="M142:O142"/>
    <mergeCell ref="M143:O143"/>
    <mergeCell ref="M144:O144"/>
    <mergeCell ref="M145:O145"/>
    <mergeCell ref="M146:O146"/>
    <mergeCell ref="M147:O147"/>
    <mergeCell ref="M148:O148"/>
    <mergeCell ref="M149:O149"/>
    <mergeCell ref="AO140:AR140"/>
    <mergeCell ref="AS140:AV140"/>
    <mergeCell ref="AW140:AZ140"/>
    <mergeCell ref="BA140:BD140"/>
    <mergeCell ref="M141:P141"/>
    <mergeCell ref="AG141:AJ141"/>
    <mergeCell ref="BA141:BD141"/>
    <mergeCell ref="U140:X140"/>
    <mergeCell ref="Y140:AB140"/>
    <mergeCell ref="AC140:AF140"/>
    <mergeCell ref="AG140:AJ140"/>
    <mergeCell ref="AK140:AN140"/>
    <mergeCell ref="M140:P140"/>
    <mergeCell ref="Q140:T140"/>
    <mergeCell ref="Y141:AB141"/>
    <mergeCell ref="M150:O150"/>
    <mergeCell ref="M151:O151"/>
    <mergeCell ref="M152:O152"/>
    <mergeCell ref="M153:O153"/>
    <mergeCell ref="M154:O154"/>
    <mergeCell ref="M155:O155"/>
    <mergeCell ref="M156:O156"/>
    <mergeCell ref="A137:D137"/>
    <mergeCell ref="I136:K136"/>
    <mergeCell ref="A138:D138"/>
    <mergeCell ref="A32:D32"/>
    <mergeCell ref="A33:D33"/>
    <mergeCell ref="I64:K64"/>
    <mergeCell ref="A65:D65"/>
    <mergeCell ref="AC103:AF103"/>
    <mergeCell ref="AG104:AJ104"/>
    <mergeCell ref="AG103:AJ103"/>
    <mergeCell ref="AK104:AN104"/>
    <mergeCell ref="AK103:AN103"/>
    <mergeCell ref="AC104:AF104"/>
    <mergeCell ref="Y103:AB103"/>
    <mergeCell ref="A66:D66"/>
    <mergeCell ref="M104:P104"/>
    <mergeCell ref="U104:X104"/>
    <mergeCell ref="Q104:T104"/>
    <mergeCell ref="Y104:AB104"/>
    <mergeCell ref="I98:K98"/>
    <mergeCell ref="A99:D99"/>
    <mergeCell ref="A100:D100"/>
    <mergeCell ref="M103:P103"/>
    <mergeCell ref="U103:X103"/>
    <mergeCell ref="Q103:T103"/>
    <mergeCell ref="BA103:BD103"/>
    <mergeCell ref="AO103:AR103"/>
    <mergeCell ref="AS104:AV104"/>
    <mergeCell ref="AS103:AV103"/>
    <mergeCell ref="AW104:AZ104"/>
    <mergeCell ref="AW103:AZ103"/>
    <mergeCell ref="AO104:AR104"/>
    <mergeCell ref="BA104:BD104"/>
    <mergeCell ref="I31:K31"/>
  </mergeCells>
  <conditionalFormatting sqref="M111:CY135">
    <cfRule type="cellIs" dxfId="20" priority="1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BAB90D-D8F3-47ED-B57A-024CDF2BF79B}">
  <dimension ref="A3:CD49"/>
  <sheetViews>
    <sheetView topLeftCell="AM1" zoomScale="85" zoomScaleNormal="85" workbookViewId="0">
      <selection activeCell="Z6" sqref="Z6:Z30"/>
    </sheetView>
  </sheetViews>
  <sheetFormatPr baseColWidth="10" defaultRowHeight="14.4" x14ac:dyDescent="0.3"/>
  <cols>
    <col min="2" max="2" width="14.6640625" bestFit="1" customWidth="1"/>
    <col min="3" max="3" width="40.5546875" bestFit="1" customWidth="1"/>
    <col min="4" max="5" width="10.5546875" bestFit="1" customWidth="1"/>
    <col min="6" max="7" width="13.88671875" customWidth="1"/>
    <col min="8" max="8" width="6.5546875" bestFit="1" customWidth="1"/>
    <col min="9" max="9" width="13" customWidth="1"/>
    <col min="10" max="10" width="12.21875" customWidth="1"/>
    <col min="11" max="55" width="13.21875" customWidth="1"/>
  </cols>
  <sheetData>
    <row r="3" spans="1:82" ht="15" thickBot="1" x14ac:dyDescent="0.35"/>
    <row r="4" spans="1:82" ht="15" thickBot="1" x14ac:dyDescent="0.35">
      <c r="L4" s="248">
        <v>44124</v>
      </c>
      <c r="M4" s="249"/>
      <c r="N4" s="249"/>
      <c r="O4" s="250"/>
      <c r="P4" s="248">
        <v>44127</v>
      </c>
      <c r="Q4" s="249"/>
      <c r="R4" s="249"/>
      <c r="S4" s="250"/>
      <c r="T4" s="248">
        <v>44134</v>
      </c>
      <c r="U4" s="249"/>
      <c r="V4" s="249"/>
      <c r="W4" s="250"/>
      <c r="X4" s="248">
        <v>44141</v>
      </c>
      <c r="Y4" s="249"/>
      <c r="Z4" s="249"/>
      <c r="AA4" s="250"/>
      <c r="AB4" s="248">
        <v>44148</v>
      </c>
      <c r="AC4" s="249"/>
      <c r="AD4" s="249"/>
      <c r="AE4" s="250"/>
      <c r="AF4" s="248">
        <v>44155</v>
      </c>
      <c r="AG4" s="249"/>
      <c r="AH4" s="249"/>
      <c r="AI4" s="250"/>
      <c r="AJ4" s="248">
        <v>44162</v>
      </c>
      <c r="AK4" s="249"/>
      <c r="AL4" s="249"/>
      <c r="AM4" s="250"/>
      <c r="AN4" s="248">
        <v>44169</v>
      </c>
      <c r="AO4" s="249"/>
      <c r="AP4" s="249"/>
      <c r="AQ4" s="250"/>
      <c r="AR4" s="248">
        <v>44176</v>
      </c>
      <c r="AS4" s="249"/>
      <c r="AT4" s="249"/>
      <c r="AU4" s="250"/>
      <c r="AV4" s="248">
        <v>44183</v>
      </c>
      <c r="AW4" s="249"/>
      <c r="AX4" s="249"/>
      <c r="AY4" s="250"/>
      <c r="AZ4" s="248">
        <v>44187</v>
      </c>
      <c r="BA4" s="249"/>
      <c r="BB4" s="249"/>
      <c r="BC4" s="250"/>
    </row>
    <row r="5" spans="1:82" ht="29.4" thickBot="1" x14ac:dyDescent="0.35">
      <c r="A5" s="23" t="s">
        <v>0</v>
      </c>
      <c r="B5" s="24" t="s">
        <v>1</v>
      </c>
      <c r="C5" s="23" t="s">
        <v>2</v>
      </c>
      <c r="D5" s="25" t="s">
        <v>4</v>
      </c>
      <c r="E5" s="26" t="s">
        <v>5</v>
      </c>
      <c r="F5" s="27" t="s">
        <v>31</v>
      </c>
      <c r="G5" s="28" t="s">
        <v>42</v>
      </c>
      <c r="H5" s="28" t="s">
        <v>36</v>
      </c>
      <c r="I5" s="28" t="s">
        <v>33</v>
      </c>
      <c r="J5" s="28" t="s">
        <v>32</v>
      </c>
      <c r="K5" s="92" t="s">
        <v>37</v>
      </c>
      <c r="L5" s="255">
        <v>185000</v>
      </c>
      <c r="M5" s="256"/>
      <c r="N5" s="256"/>
      <c r="O5" s="257"/>
      <c r="P5" s="255">
        <v>238354</v>
      </c>
      <c r="Q5" s="256"/>
      <c r="R5" s="256"/>
      <c r="S5" s="257"/>
      <c r="T5" s="255">
        <v>263354</v>
      </c>
      <c r="U5" s="256"/>
      <c r="V5" s="256"/>
      <c r="W5" s="257"/>
      <c r="X5" s="255"/>
      <c r="Y5" s="256"/>
      <c r="Z5" s="256"/>
      <c r="AA5" s="257"/>
      <c r="AB5" s="255"/>
      <c r="AC5" s="256"/>
      <c r="AD5" s="256"/>
      <c r="AE5" s="257"/>
      <c r="AF5" s="255"/>
      <c r="AG5" s="256"/>
      <c r="AH5" s="256"/>
      <c r="AI5" s="257"/>
      <c r="AJ5" s="255"/>
      <c r="AK5" s="256"/>
      <c r="AL5" s="256"/>
      <c r="AM5" s="257"/>
      <c r="AN5" s="255"/>
      <c r="AO5" s="256"/>
      <c r="AP5" s="256"/>
      <c r="AQ5" s="257"/>
      <c r="AR5" s="255"/>
      <c r="AS5" s="256"/>
      <c r="AT5" s="256"/>
      <c r="AU5" s="257"/>
      <c r="AV5" s="255"/>
      <c r="AW5" s="256"/>
      <c r="AX5" s="256"/>
      <c r="AY5" s="257"/>
      <c r="AZ5" s="255"/>
      <c r="BA5" s="256"/>
      <c r="BB5" s="256"/>
      <c r="BC5" s="257"/>
    </row>
    <row r="6" spans="1:82" x14ac:dyDescent="0.3">
      <c r="A6" s="1" t="s">
        <v>6</v>
      </c>
      <c r="B6" s="6">
        <v>1</v>
      </c>
      <c r="C6" s="1" t="s">
        <v>7</v>
      </c>
      <c r="D6" s="2">
        <v>44096</v>
      </c>
      <c r="E6" s="2">
        <v>44187</v>
      </c>
      <c r="F6" s="3">
        <f>+IF(A6="Sí",,IF(ISERROR(J6/$E$33),0,J6/$E$33))</f>
        <v>0</v>
      </c>
      <c r="G6" s="4">
        <v>0</v>
      </c>
      <c r="H6" s="4"/>
      <c r="I6" s="5">
        <f>IF(ISERROR((G6/J6)),0,(G6/J6))</f>
        <v>0</v>
      </c>
      <c r="J6" s="125">
        <v>78</v>
      </c>
      <c r="K6" s="93">
        <f>SUM(K7)</f>
        <v>0</v>
      </c>
      <c r="L6" s="157">
        <v>0</v>
      </c>
      <c r="M6" s="154">
        <f>L6/L$31</f>
        <v>0</v>
      </c>
      <c r="N6" s="251">
        <f>L5</f>
        <v>185000</v>
      </c>
      <c r="O6" s="163">
        <f>N$6*M6</f>
        <v>0</v>
      </c>
      <c r="P6" s="157">
        <v>0</v>
      </c>
      <c r="Q6" s="154">
        <f>P6/P$31</f>
        <v>0</v>
      </c>
      <c r="R6" s="251">
        <f>IF(P5=0,P5,(P5-L5))</f>
        <v>53354</v>
      </c>
      <c r="S6" s="163">
        <f>Q$31*Q6</f>
        <v>0</v>
      </c>
      <c r="T6" s="157">
        <v>0</v>
      </c>
      <c r="U6" s="154">
        <f>T6/T$31</f>
        <v>0</v>
      </c>
      <c r="V6" s="251">
        <f>IF(T5=0,T5,(T5-P5))</f>
        <v>25000</v>
      </c>
      <c r="W6" s="163">
        <f>V$6*U6</f>
        <v>0</v>
      </c>
      <c r="X6" s="157">
        <v>0</v>
      </c>
      <c r="Y6" s="154">
        <f>X6/X$31</f>
        <v>0</v>
      </c>
      <c r="Z6" s="251">
        <f>IF(X5=0,X5,(X5-T5))</f>
        <v>0</v>
      </c>
      <c r="AA6" s="163">
        <f>Z$6*Y6</f>
        <v>0</v>
      </c>
      <c r="AB6" s="157">
        <v>0</v>
      </c>
      <c r="AC6" s="154">
        <f>AB6/AB$31</f>
        <v>0</v>
      </c>
      <c r="AD6" s="251">
        <f>IF(AB5=0,AB5,(AB5-X5))</f>
        <v>0</v>
      </c>
      <c r="AE6" s="163">
        <f>AD$6*AC6</f>
        <v>0</v>
      </c>
      <c r="AF6" s="157">
        <v>0</v>
      </c>
      <c r="AG6" s="154">
        <f>AF6/AF$31</f>
        <v>0</v>
      </c>
      <c r="AH6" s="251">
        <f>IF(AF5=0,AF5,(AF5-AB5))</f>
        <v>0</v>
      </c>
      <c r="AI6" s="163">
        <f>AH$6*AG6</f>
        <v>0</v>
      </c>
      <c r="AJ6" s="157">
        <v>0</v>
      </c>
      <c r="AK6" s="154">
        <f>AJ6/AJ$31</f>
        <v>0</v>
      </c>
      <c r="AL6" s="251">
        <f>IF(AJ5=0,AJ5,(AJ5-AF5))</f>
        <v>0</v>
      </c>
      <c r="AM6" s="163">
        <f>AL$6*AK6</f>
        <v>0</v>
      </c>
      <c r="AN6" s="157">
        <v>0</v>
      </c>
      <c r="AO6" s="154">
        <f>AN6/AN$31</f>
        <v>0</v>
      </c>
      <c r="AP6" s="251">
        <f>IF(AN5=0,AN5,(AN5-AJ5))</f>
        <v>0</v>
      </c>
      <c r="AQ6" s="163">
        <f>AP$6*AO6</f>
        <v>0</v>
      </c>
      <c r="AR6" s="157">
        <v>0</v>
      </c>
      <c r="AS6" s="154">
        <f>AR6/AR$31</f>
        <v>0</v>
      </c>
      <c r="AT6" s="251">
        <f>IF(AR5=0,AR5,(AR5-AN5))</f>
        <v>0</v>
      </c>
      <c r="AU6" s="163">
        <f>AT$6*AS6</f>
        <v>0</v>
      </c>
      <c r="AV6" s="157">
        <v>0</v>
      </c>
      <c r="AW6" s="154">
        <f>AV6/AV$31</f>
        <v>0</v>
      </c>
      <c r="AX6" s="251">
        <f>IF(AV5=0,AV5,(AV5-AR5))</f>
        <v>0</v>
      </c>
      <c r="AY6" s="163">
        <f>AX$6*AW6</f>
        <v>0</v>
      </c>
      <c r="AZ6" s="157">
        <v>0</v>
      </c>
      <c r="BA6" s="154">
        <f>AZ6/AZ$31</f>
        <v>0</v>
      </c>
      <c r="BB6" s="251">
        <f>IF(AZ5=0,AZ5,(AZ5-AV5))</f>
        <v>0</v>
      </c>
      <c r="BC6" s="163">
        <f>BB$6*BA6</f>
        <v>0</v>
      </c>
      <c r="CC6" s="90">
        <f t="shared" ref="CC6:CC30" si="0">SUM(BD6:CB6)</f>
        <v>0</v>
      </c>
      <c r="CD6" s="91" t="e">
        <f>+CC6-#REF!</f>
        <v>#REF!</v>
      </c>
    </row>
    <row r="7" spans="1:82" ht="15" thickBot="1" x14ac:dyDescent="0.35">
      <c r="A7" s="34" t="s">
        <v>8</v>
      </c>
      <c r="B7" s="35">
        <v>2</v>
      </c>
      <c r="C7" s="34" t="s">
        <v>9</v>
      </c>
      <c r="D7" s="36">
        <v>44096</v>
      </c>
      <c r="E7" s="36">
        <v>44096</v>
      </c>
      <c r="F7" s="37">
        <f t="shared" ref="F7:F30" si="1">+IF(A7="Sí",,IF(ISERROR(J7/$E$33),0,J7/$E$33))</f>
        <v>0</v>
      </c>
      <c r="G7" s="38">
        <v>0</v>
      </c>
      <c r="H7" s="38"/>
      <c r="I7" s="39">
        <f t="shared" ref="I7:I29" si="2">IF(ISERROR((G7/J7)),0,(G7/J7))</f>
        <v>0</v>
      </c>
      <c r="J7" s="119">
        <v>0</v>
      </c>
      <c r="K7" s="77">
        <f>F7</f>
        <v>0</v>
      </c>
      <c r="L7" s="158">
        <v>0</v>
      </c>
      <c r="M7" s="155">
        <f t="shared" ref="M7:M30" si="3">L7/L$31</f>
        <v>0</v>
      </c>
      <c r="N7" s="251"/>
      <c r="O7" s="164">
        <f t="shared" ref="O7:O30" si="4">N$6*M7</f>
        <v>0</v>
      </c>
      <c r="P7" s="158">
        <v>0</v>
      </c>
      <c r="Q7" s="155">
        <f t="shared" ref="Q7:Q30" si="5">P7/P$31</f>
        <v>0</v>
      </c>
      <c r="R7" s="251"/>
      <c r="S7" s="164">
        <f t="shared" ref="S7:S30" si="6">R$6*Q7</f>
        <v>0</v>
      </c>
      <c r="T7" s="158">
        <v>0</v>
      </c>
      <c r="U7" s="155">
        <f t="shared" ref="U7:U30" si="7">T7/T$31</f>
        <v>0</v>
      </c>
      <c r="V7" s="251"/>
      <c r="W7" s="164">
        <f t="shared" ref="W7:W30" si="8">V$6*U7</f>
        <v>0</v>
      </c>
      <c r="X7" s="158">
        <v>0</v>
      </c>
      <c r="Y7" s="155">
        <f t="shared" ref="Y7:Y30" si="9">X7/X$31</f>
        <v>0</v>
      </c>
      <c r="Z7" s="251"/>
      <c r="AA7" s="164">
        <f t="shared" ref="AA7:AA30" si="10">Z$6*Y7</f>
        <v>0</v>
      </c>
      <c r="AB7" s="158">
        <v>0</v>
      </c>
      <c r="AC7" s="155">
        <f t="shared" ref="AC7:AC30" si="11">AB7/AB$31</f>
        <v>0</v>
      </c>
      <c r="AD7" s="251"/>
      <c r="AE7" s="164">
        <f t="shared" ref="AE7:AE30" si="12">AD$6*AC7</f>
        <v>0</v>
      </c>
      <c r="AF7" s="158">
        <v>0</v>
      </c>
      <c r="AG7" s="155">
        <f t="shared" ref="AG7:AG30" si="13">AF7/AF$31</f>
        <v>0</v>
      </c>
      <c r="AH7" s="251"/>
      <c r="AI7" s="164">
        <f t="shared" ref="AI7:AI30" si="14">AH$6*AG7</f>
        <v>0</v>
      </c>
      <c r="AJ7" s="158">
        <v>0</v>
      </c>
      <c r="AK7" s="155">
        <f t="shared" ref="AK7:AK30" si="15">AJ7/AJ$31</f>
        <v>0</v>
      </c>
      <c r="AL7" s="251"/>
      <c r="AM7" s="164">
        <f t="shared" ref="AM7:AM30" si="16">AL$6*AK7</f>
        <v>0</v>
      </c>
      <c r="AN7" s="158">
        <v>0</v>
      </c>
      <c r="AO7" s="155">
        <f t="shared" ref="AO7:AO30" si="17">AN7/AN$31</f>
        <v>0</v>
      </c>
      <c r="AP7" s="251"/>
      <c r="AQ7" s="164">
        <f t="shared" ref="AQ7:AQ30" si="18">AP$6*AO7</f>
        <v>0</v>
      </c>
      <c r="AR7" s="158">
        <v>0</v>
      </c>
      <c r="AS7" s="155">
        <f t="shared" ref="AS7:AS30" si="19">AR7/AR$31</f>
        <v>0</v>
      </c>
      <c r="AT7" s="251"/>
      <c r="AU7" s="164">
        <f t="shared" ref="AU7:AU30" si="20">AT$6*AS7</f>
        <v>0</v>
      </c>
      <c r="AV7" s="158">
        <v>0</v>
      </c>
      <c r="AW7" s="155">
        <f t="shared" ref="AW7:AW30" si="21">AV7/AV$31</f>
        <v>0</v>
      </c>
      <c r="AX7" s="251"/>
      <c r="AY7" s="164">
        <f t="shared" ref="AY7:AY30" si="22">AX$6*AW7</f>
        <v>0</v>
      </c>
      <c r="AZ7" s="158">
        <v>0</v>
      </c>
      <c r="BA7" s="155">
        <f t="shared" ref="BA7:BA30" si="23">AZ7/AZ$31</f>
        <v>0</v>
      </c>
      <c r="BB7" s="251"/>
      <c r="BC7" s="164">
        <f t="shared" ref="BC7:BC30" si="24">BB$6*BA7</f>
        <v>0</v>
      </c>
      <c r="CC7" s="90">
        <f t="shared" si="0"/>
        <v>0</v>
      </c>
      <c r="CD7" s="91" t="e">
        <f t="shared" ref="CD7" si="25">+CC7-#REF!</f>
        <v>#REF!</v>
      </c>
    </row>
    <row r="8" spans="1:82" x14ac:dyDescent="0.3">
      <c r="A8" s="1" t="s">
        <v>6</v>
      </c>
      <c r="B8" s="6">
        <v>2</v>
      </c>
      <c r="C8" s="13" t="s">
        <v>10</v>
      </c>
      <c r="D8" s="2">
        <v>44096</v>
      </c>
      <c r="E8" s="2">
        <v>44187</v>
      </c>
      <c r="F8" s="3">
        <f t="shared" si="1"/>
        <v>0</v>
      </c>
      <c r="G8" s="4">
        <v>0</v>
      </c>
      <c r="H8" s="4"/>
      <c r="I8" s="5">
        <f t="shared" si="2"/>
        <v>0</v>
      </c>
      <c r="J8" s="125">
        <v>78</v>
      </c>
      <c r="K8" s="93">
        <f>SUM(F9:F18)</f>
        <v>0.51960784313725494</v>
      </c>
      <c r="L8" s="157">
        <v>0</v>
      </c>
      <c r="M8" s="154">
        <f t="shared" si="3"/>
        <v>0</v>
      </c>
      <c r="N8" s="251"/>
      <c r="O8" s="163">
        <f t="shared" si="4"/>
        <v>0</v>
      </c>
      <c r="P8" s="157">
        <v>0</v>
      </c>
      <c r="Q8" s="154">
        <f t="shared" si="5"/>
        <v>0</v>
      </c>
      <c r="R8" s="251"/>
      <c r="S8" s="163">
        <f t="shared" si="6"/>
        <v>0</v>
      </c>
      <c r="T8" s="157">
        <v>0</v>
      </c>
      <c r="U8" s="154">
        <f t="shared" si="7"/>
        <v>0</v>
      </c>
      <c r="V8" s="251"/>
      <c r="W8" s="163">
        <f t="shared" si="8"/>
        <v>0</v>
      </c>
      <c r="X8" s="157">
        <v>0</v>
      </c>
      <c r="Y8" s="154">
        <f t="shared" si="9"/>
        <v>0</v>
      </c>
      <c r="Z8" s="251"/>
      <c r="AA8" s="163">
        <f t="shared" si="10"/>
        <v>0</v>
      </c>
      <c r="AB8" s="157">
        <v>0</v>
      </c>
      <c r="AC8" s="154">
        <f t="shared" si="11"/>
        <v>0</v>
      </c>
      <c r="AD8" s="251"/>
      <c r="AE8" s="163">
        <f t="shared" si="12"/>
        <v>0</v>
      </c>
      <c r="AF8" s="157">
        <v>0</v>
      </c>
      <c r="AG8" s="154">
        <f t="shared" si="13"/>
        <v>0</v>
      </c>
      <c r="AH8" s="251"/>
      <c r="AI8" s="163">
        <f t="shared" si="14"/>
        <v>0</v>
      </c>
      <c r="AJ8" s="157">
        <v>0</v>
      </c>
      <c r="AK8" s="154">
        <f t="shared" si="15"/>
        <v>0</v>
      </c>
      <c r="AL8" s="251"/>
      <c r="AM8" s="163">
        <f t="shared" si="16"/>
        <v>0</v>
      </c>
      <c r="AN8" s="157">
        <v>0</v>
      </c>
      <c r="AO8" s="154">
        <f t="shared" si="17"/>
        <v>0</v>
      </c>
      <c r="AP8" s="251"/>
      <c r="AQ8" s="163">
        <f t="shared" si="18"/>
        <v>0</v>
      </c>
      <c r="AR8" s="157">
        <v>0</v>
      </c>
      <c r="AS8" s="154">
        <f t="shared" si="19"/>
        <v>0</v>
      </c>
      <c r="AT8" s="251"/>
      <c r="AU8" s="163">
        <f t="shared" si="20"/>
        <v>0</v>
      </c>
      <c r="AV8" s="157">
        <v>0</v>
      </c>
      <c r="AW8" s="154">
        <f t="shared" si="21"/>
        <v>0</v>
      </c>
      <c r="AX8" s="251"/>
      <c r="AY8" s="163">
        <f t="shared" si="22"/>
        <v>0</v>
      </c>
      <c r="AZ8" s="157">
        <v>0</v>
      </c>
      <c r="BA8" s="154">
        <f t="shared" si="23"/>
        <v>0</v>
      </c>
      <c r="BB8" s="251"/>
      <c r="BC8" s="163">
        <f t="shared" si="24"/>
        <v>0</v>
      </c>
      <c r="CC8" s="90">
        <f t="shared" si="0"/>
        <v>0</v>
      </c>
      <c r="CD8" s="91" t="e">
        <f t="shared" ref="CD8" si="26">+CC8-#REF!</f>
        <v>#REF!</v>
      </c>
    </row>
    <row r="9" spans="1:82" x14ac:dyDescent="0.3">
      <c r="A9" s="7" t="s">
        <v>6</v>
      </c>
      <c r="B9" s="8">
        <v>3</v>
      </c>
      <c r="C9" s="14" t="s">
        <v>11</v>
      </c>
      <c r="D9" s="9">
        <v>44096</v>
      </c>
      <c r="E9" s="9">
        <v>44131</v>
      </c>
      <c r="F9" s="10">
        <f t="shared" si="1"/>
        <v>0</v>
      </c>
      <c r="G9" s="11">
        <v>0</v>
      </c>
      <c r="H9" s="11"/>
      <c r="I9" s="12">
        <f t="shared" si="2"/>
        <v>0</v>
      </c>
      <c r="J9" s="126">
        <v>30</v>
      </c>
      <c r="K9" s="94">
        <f>SUM(K10)</f>
        <v>0.14705882352941177</v>
      </c>
      <c r="L9" s="159">
        <v>0</v>
      </c>
      <c r="M9" s="156">
        <f t="shared" si="3"/>
        <v>0</v>
      </c>
      <c r="N9" s="251"/>
      <c r="O9" s="165">
        <f t="shared" si="4"/>
        <v>0</v>
      </c>
      <c r="P9" s="159">
        <v>0</v>
      </c>
      <c r="Q9" s="156">
        <f t="shared" si="5"/>
        <v>0</v>
      </c>
      <c r="R9" s="251"/>
      <c r="S9" s="165">
        <f t="shared" si="6"/>
        <v>0</v>
      </c>
      <c r="T9" s="159">
        <v>0</v>
      </c>
      <c r="U9" s="156">
        <f t="shared" si="7"/>
        <v>0</v>
      </c>
      <c r="V9" s="251"/>
      <c r="W9" s="165">
        <f t="shared" si="8"/>
        <v>0</v>
      </c>
      <c r="X9" s="159">
        <v>0</v>
      </c>
      <c r="Y9" s="156">
        <f t="shared" si="9"/>
        <v>0</v>
      </c>
      <c r="Z9" s="251"/>
      <c r="AA9" s="165">
        <f t="shared" si="10"/>
        <v>0</v>
      </c>
      <c r="AB9" s="159">
        <v>0</v>
      </c>
      <c r="AC9" s="156">
        <f t="shared" si="11"/>
        <v>0</v>
      </c>
      <c r="AD9" s="251"/>
      <c r="AE9" s="165">
        <f t="shared" si="12"/>
        <v>0</v>
      </c>
      <c r="AF9" s="159">
        <v>0</v>
      </c>
      <c r="AG9" s="156">
        <f t="shared" si="13"/>
        <v>0</v>
      </c>
      <c r="AH9" s="251"/>
      <c r="AI9" s="165">
        <f t="shared" si="14"/>
        <v>0</v>
      </c>
      <c r="AJ9" s="159">
        <v>0</v>
      </c>
      <c r="AK9" s="156">
        <f t="shared" si="15"/>
        <v>0</v>
      </c>
      <c r="AL9" s="251"/>
      <c r="AM9" s="165">
        <f t="shared" si="16"/>
        <v>0</v>
      </c>
      <c r="AN9" s="159">
        <v>0</v>
      </c>
      <c r="AO9" s="156">
        <f t="shared" si="17"/>
        <v>0</v>
      </c>
      <c r="AP9" s="251"/>
      <c r="AQ9" s="165">
        <f t="shared" si="18"/>
        <v>0</v>
      </c>
      <c r="AR9" s="159">
        <v>0</v>
      </c>
      <c r="AS9" s="156">
        <f t="shared" si="19"/>
        <v>0</v>
      </c>
      <c r="AT9" s="251"/>
      <c r="AU9" s="165">
        <f t="shared" si="20"/>
        <v>0</v>
      </c>
      <c r="AV9" s="159">
        <v>0</v>
      </c>
      <c r="AW9" s="156">
        <f t="shared" si="21"/>
        <v>0</v>
      </c>
      <c r="AX9" s="251"/>
      <c r="AY9" s="165">
        <f t="shared" si="22"/>
        <v>0</v>
      </c>
      <c r="AZ9" s="159">
        <v>0</v>
      </c>
      <c r="BA9" s="156">
        <f t="shared" si="23"/>
        <v>0</v>
      </c>
      <c r="BB9" s="251"/>
      <c r="BC9" s="165">
        <f t="shared" si="24"/>
        <v>0</v>
      </c>
      <c r="CC9" s="90">
        <f t="shared" si="0"/>
        <v>0</v>
      </c>
      <c r="CD9" s="91" t="e">
        <f t="shared" ref="CD9" si="27">+CC9-#REF!</f>
        <v>#REF!</v>
      </c>
    </row>
    <row r="10" spans="1:82" x14ac:dyDescent="0.3">
      <c r="A10" s="40" t="s">
        <v>8</v>
      </c>
      <c r="B10" s="41">
        <v>4</v>
      </c>
      <c r="C10" s="42" t="s">
        <v>12</v>
      </c>
      <c r="D10" s="43">
        <v>44096</v>
      </c>
      <c r="E10" s="43">
        <v>44131</v>
      </c>
      <c r="F10" s="44">
        <f t="shared" si="1"/>
        <v>0.14705882352941177</v>
      </c>
      <c r="G10" s="45">
        <v>135373</v>
      </c>
      <c r="H10" s="45"/>
      <c r="I10" s="46">
        <f t="shared" si="2"/>
        <v>4512.4333333333334</v>
      </c>
      <c r="J10" s="120">
        <v>30</v>
      </c>
      <c r="K10" s="76">
        <f>F10</f>
        <v>0.14705882352941177</v>
      </c>
      <c r="L10" s="158">
        <v>112260</v>
      </c>
      <c r="M10" s="155">
        <f t="shared" si="3"/>
        <v>0.45764183594848779</v>
      </c>
      <c r="N10" s="251"/>
      <c r="O10" s="164">
        <f t="shared" si="4"/>
        <v>84663.739650470234</v>
      </c>
      <c r="P10" s="158">
        <v>125799</v>
      </c>
      <c r="Q10" s="155">
        <f t="shared" si="5"/>
        <v>0.45706531217300311</v>
      </c>
      <c r="R10" s="251"/>
      <c r="S10" s="164">
        <f t="shared" si="6"/>
        <v>24386.262665678409</v>
      </c>
      <c r="T10" s="158">
        <v>135373.43</v>
      </c>
      <c r="U10" s="155">
        <f t="shared" si="7"/>
        <v>0.42291263677926494</v>
      </c>
      <c r="V10" s="251"/>
      <c r="W10" s="164">
        <v>10780.184999999999</v>
      </c>
      <c r="X10" s="158">
        <v>135373.43</v>
      </c>
      <c r="Y10" s="155">
        <f t="shared" si="9"/>
        <v>0.37072577323133615</v>
      </c>
      <c r="Z10" s="251"/>
      <c r="AA10" s="164">
        <f t="shared" si="10"/>
        <v>0</v>
      </c>
      <c r="AB10" s="158">
        <v>135373.43</v>
      </c>
      <c r="AC10" s="155">
        <f t="shared" si="11"/>
        <v>0.32997478683076864</v>
      </c>
      <c r="AD10" s="251"/>
      <c r="AE10" s="164">
        <f t="shared" si="12"/>
        <v>0</v>
      </c>
      <c r="AF10" s="158">
        <v>135373.43</v>
      </c>
      <c r="AG10" s="155">
        <f t="shared" si="13"/>
        <v>0.29716098921436329</v>
      </c>
      <c r="AH10" s="251"/>
      <c r="AI10" s="164">
        <f t="shared" si="14"/>
        <v>0</v>
      </c>
      <c r="AJ10" s="158">
        <v>135373.43</v>
      </c>
      <c r="AK10" s="155">
        <f t="shared" si="15"/>
        <v>0.27028097128417805</v>
      </c>
      <c r="AL10" s="251"/>
      <c r="AM10" s="164">
        <f t="shared" si="16"/>
        <v>0</v>
      </c>
      <c r="AN10" s="158">
        <v>135373.43</v>
      </c>
      <c r="AO10" s="155">
        <f t="shared" si="17"/>
        <v>0.2478582147051393</v>
      </c>
      <c r="AP10" s="251"/>
      <c r="AQ10" s="164">
        <f t="shared" si="18"/>
        <v>0</v>
      </c>
      <c r="AR10" s="158">
        <v>135373.43</v>
      </c>
      <c r="AS10" s="155">
        <f t="shared" si="19"/>
        <v>0.22888971922315676</v>
      </c>
      <c r="AT10" s="251"/>
      <c r="AU10" s="164">
        <f t="shared" si="20"/>
        <v>0</v>
      </c>
      <c r="AV10" s="158">
        <v>135373.43</v>
      </c>
      <c r="AW10" s="155">
        <f t="shared" si="21"/>
        <v>0.22270415347610789</v>
      </c>
      <c r="AX10" s="251"/>
      <c r="AY10" s="164">
        <f t="shared" si="22"/>
        <v>0</v>
      </c>
      <c r="AZ10" s="158">
        <v>135373.43</v>
      </c>
      <c r="BA10" s="155">
        <f t="shared" si="23"/>
        <v>0.22264298602647631</v>
      </c>
      <c r="BB10" s="251"/>
      <c r="BC10" s="164">
        <f t="shared" si="24"/>
        <v>0</v>
      </c>
      <c r="CC10" s="90">
        <f t="shared" si="0"/>
        <v>0</v>
      </c>
      <c r="CD10" s="91" t="e">
        <f t="shared" ref="CD10" si="28">+CC10-#REF!</f>
        <v>#REF!</v>
      </c>
    </row>
    <row r="11" spans="1:82" x14ac:dyDescent="0.3">
      <c r="A11" s="7" t="s">
        <v>6</v>
      </c>
      <c r="B11" s="8">
        <v>3</v>
      </c>
      <c r="C11" s="15" t="s">
        <v>13</v>
      </c>
      <c r="D11" s="9">
        <v>44100</v>
      </c>
      <c r="E11" s="9">
        <v>44130</v>
      </c>
      <c r="F11" s="10">
        <f t="shared" si="1"/>
        <v>0</v>
      </c>
      <c r="G11" s="11">
        <v>0</v>
      </c>
      <c r="H11" s="11"/>
      <c r="I11" s="12">
        <f t="shared" si="2"/>
        <v>0</v>
      </c>
      <c r="J11" s="126">
        <v>25</v>
      </c>
      <c r="K11" s="94">
        <f>SUM(K12:K13)</f>
        <v>0.1372549019607843</v>
      </c>
      <c r="L11" s="159">
        <v>0</v>
      </c>
      <c r="M11" s="156">
        <f t="shared" si="3"/>
        <v>0</v>
      </c>
      <c r="N11" s="251"/>
      <c r="O11" s="165">
        <f t="shared" si="4"/>
        <v>0</v>
      </c>
      <c r="P11" s="159">
        <v>0</v>
      </c>
      <c r="Q11" s="156">
        <f t="shared" si="5"/>
        <v>0</v>
      </c>
      <c r="R11" s="251"/>
      <c r="S11" s="165">
        <f t="shared" si="6"/>
        <v>0</v>
      </c>
      <c r="T11" s="159">
        <v>0</v>
      </c>
      <c r="U11" s="156">
        <f t="shared" si="7"/>
        <v>0</v>
      </c>
      <c r="V11" s="251"/>
      <c r="W11" s="165">
        <f t="shared" si="8"/>
        <v>0</v>
      </c>
      <c r="X11" s="159">
        <v>0</v>
      </c>
      <c r="Y11" s="156">
        <f t="shared" si="9"/>
        <v>0</v>
      </c>
      <c r="Z11" s="251"/>
      <c r="AA11" s="165">
        <f t="shared" si="10"/>
        <v>0</v>
      </c>
      <c r="AB11" s="159">
        <v>0</v>
      </c>
      <c r="AC11" s="156">
        <f t="shared" si="11"/>
        <v>0</v>
      </c>
      <c r="AD11" s="251"/>
      <c r="AE11" s="165">
        <f t="shared" si="12"/>
        <v>0</v>
      </c>
      <c r="AF11" s="159">
        <v>0</v>
      </c>
      <c r="AG11" s="156">
        <f t="shared" si="13"/>
        <v>0</v>
      </c>
      <c r="AH11" s="251"/>
      <c r="AI11" s="165">
        <f t="shared" si="14"/>
        <v>0</v>
      </c>
      <c r="AJ11" s="159">
        <v>0</v>
      </c>
      <c r="AK11" s="156">
        <f t="shared" si="15"/>
        <v>0</v>
      </c>
      <c r="AL11" s="251"/>
      <c r="AM11" s="165">
        <f t="shared" si="16"/>
        <v>0</v>
      </c>
      <c r="AN11" s="159">
        <v>0</v>
      </c>
      <c r="AO11" s="156">
        <f t="shared" si="17"/>
        <v>0</v>
      </c>
      <c r="AP11" s="251"/>
      <c r="AQ11" s="165">
        <f t="shared" si="18"/>
        <v>0</v>
      </c>
      <c r="AR11" s="159">
        <v>0</v>
      </c>
      <c r="AS11" s="156">
        <f t="shared" si="19"/>
        <v>0</v>
      </c>
      <c r="AT11" s="251"/>
      <c r="AU11" s="165">
        <f t="shared" si="20"/>
        <v>0</v>
      </c>
      <c r="AV11" s="159">
        <v>0</v>
      </c>
      <c r="AW11" s="156">
        <f t="shared" si="21"/>
        <v>0</v>
      </c>
      <c r="AX11" s="251"/>
      <c r="AY11" s="165">
        <f t="shared" si="22"/>
        <v>0</v>
      </c>
      <c r="AZ11" s="159">
        <v>0</v>
      </c>
      <c r="BA11" s="156">
        <f t="shared" si="23"/>
        <v>0</v>
      </c>
      <c r="BB11" s="251"/>
      <c r="BC11" s="165">
        <f t="shared" si="24"/>
        <v>0</v>
      </c>
      <c r="CC11" s="90">
        <f t="shared" si="0"/>
        <v>0</v>
      </c>
      <c r="CD11" s="91" t="e">
        <f t="shared" ref="CD11" si="29">+CC11-#REF!</f>
        <v>#REF!</v>
      </c>
    </row>
    <row r="12" spans="1:82" x14ac:dyDescent="0.3">
      <c r="A12" s="40" t="s">
        <v>8</v>
      </c>
      <c r="B12" s="41">
        <v>4</v>
      </c>
      <c r="C12" s="42" t="s">
        <v>14</v>
      </c>
      <c r="D12" s="43">
        <v>44100</v>
      </c>
      <c r="E12" s="43">
        <v>44130</v>
      </c>
      <c r="F12" s="44">
        <f t="shared" si="1"/>
        <v>0.12254901960784313</v>
      </c>
      <c r="G12" s="45">
        <v>135373</v>
      </c>
      <c r="H12" s="45"/>
      <c r="I12" s="46">
        <f t="shared" si="2"/>
        <v>5414.92</v>
      </c>
      <c r="J12" s="120">
        <v>25</v>
      </c>
      <c r="K12" s="76">
        <f>F12</f>
        <v>0.12254901960784313</v>
      </c>
      <c r="L12" s="158">
        <v>113038</v>
      </c>
      <c r="M12" s="155">
        <f t="shared" si="3"/>
        <v>0.46081344959865633</v>
      </c>
      <c r="N12" s="251"/>
      <c r="O12" s="164">
        <f t="shared" si="4"/>
        <v>85250.488175751423</v>
      </c>
      <c r="P12" s="158">
        <v>129283</v>
      </c>
      <c r="Q12" s="155">
        <f t="shared" si="5"/>
        <v>0.4697237239855831</v>
      </c>
      <c r="R12" s="251"/>
      <c r="S12" s="164">
        <f t="shared" si="6"/>
        <v>25061.6395695268</v>
      </c>
      <c r="T12" s="158">
        <v>135373.43</v>
      </c>
      <c r="U12" s="155">
        <f t="shared" si="7"/>
        <v>0.42291263677926494</v>
      </c>
      <c r="V12" s="251"/>
      <c r="W12" s="164">
        <v>10780.184999999999</v>
      </c>
      <c r="X12" s="158">
        <v>135373.43</v>
      </c>
      <c r="Y12" s="155">
        <f t="shared" si="9"/>
        <v>0.37072577323133615</v>
      </c>
      <c r="Z12" s="251"/>
      <c r="AA12" s="164">
        <f t="shared" si="10"/>
        <v>0</v>
      </c>
      <c r="AB12" s="158">
        <v>135373.43</v>
      </c>
      <c r="AC12" s="155">
        <f t="shared" si="11"/>
        <v>0.32997478683076864</v>
      </c>
      <c r="AD12" s="251"/>
      <c r="AE12" s="164">
        <f t="shared" si="12"/>
        <v>0</v>
      </c>
      <c r="AF12" s="158">
        <v>135373.43</v>
      </c>
      <c r="AG12" s="155">
        <f t="shared" si="13"/>
        <v>0.29716098921436329</v>
      </c>
      <c r="AH12" s="251"/>
      <c r="AI12" s="164">
        <f t="shared" si="14"/>
        <v>0</v>
      </c>
      <c r="AJ12" s="158">
        <v>135373.43</v>
      </c>
      <c r="AK12" s="155">
        <f t="shared" si="15"/>
        <v>0.27028097128417805</v>
      </c>
      <c r="AL12" s="251"/>
      <c r="AM12" s="164">
        <f t="shared" si="16"/>
        <v>0</v>
      </c>
      <c r="AN12" s="158">
        <v>135373.43</v>
      </c>
      <c r="AO12" s="155">
        <f t="shared" si="17"/>
        <v>0.2478582147051393</v>
      </c>
      <c r="AP12" s="251"/>
      <c r="AQ12" s="164">
        <f t="shared" si="18"/>
        <v>0</v>
      </c>
      <c r="AR12" s="158">
        <v>135373.43</v>
      </c>
      <c r="AS12" s="155">
        <f t="shared" si="19"/>
        <v>0.22888971922315676</v>
      </c>
      <c r="AT12" s="251"/>
      <c r="AU12" s="164">
        <f t="shared" si="20"/>
        <v>0</v>
      </c>
      <c r="AV12" s="158">
        <v>135373.43</v>
      </c>
      <c r="AW12" s="155">
        <f t="shared" si="21"/>
        <v>0.22270415347610789</v>
      </c>
      <c r="AX12" s="251"/>
      <c r="AY12" s="164">
        <f t="shared" si="22"/>
        <v>0</v>
      </c>
      <c r="AZ12" s="158">
        <v>135373.43</v>
      </c>
      <c r="BA12" s="155">
        <f t="shared" si="23"/>
        <v>0.22264298602647631</v>
      </c>
      <c r="BB12" s="251"/>
      <c r="BC12" s="164">
        <f t="shared" si="24"/>
        <v>0</v>
      </c>
      <c r="CC12" s="90">
        <f t="shared" si="0"/>
        <v>0</v>
      </c>
      <c r="CD12" s="91" t="e">
        <f t="shared" ref="CD12" si="30">+CC12-#REF!</f>
        <v>#REF!</v>
      </c>
    </row>
    <row r="13" spans="1:82" x14ac:dyDescent="0.3">
      <c r="A13" s="40" t="s">
        <v>8</v>
      </c>
      <c r="B13" s="41">
        <v>3</v>
      </c>
      <c r="C13" s="42" t="s">
        <v>15</v>
      </c>
      <c r="D13" s="43">
        <v>44130</v>
      </c>
      <c r="E13" s="43">
        <v>44133</v>
      </c>
      <c r="F13" s="44">
        <f t="shared" si="1"/>
        <v>1.4705882352941176E-2</v>
      </c>
      <c r="G13" s="45">
        <v>100</v>
      </c>
      <c r="H13" s="45"/>
      <c r="I13" s="46">
        <f t="shared" si="2"/>
        <v>33.333333333333336</v>
      </c>
      <c r="J13" s="120">
        <v>3</v>
      </c>
      <c r="K13" s="76">
        <f>F13</f>
        <v>1.4705882352941176E-2</v>
      </c>
      <c r="L13" s="158">
        <v>0</v>
      </c>
      <c r="M13" s="155">
        <f t="shared" si="3"/>
        <v>0</v>
      </c>
      <c r="N13" s="251"/>
      <c r="O13" s="164">
        <f t="shared" si="4"/>
        <v>0</v>
      </c>
      <c r="P13" s="158">
        <v>0</v>
      </c>
      <c r="Q13" s="155">
        <f t="shared" si="5"/>
        <v>0</v>
      </c>
      <c r="R13" s="251"/>
      <c r="S13" s="164">
        <f t="shared" si="6"/>
        <v>0</v>
      </c>
      <c r="T13" s="158">
        <v>100</v>
      </c>
      <c r="U13" s="155">
        <f t="shared" si="7"/>
        <v>3.1240446281021687E-4</v>
      </c>
      <c r="V13" s="251"/>
      <c r="W13" s="164">
        <f t="shared" si="8"/>
        <v>7.8101115702554216</v>
      </c>
      <c r="X13" s="158">
        <v>100</v>
      </c>
      <c r="Y13" s="155">
        <f t="shared" si="9"/>
        <v>2.7385416269007601E-4</v>
      </c>
      <c r="Z13" s="251"/>
      <c r="AA13" s="164">
        <f t="shared" si="10"/>
        <v>0</v>
      </c>
      <c r="AB13" s="158">
        <v>100</v>
      </c>
      <c r="AC13" s="155">
        <f t="shared" si="11"/>
        <v>2.4375151522035651E-4</v>
      </c>
      <c r="AD13" s="251"/>
      <c r="AE13" s="164">
        <f t="shared" si="12"/>
        <v>0</v>
      </c>
      <c r="AF13" s="158">
        <v>100</v>
      </c>
      <c r="AG13" s="155">
        <f t="shared" si="13"/>
        <v>2.1951204842365546E-4</v>
      </c>
      <c r="AH13" s="251"/>
      <c r="AI13" s="164">
        <f t="shared" si="14"/>
        <v>0</v>
      </c>
      <c r="AJ13" s="158">
        <v>100</v>
      </c>
      <c r="AK13" s="155">
        <f t="shared" si="15"/>
        <v>1.9965584921958322E-4</v>
      </c>
      <c r="AL13" s="251"/>
      <c r="AM13" s="164">
        <f t="shared" si="16"/>
        <v>0</v>
      </c>
      <c r="AN13" s="158">
        <v>100</v>
      </c>
      <c r="AO13" s="155">
        <f t="shared" si="17"/>
        <v>1.8309221736136799E-4</v>
      </c>
      <c r="AP13" s="251"/>
      <c r="AQ13" s="164">
        <f t="shared" si="18"/>
        <v>0</v>
      </c>
      <c r="AR13" s="158">
        <v>100</v>
      </c>
      <c r="AS13" s="155">
        <f t="shared" si="19"/>
        <v>1.6908023917481944E-4</v>
      </c>
      <c r="AT13" s="251"/>
      <c r="AU13" s="164">
        <f t="shared" si="20"/>
        <v>0</v>
      </c>
      <c r="AV13" s="158">
        <v>100</v>
      </c>
      <c r="AW13" s="155">
        <f t="shared" si="21"/>
        <v>1.6451097787513244E-4</v>
      </c>
      <c r="AX13" s="251"/>
      <c r="AY13" s="164">
        <f t="shared" si="22"/>
        <v>0</v>
      </c>
      <c r="AZ13" s="158">
        <v>100</v>
      </c>
      <c r="BA13" s="155">
        <f t="shared" si="23"/>
        <v>1.6446579363947291E-4</v>
      </c>
      <c r="BB13" s="251"/>
      <c r="BC13" s="164">
        <f t="shared" si="24"/>
        <v>0</v>
      </c>
      <c r="CC13" s="90">
        <f t="shared" si="0"/>
        <v>0</v>
      </c>
      <c r="CD13" s="91" t="e">
        <f t="shared" ref="CD13" si="31">+CC13-#REF!</f>
        <v>#REF!</v>
      </c>
    </row>
    <row r="14" spans="1:82" x14ac:dyDescent="0.3">
      <c r="A14" s="7" t="s">
        <v>6</v>
      </c>
      <c r="B14" s="8">
        <v>3</v>
      </c>
      <c r="C14" s="15" t="s">
        <v>16</v>
      </c>
      <c r="D14" s="9">
        <v>44131</v>
      </c>
      <c r="E14" s="9">
        <v>44187</v>
      </c>
      <c r="F14" s="10">
        <f t="shared" si="1"/>
        <v>0</v>
      </c>
      <c r="G14" s="11">
        <v>0</v>
      </c>
      <c r="H14" s="11"/>
      <c r="I14" s="12">
        <f t="shared" si="2"/>
        <v>0</v>
      </c>
      <c r="J14" s="126">
        <v>48</v>
      </c>
      <c r="K14" s="94">
        <f>SUM(K15:K18)</f>
        <v>0.23529411764705885</v>
      </c>
      <c r="L14" s="159">
        <v>0</v>
      </c>
      <c r="M14" s="156">
        <f t="shared" si="3"/>
        <v>0</v>
      </c>
      <c r="N14" s="251"/>
      <c r="O14" s="165">
        <f t="shared" si="4"/>
        <v>0</v>
      </c>
      <c r="P14" s="159">
        <v>0</v>
      </c>
      <c r="Q14" s="156">
        <f t="shared" si="5"/>
        <v>0</v>
      </c>
      <c r="R14" s="251"/>
      <c r="S14" s="165">
        <f t="shared" si="6"/>
        <v>0</v>
      </c>
      <c r="T14" s="159">
        <v>0</v>
      </c>
      <c r="U14" s="156">
        <f t="shared" si="7"/>
        <v>0</v>
      </c>
      <c r="V14" s="251"/>
      <c r="W14" s="165">
        <f t="shared" si="8"/>
        <v>0</v>
      </c>
      <c r="X14" s="159">
        <v>0</v>
      </c>
      <c r="Y14" s="156">
        <f t="shared" si="9"/>
        <v>0</v>
      </c>
      <c r="Z14" s="251"/>
      <c r="AA14" s="165">
        <f t="shared" si="10"/>
        <v>0</v>
      </c>
      <c r="AB14" s="159">
        <v>0</v>
      </c>
      <c r="AC14" s="156">
        <f t="shared" si="11"/>
        <v>0</v>
      </c>
      <c r="AD14" s="251"/>
      <c r="AE14" s="165">
        <f t="shared" si="12"/>
        <v>0</v>
      </c>
      <c r="AF14" s="159">
        <v>0</v>
      </c>
      <c r="AG14" s="156">
        <f t="shared" si="13"/>
        <v>0</v>
      </c>
      <c r="AH14" s="251"/>
      <c r="AI14" s="165">
        <f t="shared" si="14"/>
        <v>0</v>
      </c>
      <c r="AJ14" s="159">
        <v>0</v>
      </c>
      <c r="AK14" s="156">
        <f t="shared" si="15"/>
        <v>0</v>
      </c>
      <c r="AL14" s="251"/>
      <c r="AM14" s="165">
        <f t="shared" si="16"/>
        <v>0</v>
      </c>
      <c r="AN14" s="159">
        <v>0</v>
      </c>
      <c r="AO14" s="156">
        <f t="shared" si="17"/>
        <v>0</v>
      </c>
      <c r="AP14" s="251"/>
      <c r="AQ14" s="165">
        <f t="shared" si="18"/>
        <v>0</v>
      </c>
      <c r="AR14" s="159">
        <v>0</v>
      </c>
      <c r="AS14" s="156">
        <f t="shared" si="19"/>
        <v>0</v>
      </c>
      <c r="AT14" s="251"/>
      <c r="AU14" s="165">
        <f t="shared" si="20"/>
        <v>0</v>
      </c>
      <c r="AV14" s="159">
        <v>0</v>
      </c>
      <c r="AW14" s="156">
        <f t="shared" si="21"/>
        <v>0</v>
      </c>
      <c r="AX14" s="251"/>
      <c r="AY14" s="165">
        <f t="shared" si="22"/>
        <v>0</v>
      </c>
      <c r="AZ14" s="159">
        <v>0</v>
      </c>
      <c r="BA14" s="156">
        <f t="shared" si="23"/>
        <v>0</v>
      </c>
      <c r="BB14" s="251"/>
      <c r="BC14" s="165">
        <f t="shared" si="24"/>
        <v>0</v>
      </c>
      <c r="CC14" s="90">
        <f t="shared" si="0"/>
        <v>0</v>
      </c>
      <c r="CD14" s="91" t="e">
        <f t="shared" ref="CD14" si="32">+CC14-#REF!</f>
        <v>#REF!</v>
      </c>
    </row>
    <row r="15" spans="1:82" x14ac:dyDescent="0.3">
      <c r="A15" s="40" t="s">
        <v>8</v>
      </c>
      <c r="B15" s="41">
        <v>4</v>
      </c>
      <c r="C15" s="42" t="s">
        <v>17</v>
      </c>
      <c r="D15" s="43">
        <v>44131</v>
      </c>
      <c r="E15" s="43">
        <v>44152</v>
      </c>
      <c r="F15" s="44">
        <f t="shared" si="1"/>
        <v>8.8235294117647065E-2</v>
      </c>
      <c r="G15" s="45">
        <v>698</v>
      </c>
      <c r="H15" s="45"/>
      <c r="I15" s="46">
        <f t="shared" si="2"/>
        <v>38.777777777777779</v>
      </c>
      <c r="J15" s="120">
        <v>18</v>
      </c>
      <c r="K15" s="76">
        <f>F15</f>
        <v>8.8235294117647065E-2</v>
      </c>
      <c r="L15" s="158">
        <v>0</v>
      </c>
      <c r="M15" s="155">
        <f t="shared" si="3"/>
        <v>0</v>
      </c>
      <c r="N15" s="251"/>
      <c r="O15" s="164">
        <f t="shared" si="4"/>
        <v>0</v>
      </c>
      <c r="P15" s="158">
        <v>0</v>
      </c>
      <c r="Q15" s="155">
        <f t="shared" si="5"/>
        <v>0</v>
      </c>
      <c r="R15" s="251"/>
      <c r="S15" s="164">
        <f t="shared" si="6"/>
        <v>0</v>
      </c>
      <c r="T15" s="158">
        <v>151</v>
      </c>
      <c r="U15" s="155">
        <f t="shared" si="7"/>
        <v>4.7173073884342748E-4</v>
      </c>
      <c r="V15" s="251"/>
      <c r="W15" s="164">
        <f t="shared" si="8"/>
        <v>11.793268471085687</v>
      </c>
      <c r="X15" s="158">
        <v>385</v>
      </c>
      <c r="Y15" s="155">
        <f t="shared" si="9"/>
        <v>1.0543385263567927E-3</v>
      </c>
      <c r="Z15" s="251"/>
      <c r="AA15" s="164">
        <f t="shared" si="10"/>
        <v>0</v>
      </c>
      <c r="AB15" s="158">
        <v>619</v>
      </c>
      <c r="AC15" s="155">
        <f t="shared" si="11"/>
        <v>1.5088218792140068E-3</v>
      </c>
      <c r="AD15" s="251"/>
      <c r="AE15" s="164">
        <f t="shared" si="12"/>
        <v>0</v>
      </c>
      <c r="AF15" s="158">
        <v>698</v>
      </c>
      <c r="AG15" s="155">
        <f t="shared" si="13"/>
        <v>1.5321940979971149E-3</v>
      </c>
      <c r="AH15" s="251"/>
      <c r="AI15" s="164">
        <f t="shared" si="14"/>
        <v>0</v>
      </c>
      <c r="AJ15" s="158">
        <v>698</v>
      </c>
      <c r="AK15" s="155">
        <f t="shared" si="15"/>
        <v>1.393597827552691E-3</v>
      </c>
      <c r="AL15" s="251"/>
      <c r="AM15" s="164">
        <f t="shared" si="16"/>
        <v>0</v>
      </c>
      <c r="AN15" s="158">
        <v>698</v>
      </c>
      <c r="AO15" s="155">
        <f t="shared" si="17"/>
        <v>1.2779836771823485E-3</v>
      </c>
      <c r="AP15" s="251"/>
      <c r="AQ15" s="164">
        <f t="shared" si="18"/>
        <v>0</v>
      </c>
      <c r="AR15" s="158">
        <v>698</v>
      </c>
      <c r="AS15" s="155">
        <f t="shared" si="19"/>
        <v>1.1801800694402397E-3</v>
      </c>
      <c r="AT15" s="251"/>
      <c r="AU15" s="164">
        <f t="shared" si="20"/>
        <v>0</v>
      </c>
      <c r="AV15" s="158">
        <v>698</v>
      </c>
      <c r="AW15" s="155">
        <f t="shared" si="21"/>
        <v>1.1482866255684244E-3</v>
      </c>
      <c r="AX15" s="251"/>
      <c r="AY15" s="164">
        <f t="shared" si="22"/>
        <v>0</v>
      </c>
      <c r="AZ15" s="158">
        <v>698</v>
      </c>
      <c r="BA15" s="155">
        <f t="shared" si="23"/>
        <v>1.1479712396035209E-3</v>
      </c>
      <c r="BB15" s="251"/>
      <c r="BC15" s="164">
        <f t="shared" si="24"/>
        <v>0</v>
      </c>
      <c r="CC15" s="90">
        <f t="shared" si="0"/>
        <v>0</v>
      </c>
      <c r="CD15" s="91" t="e">
        <f t="shared" ref="CD15" si="33">+CC15-#REF!</f>
        <v>#REF!</v>
      </c>
    </row>
    <row r="16" spans="1:82" x14ac:dyDescent="0.3">
      <c r="A16" s="40" t="s">
        <v>8</v>
      </c>
      <c r="B16" s="41">
        <v>4</v>
      </c>
      <c r="C16" s="42" t="s">
        <v>18</v>
      </c>
      <c r="D16" s="43">
        <v>44152</v>
      </c>
      <c r="E16" s="43">
        <v>44163</v>
      </c>
      <c r="F16" s="44">
        <f t="shared" si="1"/>
        <v>4.9019607843137254E-2</v>
      </c>
      <c r="G16" s="45">
        <v>389</v>
      </c>
      <c r="H16" s="45"/>
      <c r="I16" s="46">
        <f t="shared" si="2"/>
        <v>38.9</v>
      </c>
      <c r="J16" s="120">
        <v>10</v>
      </c>
      <c r="K16" s="76">
        <f t="shared" ref="K16:K18" si="34">F16</f>
        <v>4.9019607843137254E-2</v>
      </c>
      <c r="L16" s="158">
        <v>0</v>
      </c>
      <c r="M16" s="155">
        <f t="shared" si="3"/>
        <v>0</v>
      </c>
      <c r="N16" s="251"/>
      <c r="O16" s="164">
        <f t="shared" si="4"/>
        <v>0</v>
      </c>
      <c r="P16" s="158">
        <v>0</v>
      </c>
      <c r="Q16" s="155">
        <f t="shared" si="5"/>
        <v>0</v>
      </c>
      <c r="R16" s="251"/>
      <c r="S16" s="164">
        <f t="shared" si="6"/>
        <v>0</v>
      </c>
      <c r="T16" s="158">
        <v>0</v>
      </c>
      <c r="U16" s="155">
        <f t="shared" si="7"/>
        <v>0</v>
      </c>
      <c r="V16" s="251"/>
      <c r="W16" s="164">
        <f t="shared" si="8"/>
        <v>0</v>
      </c>
      <c r="X16" s="158">
        <v>0</v>
      </c>
      <c r="Y16" s="155">
        <f t="shared" si="9"/>
        <v>0</v>
      </c>
      <c r="Z16" s="251"/>
      <c r="AA16" s="164">
        <f t="shared" si="10"/>
        <v>0</v>
      </c>
      <c r="AB16" s="158">
        <v>0</v>
      </c>
      <c r="AC16" s="155">
        <f t="shared" si="11"/>
        <v>0</v>
      </c>
      <c r="AD16" s="251"/>
      <c r="AE16" s="164">
        <f t="shared" si="12"/>
        <v>0</v>
      </c>
      <c r="AF16" s="158">
        <v>151</v>
      </c>
      <c r="AG16" s="155">
        <f t="shared" si="13"/>
        <v>3.3146319311971975E-4</v>
      </c>
      <c r="AH16" s="251"/>
      <c r="AI16" s="164">
        <f t="shared" si="14"/>
        <v>0</v>
      </c>
      <c r="AJ16" s="158">
        <v>385</v>
      </c>
      <c r="AK16" s="155">
        <f t="shared" si="15"/>
        <v>7.6867501949539545E-4</v>
      </c>
      <c r="AL16" s="251"/>
      <c r="AM16" s="164">
        <f t="shared" si="16"/>
        <v>0</v>
      </c>
      <c r="AN16" s="158">
        <v>389</v>
      </c>
      <c r="AO16" s="155">
        <f t="shared" si="17"/>
        <v>7.1222872553572143E-4</v>
      </c>
      <c r="AP16" s="251"/>
      <c r="AQ16" s="164">
        <f t="shared" si="18"/>
        <v>0</v>
      </c>
      <c r="AR16" s="158">
        <v>389</v>
      </c>
      <c r="AS16" s="155">
        <f t="shared" si="19"/>
        <v>6.5772213039004762E-4</v>
      </c>
      <c r="AT16" s="251"/>
      <c r="AU16" s="164">
        <f t="shared" si="20"/>
        <v>0</v>
      </c>
      <c r="AV16" s="158">
        <v>389</v>
      </c>
      <c r="AW16" s="155">
        <f t="shared" si="21"/>
        <v>6.3994770393426524E-4</v>
      </c>
      <c r="AX16" s="251"/>
      <c r="AY16" s="164">
        <f t="shared" si="22"/>
        <v>0</v>
      </c>
      <c r="AZ16" s="158">
        <v>389</v>
      </c>
      <c r="BA16" s="155">
        <f t="shared" si="23"/>
        <v>6.3977193725754959E-4</v>
      </c>
      <c r="BB16" s="251"/>
      <c r="BC16" s="164">
        <f t="shared" si="24"/>
        <v>0</v>
      </c>
      <c r="CC16" s="90">
        <f t="shared" si="0"/>
        <v>0</v>
      </c>
      <c r="CD16" s="91" t="e">
        <f t="shared" ref="CD16" si="35">+CC16-#REF!</f>
        <v>#REF!</v>
      </c>
    </row>
    <row r="17" spans="1:82" x14ac:dyDescent="0.3">
      <c r="A17" s="40" t="s">
        <v>8</v>
      </c>
      <c r="B17" s="41">
        <v>4</v>
      </c>
      <c r="C17" s="42" t="s">
        <v>19</v>
      </c>
      <c r="D17" s="43">
        <v>44163</v>
      </c>
      <c r="E17" s="43">
        <v>44181</v>
      </c>
      <c r="F17" s="44">
        <f t="shared" si="1"/>
        <v>7.3529411764705885E-2</v>
      </c>
      <c r="G17" s="45">
        <v>603</v>
      </c>
      <c r="H17" s="45"/>
      <c r="I17" s="46">
        <f t="shared" si="2"/>
        <v>40.200000000000003</v>
      </c>
      <c r="J17" s="120">
        <v>15</v>
      </c>
      <c r="K17" s="76">
        <f t="shared" si="34"/>
        <v>7.3529411764705885E-2</v>
      </c>
      <c r="L17" s="158">
        <v>0</v>
      </c>
      <c r="M17" s="155">
        <f t="shared" si="3"/>
        <v>0</v>
      </c>
      <c r="N17" s="251"/>
      <c r="O17" s="164">
        <f t="shared" si="4"/>
        <v>0</v>
      </c>
      <c r="P17" s="158">
        <v>0</v>
      </c>
      <c r="Q17" s="155">
        <f t="shared" si="5"/>
        <v>0</v>
      </c>
      <c r="R17" s="251"/>
      <c r="S17" s="164">
        <f t="shared" si="6"/>
        <v>0</v>
      </c>
      <c r="T17" s="158">
        <v>0</v>
      </c>
      <c r="U17" s="155">
        <f t="shared" si="7"/>
        <v>0</v>
      </c>
      <c r="V17" s="251"/>
      <c r="W17" s="164">
        <f t="shared" si="8"/>
        <v>0</v>
      </c>
      <c r="X17" s="158">
        <v>0</v>
      </c>
      <c r="Y17" s="155">
        <f t="shared" si="9"/>
        <v>0</v>
      </c>
      <c r="Z17" s="251"/>
      <c r="AA17" s="164">
        <f t="shared" si="10"/>
        <v>0</v>
      </c>
      <c r="AB17" s="158">
        <v>0</v>
      </c>
      <c r="AC17" s="155">
        <f t="shared" si="11"/>
        <v>0</v>
      </c>
      <c r="AD17" s="251"/>
      <c r="AE17" s="164">
        <f t="shared" si="12"/>
        <v>0</v>
      </c>
      <c r="AF17" s="158">
        <v>0</v>
      </c>
      <c r="AG17" s="155">
        <f t="shared" si="13"/>
        <v>0</v>
      </c>
      <c r="AH17" s="251"/>
      <c r="AI17" s="164">
        <f t="shared" si="14"/>
        <v>0</v>
      </c>
      <c r="AJ17" s="158">
        <v>0</v>
      </c>
      <c r="AK17" s="155">
        <f t="shared" si="15"/>
        <v>0</v>
      </c>
      <c r="AL17" s="251"/>
      <c r="AM17" s="164">
        <f t="shared" si="16"/>
        <v>0</v>
      </c>
      <c r="AN17" s="158">
        <v>235</v>
      </c>
      <c r="AO17" s="155">
        <f t="shared" si="17"/>
        <v>4.3026671079921474E-4</v>
      </c>
      <c r="AP17" s="251"/>
      <c r="AQ17" s="164">
        <f t="shared" si="18"/>
        <v>0</v>
      </c>
      <c r="AR17" s="158">
        <v>475</v>
      </c>
      <c r="AS17" s="155">
        <f t="shared" si="19"/>
        <v>8.0313113608039229E-4</v>
      </c>
      <c r="AT17" s="251"/>
      <c r="AU17" s="164">
        <f t="shared" si="20"/>
        <v>0</v>
      </c>
      <c r="AV17" s="158">
        <v>603</v>
      </c>
      <c r="AW17" s="155">
        <f t="shared" si="21"/>
        <v>9.9200119658704867E-4</v>
      </c>
      <c r="AX17" s="251"/>
      <c r="AY17" s="164">
        <f t="shared" si="22"/>
        <v>0</v>
      </c>
      <c r="AZ17" s="158">
        <v>603</v>
      </c>
      <c r="BA17" s="155">
        <f t="shared" si="23"/>
        <v>9.9172873564602163E-4</v>
      </c>
      <c r="BB17" s="251"/>
      <c r="BC17" s="164">
        <f t="shared" si="24"/>
        <v>0</v>
      </c>
      <c r="CC17" s="90">
        <f t="shared" si="0"/>
        <v>0</v>
      </c>
      <c r="CD17" s="91" t="e">
        <f t="shared" ref="CD17" si="36">+CC17-#REF!</f>
        <v>#REF!</v>
      </c>
    </row>
    <row r="18" spans="1:82" x14ac:dyDescent="0.3">
      <c r="A18" s="40" t="s">
        <v>8</v>
      </c>
      <c r="B18" s="41">
        <v>4</v>
      </c>
      <c r="C18" s="42" t="s">
        <v>20</v>
      </c>
      <c r="D18" s="43">
        <v>44187</v>
      </c>
      <c r="E18" s="43">
        <v>44187</v>
      </c>
      <c r="F18" s="44">
        <f t="shared" si="1"/>
        <v>2.4509803921568627E-2</v>
      </c>
      <c r="G18" s="45">
        <v>134</v>
      </c>
      <c r="H18" s="45"/>
      <c r="I18" s="46">
        <f t="shared" si="2"/>
        <v>26.8</v>
      </c>
      <c r="J18" s="120">
        <v>5</v>
      </c>
      <c r="K18" s="76">
        <f t="shared" si="34"/>
        <v>2.4509803921568627E-2</v>
      </c>
      <c r="L18" s="158">
        <v>0</v>
      </c>
      <c r="M18" s="155">
        <f t="shared" si="3"/>
        <v>0</v>
      </c>
      <c r="N18" s="251"/>
      <c r="O18" s="164">
        <f t="shared" si="4"/>
        <v>0</v>
      </c>
      <c r="P18" s="158">
        <v>0</v>
      </c>
      <c r="Q18" s="155">
        <f t="shared" si="5"/>
        <v>0</v>
      </c>
      <c r="R18" s="251"/>
      <c r="S18" s="164">
        <f t="shared" si="6"/>
        <v>0</v>
      </c>
      <c r="T18" s="158">
        <v>0</v>
      </c>
      <c r="U18" s="155">
        <f t="shared" si="7"/>
        <v>0</v>
      </c>
      <c r="V18" s="251"/>
      <c r="W18" s="164">
        <f t="shared" si="8"/>
        <v>0</v>
      </c>
      <c r="X18" s="158">
        <v>0</v>
      </c>
      <c r="Y18" s="155">
        <f t="shared" si="9"/>
        <v>0</v>
      </c>
      <c r="Z18" s="251"/>
      <c r="AA18" s="164">
        <f t="shared" si="10"/>
        <v>0</v>
      </c>
      <c r="AB18" s="158">
        <v>0</v>
      </c>
      <c r="AC18" s="155">
        <f t="shared" si="11"/>
        <v>0</v>
      </c>
      <c r="AD18" s="251"/>
      <c r="AE18" s="164">
        <f t="shared" si="12"/>
        <v>0</v>
      </c>
      <c r="AF18" s="158">
        <v>0</v>
      </c>
      <c r="AG18" s="155">
        <f t="shared" si="13"/>
        <v>0</v>
      </c>
      <c r="AH18" s="251"/>
      <c r="AI18" s="164">
        <f t="shared" si="14"/>
        <v>0</v>
      </c>
      <c r="AJ18" s="158">
        <v>0</v>
      </c>
      <c r="AK18" s="155">
        <f t="shared" si="15"/>
        <v>0</v>
      </c>
      <c r="AL18" s="251"/>
      <c r="AM18" s="164">
        <f t="shared" si="16"/>
        <v>0</v>
      </c>
      <c r="AN18" s="158">
        <v>0</v>
      </c>
      <c r="AO18" s="155">
        <f t="shared" si="17"/>
        <v>0</v>
      </c>
      <c r="AP18" s="251"/>
      <c r="AQ18" s="164">
        <f t="shared" si="18"/>
        <v>0</v>
      </c>
      <c r="AR18" s="158">
        <v>0</v>
      </c>
      <c r="AS18" s="155">
        <f t="shared" si="19"/>
        <v>0</v>
      </c>
      <c r="AT18" s="251"/>
      <c r="AU18" s="164">
        <f t="shared" si="20"/>
        <v>0</v>
      </c>
      <c r="AV18" s="158">
        <v>78</v>
      </c>
      <c r="AW18" s="155">
        <f t="shared" si="21"/>
        <v>1.2831856274260329E-4</v>
      </c>
      <c r="AX18" s="251"/>
      <c r="AY18" s="164">
        <f t="shared" si="22"/>
        <v>0</v>
      </c>
      <c r="AZ18" s="158">
        <v>134</v>
      </c>
      <c r="BA18" s="155">
        <f t="shared" si="23"/>
        <v>2.2038416347689371E-4</v>
      </c>
      <c r="BB18" s="251"/>
      <c r="BC18" s="164">
        <f t="shared" si="24"/>
        <v>0</v>
      </c>
      <c r="CC18" s="90">
        <f t="shared" si="0"/>
        <v>0</v>
      </c>
      <c r="CD18" s="91" t="e">
        <f t="shared" ref="CD18" si="37">+CC18-#REF!</f>
        <v>#REF!</v>
      </c>
    </row>
    <row r="19" spans="1:82" ht="15" thickBot="1" x14ac:dyDescent="0.35">
      <c r="A19" s="34" t="s">
        <v>8</v>
      </c>
      <c r="B19" s="35">
        <v>4</v>
      </c>
      <c r="C19" s="34" t="s">
        <v>21</v>
      </c>
      <c r="D19" s="36">
        <v>44208</v>
      </c>
      <c r="E19" s="36">
        <v>44187</v>
      </c>
      <c r="F19" s="37">
        <f t="shared" si="1"/>
        <v>0</v>
      </c>
      <c r="G19" s="38">
        <v>0</v>
      </c>
      <c r="H19" s="38"/>
      <c r="I19" s="39">
        <f t="shared" si="2"/>
        <v>0</v>
      </c>
      <c r="J19" s="119">
        <v>0</v>
      </c>
      <c r="K19" s="77"/>
      <c r="L19" s="158">
        <v>0</v>
      </c>
      <c r="M19" s="155">
        <f t="shared" si="3"/>
        <v>0</v>
      </c>
      <c r="N19" s="251"/>
      <c r="O19" s="164">
        <f t="shared" si="4"/>
        <v>0</v>
      </c>
      <c r="P19" s="158">
        <v>0</v>
      </c>
      <c r="Q19" s="155">
        <f t="shared" si="5"/>
        <v>0</v>
      </c>
      <c r="R19" s="251"/>
      <c r="S19" s="164">
        <f t="shared" si="6"/>
        <v>0</v>
      </c>
      <c r="T19" s="158">
        <v>0</v>
      </c>
      <c r="U19" s="155">
        <f t="shared" si="7"/>
        <v>0</v>
      </c>
      <c r="V19" s="251"/>
      <c r="W19" s="164">
        <f t="shared" si="8"/>
        <v>0</v>
      </c>
      <c r="X19" s="158">
        <v>0</v>
      </c>
      <c r="Y19" s="155">
        <f t="shared" si="9"/>
        <v>0</v>
      </c>
      <c r="Z19" s="251"/>
      <c r="AA19" s="164">
        <f t="shared" si="10"/>
        <v>0</v>
      </c>
      <c r="AB19" s="158">
        <v>0</v>
      </c>
      <c r="AC19" s="155">
        <f t="shared" si="11"/>
        <v>0</v>
      </c>
      <c r="AD19" s="251"/>
      <c r="AE19" s="164">
        <f t="shared" si="12"/>
        <v>0</v>
      </c>
      <c r="AF19" s="158">
        <v>0</v>
      </c>
      <c r="AG19" s="155">
        <f t="shared" si="13"/>
        <v>0</v>
      </c>
      <c r="AH19" s="251"/>
      <c r="AI19" s="164">
        <f t="shared" si="14"/>
        <v>0</v>
      </c>
      <c r="AJ19" s="158">
        <v>0</v>
      </c>
      <c r="AK19" s="155">
        <f t="shared" si="15"/>
        <v>0</v>
      </c>
      <c r="AL19" s="251"/>
      <c r="AM19" s="164">
        <f t="shared" si="16"/>
        <v>0</v>
      </c>
      <c r="AN19" s="158">
        <v>0</v>
      </c>
      <c r="AO19" s="155">
        <f t="shared" si="17"/>
        <v>0</v>
      </c>
      <c r="AP19" s="251"/>
      <c r="AQ19" s="164">
        <f t="shared" si="18"/>
        <v>0</v>
      </c>
      <c r="AR19" s="158">
        <v>0</v>
      </c>
      <c r="AS19" s="155">
        <f t="shared" si="19"/>
        <v>0</v>
      </c>
      <c r="AT19" s="251"/>
      <c r="AU19" s="164">
        <f t="shared" si="20"/>
        <v>0</v>
      </c>
      <c r="AV19" s="158">
        <v>0</v>
      </c>
      <c r="AW19" s="155">
        <f t="shared" si="21"/>
        <v>0</v>
      </c>
      <c r="AX19" s="251"/>
      <c r="AY19" s="164">
        <f t="shared" si="22"/>
        <v>0</v>
      </c>
      <c r="AZ19" s="158">
        <v>0</v>
      </c>
      <c r="BA19" s="155">
        <f t="shared" si="23"/>
        <v>0</v>
      </c>
      <c r="BB19" s="251"/>
      <c r="BC19" s="164">
        <f t="shared" si="24"/>
        <v>0</v>
      </c>
      <c r="CC19" s="90">
        <f t="shared" si="0"/>
        <v>0</v>
      </c>
      <c r="CD19" s="91" t="e">
        <f t="shared" ref="CD19" si="38">+CC19-#REF!</f>
        <v>#REF!</v>
      </c>
    </row>
    <row r="20" spans="1:82" x14ac:dyDescent="0.3">
      <c r="A20" s="1" t="s">
        <v>6</v>
      </c>
      <c r="B20" s="6">
        <v>2</v>
      </c>
      <c r="C20" s="13" t="s">
        <v>22</v>
      </c>
      <c r="D20" s="2">
        <v>44131</v>
      </c>
      <c r="E20" s="2">
        <v>44187</v>
      </c>
      <c r="F20" s="3">
        <f t="shared" si="1"/>
        <v>0</v>
      </c>
      <c r="G20" s="4">
        <v>0</v>
      </c>
      <c r="H20" s="4"/>
      <c r="I20" s="5">
        <f t="shared" si="2"/>
        <v>0</v>
      </c>
      <c r="J20" s="125">
        <v>48</v>
      </c>
      <c r="K20" s="93">
        <f>SUM(K21:K23)</f>
        <v>0.39215686274509803</v>
      </c>
      <c r="L20" s="157">
        <v>0</v>
      </c>
      <c r="M20" s="154">
        <f t="shared" si="3"/>
        <v>0</v>
      </c>
      <c r="N20" s="251"/>
      <c r="O20" s="163">
        <f t="shared" si="4"/>
        <v>0</v>
      </c>
      <c r="P20" s="157">
        <v>0</v>
      </c>
      <c r="Q20" s="154">
        <f t="shared" si="5"/>
        <v>0</v>
      </c>
      <c r="R20" s="251"/>
      <c r="S20" s="163">
        <f t="shared" si="6"/>
        <v>0</v>
      </c>
      <c r="T20" s="157">
        <v>0</v>
      </c>
      <c r="U20" s="154">
        <f t="shared" si="7"/>
        <v>0</v>
      </c>
      <c r="V20" s="251"/>
      <c r="W20" s="163">
        <f t="shared" si="8"/>
        <v>0</v>
      </c>
      <c r="X20" s="157">
        <v>0</v>
      </c>
      <c r="Y20" s="154">
        <f t="shared" si="9"/>
        <v>0</v>
      </c>
      <c r="Z20" s="251"/>
      <c r="AA20" s="163">
        <f t="shared" si="10"/>
        <v>0</v>
      </c>
      <c r="AB20" s="157">
        <v>0</v>
      </c>
      <c r="AC20" s="154">
        <f t="shared" si="11"/>
        <v>0</v>
      </c>
      <c r="AD20" s="251"/>
      <c r="AE20" s="163">
        <f t="shared" si="12"/>
        <v>0</v>
      </c>
      <c r="AF20" s="157">
        <v>0</v>
      </c>
      <c r="AG20" s="154">
        <f t="shared" si="13"/>
        <v>0</v>
      </c>
      <c r="AH20" s="251"/>
      <c r="AI20" s="163">
        <f t="shared" si="14"/>
        <v>0</v>
      </c>
      <c r="AJ20" s="157">
        <v>0</v>
      </c>
      <c r="AK20" s="154">
        <f t="shared" si="15"/>
        <v>0</v>
      </c>
      <c r="AL20" s="251"/>
      <c r="AM20" s="163">
        <f t="shared" si="16"/>
        <v>0</v>
      </c>
      <c r="AN20" s="157">
        <v>0</v>
      </c>
      <c r="AO20" s="154">
        <f t="shared" si="17"/>
        <v>0</v>
      </c>
      <c r="AP20" s="251"/>
      <c r="AQ20" s="163">
        <f t="shared" si="18"/>
        <v>0</v>
      </c>
      <c r="AR20" s="157">
        <v>0</v>
      </c>
      <c r="AS20" s="154">
        <f t="shared" si="19"/>
        <v>0</v>
      </c>
      <c r="AT20" s="251"/>
      <c r="AU20" s="163">
        <f t="shared" si="20"/>
        <v>0</v>
      </c>
      <c r="AV20" s="157">
        <v>0</v>
      </c>
      <c r="AW20" s="154">
        <f t="shared" si="21"/>
        <v>0</v>
      </c>
      <c r="AX20" s="251"/>
      <c r="AY20" s="163">
        <f t="shared" si="22"/>
        <v>0</v>
      </c>
      <c r="AZ20" s="157">
        <v>0</v>
      </c>
      <c r="BA20" s="154">
        <f t="shared" si="23"/>
        <v>0</v>
      </c>
      <c r="BB20" s="251"/>
      <c r="BC20" s="163">
        <f t="shared" si="24"/>
        <v>0</v>
      </c>
      <c r="CC20" s="90">
        <f t="shared" si="0"/>
        <v>0</v>
      </c>
      <c r="CD20" s="91" t="e">
        <f t="shared" ref="CD20" si="39">+CC20-#REF!</f>
        <v>#REF!</v>
      </c>
    </row>
    <row r="21" spans="1:82" x14ac:dyDescent="0.3">
      <c r="A21" s="40" t="s">
        <v>8</v>
      </c>
      <c r="B21" s="41">
        <v>3</v>
      </c>
      <c r="C21" s="42" t="s">
        <v>23</v>
      </c>
      <c r="D21" s="43">
        <v>44131</v>
      </c>
      <c r="E21" s="43">
        <v>44180</v>
      </c>
      <c r="F21" s="44">
        <f t="shared" si="1"/>
        <v>0.20588235294117646</v>
      </c>
      <c r="G21" s="45">
        <v>313791</v>
      </c>
      <c r="H21" s="45"/>
      <c r="I21" s="46">
        <f t="shared" si="2"/>
        <v>7471.2142857142853</v>
      </c>
      <c r="J21" s="120">
        <v>42</v>
      </c>
      <c r="K21" s="76">
        <f>F21</f>
        <v>0.20588235294117646</v>
      </c>
      <c r="L21" s="158">
        <v>0</v>
      </c>
      <c r="M21" s="155">
        <f t="shared" si="3"/>
        <v>0</v>
      </c>
      <c r="N21" s="251"/>
      <c r="O21" s="164">
        <f t="shared" si="4"/>
        <v>0</v>
      </c>
      <c r="P21" s="158">
        <v>0</v>
      </c>
      <c r="Q21" s="155">
        <f t="shared" si="5"/>
        <v>0</v>
      </c>
      <c r="R21" s="251"/>
      <c r="S21" s="164">
        <f t="shared" si="6"/>
        <v>0</v>
      </c>
      <c r="T21" s="158">
        <v>28950</v>
      </c>
      <c r="U21" s="155">
        <f t="shared" si="7"/>
        <v>9.0441091983557778E-2</v>
      </c>
      <c r="V21" s="251"/>
      <c r="W21" s="164">
        <f t="shared" si="8"/>
        <v>2261.0272995889445</v>
      </c>
      <c r="X21" s="158">
        <v>73776</v>
      </c>
      <c r="Y21" s="155">
        <f t="shared" si="9"/>
        <v>0.20203864706623048</v>
      </c>
      <c r="Z21" s="251"/>
      <c r="AA21" s="164">
        <f t="shared" si="10"/>
        <v>0</v>
      </c>
      <c r="AB21" s="158">
        <v>118602</v>
      </c>
      <c r="AC21" s="155">
        <f t="shared" si="11"/>
        <v>0.28909417208164723</v>
      </c>
      <c r="AD21" s="251"/>
      <c r="AE21" s="164">
        <f t="shared" si="12"/>
        <v>0</v>
      </c>
      <c r="AF21" s="158">
        <v>163428</v>
      </c>
      <c r="AG21" s="155">
        <f t="shared" si="13"/>
        <v>0.35874415049781161</v>
      </c>
      <c r="AH21" s="251"/>
      <c r="AI21" s="164">
        <f t="shared" si="14"/>
        <v>0</v>
      </c>
      <c r="AJ21" s="158">
        <v>208254</v>
      </c>
      <c r="AK21" s="155">
        <f t="shared" si="15"/>
        <v>0.41579129223375083</v>
      </c>
      <c r="AL21" s="251"/>
      <c r="AM21" s="164">
        <f t="shared" si="16"/>
        <v>0</v>
      </c>
      <c r="AN21" s="158">
        <v>253080</v>
      </c>
      <c r="AO21" s="155">
        <f t="shared" si="17"/>
        <v>0.46336978369815007</v>
      </c>
      <c r="AP21" s="251"/>
      <c r="AQ21" s="164">
        <f t="shared" si="18"/>
        <v>0</v>
      </c>
      <c r="AR21" s="158">
        <v>297906</v>
      </c>
      <c r="AS21" s="155">
        <f t="shared" si="19"/>
        <v>0.50370017731613759</v>
      </c>
      <c r="AT21" s="251"/>
      <c r="AU21" s="164">
        <f t="shared" si="20"/>
        <v>0</v>
      </c>
      <c r="AV21" s="158">
        <v>313791</v>
      </c>
      <c r="AW21" s="155">
        <f t="shared" si="21"/>
        <v>0.51622064258415679</v>
      </c>
      <c r="AX21" s="251"/>
      <c r="AY21" s="164">
        <f t="shared" si="22"/>
        <v>0</v>
      </c>
      <c r="AZ21" s="158">
        <v>313791</v>
      </c>
      <c r="BA21" s="155">
        <f t="shared" si="23"/>
        <v>0.5160788585192384</v>
      </c>
      <c r="BB21" s="251"/>
      <c r="BC21" s="164">
        <f t="shared" si="24"/>
        <v>0</v>
      </c>
      <c r="CC21" s="90">
        <f t="shared" si="0"/>
        <v>0</v>
      </c>
      <c r="CD21" s="91" t="e">
        <f t="shared" ref="CD21" si="40">+CC21-#REF!</f>
        <v>#REF!</v>
      </c>
    </row>
    <row r="22" spans="1:82" x14ac:dyDescent="0.3">
      <c r="A22" s="40" t="s">
        <v>8</v>
      </c>
      <c r="B22" s="41">
        <v>3</v>
      </c>
      <c r="C22" s="42" t="s">
        <v>15</v>
      </c>
      <c r="D22" s="43">
        <v>44180</v>
      </c>
      <c r="E22" s="43">
        <v>44186</v>
      </c>
      <c r="F22" s="44">
        <f t="shared" si="1"/>
        <v>2.4509803921568627E-2</v>
      </c>
      <c r="G22" s="45">
        <v>100</v>
      </c>
      <c r="H22" s="45"/>
      <c r="I22" s="46">
        <f t="shared" si="2"/>
        <v>20</v>
      </c>
      <c r="J22" s="120">
        <v>5</v>
      </c>
      <c r="K22" s="76">
        <f>F22</f>
        <v>2.4509803921568627E-2</v>
      </c>
      <c r="L22" s="158">
        <v>0</v>
      </c>
      <c r="M22" s="155">
        <f t="shared" si="3"/>
        <v>0</v>
      </c>
      <c r="N22" s="251"/>
      <c r="O22" s="164">
        <f t="shared" si="4"/>
        <v>0</v>
      </c>
      <c r="P22" s="158">
        <v>0</v>
      </c>
      <c r="Q22" s="155">
        <f t="shared" si="5"/>
        <v>0</v>
      </c>
      <c r="R22" s="251"/>
      <c r="S22" s="164">
        <f t="shared" si="6"/>
        <v>0</v>
      </c>
      <c r="T22" s="158">
        <v>0</v>
      </c>
      <c r="U22" s="155">
        <f t="shared" si="7"/>
        <v>0</v>
      </c>
      <c r="V22" s="251"/>
      <c r="W22" s="164">
        <f t="shared" si="8"/>
        <v>0</v>
      </c>
      <c r="X22" s="158">
        <v>0</v>
      </c>
      <c r="Y22" s="155">
        <f t="shared" si="9"/>
        <v>0</v>
      </c>
      <c r="Z22" s="251"/>
      <c r="AA22" s="164">
        <f t="shared" si="10"/>
        <v>0</v>
      </c>
      <c r="AB22" s="158">
        <v>0</v>
      </c>
      <c r="AC22" s="155">
        <f t="shared" si="11"/>
        <v>0</v>
      </c>
      <c r="AD22" s="251"/>
      <c r="AE22" s="164">
        <f t="shared" si="12"/>
        <v>0</v>
      </c>
      <c r="AF22" s="158">
        <v>0</v>
      </c>
      <c r="AG22" s="155">
        <f t="shared" si="13"/>
        <v>0</v>
      </c>
      <c r="AH22" s="251"/>
      <c r="AI22" s="164">
        <f t="shared" si="14"/>
        <v>0</v>
      </c>
      <c r="AJ22" s="158">
        <v>0</v>
      </c>
      <c r="AK22" s="155">
        <f t="shared" si="15"/>
        <v>0</v>
      </c>
      <c r="AL22" s="251"/>
      <c r="AM22" s="164">
        <f t="shared" si="16"/>
        <v>0</v>
      </c>
      <c r="AN22" s="158">
        <v>0</v>
      </c>
      <c r="AO22" s="155">
        <f t="shared" si="17"/>
        <v>0</v>
      </c>
      <c r="AP22" s="251"/>
      <c r="AQ22" s="164">
        <f t="shared" si="18"/>
        <v>0</v>
      </c>
      <c r="AR22" s="158">
        <v>0</v>
      </c>
      <c r="AS22" s="155">
        <f t="shared" si="19"/>
        <v>0</v>
      </c>
      <c r="AT22" s="251"/>
      <c r="AU22" s="164">
        <f t="shared" si="20"/>
        <v>0</v>
      </c>
      <c r="AV22" s="158">
        <v>78</v>
      </c>
      <c r="AW22" s="155">
        <f t="shared" si="21"/>
        <v>1.2831856274260329E-4</v>
      </c>
      <c r="AX22" s="251"/>
      <c r="AY22" s="164">
        <f t="shared" si="22"/>
        <v>0</v>
      </c>
      <c r="AZ22" s="158">
        <v>100</v>
      </c>
      <c r="BA22" s="155">
        <f t="shared" si="23"/>
        <v>1.6446579363947291E-4</v>
      </c>
      <c r="BB22" s="251"/>
      <c r="BC22" s="164">
        <f t="shared" si="24"/>
        <v>0</v>
      </c>
      <c r="CC22" s="90">
        <f t="shared" si="0"/>
        <v>0</v>
      </c>
      <c r="CD22" s="91" t="e">
        <f t="shared" ref="CD22" si="41">+CC22-#REF!</f>
        <v>#REF!</v>
      </c>
    </row>
    <row r="23" spans="1:82" x14ac:dyDescent="0.3">
      <c r="A23" s="7" t="s">
        <v>6</v>
      </c>
      <c r="B23" s="8">
        <v>3</v>
      </c>
      <c r="C23" s="15" t="s">
        <v>16</v>
      </c>
      <c r="D23" s="9">
        <v>44148</v>
      </c>
      <c r="E23" s="9">
        <v>44187</v>
      </c>
      <c r="F23" s="10">
        <f t="shared" si="1"/>
        <v>0</v>
      </c>
      <c r="G23" s="11">
        <v>0</v>
      </c>
      <c r="H23" s="11"/>
      <c r="I23" s="12">
        <f t="shared" si="2"/>
        <v>0</v>
      </c>
      <c r="J23" s="126">
        <v>33</v>
      </c>
      <c r="K23" s="94">
        <f>SUM(K24:K26)</f>
        <v>0.16176470588235295</v>
      </c>
      <c r="L23" s="159">
        <v>0</v>
      </c>
      <c r="M23" s="156">
        <f t="shared" si="3"/>
        <v>0</v>
      </c>
      <c r="N23" s="251"/>
      <c r="O23" s="165">
        <f t="shared" si="4"/>
        <v>0</v>
      </c>
      <c r="P23" s="159">
        <v>0</v>
      </c>
      <c r="Q23" s="156">
        <f t="shared" si="5"/>
        <v>0</v>
      </c>
      <c r="R23" s="251"/>
      <c r="S23" s="165">
        <f t="shared" si="6"/>
        <v>0</v>
      </c>
      <c r="T23" s="159">
        <v>0</v>
      </c>
      <c r="U23" s="156">
        <f t="shared" si="7"/>
        <v>0</v>
      </c>
      <c r="V23" s="251"/>
      <c r="W23" s="165">
        <f t="shared" si="8"/>
        <v>0</v>
      </c>
      <c r="X23" s="159">
        <v>0</v>
      </c>
      <c r="Y23" s="156">
        <f t="shared" si="9"/>
        <v>0</v>
      </c>
      <c r="Z23" s="251"/>
      <c r="AA23" s="165">
        <f t="shared" si="10"/>
        <v>0</v>
      </c>
      <c r="AB23" s="159">
        <v>0</v>
      </c>
      <c r="AC23" s="156">
        <f t="shared" si="11"/>
        <v>0</v>
      </c>
      <c r="AD23" s="251"/>
      <c r="AE23" s="165">
        <f t="shared" si="12"/>
        <v>0</v>
      </c>
      <c r="AF23" s="159">
        <v>0</v>
      </c>
      <c r="AG23" s="156">
        <f t="shared" si="13"/>
        <v>0</v>
      </c>
      <c r="AH23" s="251"/>
      <c r="AI23" s="165">
        <f t="shared" si="14"/>
        <v>0</v>
      </c>
      <c r="AJ23" s="159">
        <v>0</v>
      </c>
      <c r="AK23" s="156">
        <f t="shared" si="15"/>
        <v>0</v>
      </c>
      <c r="AL23" s="251"/>
      <c r="AM23" s="165">
        <f t="shared" si="16"/>
        <v>0</v>
      </c>
      <c r="AN23" s="159">
        <v>0</v>
      </c>
      <c r="AO23" s="156">
        <f t="shared" si="17"/>
        <v>0</v>
      </c>
      <c r="AP23" s="251"/>
      <c r="AQ23" s="165">
        <f t="shared" si="18"/>
        <v>0</v>
      </c>
      <c r="AR23" s="159">
        <v>0</v>
      </c>
      <c r="AS23" s="156">
        <f t="shared" si="19"/>
        <v>0</v>
      </c>
      <c r="AT23" s="251"/>
      <c r="AU23" s="165">
        <f t="shared" si="20"/>
        <v>0</v>
      </c>
      <c r="AV23" s="159">
        <v>0</v>
      </c>
      <c r="AW23" s="156">
        <f t="shared" si="21"/>
        <v>0</v>
      </c>
      <c r="AX23" s="251"/>
      <c r="AY23" s="165">
        <f t="shared" si="22"/>
        <v>0</v>
      </c>
      <c r="AZ23" s="159">
        <v>0</v>
      </c>
      <c r="BA23" s="156">
        <f t="shared" si="23"/>
        <v>0</v>
      </c>
      <c r="BB23" s="251"/>
      <c r="BC23" s="165">
        <f t="shared" si="24"/>
        <v>0</v>
      </c>
      <c r="CC23" s="90">
        <f t="shared" si="0"/>
        <v>0</v>
      </c>
      <c r="CD23" s="91" t="e">
        <f t="shared" ref="CD23" si="42">+CC23-#REF!</f>
        <v>#REF!</v>
      </c>
    </row>
    <row r="24" spans="1:82" x14ac:dyDescent="0.3">
      <c r="A24" s="40" t="s">
        <v>8</v>
      </c>
      <c r="B24" s="41">
        <v>4</v>
      </c>
      <c r="C24" s="42" t="s">
        <v>24</v>
      </c>
      <c r="D24" s="43">
        <v>44148</v>
      </c>
      <c r="E24" s="43">
        <v>44172</v>
      </c>
      <c r="F24" s="44">
        <f t="shared" si="1"/>
        <v>9.8039215686274508E-2</v>
      </c>
      <c r="G24" s="45">
        <v>823</v>
      </c>
      <c r="H24" s="45"/>
      <c r="I24" s="46">
        <f t="shared" si="2"/>
        <v>41.15</v>
      </c>
      <c r="J24" s="120">
        <v>20</v>
      </c>
      <c r="K24" s="76">
        <f t="shared" ref="K24:K29" si="43">F24</f>
        <v>9.8039215686274508E-2</v>
      </c>
      <c r="L24" s="158">
        <v>0</v>
      </c>
      <c r="M24" s="155">
        <f t="shared" si="3"/>
        <v>0</v>
      </c>
      <c r="N24" s="251"/>
      <c r="O24" s="164">
        <f t="shared" si="4"/>
        <v>0</v>
      </c>
      <c r="P24" s="158">
        <v>0</v>
      </c>
      <c r="Q24" s="155">
        <f t="shared" si="5"/>
        <v>0</v>
      </c>
      <c r="R24" s="251"/>
      <c r="S24" s="164">
        <f t="shared" si="6"/>
        <v>0</v>
      </c>
      <c r="T24" s="158">
        <v>0</v>
      </c>
      <c r="U24" s="155">
        <f t="shared" si="7"/>
        <v>0</v>
      </c>
      <c r="V24" s="251"/>
      <c r="W24" s="164">
        <f t="shared" si="8"/>
        <v>0</v>
      </c>
      <c r="X24" s="158">
        <v>0</v>
      </c>
      <c r="Y24" s="155">
        <f t="shared" si="9"/>
        <v>0</v>
      </c>
      <c r="Z24" s="251"/>
      <c r="AA24" s="164">
        <f t="shared" si="10"/>
        <v>0</v>
      </c>
      <c r="AB24" s="158">
        <v>36</v>
      </c>
      <c r="AC24" s="155">
        <f t="shared" si="11"/>
        <v>8.7750545479328338E-5</v>
      </c>
      <c r="AD24" s="251"/>
      <c r="AE24" s="164">
        <f t="shared" si="12"/>
        <v>0</v>
      </c>
      <c r="AF24" s="158">
        <v>282</v>
      </c>
      <c r="AG24" s="155">
        <f t="shared" si="13"/>
        <v>6.1902397655470842E-4</v>
      </c>
      <c r="AH24" s="251"/>
      <c r="AI24" s="164">
        <f t="shared" si="14"/>
        <v>0</v>
      </c>
      <c r="AJ24" s="158">
        <v>528</v>
      </c>
      <c r="AK24" s="155">
        <f t="shared" si="15"/>
        <v>1.0541828838793994E-3</v>
      </c>
      <c r="AL24" s="251"/>
      <c r="AM24" s="164">
        <f t="shared" si="16"/>
        <v>0</v>
      </c>
      <c r="AN24" s="158">
        <v>774</v>
      </c>
      <c r="AO24" s="155">
        <f t="shared" si="17"/>
        <v>1.4171337623769883E-3</v>
      </c>
      <c r="AP24" s="251"/>
      <c r="AQ24" s="164">
        <f t="shared" si="18"/>
        <v>0</v>
      </c>
      <c r="AR24" s="158">
        <v>823</v>
      </c>
      <c r="AS24" s="155">
        <f t="shared" si="19"/>
        <v>1.391530368408764E-3</v>
      </c>
      <c r="AT24" s="251"/>
      <c r="AU24" s="164">
        <f t="shared" si="20"/>
        <v>0</v>
      </c>
      <c r="AV24" s="158">
        <v>823</v>
      </c>
      <c r="AW24" s="155">
        <f t="shared" si="21"/>
        <v>1.35392534791234E-3</v>
      </c>
      <c r="AX24" s="251"/>
      <c r="AY24" s="164">
        <f t="shared" si="22"/>
        <v>0</v>
      </c>
      <c r="AZ24" s="158">
        <v>823</v>
      </c>
      <c r="BA24" s="155">
        <f t="shared" si="23"/>
        <v>1.3535534816528621E-3</v>
      </c>
      <c r="BB24" s="251"/>
      <c r="BC24" s="164">
        <f t="shared" si="24"/>
        <v>0</v>
      </c>
      <c r="CC24" s="90">
        <f t="shared" si="0"/>
        <v>0</v>
      </c>
      <c r="CD24" s="91" t="e">
        <f t="shared" ref="CD24" si="44">+CC24-#REF!</f>
        <v>#REF!</v>
      </c>
    </row>
    <row r="25" spans="1:82" x14ac:dyDescent="0.3">
      <c r="A25" s="40" t="s">
        <v>8</v>
      </c>
      <c r="B25" s="41">
        <v>4</v>
      </c>
      <c r="C25" s="42" t="s">
        <v>25</v>
      </c>
      <c r="D25" s="43">
        <v>44183</v>
      </c>
      <c r="E25" s="43">
        <v>44175</v>
      </c>
      <c r="F25" s="44">
        <f t="shared" si="1"/>
        <v>1.4705882352941176E-2</v>
      </c>
      <c r="G25" s="45">
        <v>67</v>
      </c>
      <c r="H25" s="45"/>
      <c r="I25" s="46">
        <f t="shared" si="2"/>
        <v>22.333333333333332</v>
      </c>
      <c r="J25" s="120">
        <v>3</v>
      </c>
      <c r="K25" s="76">
        <f t="shared" si="43"/>
        <v>1.4705882352941176E-2</v>
      </c>
      <c r="L25" s="158">
        <v>0</v>
      </c>
      <c r="M25" s="155">
        <f t="shared" si="3"/>
        <v>0</v>
      </c>
      <c r="N25" s="251"/>
      <c r="O25" s="164">
        <f t="shared" si="4"/>
        <v>0</v>
      </c>
      <c r="P25" s="158">
        <v>0</v>
      </c>
      <c r="Q25" s="155">
        <f t="shared" si="5"/>
        <v>0</v>
      </c>
      <c r="R25" s="251"/>
      <c r="S25" s="164">
        <f t="shared" si="6"/>
        <v>0</v>
      </c>
      <c r="T25" s="158">
        <v>0</v>
      </c>
      <c r="U25" s="155">
        <f t="shared" si="7"/>
        <v>0</v>
      </c>
      <c r="V25" s="251"/>
      <c r="W25" s="164">
        <f t="shared" si="8"/>
        <v>0</v>
      </c>
      <c r="X25" s="158">
        <v>0</v>
      </c>
      <c r="Y25" s="155">
        <f t="shared" si="9"/>
        <v>0</v>
      </c>
      <c r="Z25" s="251"/>
      <c r="AA25" s="164">
        <f t="shared" si="10"/>
        <v>0</v>
      </c>
      <c r="AB25" s="158">
        <v>0</v>
      </c>
      <c r="AC25" s="155">
        <f t="shared" si="11"/>
        <v>0</v>
      </c>
      <c r="AD25" s="251"/>
      <c r="AE25" s="164">
        <f t="shared" si="12"/>
        <v>0</v>
      </c>
      <c r="AF25" s="158">
        <v>0</v>
      </c>
      <c r="AG25" s="155">
        <f t="shared" si="13"/>
        <v>0</v>
      </c>
      <c r="AH25" s="251"/>
      <c r="AI25" s="164">
        <f t="shared" si="14"/>
        <v>0</v>
      </c>
      <c r="AJ25" s="158">
        <v>0</v>
      </c>
      <c r="AK25" s="155">
        <f t="shared" si="15"/>
        <v>0</v>
      </c>
      <c r="AL25" s="251"/>
      <c r="AM25" s="164">
        <f t="shared" si="16"/>
        <v>0</v>
      </c>
      <c r="AN25" s="158">
        <v>0</v>
      </c>
      <c r="AO25" s="155">
        <f t="shared" si="17"/>
        <v>0</v>
      </c>
      <c r="AP25" s="251"/>
      <c r="AQ25" s="164">
        <f t="shared" si="18"/>
        <v>0</v>
      </c>
      <c r="AR25" s="158">
        <v>67.31</v>
      </c>
      <c r="AS25" s="155">
        <f t="shared" si="19"/>
        <v>1.1380790898857097E-4</v>
      </c>
      <c r="AT25" s="251"/>
      <c r="AU25" s="164">
        <f t="shared" si="20"/>
        <v>0</v>
      </c>
      <c r="AV25" s="158">
        <v>67.31</v>
      </c>
      <c r="AW25" s="155">
        <f t="shared" si="21"/>
        <v>1.1073233920775165E-4</v>
      </c>
      <c r="AX25" s="251"/>
      <c r="AY25" s="164">
        <f t="shared" si="22"/>
        <v>0</v>
      </c>
      <c r="AZ25" s="158">
        <v>67.31</v>
      </c>
      <c r="BA25" s="155">
        <f t="shared" si="23"/>
        <v>1.1070192569872921E-4</v>
      </c>
      <c r="BB25" s="251"/>
      <c r="BC25" s="164">
        <f t="shared" si="24"/>
        <v>0</v>
      </c>
      <c r="CC25" s="90">
        <f t="shared" si="0"/>
        <v>0</v>
      </c>
      <c r="CD25" s="91" t="e">
        <f t="shared" ref="CD25" si="45">+CC25-#REF!</f>
        <v>#REF!</v>
      </c>
    </row>
    <row r="26" spans="1:82" x14ac:dyDescent="0.3">
      <c r="A26" s="40" t="s">
        <v>8</v>
      </c>
      <c r="B26" s="41">
        <v>4</v>
      </c>
      <c r="C26" s="42" t="s">
        <v>26</v>
      </c>
      <c r="D26" s="43">
        <v>44187</v>
      </c>
      <c r="E26" s="43">
        <v>44187</v>
      </c>
      <c r="F26" s="44">
        <f t="shared" si="1"/>
        <v>4.9019607843137254E-2</v>
      </c>
      <c r="G26" s="45">
        <v>427</v>
      </c>
      <c r="H26" s="45"/>
      <c r="I26" s="46">
        <f t="shared" si="2"/>
        <v>42.7</v>
      </c>
      <c r="J26" s="120">
        <v>10</v>
      </c>
      <c r="K26" s="76">
        <f t="shared" si="43"/>
        <v>4.9019607843137254E-2</v>
      </c>
      <c r="L26" s="158">
        <v>0</v>
      </c>
      <c r="M26" s="155">
        <f t="shared" si="3"/>
        <v>0</v>
      </c>
      <c r="N26" s="251"/>
      <c r="O26" s="164">
        <f t="shared" si="4"/>
        <v>0</v>
      </c>
      <c r="P26" s="158">
        <v>0</v>
      </c>
      <c r="Q26" s="155">
        <f t="shared" si="5"/>
        <v>0</v>
      </c>
      <c r="R26" s="251"/>
      <c r="S26" s="164">
        <f t="shared" si="6"/>
        <v>0</v>
      </c>
      <c r="T26" s="158">
        <v>0</v>
      </c>
      <c r="U26" s="155">
        <f t="shared" si="7"/>
        <v>0</v>
      </c>
      <c r="V26" s="251"/>
      <c r="W26" s="164">
        <f t="shared" si="8"/>
        <v>0</v>
      </c>
      <c r="X26" s="158">
        <v>0</v>
      </c>
      <c r="Y26" s="155">
        <f t="shared" si="9"/>
        <v>0</v>
      </c>
      <c r="Z26" s="251"/>
      <c r="AA26" s="164">
        <f t="shared" si="10"/>
        <v>0</v>
      </c>
      <c r="AB26" s="158">
        <v>0</v>
      </c>
      <c r="AC26" s="155">
        <f t="shared" si="11"/>
        <v>0</v>
      </c>
      <c r="AD26" s="251"/>
      <c r="AE26" s="164">
        <f t="shared" si="12"/>
        <v>0</v>
      </c>
      <c r="AF26" s="158">
        <v>0</v>
      </c>
      <c r="AG26" s="155">
        <f t="shared" si="13"/>
        <v>0</v>
      </c>
      <c r="AH26" s="251"/>
      <c r="AI26" s="164">
        <f t="shared" si="14"/>
        <v>0</v>
      </c>
      <c r="AJ26" s="158">
        <v>0</v>
      </c>
      <c r="AK26" s="155">
        <f t="shared" si="15"/>
        <v>0</v>
      </c>
      <c r="AL26" s="251"/>
      <c r="AM26" s="164">
        <f t="shared" si="16"/>
        <v>0</v>
      </c>
      <c r="AN26" s="158">
        <v>0</v>
      </c>
      <c r="AO26" s="155">
        <f t="shared" si="17"/>
        <v>0</v>
      </c>
      <c r="AP26" s="251"/>
      <c r="AQ26" s="164">
        <f t="shared" si="18"/>
        <v>0</v>
      </c>
      <c r="AR26" s="158">
        <v>80</v>
      </c>
      <c r="AS26" s="155">
        <f t="shared" si="19"/>
        <v>1.3526419133985554E-4</v>
      </c>
      <c r="AT26" s="251"/>
      <c r="AU26" s="164">
        <f t="shared" si="20"/>
        <v>0</v>
      </c>
      <c r="AV26" s="158">
        <v>338</v>
      </c>
      <c r="AW26" s="155">
        <f t="shared" si="21"/>
        <v>5.5604710521794769E-4</v>
      </c>
      <c r="AX26" s="251"/>
      <c r="AY26" s="164">
        <f t="shared" si="22"/>
        <v>0</v>
      </c>
      <c r="AZ26" s="158">
        <v>427</v>
      </c>
      <c r="BA26" s="155">
        <f t="shared" si="23"/>
        <v>7.0226893884054928E-4</v>
      </c>
      <c r="BB26" s="251"/>
      <c r="BC26" s="164">
        <f t="shared" si="24"/>
        <v>0</v>
      </c>
      <c r="CC26" s="90">
        <f t="shared" si="0"/>
        <v>0</v>
      </c>
      <c r="CD26" s="91" t="e">
        <f t="shared" ref="CD26" si="46">+CC26-#REF!</f>
        <v>#REF!</v>
      </c>
    </row>
    <row r="27" spans="1:82" ht="15" thickBot="1" x14ac:dyDescent="0.35">
      <c r="A27" s="34" t="s">
        <v>8</v>
      </c>
      <c r="B27" s="35">
        <v>4</v>
      </c>
      <c r="C27" s="34" t="s">
        <v>27</v>
      </c>
      <c r="D27" s="36">
        <v>44219</v>
      </c>
      <c r="E27" s="36">
        <v>44187</v>
      </c>
      <c r="F27" s="37">
        <f t="shared" si="1"/>
        <v>0</v>
      </c>
      <c r="G27" s="38">
        <v>0</v>
      </c>
      <c r="H27" s="38"/>
      <c r="I27" s="39">
        <f t="shared" si="2"/>
        <v>0</v>
      </c>
      <c r="J27" s="119">
        <v>0</v>
      </c>
      <c r="K27" s="77"/>
      <c r="L27" s="158">
        <v>0</v>
      </c>
      <c r="M27" s="155">
        <f t="shared" si="3"/>
        <v>0</v>
      </c>
      <c r="N27" s="251"/>
      <c r="O27" s="164">
        <f t="shared" si="4"/>
        <v>0</v>
      </c>
      <c r="P27" s="158">
        <v>0</v>
      </c>
      <c r="Q27" s="155">
        <f t="shared" si="5"/>
        <v>0</v>
      </c>
      <c r="R27" s="251"/>
      <c r="S27" s="164">
        <f t="shared" si="6"/>
        <v>0</v>
      </c>
      <c r="T27" s="158">
        <v>0</v>
      </c>
      <c r="U27" s="155">
        <f t="shared" si="7"/>
        <v>0</v>
      </c>
      <c r="V27" s="251"/>
      <c r="W27" s="164">
        <f t="shared" si="8"/>
        <v>0</v>
      </c>
      <c r="X27" s="158">
        <v>0</v>
      </c>
      <c r="Y27" s="155">
        <f t="shared" si="9"/>
        <v>0</v>
      </c>
      <c r="Z27" s="251"/>
      <c r="AA27" s="164">
        <f t="shared" si="10"/>
        <v>0</v>
      </c>
      <c r="AB27" s="158">
        <v>0</v>
      </c>
      <c r="AC27" s="155">
        <f t="shared" si="11"/>
        <v>0</v>
      </c>
      <c r="AD27" s="251"/>
      <c r="AE27" s="164">
        <f t="shared" si="12"/>
        <v>0</v>
      </c>
      <c r="AF27" s="158">
        <v>0</v>
      </c>
      <c r="AG27" s="155">
        <f t="shared" si="13"/>
        <v>0</v>
      </c>
      <c r="AH27" s="251"/>
      <c r="AI27" s="164">
        <f t="shared" si="14"/>
        <v>0</v>
      </c>
      <c r="AJ27" s="158">
        <v>0</v>
      </c>
      <c r="AK27" s="155">
        <f t="shared" si="15"/>
        <v>0</v>
      </c>
      <c r="AL27" s="251"/>
      <c r="AM27" s="164">
        <f t="shared" si="16"/>
        <v>0</v>
      </c>
      <c r="AN27" s="158">
        <v>0</v>
      </c>
      <c r="AO27" s="155">
        <f t="shared" si="17"/>
        <v>0</v>
      </c>
      <c r="AP27" s="251"/>
      <c r="AQ27" s="164">
        <f t="shared" si="18"/>
        <v>0</v>
      </c>
      <c r="AR27" s="158">
        <v>0</v>
      </c>
      <c r="AS27" s="155">
        <f t="shared" si="19"/>
        <v>0</v>
      </c>
      <c r="AT27" s="251"/>
      <c r="AU27" s="164">
        <f t="shared" si="20"/>
        <v>0</v>
      </c>
      <c r="AV27" s="158">
        <v>0</v>
      </c>
      <c r="AW27" s="155">
        <f t="shared" si="21"/>
        <v>0</v>
      </c>
      <c r="AX27" s="251"/>
      <c r="AY27" s="164">
        <f t="shared" si="22"/>
        <v>0</v>
      </c>
      <c r="AZ27" s="158">
        <v>0</v>
      </c>
      <c r="BA27" s="155">
        <f t="shared" si="23"/>
        <v>0</v>
      </c>
      <c r="BB27" s="251"/>
      <c r="BC27" s="164">
        <f t="shared" si="24"/>
        <v>0</v>
      </c>
      <c r="CC27" s="90">
        <f t="shared" si="0"/>
        <v>0</v>
      </c>
      <c r="CD27" s="91" t="e">
        <f t="shared" ref="CD27" si="47">+CC27-#REF!</f>
        <v>#REF!</v>
      </c>
    </row>
    <row r="28" spans="1:82" x14ac:dyDescent="0.3">
      <c r="A28" s="1" t="s">
        <v>6</v>
      </c>
      <c r="B28" s="6">
        <v>2</v>
      </c>
      <c r="C28" s="13" t="s">
        <v>28</v>
      </c>
      <c r="D28" s="2">
        <v>44104</v>
      </c>
      <c r="E28" s="2">
        <v>44125</v>
      </c>
      <c r="F28" s="3">
        <f t="shared" si="1"/>
        <v>0</v>
      </c>
      <c r="G28" s="4">
        <v>0</v>
      </c>
      <c r="H28" s="4"/>
      <c r="I28" s="5">
        <f t="shared" si="2"/>
        <v>0</v>
      </c>
      <c r="J28" s="125">
        <v>18</v>
      </c>
      <c r="K28" s="93">
        <f>SUM(K29)</f>
        <v>8.8235294117647065E-2</v>
      </c>
      <c r="L28" s="157">
        <v>0</v>
      </c>
      <c r="M28" s="154">
        <f t="shared" si="3"/>
        <v>0</v>
      </c>
      <c r="N28" s="251"/>
      <c r="O28" s="163">
        <f t="shared" si="4"/>
        <v>0</v>
      </c>
      <c r="P28" s="157">
        <v>0</v>
      </c>
      <c r="Q28" s="154">
        <f t="shared" si="5"/>
        <v>0</v>
      </c>
      <c r="R28" s="251"/>
      <c r="S28" s="163">
        <f t="shared" si="6"/>
        <v>0</v>
      </c>
      <c r="T28" s="157">
        <v>0</v>
      </c>
      <c r="U28" s="154">
        <f t="shared" si="7"/>
        <v>0</v>
      </c>
      <c r="V28" s="251"/>
      <c r="W28" s="163">
        <f t="shared" si="8"/>
        <v>0</v>
      </c>
      <c r="X28" s="157">
        <v>0</v>
      </c>
      <c r="Y28" s="154">
        <f t="shared" si="9"/>
        <v>0</v>
      </c>
      <c r="Z28" s="251"/>
      <c r="AA28" s="163">
        <f t="shared" si="10"/>
        <v>0</v>
      </c>
      <c r="AB28" s="157">
        <v>0</v>
      </c>
      <c r="AC28" s="154">
        <f t="shared" si="11"/>
        <v>0</v>
      </c>
      <c r="AD28" s="251"/>
      <c r="AE28" s="163">
        <f t="shared" si="12"/>
        <v>0</v>
      </c>
      <c r="AF28" s="157">
        <v>0</v>
      </c>
      <c r="AG28" s="154">
        <f t="shared" si="13"/>
        <v>0</v>
      </c>
      <c r="AH28" s="251"/>
      <c r="AI28" s="163">
        <f t="shared" si="14"/>
        <v>0</v>
      </c>
      <c r="AJ28" s="157">
        <v>0</v>
      </c>
      <c r="AK28" s="154">
        <f t="shared" si="15"/>
        <v>0</v>
      </c>
      <c r="AL28" s="251"/>
      <c r="AM28" s="163">
        <f t="shared" si="16"/>
        <v>0</v>
      </c>
      <c r="AN28" s="157">
        <v>0</v>
      </c>
      <c r="AO28" s="154">
        <f t="shared" si="17"/>
        <v>0</v>
      </c>
      <c r="AP28" s="251"/>
      <c r="AQ28" s="163">
        <f t="shared" si="18"/>
        <v>0</v>
      </c>
      <c r="AR28" s="157">
        <v>0</v>
      </c>
      <c r="AS28" s="154">
        <f t="shared" si="19"/>
        <v>0</v>
      </c>
      <c r="AT28" s="251"/>
      <c r="AU28" s="163">
        <f t="shared" si="20"/>
        <v>0</v>
      </c>
      <c r="AV28" s="157">
        <v>0</v>
      </c>
      <c r="AW28" s="154">
        <f t="shared" si="21"/>
        <v>0</v>
      </c>
      <c r="AX28" s="251"/>
      <c r="AY28" s="163">
        <f t="shared" si="22"/>
        <v>0</v>
      </c>
      <c r="AZ28" s="157">
        <v>0</v>
      </c>
      <c r="BA28" s="154">
        <f t="shared" si="23"/>
        <v>0</v>
      </c>
      <c r="BB28" s="251"/>
      <c r="BC28" s="163">
        <f t="shared" si="24"/>
        <v>0</v>
      </c>
      <c r="CC28" s="90">
        <f t="shared" si="0"/>
        <v>0</v>
      </c>
      <c r="CD28" s="91" t="e">
        <f t="shared" ref="CD28" si="48">+CC28-#REF!</f>
        <v>#REF!</v>
      </c>
    </row>
    <row r="29" spans="1:82" ht="15" thickBot="1" x14ac:dyDescent="0.35">
      <c r="A29" s="49" t="s">
        <v>8</v>
      </c>
      <c r="B29" s="50">
        <v>3</v>
      </c>
      <c r="C29" s="51" t="s">
        <v>29</v>
      </c>
      <c r="D29" s="52">
        <v>44104</v>
      </c>
      <c r="E29" s="52">
        <v>44125</v>
      </c>
      <c r="F29" s="37">
        <f t="shared" si="1"/>
        <v>8.8235294117647065E-2</v>
      </c>
      <c r="G29" s="53">
        <v>20150</v>
      </c>
      <c r="H29" s="53"/>
      <c r="I29" s="39">
        <f t="shared" si="2"/>
        <v>1119.4444444444443</v>
      </c>
      <c r="J29" s="121">
        <v>18</v>
      </c>
      <c r="K29" s="77">
        <f t="shared" si="43"/>
        <v>8.8235294117647065E-2</v>
      </c>
      <c r="L29" s="158">
        <v>20003</v>
      </c>
      <c r="M29" s="155">
        <f>L29/L$31</f>
        <v>8.1544714452855882E-2</v>
      </c>
      <c r="N29" s="251"/>
      <c r="O29" s="164">
        <f t="shared" si="4"/>
        <v>15085.772173778338</v>
      </c>
      <c r="P29" s="158">
        <v>20150</v>
      </c>
      <c r="Q29" s="155">
        <f t="shared" si="5"/>
        <v>7.321096384141379E-2</v>
      </c>
      <c r="R29" s="251"/>
      <c r="S29" s="164">
        <f t="shared" si="6"/>
        <v>3906.0977647947911</v>
      </c>
      <c r="T29" s="158">
        <v>20150</v>
      </c>
      <c r="U29" s="155">
        <f t="shared" si="7"/>
        <v>6.2949499256258701E-2</v>
      </c>
      <c r="V29" s="251"/>
      <c r="W29" s="164">
        <v>1159</v>
      </c>
      <c r="X29" s="158">
        <v>20150</v>
      </c>
      <c r="Y29" s="155">
        <f t="shared" si="9"/>
        <v>5.5181613782050318E-2</v>
      </c>
      <c r="Z29" s="251"/>
      <c r="AA29" s="164">
        <f t="shared" si="10"/>
        <v>0</v>
      </c>
      <c r="AB29" s="158">
        <v>20150</v>
      </c>
      <c r="AC29" s="155">
        <f t="shared" si="11"/>
        <v>4.9115930316901833E-2</v>
      </c>
      <c r="AD29" s="251"/>
      <c r="AE29" s="164">
        <f t="shared" si="12"/>
        <v>0</v>
      </c>
      <c r="AF29" s="158">
        <v>20150</v>
      </c>
      <c r="AG29" s="155">
        <f t="shared" si="13"/>
        <v>4.4231677757366576E-2</v>
      </c>
      <c r="AH29" s="251"/>
      <c r="AI29" s="164">
        <f t="shared" si="14"/>
        <v>0</v>
      </c>
      <c r="AJ29" s="158">
        <v>20150</v>
      </c>
      <c r="AK29" s="155">
        <f t="shared" si="15"/>
        <v>4.0230653617746019E-2</v>
      </c>
      <c r="AL29" s="251"/>
      <c r="AM29" s="164">
        <f t="shared" si="16"/>
        <v>0</v>
      </c>
      <c r="AN29" s="158">
        <v>20150</v>
      </c>
      <c r="AO29" s="155">
        <f t="shared" si="17"/>
        <v>3.6893081798315651E-2</v>
      </c>
      <c r="AP29" s="251"/>
      <c r="AQ29" s="164">
        <f t="shared" si="18"/>
        <v>0</v>
      </c>
      <c r="AR29" s="158">
        <v>20150</v>
      </c>
      <c r="AS29" s="155">
        <f t="shared" si="19"/>
        <v>3.4069668193726116E-2</v>
      </c>
      <c r="AT29" s="251"/>
      <c r="AU29" s="164">
        <f t="shared" si="20"/>
        <v>0</v>
      </c>
      <c r="AV29" s="158">
        <v>20150</v>
      </c>
      <c r="AW29" s="155">
        <f t="shared" si="21"/>
        <v>3.3148962041839189E-2</v>
      </c>
      <c r="AX29" s="251"/>
      <c r="AY29" s="164">
        <f t="shared" si="22"/>
        <v>0</v>
      </c>
      <c r="AZ29" s="158">
        <v>20150</v>
      </c>
      <c r="BA29" s="155">
        <f t="shared" si="23"/>
        <v>3.3139857418353791E-2</v>
      </c>
      <c r="BB29" s="251"/>
      <c r="BC29" s="164">
        <f t="shared" si="24"/>
        <v>0</v>
      </c>
      <c r="CC29" s="90">
        <f t="shared" si="0"/>
        <v>0</v>
      </c>
      <c r="CD29" s="91" t="e">
        <f t="shared" ref="CD29" si="49">+CC29-#REF!</f>
        <v>#REF!</v>
      </c>
    </row>
    <row r="30" spans="1:82" ht="15" thickBot="1" x14ac:dyDescent="0.35">
      <c r="A30" s="54" t="s">
        <v>8</v>
      </c>
      <c r="B30" s="55">
        <v>1</v>
      </c>
      <c r="C30" s="16" t="s">
        <v>30</v>
      </c>
      <c r="D30" s="17">
        <v>44219</v>
      </c>
      <c r="E30" s="17">
        <v>44187</v>
      </c>
      <c r="F30" s="57">
        <f t="shared" si="1"/>
        <v>0</v>
      </c>
      <c r="G30" s="58">
        <v>0</v>
      </c>
      <c r="H30" s="58"/>
      <c r="I30" s="59">
        <f t="shared" ref="I30" si="50">IF(ISERROR((G30/J30)),0,(G30/J30))</f>
        <v>0</v>
      </c>
      <c r="J30" s="122">
        <v>0</v>
      </c>
      <c r="K30" s="101">
        <f>K6</f>
        <v>0</v>
      </c>
      <c r="L30" s="160">
        <v>0</v>
      </c>
      <c r="M30" s="161">
        <f t="shared" si="3"/>
        <v>0</v>
      </c>
      <c r="N30" s="252"/>
      <c r="O30" s="166">
        <f t="shared" si="4"/>
        <v>0</v>
      </c>
      <c r="P30" s="160">
        <v>0</v>
      </c>
      <c r="Q30" s="161">
        <f t="shared" si="5"/>
        <v>0</v>
      </c>
      <c r="R30" s="252"/>
      <c r="S30" s="166">
        <f t="shared" si="6"/>
        <v>0</v>
      </c>
      <c r="T30" s="160">
        <v>0</v>
      </c>
      <c r="U30" s="161">
        <f t="shared" si="7"/>
        <v>0</v>
      </c>
      <c r="V30" s="252"/>
      <c r="W30" s="166">
        <f t="shared" si="8"/>
        <v>0</v>
      </c>
      <c r="X30" s="160">
        <v>0</v>
      </c>
      <c r="Y30" s="161">
        <f t="shared" si="9"/>
        <v>0</v>
      </c>
      <c r="Z30" s="252"/>
      <c r="AA30" s="166">
        <f t="shared" si="10"/>
        <v>0</v>
      </c>
      <c r="AB30" s="160">
        <v>0</v>
      </c>
      <c r="AC30" s="161">
        <f t="shared" si="11"/>
        <v>0</v>
      </c>
      <c r="AD30" s="252"/>
      <c r="AE30" s="166">
        <f t="shared" si="12"/>
        <v>0</v>
      </c>
      <c r="AF30" s="160">
        <v>0</v>
      </c>
      <c r="AG30" s="161">
        <f t="shared" si="13"/>
        <v>0</v>
      </c>
      <c r="AH30" s="252"/>
      <c r="AI30" s="166">
        <f t="shared" si="14"/>
        <v>0</v>
      </c>
      <c r="AJ30" s="160">
        <v>0</v>
      </c>
      <c r="AK30" s="161">
        <f t="shared" si="15"/>
        <v>0</v>
      </c>
      <c r="AL30" s="252"/>
      <c r="AM30" s="166">
        <f t="shared" si="16"/>
        <v>0</v>
      </c>
      <c r="AN30" s="160">
        <v>0</v>
      </c>
      <c r="AO30" s="161">
        <f t="shared" si="17"/>
        <v>0</v>
      </c>
      <c r="AP30" s="252"/>
      <c r="AQ30" s="166">
        <f t="shared" si="18"/>
        <v>0</v>
      </c>
      <c r="AR30" s="160">
        <v>0</v>
      </c>
      <c r="AS30" s="161">
        <f t="shared" si="19"/>
        <v>0</v>
      </c>
      <c r="AT30" s="252"/>
      <c r="AU30" s="166">
        <f t="shared" si="20"/>
        <v>0</v>
      </c>
      <c r="AV30" s="160">
        <v>0</v>
      </c>
      <c r="AW30" s="161">
        <f t="shared" si="21"/>
        <v>0</v>
      </c>
      <c r="AX30" s="252"/>
      <c r="AY30" s="166">
        <f t="shared" si="22"/>
        <v>0</v>
      </c>
      <c r="AZ30" s="160">
        <v>0</v>
      </c>
      <c r="BA30" s="161">
        <f t="shared" si="23"/>
        <v>0</v>
      </c>
      <c r="BB30" s="252"/>
      <c r="BC30" s="166">
        <f t="shared" si="24"/>
        <v>0</v>
      </c>
      <c r="CC30" s="90">
        <f t="shared" si="0"/>
        <v>0</v>
      </c>
      <c r="CD30" s="91" t="e">
        <f t="shared" ref="CD30" si="51">+CC30-#REF!</f>
        <v>#REF!</v>
      </c>
    </row>
    <row r="31" spans="1:82" ht="24" customHeight="1" thickBot="1" x14ac:dyDescent="0.35">
      <c r="E31" s="18"/>
      <c r="F31" s="175"/>
      <c r="G31" s="18"/>
      <c r="H31" s="18"/>
      <c r="I31" s="253" t="s">
        <v>55</v>
      </c>
      <c r="J31" s="254"/>
      <c r="K31" s="254"/>
      <c r="L31" s="162">
        <f>SUM(L6:L29)</f>
        <v>245301</v>
      </c>
      <c r="M31" s="173"/>
      <c r="N31" s="99"/>
      <c r="O31" s="100"/>
      <c r="P31" s="162">
        <f t="shared" ref="P31" si="52">SUM(P6:P29)</f>
        <v>275232</v>
      </c>
      <c r="Q31" s="173"/>
      <c r="R31" s="99"/>
      <c r="S31" s="100"/>
      <c r="T31" s="162">
        <f t="shared" ref="T31" si="53">SUM(T6:T29)</f>
        <v>320097.86</v>
      </c>
      <c r="U31" s="173"/>
      <c r="V31" s="99"/>
      <c r="W31" s="100"/>
      <c r="X31" s="162">
        <f t="shared" ref="X31" si="54">SUM(X6:X29)</f>
        <v>365157.86</v>
      </c>
      <c r="Y31" s="99"/>
      <c r="Z31" s="99"/>
      <c r="AA31" s="100"/>
      <c r="AB31" s="162">
        <f t="shared" ref="AB31" si="55">SUM(AB6:AB29)</f>
        <v>410253.86</v>
      </c>
      <c r="AC31" s="99"/>
      <c r="AD31" s="99"/>
      <c r="AE31" s="100"/>
      <c r="AF31" s="162">
        <f t="shared" ref="AF31" si="56">SUM(AF6:AF29)</f>
        <v>455555.86</v>
      </c>
      <c r="AG31" s="99"/>
      <c r="AH31" s="99"/>
      <c r="AI31" s="100"/>
      <c r="AJ31" s="162">
        <f t="shared" ref="AJ31" si="57">SUM(AJ6:AJ29)</f>
        <v>500861.86</v>
      </c>
      <c r="AK31" s="99"/>
      <c r="AL31" s="99"/>
      <c r="AM31" s="100"/>
      <c r="AN31" s="162">
        <f t="shared" ref="AN31" si="58">SUM(AN6:AN29)</f>
        <v>546172.86</v>
      </c>
      <c r="AO31" s="99"/>
      <c r="AP31" s="99"/>
      <c r="AQ31" s="100"/>
      <c r="AR31" s="162">
        <f t="shared" ref="AR31" si="59">SUM(AR6:AR29)</f>
        <v>591435.17000000004</v>
      </c>
      <c r="AS31" s="99"/>
      <c r="AT31" s="99"/>
      <c r="AU31" s="100"/>
      <c r="AV31" s="162">
        <f t="shared" ref="AV31" si="60">SUM(AV6:AV29)</f>
        <v>607862.17000000004</v>
      </c>
      <c r="AW31" s="99"/>
      <c r="AX31" s="99"/>
      <c r="AY31" s="100"/>
      <c r="AZ31" s="162">
        <f t="shared" ref="AZ31" si="61">SUM(AZ6:AZ29)</f>
        <v>608029.17000000004</v>
      </c>
      <c r="BA31" s="99"/>
      <c r="BB31" s="99"/>
      <c r="BC31" s="100"/>
    </row>
    <row r="32" spans="1:82" x14ac:dyDescent="0.3">
      <c r="A32" s="211" t="s">
        <v>34</v>
      </c>
      <c r="B32" s="212"/>
      <c r="C32" s="212"/>
      <c r="D32" s="212"/>
      <c r="E32" s="61">
        <f>E6-D6</f>
        <v>91</v>
      </c>
    </row>
    <row r="33" spans="1:22" ht="15" thickBot="1" x14ac:dyDescent="0.35">
      <c r="A33" s="213" t="s">
        <v>35</v>
      </c>
      <c r="B33" s="214"/>
      <c r="C33" s="214"/>
      <c r="D33" s="214"/>
      <c r="E33" s="63">
        <f>SUMIF(A6:A30,A7,J6:J30)</f>
        <v>204</v>
      </c>
      <c r="V33" s="174"/>
    </row>
    <row r="34" spans="1:22" x14ac:dyDescent="0.3">
      <c r="V34" s="174"/>
    </row>
    <row r="35" spans="1:22" x14ac:dyDescent="0.3">
      <c r="V35" s="174"/>
    </row>
    <row r="36" spans="1:22" x14ac:dyDescent="0.3">
      <c r="V36" s="174"/>
    </row>
    <row r="37" spans="1:22" x14ac:dyDescent="0.3">
      <c r="V37" s="174"/>
    </row>
    <row r="38" spans="1:22" x14ac:dyDescent="0.3">
      <c r="V38" s="174"/>
    </row>
    <row r="39" spans="1:22" x14ac:dyDescent="0.3">
      <c r="V39" s="174"/>
    </row>
    <row r="40" spans="1:22" x14ac:dyDescent="0.3">
      <c r="V40" s="174"/>
    </row>
    <row r="41" spans="1:22" x14ac:dyDescent="0.3">
      <c r="V41" s="174"/>
    </row>
    <row r="42" spans="1:22" x14ac:dyDescent="0.3">
      <c r="V42" s="174"/>
    </row>
    <row r="43" spans="1:22" x14ac:dyDescent="0.3">
      <c r="V43" s="174"/>
    </row>
    <row r="44" spans="1:22" x14ac:dyDescent="0.3">
      <c r="V44" s="174"/>
    </row>
    <row r="45" spans="1:22" x14ac:dyDescent="0.3">
      <c r="V45" s="174"/>
    </row>
    <row r="46" spans="1:22" x14ac:dyDescent="0.3">
      <c r="V46" s="174"/>
    </row>
    <row r="47" spans="1:22" x14ac:dyDescent="0.3">
      <c r="V47" s="174"/>
    </row>
    <row r="48" spans="1:22" x14ac:dyDescent="0.3">
      <c r="V48" s="174"/>
    </row>
    <row r="49" spans="22:22" x14ac:dyDescent="0.3">
      <c r="V49" s="174"/>
    </row>
  </sheetData>
  <mergeCells count="36">
    <mergeCell ref="BB6:BB30"/>
    <mergeCell ref="AH6:AH30"/>
    <mergeCell ref="AL6:AL30"/>
    <mergeCell ref="AP6:AP30"/>
    <mergeCell ref="AT6:AT30"/>
    <mergeCell ref="AX6:AX30"/>
    <mergeCell ref="AZ4:BC4"/>
    <mergeCell ref="L5:O5"/>
    <mergeCell ref="P5:S5"/>
    <mergeCell ref="T5:W5"/>
    <mergeCell ref="X5:AA5"/>
    <mergeCell ref="AB5:AE5"/>
    <mergeCell ref="AF5:AI5"/>
    <mergeCell ref="AJ5:AM5"/>
    <mergeCell ref="AN5:AQ5"/>
    <mergeCell ref="AR5:AU5"/>
    <mergeCell ref="AV5:AY5"/>
    <mergeCell ref="AZ5:BC5"/>
    <mergeCell ref="T4:W4"/>
    <mergeCell ref="X4:AA4"/>
    <mergeCell ref="AB4:AE4"/>
    <mergeCell ref="A32:D32"/>
    <mergeCell ref="A33:D33"/>
    <mergeCell ref="L4:O4"/>
    <mergeCell ref="P4:S4"/>
    <mergeCell ref="AV4:AY4"/>
    <mergeCell ref="N6:N30"/>
    <mergeCell ref="R6:R30"/>
    <mergeCell ref="V6:V30"/>
    <mergeCell ref="Z6:Z30"/>
    <mergeCell ref="AD6:AD30"/>
    <mergeCell ref="AF4:AI4"/>
    <mergeCell ref="AJ4:AM4"/>
    <mergeCell ref="AN4:AQ4"/>
    <mergeCell ref="AR4:AU4"/>
    <mergeCell ref="I31:K31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79D94-CF94-4483-9F5C-E568EF7B9B27}">
  <dimension ref="B3:CP53"/>
  <sheetViews>
    <sheetView topLeftCell="BE21" zoomScale="70" zoomScaleNormal="70" workbookViewId="0">
      <selection activeCell="BG22" sqref="BG22"/>
    </sheetView>
  </sheetViews>
  <sheetFormatPr baseColWidth="10" defaultRowHeight="14.4" x14ac:dyDescent="0.3"/>
  <cols>
    <col min="1" max="1" width="0" style="22" hidden="1" customWidth="1"/>
    <col min="2" max="2" width="8.109375" style="22" customWidth="1"/>
    <col min="3" max="3" width="14.6640625" style="22" customWidth="1"/>
    <col min="4" max="4" width="40.5546875" style="22" bestFit="1" customWidth="1"/>
    <col min="5" max="5" width="13.109375" style="22" customWidth="1"/>
    <col min="6" max="6" width="12.5546875" style="22" customWidth="1"/>
    <col min="7" max="7" width="11.44140625" style="22" customWidth="1"/>
    <col min="8" max="8" width="10.88671875" style="22" bestFit="1" customWidth="1"/>
    <col min="9" max="9" width="6.5546875" style="22" bestFit="1" customWidth="1"/>
    <col min="10" max="10" width="11.6640625" style="22" customWidth="1"/>
    <col min="11" max="11" width="9.88671875" style="22" customWidth="1"/>
    <col min="12" max="12" width="10.5546875" style="22" bestFit="1" customWidth="1"/>
    <col min="13" max="13" width="10.5546875" style="22" customWidth="1"/>
    <col min="14" max="14" width="11.5546875" style="22" bestFit="1" customWidth="1"/>
    <col min="15" max="15" width="10.33203125" style="22" customWidth="1"/>
    <col min="16" max="16" width="12" style="22" customWidth="1"/>
    <col min="17" max="17" width="11" style="22" customWidth="1"/>
    <col min="18" max="18" width="10.21875" style="22" customWidth="1"/>
    <col min="19" max="19" width="10.5546875" style="22" customWidth="1"/>
    <col min="20" max="20" width="12.33203125" style="22" customWidth="1"/>
    <col min="21" max="21" width="11.77734375" style="22" customWidth="1"/>
    <col min="22" max="22" width="11.33203125" style="22" customWidth="1"/>
    <col min="23" max="16384" width="11.5546875" style="22"/>
  </cols>
  <sheetData>
    <row r="3" spans="2:94" ht="15" thickBot="1" x14ac:dyDescent="0.35"/>
    <row r="4" spans="2:94" ht="15" thickBot="1" x14ac:dyDescent="0.35">
      <c r="N4" s="98">
        <v>44096</v>
      </c>
      <c r="O4" s="203">
        <v>44124</v>
      </c>
      <c r="P4" s="264"/>
      <c r="Q4" s="264"/>
      <c r="R4" s="265"/>
      <c r="S4" s="203">
        <v>44127</v>
      </c>
      <c r="T4" s="264"/>
      <c r="U4" s="264"/>
      <c r="V4" s="265"/>
      <c r="W4" s="203">
        <v>44134</v>
      </c>
      <c r="X4" s="264"/>
      <c r="Y4" s="264"/>
      <c r="Z4" s="265"/>
      <c r="AA4" s="203">
        <v>44141</v>
      </c>
      <c r="AB4" s="264"/>
      <c r="AC4" s="264"/>
      <c r="AD4" s="265"/>
      <c r="AE4" s="203">
        <v>44148</v>
      </c>
      <c r="AF4" s="264"/>
      <c r="AG4" s="264"/>
      <c r="AH4" s="265"/>
      <c r="AI4" s="203">
        <v>44155</v>
      </c>
      <c r="AJ4" s="264"/>
      <c r="AK4" s="264"/>
      <c r="AL4" s="265"/>
      <c r="AM4" s="203">
        <v>44162</v>
      </c>
      <c r="AN4" s="264"/>
      <c r="AO4" s="264"/>
      <c r="AP4" s="265"/>
      <c r="AQ4" s="203">
        <v>44169</v>
      </c>
      <c r="AR4" s="264"/>
      <c r="AS4" s="264"/>
      <c r="AT4" s="265"/>
      <c r="AU4" s="203">
        <v>44176</v>
      </c>
      <c r="AV4" s="264"/>
      <c r="AW4" s="264"/>
      <c r="AX4" s="265"/>
      <c r="AY4" s="203">
        <v>44183</v>
      </c>
      <c r="AZ4" s="264"/>
      <c r="BA4" s="264"/>
      <c r="BB4" s="265"/>
      <c r="BC4" s="203">
        <v>44187</v>
      </c>
      <c r="BD4" s="264"/>
      <c r="BE4" s="264"/>
      <c r="BF4" s="265"/>
      <c r="BG4" s="203">
        <v>44195</v>
      </c>
      <c r="BH4" s="264"/>
      <c r="BI4" s="264"/>
      <c r="BJ4" s="265"/>
      <c r="BK4" s="203">
        <v>44197</v>
      </c>
      <c r="BL4" s="264"/>
      <c r="BM4" s="264"/>
      <c r="BN4" s="265"/>
      <c r="BO4" s="203">
        <v>44204</v>
      </c>
      <c r="BP4" s="264"/>
      <c r="BQ4" s="264"/>
      <c r="BR4" s="265"/>
      <c r="BS4" s="203">
        <v>44211</v>
      </c>
      <c r="BT4" s="264"/>
      <c r="BU4" s="264"/>
      <c r="BV4" s="265"/>
      <c r="BW4" s="203">
        <v>44218</v>
      </c>
      <c r="BX4" s="264"/>
      <c r="BY4" s="264"/>
      <c r="BZ4" s="265"/>
      <c r="CA4" s="203">
        <v>44225</v>
      </c>
      <c r="CB4" s="264"/>
      <c r="CC4" s="264"/>
      <c r="CD4" s="265"/>
      <c r="CE4" s="203">
        <v>44232</v>
      </c>
      <c r="CF4" s="264"/>
      <c r="CG4" s="264"/>
      <c r="CH4" s="265"/>
      <c r="CI4" s="203">
        <v>44239</v>
      </c>
      <c r="CJ4" s="264"/>
      <c r="CK4" s="264"/>
      <c r="CL4" s="265"/>
      <c r="CM4" s="203">
        <v>44246</v>
      </c>
      <c r="CN4" s="264"/>
      <c r="CO4" s="264"/>
      <c r="CP4" s="265"/>
    </row>
    <row r="5" spans="2:94" ht="29.4" thickBot="1" x14ac:dyDescent="0.35">
      <c r="B5" s="23" t="s">
        <v>0</v>
      </c>
      <c r="C5" s="24" t="s">
        <v>1</v>
      </c>
      <c r="D5" s="23" t="s">
        <v>2</v>
      </c>
      <c r="E5" s="25" t="s">
        <v>4</v>
      </c>
      <c r="F5" s="26" t="s">
        <v>5</v>
      </c>
      <c r="G5" s="27" t="s">
        <v>31</v>
      </c>
      <c r="H5" s="28" t="s">
        <v>42</v>
      </c>
      <c r="I5" s="28" t="s">
        <v>36</v>
      </c>
      <c r="J5" s="28" t="s">
        <v>33</v>
      </c>
      <c r="K5" s="28" t="s">
        <v>32</v>
      </c>
      <c r="L5" s="29" t="s">
        <v>37</v>
      </c>
      <c r="M5" s="30"/>
      <c r="N5" s="30"/>
      <c r="O5" s="81" t="s">
        <v>3</v>
      </c>
      <c r="P5" s="81" t="s">
        <v>40</v>
      </c>
      <c r="Q5" s="81" t="s">
        <v>39</v>
      </c>
      <c r="R5" s="81" t="s">
        <v>41</v>
      </c>
      <c r="S5" s="81" t="s">
        <v>3</v>
      </c>
      <c r="T5" s="81" t="s">
        <v>40</v>
      </c>
      <c r="U5" s="81" t="s">
        <v>39</v>
      </c>
      <c r="V5" s="81" t="s">
        <v>41</v>
      </c>
      <c r="W5" s="81" t="s">
        <v>3</v>
      </c>
      <c r="X5" s="81" t="s">
        <v>40</v>
      </c>
      <c r="Y5" s="81" t="s">
        <v>39</v>
      </c>
      <c r="Z5" s="81" t="s">
        <v>41</v>
      </c>
      <c r="AA5" s="81" t="s">
        <v>3</v>
      </c>
      <c r="AB5" s="81" t="s">
        <v>40</v>
      </c>
      <c r="AC5" s="81" t="s">
        <v>39</v>
      </c>
      <c r="AD5" s="81" t="s">
        <v>41</v>
      </c>
      <c r="AE5" s="81" t="s">
        <v>3</v>
      </c>
      <c r="AF5" s="81" t="s">
        <v>40</v>
      </c>
      <c r="AG5" s="81" t="s">
        <v>39</v>
      </c>
      <c r="AH5" s="81" t="s">
        <v>41</v>
      </c>
      <c r="AI5" s="81" t="s">
        <v>3</v>
      </c>
      <c r="AJ5" s="81" t="s">
        <v>40</v>
      </c>
      <c r="AK5" s="81" t="s">
        <v>39</v>
      </c>
      <c r="AL5" s="81" t="s">
        <v>41</v>
      </c>
      <c r="AM5" s="81" t="s">
        <v>3</v>
      </c>
      <c r="AN5" s="81" t="s">
        <v>40</v>
      </c>
      <c r="AO5" s="81" t="s">
        <v>39</v>
      </c>
      <c r="AP5" s="81" t="s">
        <v>41</v>
      </c>
      <c r="AQ5" s="81" t="s">
        <v>3</v>
      </c>
      <c r="AR5" s="81" t="s">
        <v>40</v>
      </c>
      <c r="AS5" s="81" t="s">
        <v>39</v>
      </c>
      <c r="AT5" s="81" t="s">
        <v>41</v>
      </c>
      <c r="AU5" s="81" t="s">
        <v>3</v>
      </c>
      <c r="AV5" s="81" t="s">
        <v>40</v>
      </c>
      <c r="AW5" s="81" t="s">
        <v>39</v>
      </c>
      <c r="AX5" s="81" t="s">
        <v>41</v>
      </c>
      <c r="AY5" s="81" t="s">
        <v>3</v>
      </c>
      <c r="AZ5" s="81" t="s">
        <v>40</v>
      </c>
      <c r="BA5" s="81" t="s">
        <v>39</v>
      </c>
      <c r="BB5" s="81" t="s">
        <v>41</v>
      </c>
      <c r="BC5" s="81" t="s">
        <v>3</v>
      </c>
      <c r="BD5" s="81" t="s">
        <v>40</v>
      </c>
      <c r="BE5" s="81" t="s">
        <v>39</v>
      </c>
      <c r="BF5" s="81" t="s">
        <v>41</v>
      </c>
      <c r="BG5" s="81" t="s">
        <v>3</v>
      </c>
      <c r="BH5" s="81" t="s">
        <v>40</v>
      </c>
      <c r="BI5" s="81" t="s">
        <v>39</v>
      </c>
      <c r="BJ5" s="81" t="s">
        <v>41</v>
      </c>
      <c r="BK5" s="81" t="s">
        <v>3</v>
      </c>
      <c r="BL5" s="81" t="s">
        <v>40</v>
      </c>
      <c r="BM5" s="81" t="s">
        <v>39</v>
      </c>
      <c r="BN5" s="81" t="s">
        <v>41</v>
      </c>
      <c r="BO5" s="81" t="s">
        <v>3</v>
      </c>
      <c r="BP5" s="81" t="s">
        <v>40</v>
      </c>
      <c r="BQ5" s="81" t="s">
        <v>39</v>
      </c>
      <c r="BR5" s="81" t="s">
        <v>41</v>
      </c>
      <c r="BS5" s="81" t="s">
        <v>3</v>
      </c>
      <c r="BT5" s="81" t="s">
        <v>40</v>
      </c>
      <c r="BU5" s="81" t="s">
        <v>39</v>
      </c>
      <c r="BV5" s="81" t="s">
        <v>41</v>
      </c>
      <c r="BW5" s="81" t="s">
        <v>3</v>
      </c>
      <c r="BX5" s="81" t="s">
        <v>40</v>
      </c>
      <c r="BY5" s="81" t="s">
        <v>39</v>
      </c>
      <c r="BZ5" s="81" t="s">
        <v>41</v>
      </c>
      <c r="CA5" s="81" t="s">
        <v>3</v>
      </c>
      <c r="CB5" s="81" t="s">
        <v>40</v>
      </c>
      <c r="CC5" s="81" t="s">
        <v>39</v>
      </c>
      <c r="CD5" s="81" t="s">
        <v>41</v>
      </c>
      <c r="CE5" s="81" t="s">
        <v>3</v>
      </c>
      <c r="CF5" s="81" t="s">
        <v>40</v>
      </c>
      <c r="CG5" s="81" t="s">
        <v>39</v>
      </c>
      <c r="CH5" s="81" t="s">
        <v>41</v>
      </c>
      <c r="CI5" s="81" t="s">
        <v>3</v>
      </c>
      <c r="CJ5" s="81" t="s">
        <v>40</v>
      </c>
      <c r="CK5" s="81" t="s">
        <v>39</v>
      </c>
      <c r="CL5" s="81" t="s">
        <v>41</v>
      </c>
      <c r="CM5" s="81" t="s">
        <v>3</v>
      </c>
      <c r="CN5" s="81" t="s">
        <v>40</v>
      </c>
      <c r="CO5" s="81" t="s">
        <v>39</v>
      </c>
      <c r="CP5" s="81" t="s">
        <v>41</v>
      </c>
    </row>
    <row r="6" spans="2:94" ht="24" customHeight="1" x14ac:dyDescent="0.3">
      <c r="B6" s="1" t="s">
        <v>6</v>
      </c>
      <c r="C6" s="6">
        <v>1</v>
      </c>
      <c r="D6" s="1" t="s">
        <v>7</v>
      </c>
      <c r="E6" s="2">
        <v>44096</v>
      </c>
      <c r="F6" s="2">
        <v>44187</v>
      </c>
      <c r="G6" s="3">
        <f t="shared" ref="G6:G29" si="0">+IF(B6="Sí",,IF(ISERROR(K6/$F$32),0,K6/$F$32))</f>
        <v>0</v>
      </c>
      <c r="H6" s="4">
        <v>0</v>
      </c>
      <c r="I6" s="4"/>
      <c r="J6" s="5">
        <f>IF(ISERROR((H6/K6)),0,(H6/K6))</f>
        <v>0</v>
      </c>
      <c r="K6" s="125">
        <v>78</v>
      </c>
      <c r="L6" s="21">
        <f>SUM(L7)</f>
        <v>0</v>
      </c>
      <c r="M6" s="96"/>
      <c r="N6" s="31">
        <v>0</v>
      </c>
      <c r="O6" s="82">
        <f>SUM(O7)</f>
        <v>0</v>
      </c>
      <c r="P6" s="83">
        <f t="shared" ref="P6:P15" si="1">O6</f>
        <v>0</v>
      </c>
      <c r="Q6" s="84">
        <f>SUM(Q7)</f>
        <v>0</v>
      </c>
      <c r="R6" s="21">
        <f t="shared" ref="R6:R15" si="2">Q6</f>
        <v>0</v>
      </c>
      <c r="S6" s="82">
        <f>SUM(S7)</f>
        <v>0</v>
      </c>
      <c r="T6" s="83">
        <f t="shared" ref="T6:T11" si="3">S6+P6</f>
        <v>0</v>
      </c>
      <c r="U6" s="84">
        <f>SUM(U7)</f>
        <v>0</v>
      </c>
      <c r="V6" s="21">
        <f>U6+R6</f>
        <v>0</v>
      </c>
      <c r="W6" s="82">
        <f t="shared" ref="W6" si="4">SUM(W7)</f>
        <v>0</v>
      </c>
      <c r="X6" s="83">
        <f t="shared" ref="X6:X18" si="5">W6+T6</f>
        <v>0</v>
      </c>
      <c r="Y6" s="84">
        <f t="shared" ref="Y6" si="6">SUM(Y7)</f>
        <v>0</v>
      </c>
      <c r="Z6" s="21">
        <f t="shared" ref="Z6" si="7">Y6+V6</f>
        <v>0</v>
      </c>
      <c r="AA6" s="82">
        <f t="shared" ref="AA6" si="8">SUM(AA7)</f>
        <v>0</v>
      </c>
      <c r="AB6" s="83">
        <f t="shared" ref="AB6:AB18" si="9">AA6+X6</f>
        <v>0</v>
      </c>
      <c r="AC6" s="84">
        <f t="shared" ref="AC6" si="10">SUM(AC7)</f>
        <v>0</v>
      </c>
      <c r="AD6" s="21">
        <f t="shared" ref="AD6" si="11">AC6+Z6</f>
        <v>0</v>
      </c>
      <c r="AE6" s="82">
        <f t="shared" ref="AE6" si="12">SUM(AE7)</f>
        <v>0</v>
      </c>
      <c r="AF6" s="83">
        <f t="shared" ref="AF6:AF18" si="13">AE6+AB6</f>
        <v>0</v>
      </c>
      <c r="AG6" s="84">
        <f t="shared" ref="AG6" si="14">SUM(AG7)</f>
        <v>0</v>
      </c>
      <c r="AH6" s="21">
        <f t="shared" ref="AH6" si="15">AG6+AD6</f>
        <v>0</v>
      </c>
      <c r="AI6" s="82">
        <f t="shared" ref="AI6" si="16">SUM(AI7)</f>
        <v>0</v>
      </c>
      <c r="AJ6" s="83">
        <f t="shared" ref="AJ6:AJ18" si="17">AI6+AF6</f>
        <v>0</v>
      </c>
      <c r="AK6" s="84">
        <f t="shared" ref="AK6" si="18">SUM(AK7)</f>
        <v>0</v>
      </c>
      <c r="AL6" s="21">
        <f t="shared" ref="AL6" si="19">AK6+AH6</f>
        <v>0</v>
      </c>
      <c r="AM6" s="82">
        <f t="shared" ref="AM6" si="20">SUM(AM7)</f>
        <v>0</v>
      </c>
      <c r="AN6" s="83">
        <f t="shared" ref="AN6:AN18" si="21">AM6+AJ6</f>
        <v>0</v>
      </c>
      <c r="AO6" s="84">
        <f t="shared" ref="AO6" si="22">SUM(AO7)</f>
        <v>0</v>
      </c>
      <c r="AP6" s="21">
        <f t="shared" ref="AP6" si="23">AO6+AL6</f>
        <v>0</v>
      </c>
      <c r="AQ6" s="82">
        <f t="shared" ref="AQ6" si="24">SUM(AQ7)</f>
        <v>0</v>
      </c>
      <c r="AR6" s="83">
        <f t="shared" ref="AR6:AR18" si="25">AQ6+AN6</f>
        <v>0</v>
      </c>
      <c r="AS6" s="84">
        <f t="shared" ref="AS6" si="26">SUM(AS7)</f>
        <v>0</v>
      </c>
      <c r="AT6" s="21">
        <f t="shared" ref="AT6" si="27">AS6+AP6</f>
        <v>0</v>
      </c>
      <c r="AU6" s="82">
        <f t="shared" ref="AU6" si="28">SUM(AU7)</f>
        <v>0</v>
      </c>
      <c r="AV6" s="83">
        <f t="shared" ref="AV6:AV18" si="29">AU6+AR6</f>
        <v>0</v>
      </c>
      <c r="AW6" s="84">
        <f t="shared" ref="AW6" si="30">SUM(AW7)</f>
        <v>0</v>
      </c>
      <c r="AX6" s="21">
        <f t="shared" ref="AX6" si="31">AW6+AT6</f>
        <v>0</v>
      </c>
      <c r="AY6" s="82">
        <f t="shared" ref="AY6" si="32">SUM(AY7)</f>
        <v>0</v>
      </c>
      <c r="AZ6" s="83">
        <f t="shared" ref="AZ6:AZ18" si="33">AY6+AV6</f>
        <v>0</v>
      </c>
      <c r="BA6" s="84">
        <f t="shared" ref="BA6" si="34">SUM(BA7)</f>
        <v>0</v>
      </c>
      <c r="BB6" s="21">
        <f t="shared" ref="BB6" si="35">BA6+AX6</f>
        <v>0</v>
      </c>
      <c r="BC6" s="199">
        <f t="shared" ref="BC6" si="36">SUM(BC7)</f>
        <v>0</v>
      </c>
      <c r="BD6" s="200">
        <f t="shared" ref="BD6:BD18" si="37">BC6+AZ6</f>
        <v>0</v>
      </c>
      <c r="BE6" s="84">
        <f t="shared" ref="BE6" si="38">SUM(BE7)</f>
        <v>0</v>
      </c>
      <c r="BF6" s="21">
        <f t="shared" ref="BF6" si="39">BE6+BB6</f>
        <v>0</v>
      </c>
      <c r="BG6" s="82">
        <f t="shared" ref="BG6" si="40">SUM(BG7)</f>
        <v>0</v>
      </c>
      <c r="BH6" s="83">
        <f t="shared" ref="BH6:BH18" si="41">BG6+AZ6</f>
        <v>0</v>
      </c>
      <c r="BI6" s="84">
        <f t="shared" ref="BI6" si="42">SUM(BI7)</f>
        <v>0</v>
      </c>
      <c r="BJ6" s="21">
        <f t="shared" ref="BJ6" si="43">BI6+BB6</f>
        <v>0</v>
      </c>
      <c r="BK6" s="199">
        <f t="shared" ref="BK6:CM6" si="44">SUM(BK7)</f>
        <v>0</v>
      </c>
      <c r="BL6" s="200">
        <f t="shared" ref="BL6:BL18" si="45">BK6+BH6</f>
        <v>0</v>
      </c>
      <c r="BM6" s="84">
        <f t="shared" ref="BM6:CO6" si="46">SUM(BM7)</f>
        <v>0</v>
      </c>
      <c r="BN6" s="21">
        <f t="shared" ref="BN6" si="47">BM6+BJ6</f>
        <v>0</v>
      </c>
      <c r="BO6" s="199">
        <f t="shared" si="44"/>
        <v>0</v>
      </c>
      <c r="BP6" s="200">
        <f t="shared" ref="BP6:BP18" si="48">BO6+BL6</f>
        <v>0</v>
      </c>
      <c r="BQ6" s="84">
        <f t="shared" si="46"/>
        <v>0</v>
      </c>
      <c r="BR6" s="21">
        <f t="shared" ref="BR6" si="49">BQ6+BN6</f>
        <v>0</v>
      </c>
      <c r="BS6" s="199">
        <f t="shared" si="44"/>
        <v>0</v>
      </c>
      <c r="BT6" s="200">
        <f t="shared" ref="BT6:BT18" si="50">BS6+BP6</f>
        <v>0</v>
      </c>
      <c r="BU6" s="84">
        <f t="shared" si="46"/>
        <v>0</v>
      </c>
      <c r="BV6" s="21">
        <f t="shared" ref="BV6" si="51">BU6+BR6</f>
        <v>0</v>
      </c>
      <c r="BW6" s="199">
        <f t="shared" si="44"/>
        <v>0</v>
      </c>
      <c r="BX6" s="200">
        <f t="shared" ref="BX6:BX18" si="52">BW6+BT6</f>
        <v>0</v>
      </c>
      <c r="BY6" s="84">
        <f t="shared" si="46"/>
        <v>0</v>
      </c>
      <c r="BZ6" s="21">
        <f t="shared" ref="BZ6" si="53">BY6+BV6</f>
        <v>0</v>
      </c>
      <c r="CA6" s="199">
        <f t="shared" si="44"/>
        <v>0</v>
      </c>
      <c r="CB6" s="200">
        <f t="shared" ref="CB6:CB18" si="54">CA6+BX6</f>
        <v>0</v>
      </c>
      <c r="CC6" s="84">
        <f t="shared" si="46"/>
        <v>0</v>
      </c>
      <c r="CD6" s="21">
        <f t="shared" ref="CD6" si="55">CC6+BZ6</f>
        <v>0</v>
      </c>
      <c r="CE6" s="199">
        <f t="shared" si="44"/>
        <v>0</v>
      </c>
      <c r="CF6" s="200">
        <f t="shared" ref="CF6:CF18" si="56">CE6+CB6</f>
        <v>0</v>
      </c>
      <c r="CG6" s="84">
        <f t="shared" si="46"/>
        <v>0</v>
      </c>
      <c r="CH6" s="21">
        <f t="shared" ref="CH6" si="57">CG6+CD6</f>
        <v>0</v>
      </c>
      <c r="CI6" s="199">
        <f t="shared" si="44"/>
        <v>0</v>
      </c>
      <c r="CJ6" s="200">
        <f t="shared" ref="CJ6:CJ18" si="58">CI6+CF6</f>
        <v>0</v>
      </c>
      <c r="CK6" s="84">
        <f t="shared" si="46"/>
        <v>0</v>
      </c>
      <c r="CL6" s="21">
        <f t="shared" ref="CL6" si="59">CK6+CH6</f>
        <v>0</v>
      </c>
      <c r="CM6" s="199">
        <f t="shared" si="44"/>
        <v>0</v>
      </c>
      <c r="CN6" s="200">
        <f t="shared" ref="CN6:CN18" si="60">CM6+CJ6</f>
        <v>0</v>
      </c>
      <c r="CO6" s="84">
        <f t="shared" si="46"/>
        <v>0</v>
      </c>
      <c r="CP6" s="21">
        <f t="shared" ref="CP6" si="61">CO6+CL6</f>
        <v>0</v>
      </c>
    </row>
    <row r="7" spans="2:94" ht="15" thickBot="1" x14ac:dyDescent="0.35">
      <c r="B7" s="34" t="s">
        <v>8</v>
      </c>
      <c r="C7" s="35">
        <v>2</v>
      </c>
      <c r="D7" s="34" t="s">
        <v>9</v>
      </c>
      <c r="E7" s="36">
        <v>44096</v>
      </c>
      <c r="F7" s="36">
        <v>44096</v>
      </c>
      <c r="G7" s="37">
        <f t="shared" si="0"/>
        <v>0</v>
      </c>
      <c r="H7" s="38">
        <v>0</v>
      </c>
      <c r="I7" s="38"/>
      <c r="J7" s="39">
        <f t="shared" ref="J7:J30" si="62">IF(ISERROR((H7/K7)),0,(H7/K7))</f>
        <v>0</v>
      </c>
      <c r="K7" s="119">
        <v>0</v>
      </c>
      <c r="L7" s="48">
        <f>G7</f>
        <v>0</v>
      </c>
      <c r="M7" s="31"/>
      <c r="N7" s="31">
        <v>0</v>
      </c>
      <c r="O7" s="167">
        <f>'TABLA DE INGRESO'!O7</f>
        <v>0</v>
      </c>
      <c r="P7" s="74">
        <f t="shared" si="1"/>
        <v>0</v>
      </c>
      <c r="Q7" s="75">
        <f>IFERROR((O7/$H7)*$L7,0)</f>
        <v>0</v>
      </c>
      <c r="R7" s="48">
        <f t="shared" si="2"/>
        <v>0</v>
      </c>
      <c r="S7" s="167">
        <f>'TABLA DE INGRESO'!S7</f>
        <v>0</v>
      </c>
      <c r="T7" s="74">
        <f t="shared" si="3"/>
        <v>0</v>
      </c>
      <c r="U7" s="75">
        <f>IFERROR((S7/$H7)*$L7,0)</f>
        <v>0</v>
      </c>
      <c r="V7" s="48">
        <f>IFERROR((T7/$H7)*$L7,0)</f>
        <v>0</v>
      </c>
      <c r="W7" s="167">
        <f>'TABLA DE INGRESO'!W7</f>
        <v>0</v>
      </c>
      <c r="X7" s="74">
        <f t="shared" si="5"/>
        <v>0</v>
      </c>
      <c r="Y7" s="75">
        <f t="shared" ref="Y7:Z7" si="63">IFERROR((W7/$H7)*$L7,0)</f>
        <v>0</v>
      </c>
      <c r="Z7" s="48">
        <f t="shared" si="63"/>
        <v>0</v>
      </c>
      <c r="AA7" s="167">
        <f>'TABLA DE INGRESO'!AA7</f>
        <v>0</v>
      </c>
      <c r="AB7" s="74">
        <f t="shared" si="9"/>
        <v>0</v>
      </c>
      <c r="AC7" s="75">
        <f t="shared" ref="AC7:AD7" si="64">IFERROR((AA7/$H7)*$L7,0)</f>
        <v>0</v>
      </c>
      <c r="AD7" s="48">
        <f t="shared" si="64"/>
        <v>0</v>
      </c>
      <c r="AE7" s="167">
        <f>'TABLA DE INGRESO'!AE7</f>
        <v>0</v>
      </c>
      <c r="AF7" s="74">
        <f t="shared" si="13"/>
        <v>0</v>
      </c>
      <c r="AG7" s="75">
        <f t="shared" ref="AG7:AH7" si="65">IFERROR((AE7/$H7)*$L7,0)</f>
        <v>0</v>
      </c>
      <c r="AH7" s="48">
        <f t="shared" si="65"/>
        <v>0</v>
      </c>
      <c r="AI7" s="167">
        <f>'TABLA DE INGRESO'!AI7</f>
        <v>0</v>
      </c>
      <c r="AJ7" s="74">
        <f t="shared" si="17"/>
        <v>0</v>
      </c>
      <c r="AK7" s="75">
        <f t="shared" ref="AK7:AL7" si="66">IFERROR((AI7/$H7)*$L7,0)</f>
        <v>0</v>
      </c>
      <c r="AL7" s="48">
        <f t="shared" si="66"/>
        <v>0</v>
      </c>
      <c r="AM7" s="167">
        <f>'TABLA DE INGRESO'!AM7</f>
        <v>0</v>
      </c>
      <c r="AN7" s="74">
        <f t="shared" si="21"/>
        <v>0</v>
      </c>
      <c r="AO7" s="75">
        <f t="shared" ref="AO7:AP7" si="67">IFERROR((AM7/$H7)*$L7,0)</f>
        <v>0</v>
      </c>
      <c r="AP7" s="48">
        <f t="shared" si="67"/>
        <v>0</v>
      </c>
      <c r="AQ7" s="167">
        <f>'TABLA DE INGRESO'!AQ7</f>
        <v>0</v>
      </c>
      <c r="AR7" s="74">
        <f t="shared" si="25"/>
        <v>0</v>
      </c>
      <c r="AS7" s="75">
        <f t="shared" ref="AS7:AT7" si="68">IFERROR((AQ7/$H7)*$L7,0)</f>
        <v>0</v>
      </c>
      <c r="AT7" s="48">
        <f t="shared" si="68"/>
        <v>0</v>
      </c>
      <c r="AU7" s="167">
        <f>'TABLA DE INGRESO'!AU7</f>
        <v>0</v>
      </c>
      <c r="AV7" s="74">
        <f t="shared" si="29"/>
        <v>0</v>
      </c>
      <c r="AW7" s="75">
        <f t="shared" ref="AW7:AX7" si="69">IFERROR((AU7/$H7)*$L7,0)</f>
        <v>0</v>
      </c>
      <c r="AX7" s="48">
        <f t="shared" si="69"/>
        <v>0</v>
      </c>
      <c r="AY7" s="167">
        <f>'TABLA DE INGRESO'!AY7</f>
        <v>0</v>
      </c>
      <c r="AZ7" s="74">
        <f t="shared" si="33"/>
        <v>0</v>
      </c>
      <c r="BA7" s="75">
        <f t="shared" ref="BA7:BB7" si="70">IFERROR((AY7/$H7)*$L7,0)</f>
        <v>0</v>
      </c>
      <c r="BB7" s="48">
        <f t="shared" si="70"/>
        <v>0</v>
      </c>
      <c r="BC7" s="167">
        <f>'TABLA DE INGRESO'!BC7</f>
        <v>0</v>
      </c>
      <c r="BD7" s="74">
        <f t="shared" si="37"/>
        <v>0</v>
      </c>
      <c r="BE7" s="75">
        <f t="shared" ref="BE7" si="71">IFERROR((BC7/$H7)*$L7,0)</f>
        <v>0</v>
      </c>
      <c r="BF7" s="48">
        <f t="shared" ref="BF7" si="72">IFERROR((BD7/$H7)*$L7,0)</f>
        <v>0</v>
      </c>
      <c r="BG7" s="167">
        <v>0</v>
      </c>
      <c r="BH7" s="74">
        <f t="shared" si="41"/>
        <v>0</v>
      </c>
      <c r="BI7" s="75">
        <f t="shared" ref="BI7:BJ7" si="73">IFERROR((BG7/$H7)*$L7,0)</f>
        <v>0</v>
      </c>
      <c r="BJ7" s="48">
        <f t="shared" si="73"/>
        <v>0</v>
      </c>
      <c r="BK7" s="167">
        <v>0</v>
      </c>
      <c r="BL7" s="74">
        <f t="shared" si="45"/>
        <v>0</v>
      </c>
      <c r="BM7" s="75">
        <f t="shared" ref="BM7" si="74">IFERROR((BK7/$H7)*$L7,0)</f>
        <v>0</v>
      </c>
      <c r="BN7" s="48">
        <f t="shared" ref="BN7" si="75">IFERROR((BL7/$H7)*$L7,0)</f>
        <v>0</v>
      </c>
      <c r="BO7" s="167">
        <v>0</v>
      </c>
      <c r="BP7" s="74">
        <f t="shared" si="48"/>
        <v>0</v>
      </c>
      <c r="BQ7" s="75">
        <f t="shared" ref="BQ7" si="76">IFERROR((BO7/$H7)*$L7,0)</f>
        <v>0</v>
      </c>
      <c r="BR7" s="48">
        <f t="shared" ref="BR7" si="77">IFERROR((BP7/$H7)*$L7,0)</f>
        <v>0</v>
      </c>
      <c r="BS7" s="167">
        <v>0</v>
      </c>
      <c r="BT7" s="74">
        <f t="shared" si="50"/>
        <v>0</v>
      </c>
      <c r="BU7" s="75">
        <f t="shared" ref="BU7" si="78">IFERROR((BS7/$H7)*$L7,0)</f>
        <v>0</v>
      </c>
      <c r="BV7" s="48">
        <f t="shared" ref="BV7" si="79">IFERROR((BT7/$H7)*$L7,0)</f>
        <v>0</v>
      </c>
      <c r="BW7" s="167">
        <v>0</v>
      </c>
      <c r="BX7" s="74">
        <f t="shared" si="52"/>
        <v>0</v>
      </c>
      <c r="BY7" s="75">
        <f t="shared" ref="BY7" si="80">IFERROR((BW7/$H7)*$L7,0)</f>
        <v>0</v>
      </c>
      <c r="BZ7" s="48">
        <f t="shared" ref="BZ7" si="81">IFERROR((BX7/$H7)*$L7,0)</f>
        <v>0</v>
      </c>
      <c r="CA7" s="167">
        <v>0</v>
      </c>
      <c r="CB7" s="74">
        <f t="shared" si="54"/>
        <v>0</v>
      </c>
      <c r="CC7" s="75">
        <f t="shared" ref="CC7" si="82">IFERROR((CA7/$H7)*$L7,0)</f>
        <v>0</v>
      </c>
      <c r="CD7" s="48">
        <f t="shared" ref="CD7" si="83">IFERROR((CB7/$H7)*$L7,0)</f>
        <v>0</v>
      </c>
      <c r="CE7" s="167">
        <v>0</v>
      </c>
      <c r="CF7" s="74">
        <f t="shared" si="56"/>
        <v>0</v>
      </c>
      <c r="CG7" s="75">
        <f t="shared" ref="CG7" si="84">IFERROR((CE7/$H7)*$L7,0)</f>
        <v>0</v>
      </c>
      <c r="CH7" s="48">
        <f t="shared" ref="CH7" si="85">IFERROR((CF7/$H7)*$L7,0)</f>
        <v>0</v>
      </c>
      <c r="CI7" s="167">
        <v>0</v>
      </c>
      <c r="CJ7" s="74">
        <f t="shared" si="58"/>
        <v>0</v>
      </c>
      <c r="CK7" s="75">
        <f t="shared" ref="CK7" si="86">IFERROR((CI7/$H7)*$L7,0)</f>
        <v>0</v>
      </c>
      <c r="CL7" s="48">
        <f t="shared" ref="CL7" si="87">IFERROR((CJ7/$H7)*$L7,0)</f>
        <v>0</v>
      </c>
      <c r="CM7" s="167">
        <v>0</v>
      </c>
      <c r="CN7" s="74">
        <f t="shared" si="60"/>
        <v>0</v>
      </c>
      <c r="CO7" s="75">
        <f t="shared" ref="CO7" si="88">IFERROR((CM7/$H7)*$L7,0)</f>
        <v>0</v>
      </c>
      <c r="CP7" s="48">
        <f t="shared" ref="CP7" si="89">IFERROR((CN7/$H7)*$L7,0)</f>
        <v>0</v>
      </c>
    </row>
    <row r="8" spans="2:94" ht="24" customHeight="1" x14ac:dyDescent="0.3">
      <c r="B8" s="1" t="s">
        <v>6</v>
      </c>
      <c r="C8" s="6">
        <v>2</v>
      </c>
      <c r="D8" s="13" t="s">
        <v>10</v>
      </c>
      <c r="E8" s="2">
        <v>44096</v>
      </c>
      <c r="F8" s="2">
        <v>44187</v>
      </c>
      <c r="G8" s="3">
        <f t="shared" si="0"/>
        <v>0</v>
      </c>
      <c r="H8" s="4">
        <v>0</v>
      </c>
      <c r="I8" s="4"/>
      <c r="J8" s="5">
        <f t="shared" si="62"/>
        <v>0</v>
      </c>
      <c r="K8" s="125">
        <v>78</v>
      </c>
      <c r="L8" s="21">
        <f>SUM(G9:G18)</f>
        <v>0.51960784313725494</v>
      </c>
      <c r="M8" s="96"/>
      <c r="N8" s="31">
        <v>0</v>
      </c>
      <c r="O8" s="82">
        <f>SUM(O9+O11+O14)</f>
        <v>169914.22782622167</v>
      </c>
      <c r="P8" s="83">
        <f t="shared" si="1"/>
        <v>169914.22782622167</v>
      </c>
      <c r="Q8" s="84">
        <f>SUM(Q9+Q11+Q14)</f>
        <v>0.16914682909905909</v>
      </c>
      <c r="R8" s="21">
        <f t="shared" si="2"/>
        <v>0.16914682909905909</v>
      </c>
      <c r="S8" s="82">
        <f>SUM(S9+S11+S14)</f>
        <v>49447.902235205212</v>
      </c>
      <c r="T8" s="83">
        <f t="shared" si="3"/>
        <v>219362.1300614269</v>
      </c>
      <c r="U8" s="84">
        <f>SUM(U9+U11+U14)</f>
        <v>4.9178894291361797E-2</v>
      </c>
      <c r="V8" s="21">
        <f>U8+R8</f>
        <v>0.21832572339042089</v>
      </c>
      <c r="W8" s="82">
        <f t="shared" ref="W8" si="90">SUM(W9+W11+W14)</f>
        <v>24141</v>
      </c>
      <c r="X8" s="83">
        <f t="shared" si="5"/>
        <v>243503.1300614269</v>
      </c>
      <c r="Y8" s="84">
        <f t="shared" ref="Y8" si="91">SUM(Y9+Y11+Y14)</f>
        <v>6.0322574557497718E-2</v>
      </c>
      <c r="Z8" s="21">
        <f t="shared" ref="Z8:Z9" si="92">Y8+V8</f>
        <v>0.27864829794791862</v>
      </c>
      <c r="AA8" s="82">
        <f t="shared" ref="AA8" si="93">SUM(AA9+AA11+AA14)</f>
        <v>11040.85</v>
      </c>
      <c r="AB8" s="83">
        <f t="shared" si="9"/>
        <v>254543.9800614269</v>
      </c>
      <c r="AC8" s="84">
        <f t="shared" ref="AC8" si="94">SUM(AC9+AC11+AC14)</f>
        <v>0.14126832215591126</v>
      </c>
      <c r="AD8" s="21">
        <f t="shared" ref="AD8:AD9" si="95">AC8+Z8</f>
        <v>0.41991662010382991</v>
      </c>
      <c r="AE8" s="82">
        <f t="shared" ref="AE8" si="96">SUM(AE9+AE11+AE14)</f>
        <v>17892.019938573132</v>
      </c>
      <c r="AF8" s="83">
        <f t="shared" si="13"/>
        <v>272436.00000000006</v>
      </c>
      <c r="AG8" s="84">
        <f t="shared" ref="AG8" si="97">SUM(AG9+AG11+AG14)</f>
        <v>6.047553675891524E-2</v>
      </c>
      <c r="AH8" s="21">
        <f t="shared" ref="AH8:AH9" si="98">AG8+AD8</f>
        <v>0.48039215686274517</v>
      </c>
      <c r="AI8" s="82">
        <f t="shared" ref="AI8" si="99">SUM(AI9+AI11+AI14)</f>
        <v>0</v>
      </c>
      <c r="AJ8" s="83">
        <f t="shared" si="17"/>
        <v>272436.00000000006</v>
      </c>
      <c r="AK8" s="84">
        <f t="shared" ref="AK8" si="100">SUM(AK9+AK11+AK14)</f>
        <v>0</v>
      </c>
      <c r="AL8" s="21">
        <f t="shared" ref="AL8:AL9" si="101">AK8+AH8</f>
        <v>0.48039215686274517</v>
      </c>
      <c r="AM8" s="82">
        <f t="shared" ref="AM8" si="102">SUM(AM9+AM11+AM14)</f>
        <v>0</v>
      </c>
      <c r="AN8" s="83">
        <f t="shared" si="21"/>
        <v>272436.00000000006</v>
      </c>
      <c r="AO8" s="84">
        <f t="shared" ref="AO8" si="103">SUM(AO9+AO11+AO14)</f>
        <v>0</v>
      </c>
      <c r="AP8" s="21">
        <f t="shared" ref="AP8:AP9" si="104">AO8+AL8</f>
        <v>0.48039215686274517</v>
      </c>
      <c r="AQ8" s="82">
        <f t="shared" ref="AQ8" si="105">SUM(AQ9+AQ11+AQ14)</f>
        <v>0</v>
      </c>
      <c r="AR8" s="83">
        <f t="shared" si="25"/>
        <v>272436.00000000006</v>
      </c>
      <c r="AS8" s="84">
        <f t="shared" ref="AS8" si="106">SUM(AS9+AS11+AS14)</f>
        <v>0</v>
      </c>
      <c r="AT8" s="21">
        <f t="shared" ref="AT8:AT9" si="107">AS8+AP8</f>
        <v>0.48039215686274517</v>
      </c>
      <c r="AU8" s="82">
        <f t="shared" ref="AU8" si="108">SUM(AU9+AU11+AU14)</f>
        <v>0</v>
      </c>
      <c r="AV8" s="83">
        <f t="shared" si="29"/>
        <v>272436.00000000006</v>
      </c>
      <c r="AW8" s="84">
        <f t="shared" ref="AW8" si="109">SUM(AW9+AW11+AW14)</f>
        <v>0</v>
      </c>
      <c r="AX8" s="21">
        <f t="shared" ref="AX8:AX9" si="110">AW8+AT8</f>
        <v>0.48039215686274517</v>
      </c>
      <c r="AY8" s="82">
        <f t="shared" ref="AY8" si="111">SUM(AY9+AY11+AY14)</f>
        <v>0</v>
      </c>
      <c r="AZ8" s="83">
        <f t="shared" si="33"/>
        <v>272436.00000000006</v>
      </c>
      <c r="BA8" s="84">
        <f t="shared" ref="BA8" si="112">SUM(BA9+BA11+BA14)</f>
        <v>0</v>
      </c>
      <c r="BB8" s="21">
        <f t="shared" ref="BB8:BB9" si="113">BA8+AX8</f>
        <v>0.48039215686274517</v>
      </c>
      <c r="BC8" s="199">
        <f t="shared" ref="BC8" si="114">SUM(BC9+BC11+BC14)</f>
        <v>0</v>
      </c>
      <c r="BD8" s="200">
        <f t="shared" si="37"/>
        <v>272436.00000000006</v>
      </c>
      <c r="BE8" s="84">
        <f t="shared" ref="BE8" si="115">SUM(BE9+BE11+BE14)</f>
        <v>0</v>
      </c>
      <c r="BF8" s="21">
        <f t="shared" ref="BF8:BF9" si="116">BE8+BB8</f>
        <v>0.48039215686274517</v>
      </c>
      <c r="BG8" s="82">
        <f t="shared" ref="BG8" si="117">SUM(BG9+BG11+BG14)</f>
        <v>0</v>
      </c>
      <c r="BH8" s="83">
        <f t="shared" si="41"/>
        <v>272436.00000000006</v>
      </c>
      <c r="BI8" s="84">
        <f t="shared" ref="BI8" si="118">SUM(BI9+BI11+BI14)</f>
        <v>0</v>
      </c>
      <c r="BJ8" s="21">
        <f t="shared" ref="BJ8:BJ9" si="119">BI8+BB8</f>
        <v>0.48039215686274517</v>
      </c>
      <c r="BK8" s="199">
        <f t="shared" ref="BK8:CM8" si="120">SUM(BK9+BK11+BK14)</f>
        <v>0</v>
      </c>
      <c r="BL8" s="200">
        <f t="shared" si="45"/>
        <v>272436.00000000006</v>
      </c>
      <c r="BM8" s="84">
        <f t="shared" ref="BM8:CO8" si="121">SUM(BM9+BM11+BM14)</f>
        <v>0</v>
      </c>
      <c r="BN8" s="21">
        <f t="shared" ref="BN8:BN9" si="122">BM8+BJ8</f>
        <v>0.48039215686274517</v>
      </c>
      <c r="BO8" s="199">
        <f t="shared" si="120"/>
        <v>0</v>
      </c>
      <c r="BP8" s="200">
        <f t="shared" si="48"/>
        <v>272436.00000000006</v>
      </c>
      <c r="BQ8" s="84">
        <f t="shared" si="121"/>
        <v>0</v>
      </c>
      <c r="BR8" s="21">
        <f t="shared" ref="BR8:BR9" si="123">BQ8+BN8</f>
        <v>0.48039215686274517</v>
      </c>
      <c r="BS8" s="199">
        <f t="shared" si="120"/>
        <v>0</v>
      </c>
      <c r="BT8" s="200">
        <f t="shared" si="50"/>
        <v>272436.00000000006</v>
      </c>
      <c r="BU8" s="84">
        <f t="shared" si="121"/>
        <v>0</v>
      </c>
      <c r="BV8" s="21">
        <f t="shared" ref="BV8:BV9" si="124">BU8+BR8</f>
        <v>0.48039215686274517</v>
      </c>
      <c r="BW8" s="199">
        <f t="shared" si="120"/>
        <v>0</v>
      </c>
      <c r="BX8" s="200">
        <f t="shared" si="52"/>
        <v>272436.00000000006</v>
      </c>
      <c r="BY8" s="84">
        <f t="shared" si="121"/>
        <v>0</v>
      </c>
      <c r="BZ8" s="21">
        <f t="shared" ref="BZ8:BZ9" si="125">BY8+BV8</f>
        <v>0.48039215686274517</v>
      </c>
      <c r="CA8" s="199">
        <f t="shared" si="120"/>
        <v>0</v>
      </c>
      <c r="CB8" s="200">
        <f t="shared" si="54"/>
        <v>272436.00000000006</v>
      </c>
      <c r="CC8" s="84">
        <f t="shared" si="121"/>
        <v>0</v>
      </c>
      <c r="CD8" s="21">
        <f t="shared" ref="CD8:CD9" si="126">CC8+BZ8</f>
        <v>0.48039215686274517</v>
      </c>
      <c r="CE8" s="199">
        <f t="shared" si="120"/>
        <v>0</v>
      </c>
      <c r="CF8" s="200">
        <f t="shared" si="56"/>
        <v>272436.00000000006</v>
      </c>
      <c r="CG8" s="84">
        <f t="shared" si="121"/>
        <v>0</v>
      </c>
      <c r="CH8" s="21">
        <f t="shared" ref="CH8:CH9" si="127">CG8+CD8</f>
        <v>0.48039215686274517</v>
      </c>
      <c r="CI8" s="199">
        <f t="shared" si="120"/>
        <v>0</v>
      </c>
      <c r="CJ8" s="200">
        <f t="shared" si="58"/>
        <v>272436.00000000006</v>
      </c>
      <c r="CK8" s="84">
        <f t="shared" si="121"/>
        <v>0</v>
      </c>
      <c r="CL8" s="21">
        <f t="shared" ref="CL8:CL9" si="128">CK8+CH8</f>
        <v>0.48039215686274517</v>
      </c>
      <c r="CM8" s="199">
        <f t="shared" si="120"/>
        <v>0</v>
      </c>
      <c r="CN8" s="200">
        <f t="shared" si="60"/>
        <v>272436.00000000006</v>
      </c>
      <c r="CO8" s="84">
        <f t="shared" si="121"/>
        <v>0</v>
      </c>
      <c r="CP8" s="21">
        <f t="shared" ref="CP8:CP9" si="129">CO8+CL8</f>
        <v>0.48039215686274517</v>
      </c>
    </row>
    <row r="9" spans="2:94" x14ac:dyDescent="0.3">
      <c r="B9" s="7" t="s">
        <v>6</v>
      </c>
      <c r="C9" s="8">
        <v>3</v>
      </c>
      <c r="D9" s="14" t="s">
        <v>11</v>
      </c>
      <c r="E9" s="9">
        <v>44096</v>
      </c>
      <c r="F9" s="9">
        <v>44131</v>
      </c>
      <c r="G9" s="10">
        <f t="shared" si="0"/>
        <v>0</v>
      </c>
      <c r="H9" s="11">
        <v>0</v>
      </c>
      <c r="I9" s="11"/>
      <c r="J9" s="12">
        <f t="shared" si="62"/>
        <v>0</v>
      </c>
      <c r="K9" s="126">
        <v>30</v>
      </c>
      <c r="L9" s="20">
        <f>SUM(L10)</f>
        <v>0.14705882352941177</v>
      </c>
      <c r="M9" s="97"/>
      <c r="N9" s="31">
        <v>0</v>
      </c>
      <c r="O9" s="85">
        <f>SUM(O10)</f>
        <v>84663.739650470234</v>
      </c>
      <c r="P9" s="86">
        <f t="shared" si="1"/>
        <v>84663.739650470234</v>
      </c>
      <c r="Q9" s="19">
        <f>SUM(Q10)</f>
        <v>9.1972180188062358E-2</v>
      </c>
      <c r="R9" s="20">
        <f t="shared" si="2"/>
        <v>9.1972180188062358E-2</v>
      </c>
      <c r="S9" s="85">
        <f>SUM(S10)</f>
        <v>24386.262665678409</v>
      </c>
      <c r="T9" s="86">
        <f t="shared" si="3"/>
        <v>109050.00231614865</v>
      </c>
      <c r="U9" s="19">
        <f>SUM(U10)</f>
        <v>2.6491361629674186E-2</v>
      </c>
      <c r="V9" s="20">
        <f>U9+R9</f>
        <v>0.11846354181773655</v>
      </c>
      <c r="W9" s="85">
        <f t="shared" ref="W9" si="130">SUM(W10)</f>
        <v>11920.5</v>
      </c>
      <c r="X9" s="86">
        <f t="shared" si="5"/>
        <v>120970.50231614865</v>
      </c>
      <c r="Y9" s="19">
        <f t="shared" ref="Y9" si="131">SUM(Y10)</f>
        <v>1.2949515087073146E-2</v>
      </c>
      <c r="Z9" s="20">
        <f t="shared" si="92"/>
        <v>0.1314130569048097</v>
      </c>
      <c r="AA9" s="85">
        <f t="shared" ref="AA9" si="132">SUM(AA10)</f>
        <v>5000</v>
      </c>
      <c r="AB9" s="86">
        <f t="shared" si="9"/>
        <v>125970.50231614865</v>
      </c>
      <c r="AC9" s="19">
        <f t="shared" ref="AC9" si="133">SUM(AC10)</f>
        <v>5.4316157405616987E-3</v>
      </c>
      <c r="AD9" s="20">
        <f t="shared" si="95"/>
        <v>0.1368446726453714</v>
      </c>
      <c r="AE9" s="85">
        <f t="shared" ref="AE9" si="134">SUM(AE10)</f>
        <v>9402.4976838513539</v>
      </c>
      <c r="AF9" s="86">
        <f t="shared" si="13"/>
        <v>135373</v>
      </c>
      <c r="AG9" s="19">
        <f t="shared" ref="AG9" si="135">SUM(AG10)</f>
        <v>1.0214150884040386E-2</v>
      </c>
      <c r="AH9" s="20">
        <f t="shared" si="98"/>
        <v>0.14705882352941177</v>
      </c>
      <c r="AI9" s="85">
        <f t="shared" ref="AI9" si="136">SUM(AI10)</f>
        <v>0</v>
      </c>
      <c r="AJ9" s="86">
        <f t="shared" si="17"/>
        <v>135373</v>
      </c>
      <c r="AK9" s="19">
        <f t="shared" ref="AK9" si="137">SUM(AK10)</f>
        <v>0</v>
      </c>
      <c r="AL9" s="20">
        <f t="shared" si="101"/>
        <v>0.14705882352941177</v>
      </c>
      <c r="AM9" s="85">
        <f t="shared" ref="AM9" si="138">SUM(AM10)</f>
        <v>0</v>
      </c>
      <c r="AN9" s="86">
        <f t="shared" si="21"/>
        <v>135373</v>
      </c>
      <c r="AO9" s="19">
        <f t="shared" ref="AO9" si="139">SUM(AO10)</f>
        <v>0</v>
      </c>
      <c r="AP9" s="20">
        <f t="shared" si="104"/>
        <v>0.14705882352941177</v>
      </c>
      <c r="AQ9" s="85">
        <f t="shared" ref="AQ9" si="140">SUM(AQ10)</f>
        <v>0</v>
      </c>
      <c r="AR9" s="86">
        <f t="shared" si="25"/>
        <v>135373</v>
      </c>
      <c r="AS9" s="19">
        <f t="shared" ref="AS9" si="141">SUM(AS10)</f>
        <v>0</v>
      </c>
      <c r="AT9" s="20">
        <f t="shared" si="107"/>
        <v>0.14705882352941177</v>
      </c>
      <c r="AU9" s="85">
        <f t="shared" ref="AU9" si="142">SUM(AU10)</f>
        <v>0</v>
      </c>
      <c r="AV9" s="86">
        <f t="shared" si="29"/>
        <v>135373</v>
      </c>
      <c r="AW9" s="19">
        <f t="shared" ref="AW9" si="143">SUM(AW10)</f>
        <v>0</v>
      </c>
      <c r="AX9" s="20">
        <f t="shared" si="110"/>
        <v>0.14705882352941177</v>
      </c>
      <c r="AY9" s="85">
        <f t="shared" ref="AY9" si="144">SUM(AY10)</f>
        <v>0</v>
      </c>
      <c r="AZ9" s="86">
        <f t="shared" si="33"/>
        <v>135373</v>
      </c>
      <c r="BA9" s="19">
        <f t="shared" ref="BA9" si="145">SUM(BA10)</f>
        <v>0</v>
      </c>
      <c r="BB9" s="20">
        <f t="shared" si="113"/>
        <v>0.14705882352941177</v>
      </c>
      <c r="BC9" s="201">
        <f t="shared" ref="BC9" si="146">SUM(BC10)</f>
        <v>0</v>
      </c>
      <c r="BD9" s="202">
        <f t="shared" si="37"/>
        <v>135373</v>
      </c>
      <c r="BE9" s="19">
        <f t="shared" ref="BE9" si="147">SUM(BE10)</f>
        <v>0</v>
      </c>
      <c r="BF9" s="20">
        <f t="shared" si="116"/>
        <v>0.14705882352941177</v>
      </c>
      <c r="BG9" s="85">
        <f t="shared" ref="BG9" si="148">SUM(BG10)</f>
        <v>0</v>
      </c>
      <c r="BH9" s="86">
        <f t="shared" si="41"/>
        <v>135373</v>
      </c>
      <c r="BI9" s="19">
        <f t="shared" ref="BI9" si="149">SUM(BI10)</f>
        <v>0</v>
      </c>
      <c r="BJ9" s="20">
        <f t="shared" si="119"/>
        <v>0.14705882352941177</v>
      </c>
      <c r="BK9" s="201">
        <f t="shared" ref="BK9:CM9" si="150">SUM(BK10)</f>
        <v>0</v>
      </c>
      <c r="BL9" s="202">
        <f t="shared" si="45"/>
        <v>135373</v>
      </c>
      <c r="BM9" s="19">
        <f t="shared" ref="BM9:CO9" si="151">SUM(BM10)</f>
        <v>0</v>
      </c>
      <c r="BN9" s="20">
        <f t="shared" si="122"/>
        <v>0.14705882352941177</v>
      </c>
      <c r="BO9" s="201">
        <f t="shared" si="150"/>
        <v>0</v>
      </c>
      <c r="BP9" s="202">
        <f t="shared" si="48"/>
        <v>135373</v>
      </c>
      <c r="BQ9" s="19">
        <f t="shared" si="151"/>
        <v>0</v>
      </c>
      <c r="BR9" s="20">
        <f t="shared" si="123"/>
        <v>0.14705882352941177</v>
      </c>
      <c r="BS9" s="201">
        <f t="shared" si="150"/>
        <v>0</v>
      </c>
      <c r="BT9" s="202">
        <f t="shared" si="50"/>
        <v>135373</v>
      </c>
      <c r="BU9" s="19">
        <f t="shared" si="151"/>
        <v>0</v>
      </c>
      <c r="BV9" s="20">
        <f t="shared" si="124"/>
        <v>0.14705882352941177</v>
      </c>
      <c r="BW9" s="201">
        <f t="shared" si="150"/>
        <v>0</v>
      </c>
      <c r="BX9" s="202">
        <f t="shared" si="52"/>
        <v>135373</v>
      </c>
      <c r="BY9" s="19">
        <f t="shared" si="151"/>
        <v>0</v>
      </c>
      <c r="BZ9" s="20">
        <f t="shared" si="125"/>
        <v>0.14705882352941177</v>
      </c>
      <c r="CA9" s="201">
        <f t="shared" si="150"/>
        <v>0</v>
      </c>
      <c r="CB9" s="202">
        <f t="shared" si="54"/>
        <v>135373</v>
      </c>
      <c r="CC9" s="19">
        <f t="shared" si="151"/>
        <v>0</v>
      </c>
      <c r="CD9" s="20">
        <f t="shared" si="126"/>
        <v>0.14705882352941177</v>
      </c>
      <c r="CE9" s="201">
        <f t="shared" si="150"/>
        <v>0</v>
      </c>
      <c r="CF9" s="202">
        <f t="shared" si="56"/>
        <v>135373</v>
      </c>
      <c r="CG9" s="19">
        <f t="shared" si="151"/>
        <v>0</v>
      </c>
      <c r="CH9" s="20">
        <f t="shared" si="127"/>
        <v>0.14705882352941177</v>
      </c>
      <c r="CI9" s="201">
        <f t="shared" si="150"/>
        <v>0</v>
      </c>
      <c r="CJ9" s="202">
        <f t="shared" si="58"/>
        <v>135373</v>
      </c>
      <c r="CK9" s="19">
        <f t="shared" si="151"/>
        <v>0</v>
      </c>
      <c r="CL9" s="20">
        <f t="shared" si="128"/>
        <v>0.14705882352941177</v>
      </c>
      <c r="CM9" s="201">
        <f t="shared" si="150"/>
        <v>0</v>
      </c>
      <c r="CN9" s="202">
        <f t="shared" si="60"/>
        <v>135373</v>
      </c>
      <c r="CO9" s="19">
        <f t="shared" si="151"/>
        <v>0</v>
      </c>
      <c r="CP9" s="20">
        <f t="shared" si="129"/>
        <v>0.14705882352941177</v>
      </c>
    </row>
    <row r="10" spans="2:94" ht="15" thickBot="1" x14ac:dyDescent="0.35">
      <c r="B10" s="40" t="s">
        <v>8</v>
      </c>
      <c r="C10" s="41">
        <v>4</v>
      </c>
      <c r="D10" s="42" t="s">
        <v>12</v>
      </c>
      <c r="E10" s="43">
        <v>44096</v>
      </c>
      <c r="F10" s="43">
        <v>44131</v>
      </c>
      <c r="G10" s="44">
        <f t="shared" si="0"/>
        <v>0.14705882352941177</v>
      </c>
      <c r="H10" s="45">
        <v>135373</v>
      </c>
      <c r="I10" s="45"/>
      <c r="J10" s="46">
        <f t="shared" si="62"/>
        <v>4512.4333333333334</v>
      </c>
      <c r="K10" s="120">
        <v>30</v>
      </c>
      <c r="L10" s="47">
        <f>G10</f>
        <v>0.14705882352941177</v>
      </c>
      <c r="M10" s="31"/>
      <c r="N10" s="31">
        <v>0</v>
      </c>
      <c r="O10" s="167">
        <f>'TABLA DE INGRESO'!O10</f>
        <v>84663.739650470234</v>
      </c>
      <c r="P10" s="66">
        <f t="shared" si="1"/>
        <v>84663.739650470234</v>
      </c>
      <c r="Q10" s="67">
        <f>IFERROR((O10/$H10)*$L10,0)</f>
        <v>9.1972180188062358E-2</v>
      </c>
      <c r="R10" s="47">
        <f t="shared" si="2"/>
        <v>9.1972180188062358E-2</v>
      </c>
      <c r="S10" s="167">
        <f>'TABLA DE INGRESO'!S10</f>
        <v>24386.262665678409</v>
      </c>
      <c r="T10" s="66">
        <f t="shared" si="3"/>
        <v>109050.00231614865</v>
      </c>
      <c r="U10" s="67">
        <f>IFERROR((S10/$H10)*$L10,0)</f>
        <v>2.6491361629674186E-2</v>
      </c>
      <c r="V10" s="47">
        <f>IFERROR((T10/$H10)*$L10,0)</f>
        <v>0.11846354181773654</v>
      </c>
      <c r="W10" s="167">
        <v>11920.5</v>
      </c>
      <c r="X10" s="66">
        <f t="shared" si="5"/>
        <v>120970.50231614865</v>
      </c>
      <c r="Y10" s="67">
        <f t="shared" ref="Y10:Z10" si="152">IFERROR((W10/$H10)*$L10,0)</f>
        <v>1.2949515087073146E-2</v>
      </c>
      <c r="Z10" s="47">
        <f t="shared" si="152"/>
        <v>0.1314130569048097</v>
      </c>
      <c r="AA10" s="167">
        <v>5000</v>
      </c>
      <c r="AB10" s="66">
        <f t="shared" si="9"/>
        <v>125970.50231614865</v>
      </c>
      <c r="AC10" s="67">
        <f t="shared" ref="AC10:AD10" si="153">IFERROR((AA10/$H10)*$L10,0)</f>
        <v>5.4316157405616987E-3</v>
      </c>
      <c r="AD10" s="47">
        <f t="shared" si="153"/>
        <v>0.1368446726453714</v>
      </c>
      <c r="AE10" s="167">
        <f>H10-AB10</f>
        <v>9402.4976838513539</v>
      </c>
      <c r="AF10" s="66">
        <f t="shared" si="13"/>
        <v>135373</v>
      </c>
      <c r="AG10" s="67">
        <f t="shared" ref="AG10:AH10" si="154">IFERROR((AE10/$H10)*$L10,0)</f>
        <v>1.0214150884040386E-2</v>
      </c>
      <c r="AH10" s="47">
        <f t="shared" si="154"/>
        <v>0.14705882352941177</v>
      </c>
      <c r="AI10" s="167">
        <f>'TABLA DE INGRESO'!AI10</f>
        <v>0</v>
      </c>
      <c r="AJ10" s="66">
        <f t="shared" si="17"/>
        <v>135373</v>
      </c>
      <c r="AK10" s="67">
        <f t="shared" ref="AK10:AL10" si="155">IFERROR((AI10/$H10)*$L10,0)</f>
        <v>0</v>
      </c>
      <c r="AL10" s="47">
        <f t="shared" si="155"/>
        <v>0.14705882352941177</v>
      </c>
      <c r="AM10" s="167">
        <f>'TABLA DE INGRESO'!AM10</f>
        <v>0</v>
      </c>
      <c r="AN10" s="66">
        <f t="shared" si="21"/>
        <v>135373</v>
      </c>
      <c r="AO10" s="67">
        <f t="shared" ref="AO10:AP10" si="156">IFERROR((AM10/$H10)*$L10,0)</f>
        <v>0</v>
      </c>
      <c r="AP10" s="47">
        <f t="shared" si="156"/>
        <v>0.14705882352941177</v>
      </c>
      <c r="AQ10" s="167">
        <f>'TABLA DE INGRESO'!AQ10</f>
        <v>0</v>
      </c>
      <c r="AR10" s="66">
        <f t="shared" si="25"/>
        <v>135373</v>
      </c>
      <c r="AS10" s="67">
        <f t="shared" ref="AS10:AT10" si="157">IFERROR((AQ10/$H10)*$L10,0)</f>
        <v>0</v>
      </c>
      <c r="AT10" s="47">
        <f t="shared" si="157"/>
        <v>0.14705882352941177</v>
      </c>
      <c r="AU10" s="167">
        <f>'TABLA DE INGRESO'!AU10</f>
        <v>0</v>
      </c>
      <c r="AV10" s="66">
        <f t="shared" si="29"/>
        <v>135373</v>
      </c>
      <c r="AW10" s="67">
        <f t="shared" ref="AW10:AX10" si="158">IFERROR((AU10/$H10)*$L10,0)</f>
        <v>0</v>
      </c>
      <c r="AX10" s="47">
        <f t="shared" si="158"/>
        <v>0.14705882352941177</v>
      </c>
      <c r="AY10" s="167">
        <f>'TABLA DE INGRESO'!AY10</f>
        <v>0</v>
      </c>
      <c r="AZ10" s="66">
        <f t="shared" si="33"/>
        <v>135373</v>
      </c>
      <c r="BA10" s="67">
        <f t="shared" ref="BA10:BB10" si="159">IFERROR((AY10/$H10)*$L10,0)</f>
        <v>0</v>
      </c>
      <c r="BB10" s="47">
        <f t="shared" si="159"/>
        <v>0.14705882352941177</v>
      </c>
      <c r="BC10" s="167">
        <f>'TABLA DE INGRESO'!BC10</f>
        <v>0</v>
      </c>
      <c r="BD10" s="66">
        <f t="shared" si="37"/>
        <v>135373</v>
      </c>
      <c r="BE10" s="67">
        <f t="shared" ref="BE10" si="160">IFERROR((BC10/$H10)*$L10,0)</f>
        <v>0</v>
      </c>
      <c r="BF10" s="47">
        <f t="shared" ref="BF10" si="161">IFERROR((BD10/$H10)*$L10,0)</f>
        <v>0.14705882352941177</v>
      </c>
      <c r="BG10" s="167">
        <v>0</v>
      </c>
      <c r="BH10" s="66">
        <f t="shared" si="41"/>
        <v>135373</v>
      </c>
      <c r="BI10" s="67">
        <f t="shared" ref="BI10:BJ10" si="162">IFERROR((BG10/$H10)*$L10,0)</f>
        <v>0</v>
      </c>
      <c r="BJ10" s="47">
        <f t="shared" si="162"/>
        <v>0.14705882352941177</v>
      </c>
      <c r="BK10" s="167">
        <v>0</v>
      </c>
      <c r="BL10" s="66">
        <f t="shared" si="45"/>
        <v>135373</v>
      </c>
      <c r="BM10" s="67">
        <f t="shared" ref="BM10" si="163">IFERROR((BK10/$H10)*$L10,0)</f>
        <v>0</v>
      </c>
      <c r="BN10" s="47">
        <f t="shared" ref="BN10" si="164">IFERROR((BL10/$H10)*$L10,0)</f>
        <v>0.14705882352941177</v>
      </c>
      <c r="BO10" s="167">
        <v>0</v>
      </c>
      <c r="BP10" s="66">
        <f t="shared" si="48"/>
        <v>135373</v>
      </c>
      <c r="BQ10" s="67">
        <f t="shared" ref="BQ10" si="165">IFERROR((BO10/$H10)*$L10,0)</f>
        <v>0</v>
      </c>
      <c r="BR10" s="47">
        <f t="shared" ref="BR10" si="166">IFERROR((BP10/$H10)*$L10,0)</f>
        <v>0.14705882352941177</v>
      </c>
      <c r="BS10" s="167">
        <v>0</v>
      </c>
      <c r="BT10" s="66">
        <f t="shared" si="50"/>
        <v>135373</v>
      </c>
      <c r="BU10" s="67">
        <f t="shared" ref="BU10" si="167">IFERROR((BS10/$H10)*$L10,0)</f>
        <v>0</v>
      </c>
      <c r="BV10" s="47">
        <f t="shared" ref="BV10" si="168">IFERROR((BT10/$H10)*$L10,0)</f>
        <v>0.14705882352941177</v>
      </c>
      <c r="BW10" s="167">
        <v>0</v>
      </c>
      <c r="BX10" s="66">
        <f t="shared" si="52"/>
        <v>135373</v>
      </c>
      <c r="BY10" s="67">
        <f t="shared" ref="BY10" si="169">IFERROR((BW10/$H10)*$L10,0)</f>
        <v>0</v>
      </c>
      <c r="BZ10" s="47">
        <f t="shared" ref="BZ10" si="170">IFERROR((BX10/$H10)*$L10,0)</f>
        <v>0.14705882352941177</v>
      </c>
      <c r="CA10" s="167">
        <v>0</v>
      </c>
      <c r="CB10" s="66">
        <f t="shared" si="54"/>
        <v>135373</v>
      </c>
      <c r="CC10" s="67">
        <f t="shared" ref="CC10" si="171">IFERROR((CA10/$H10)*$L10,0)</f>
        <v>0</v>
      </c>
      <c r="CD10" s="47">
        <f t="shared" ref="CD10" si="172">IFERROR((CB10/$H10)*$L10,0)</f>
        <v>0.14705882352941177</v>
      </c>
      <c r="CE10" s="167">
        <v>0</v>
      </c>
      <c r="CF10" s="66">
        <f t="shared" si="56"/>
        <v>135373</v>
      </c>
      <c r="CG10" s="67">
        <f t="shared" ref="CG10" si="173">IFERROR((CE10/$H10)*$L10,0)</f>
        <v>0</v>
      </c>
      <c r="CH10" s="47">
        <f t="shared" ref="CH10" si="174">IFERROR((CF10/$H10)*$L10,0)</f>
        <v>0.14705882352941177</v>
      </c>
      <c r="CI10" s="167">
        <v>0</v>
      </c>
      <c r="CJ10" s="66">
        <f t="shared" si="58"/>
        <v>135373</v>
      </c>
      <c r="CK10" s="67">
        <f t="shared" ref="CK10" si="175">IFERROR((CI10/$H10)*$L10,0)</f>
        <v>0</v>
      </c>
      <c r="CL10" s="47">
        <f t="shared" ref="CL10" si="176">IFERROR((CJ10/$H10)*$L10,0)</f>
        <v>0.14705882352941177</v>
      </c>
      <c r="CM10" s="167">
        <v>0</v>
      </c>
      <c r="CN10" s="66">
        <f t="shared" si="60"/>
        <v>135373</v>
      </c>
      <c r="CO10" s="67">
        <f t="shared" ref="CO10" si="177">IFERROR((CM10/$H10)*$L10,0)</f>
        <v>0</v>
      </c>
      <c r="CP10" s="47">
        <f t="shared" ref="CP10" si="178">IFERROR((CN10/$H10)*$L10,0)</f>
        <v>0.14705882352941177</v>
      </c>
    </row>
    <row r="11" spans="2:94" x14ac:dyDescent="0.3">
      <c r="B11" s="7" t="s">
        <v>6</v>
      </c>
      <c r="C11" s="8">
        <v>3</v>
      </c>
      <c r="D11" s="15" t="s">
        <v>13</v>
      </c>
      <c r="E11" s="9">
        <v>44100</v>
      </c>
      <c r="F11" s="9">
        <v>44130</v>
      </c>
      <c r="G11" s="10">
        <f t="shared" si="0"/>
        <v>0</v>
      </c>
      <c r="H11" s="11">
        <v>0</v>
      </c>
      <c r="I11" s="11"/>
      <c r="J11" s="12">
        <f t="shared" si="62"/>
        <v>0</v>
      </c>
      <c r="K11" s="126">
        <v>25</v>
      </c>
      <c r="L11" s="20">
        <f>SUM(L12:L13)</f>
        <v>0.1372549019607843</v>
      </c>
      <c r="M11" s="97"/>
      <c r="N11" s="31">
        <v>0</v>
      </c>
      <c r="O11" s="85">
        <f>SUM(O12:O13)</f>
        <v>85250.488175751423</v>
      </c>
      <c r="P11" s="86">
        <f t="shared" si="1"/>
        <v>85250.488175751423</v>
      </c>
      <c r="Q11" s="19">
        <f>SUM(Q12:Q13)</f>
        <v>7.7174648910996721E-2</v>
      </c>
      <c r="R11" s="20">
        <f t="shared" si="2"/>
        <v>7.7174648910996721E-2</v>
      </c>
      <c r="S11" s="85">
        <f>SUM(S12:S13)</f>
        <v>25061.6395695268</v>
      </c>
      <c r="T11" s="86">
        <f t="shared" si="3"/>
        <v>110312.12774527822</v>
      </c>
      <c r="U11" s="19">
        <f>SUM(U12:U13)</f>
        <v>2.2687532661687611E-2</v>
      </c>
      <c r="V11" s="20">
        <f>U11+R11</f>
        <v>9.9862181572684339E-2</v>
      </c>
      <c r="W11" s="85">
        <f t="shared" ref="W11" si="179">SUM(W12:W13)</f>
        <v>11920.5</v>
      </c>
      <c r="X11" s="86">
        <f t="shared" si="5"/>
        <v>122232.62774527822</v>
      </c>
      <c r="Y11" s="19">
        <f t="shared" ref="Y11" si="180">SUM(Y12:Y13)</f>
        <v>1.0791262572560953E-2</v>
      </c>
      <c r="Z11" s="20">
        <f t="shared" ref="Z11" si="181">Y11+V11</f>
        <v>0.11065344414524529</v>
      </c>
      <c r="AA11" s="85">
        <f t="shared" ref="AA11" si="182">SUM(AA12:AA13)</f>
        <v>5000</v>
      </c>
      <c r="AB11" s="86">
        <f t="shared" si="9"/>
        <v>127232.62774527822</v>
      </c>
      <c r="AC11" s="19">
        <f t="shared" ref="AC11" si="183">SUM(AC12:AC13)</f>
        <v>4.5263464504680818E-3</v>
      </c>
      <c r="AD11" s="20">
        <f t="shared" ref="AD11" si="184">AC11+Z11</f>
        <v>0.11517979059571337</v>
      </c>
      <c r="AE11" s="85">
        <f t="shared" ref="AE11" si="185">SUM(AE12:AE13)</f>
        <v>8140.3722547217767</v>
      </c>
      <c r="AF11" s="86">
        <f t="shared" si="13"/>
        <v>135373</v>
      </c>
      <c r="AG11" s="19">
        <f t="shared" ref="AG11" si="186">SUM(AG12:AG13)</f>
        <v>7.3692290121297535E-3</v>
      </c>
      <c r="AH11" s="20">
        <f t="shared" ref="AH11" si="187">AG11+AD11</f>
        <v>0.12254901960784312</v>
      </c>
      <c r="AI11" s="85">
        <f t="shared" ref="AI11" si="188">SUM(AI12:AI13)</f>
        <v>0</v>
      </c>
      <c r="AJ11" s="86">
        <f t="shared" si="17"/>
        <v>135373</v>
      </c>
      <c r="AK11" s="19">
        <f t="shared" ref="AK11" si="189">SUM(AK12:AK13)</f>
        <v>0</v>
      </c>
      <c r="AL11" s="20">
        <f t="shared" ref="AL11" si="190">AK11+AH11</f>
        <v>0.12254901960784312</v>
      </c>
      <c r="AM11" s="85">
        <f t="shared" ref="AM11" si="191">SUM(AM12:AM13)</f>
        <v>0</v>
      </c>
      <c r="AN11" s="86">
        <f t="shared" si="21"/>
        <v>135373</v>
      </c>
      <c r="AO11" s="19">
        <f t="shared" ref="AO11" si="192">SUM(AO12:AO13)</f>
        <v>0</v>
      </c>
      <c r="AP11" s="20">
        <f t="shared" ref="AP11" si="193">AO11+AL11</f>
        <v>0.12254901960784312</v>
      </c>
      <c r="AQ11" s="85">
        <f t="shared" ref="AQ11" si="194">SUM(AQ12:AQ13)</f>
        <v>0</v>
      </c>
      <c r="AR11" s="86">
        <f t="shared" si="25"/>
        <v>135373</v>
      </c>
      <c r="AS11" s="19">
        <f t="shared" ref="AS11" si="195">SUM(AS12:AS13)</f>
        <v>0</v>
      </c>
      <c r="AT11" s="20">
        <f t="shared" ref="AT11" si="196">AS11+AP11</f>
        <v>0.12254901960784312</v>
      </c>
      <c r="AU11" s="85">
        <f t="shared" ref="AU11" si="197">SUM(AU12:AU13)</f>
        <v>0</v>
      </c>
      <c r="AV11" s="86">
        <f t="shared" si="29"/>
        <v>135373</v>
      </c>
      <c r="AW11" s="19">
        <f t="shared" ref="AW11" si="198">SUM(AW12:AW13)</f>
        <v>0</v>
      </c>
      <c r="AX11" s="20">
        <f t="shared" ref="AX11" si="199">AW11+AT11</f>
        <v>0.12254901960784312</v>
      </c>
      <c r="AY11" s="85">
        <f t="shared" ref="AY11" si="200">SUM(AY12:AY13)</f>
        <v>0</v>
      </c>
      <c r="AZ11" s="86">
        <f t="shared" si="33"/>
        <v>135373</v>
      </c>
      <c r="BA11" s="19">
        <f t="shared" ref="BA11" si="201">SUM(BA12:BA13)</f>
        <v>0</v>
      </c>
      <c r="BB11" s="20">
        <f t="shared" ref="BB11" si="202">BA11+AX11</f>
        <v>0.12254901960784312</v>
      </c>
      <c r="BC11" s="201">
        <f t="shared" ref="BC11" si="203">SUM(BC12:BC13)</f>
        <v>0</v>
      </c>
      <c r="BD11" s="202">
        <f t="shared" si="37"/>
        <v>135373</v>
      </c>
      <c r="BE11" s="19">
        <f t="shared" ref="BE11" si="204">SUM(BE12:BE13)</f>
        <v>0</v>
      </c>
      <c r="BF11" s="20">
        <f t="shared" ref="BF11" si="205">BE11+BB11</f>
        <v>0.12254901960784312</v>
      </c>
      <c r="BG11" s="85">
        <f t="shared" ref="BG11" si="206">SUM(BG12:BG13)</f>
        <v>0</v>
      </c>
      <c r="BH11" s="86">
        <f t="shared" si="41"/>
        <v>135373</v>
      </c>
      <c r="BI11" s="19">
        <f t="shared" ref="BI11" si="207">SUM(BI12:BI13)</f>
        <v>0</v>
      </c>
      <c r="BJ11" s="20">
        <f t="shared" ref="BJ11" si="208">BI11+BB11</f>
        <v>0.12254901960784312</v>
      </c>
      <c r="BK11" s="201">
        <f t="shared" ref="BK11:CM11" si="209">SUM(BK12:BK13)</f>
        <v>0</v>
      </c>
      <c r="BL11" s="202">
        <f t="shared" si="45"/>
        <v>135373</v>
      </c>
      <c r="BM11" s="19">
        <f t="shared" ref="BM11:CO11" si="210">SUM(BM12:BM13)</f>
        <v>0</v>
      </c>
      <c r="BN11" s="20">
        <f t="shared" ref="BN11" si="211">BM11+BJ11</f>
        <v>0.12254901960784312</v>
      </c>
      <c r="BO11" s="201">
        <f t="shared" si="209"/>
        <v>0</v>
      </c>
      <c r="BP11" s="202">
        <f t="shared" si="48"/>
        <v>135373</v>
      </c>
      <c r="BQ11" s="19">
        <f t="shared" si="210"/>
        <v>0</v>
      </c>
      <c r="BR11" s="20">
        <f t="shared" ref="BR11" si="212">BQ11+BN11</f>
        <v>0.12254901960784312</v>
      </c>
      <c r="BS11" s="201">
        <f t="shared" si="209"/>
        <v>0</v>
      </c>
      <c r="BT11" s="202">
        <f t="shared" si="50"/>
        <v>135373</v>
      </c>
      <c r="BU11" s="19">
        <f t="shared" si="210"/>
        <v>0</v>
      </c>
      <c r="BV11" s="20">
        <f t="shared" ref="BV11" si="213">BU11+BR11</f>
        <v>0.12254901960784312</v>
      </c>
      <c r="BW11" s="201">
        <f t="shared" si="209"/>
        <v>0</v>
      </c>
      <c r="BX11" s="202">
        <f t="shared" si="52"/>
        <v>135373</v>
      </c>
      <c r="BY11" s="19">
        <f t="shared" si="210"/>
        <v>0</v>
      </c>
      <c r="BZ11" s="20">
        <f t="shared" ref="BZ11" si="214">BY11+BV11</f>
        <v>0.12254901960784312</v>
      </c>
      <c r="CA11" s="201">
        <f t="shared" si="209"/>
        <v>0</v>
      </c>
      <c r="CB11" s="202">
        <f t="shared" si="54"/>
        <v>135373</v>
      </c>
      <c r="CC11" s="19">
        <f t="shared" si="210"/>
        <v>0</v>
      </c>
      <c r="CD11" s="20">
        <f t="shared" ref="CD11" si="215">CC11+BZ11</f>
        <v>0.12254901960784312</v>
      </c>
      <c r="CE11" s="201">
        <f t="shared" si="209"/>
        <v>0</v>
      </c>
      <c r="CF11" s="202">
        <f t="shared" si="56"/>
        <v>135373</v>
      </c>
      <c r="CG11" s="19">
        <f t="shared" si="210"/>
        <v>0</v>
      </c>
      <c r="CH11" s="20">
        <f t="shared" ref="CH11" si="216">CG11+CD11</f>
        <v>0.12254901960784312</v>
      </c>
      <c r="CI11" s="201">
        <f t="shared" si="209"/>
        <v>0</v>
      </c>
      <c r="CJ11" s="202">
        <f t="shared" si="58"/>
        <v>135373</v>
      </c>
      <c r="CK11" s="19">
        <f t="shared" si="210"/>
        <v>0</v>
      </c>
      <c r="CL11" s="20">
        <f t="shared" ref="CL11" si="217">CK11+CH11</f>
        <v>0.12254901960784312</v>
      </c>
      <c r="CM11" s="201">
        <f t="shared" si="209"/>
        <v>0</v>
      </c>
      <c r="CN11" s="202">
        <f t="shared" si="60"/>
        <v>135373</v>
      </c>
      <c r="CO11" s="19">
        <f t="shared" si="210"/>
        <v>0</v>
      </c>
      <c r="CP11" s="20">
        <f t="shared" ref="CP11" si="218">CO11+CL11</f>
        <v>0.12254901960784312</v>
      </c>
    </row>
    <row r="12" spans="2:94" ht="15" thickBot="1" x14ac:dyDescent="0.35">
      <c r="B12" s="40" t="s">
        <v>8</v>
      </c>
      <c r="C12" s="41">
        <v>4</v>
      </c>
      <c r="D12" s="42" t="s">
        <v>14</v>
      </c>
      <c r="E12" s="43">
        <v>44100</v>
      </c>
      <c r="F12" s="43">
        <v>44130</v>
      </c>
      <c r="G12" s="44">
        <f t="shared" si="0"/>
        <v>0.12254901960784313</v>
      </c>
      <c r="H12" s="45">
        <v>135373</v>
      </c>
      <c r="I12" s="45"/>
      <c r="J12" s="46">
        <f t="shared" si="62"/>
        <v>5414.92</v>
      </c>
      <c r="K12" s="120">
        <v>25</v>
      </c>
      <c r="L12" s="47">
        <f>G12</f>
        <v>0.12254901960784313</v>
      </c>
      <c r="M12" s="31"/>
      <c r="N12" s="31">
        <v>0</v>
      </c>
      <c r="O12" s="167">
        <f>'TABLA DE INGRESO'!O12</f>
        <v>85250.488175751423</v>
      </c>
      <c r="P12" s="66">
        <f t="shared" si="1"/>
        <v>85250.488175751423</v>
      </c>
      <c r="Q12" s="67">
        <f>IFERROR((O12/$H12)*$L12,0)</f>
        <v>7.7174648910996721E-2</v>
      </c>
      <c r="R12" s="47">
        <f t="shared" si="2"/>
        <v>7.7174648910996721E-2</v>
      </c>
      <c r="S12" s="167">
        <f>'TABLA DE INGRESO'!S12</f>
        <v>25061.6395695268</v>
      </c>
      <c r="T12" s="66">
        <f t="shared" ref="T12:T13" si="219">S12+P12</f>
        <v>110312.12774527822</v>
      </c>
      <c r="U12" s="67">
        <f>IFERROR((S12/$H12)*$L12,0)</f>
        <v>2.2687532661687611E-2</v>
      </c>
      <c r="V12" s="47">
        <f>IFERROR((T12/$H12)*$L12,0)</f>
        <v>9.9862181572684339E-2</v>
      </c>
      <c r="W12" s="167">
        <v>11920.5</v>
      </c>
      <c r="X12" s="66">
        <f t="shared" si="5"/>
        <v>122232.62774527822</v>
      </c>
      <c r="Y12" s="67">
        <f t="shared" ref="Y12:Z13" si="220">IFERROR((W12/$H12)*$L12,0)</f>
        <v>1.0791262572560953E-2</v>
      </c>
      <c r="Z12" s="47">
        <f t="shared" si="220"/>
        <v>0.11065344414524529</v>
      </c>
      <c r="AA12" s="167">
        <v>5000</v>
      </c>
      <c r="AB12" s="66">
        <f t="shared" si="9"/>
        <v>127232.62774527822</v>
      </c>
      <c r="AC12" s="67">
        <f t="shared" ref="AC12:AD13" si="221">IFERROR((AA12/$H12)*$L12,0)</f>
        <v>4.5263464504680818E-3</v>
      </c>
      <c r="AD12" s="47">
        <f t="shared" si="221"/>
        <v>0.11517979059571337</v>
      </c>
      <c r="AE12" s="167">
        <f>H12-AB12</f>
        <v>8140.3722547217767</v>
      </c>
      <c r="AF12" s="66">
        <f t="shared" si="13"/>
        <v>135373</v>
      </c>
      <c r="AG12" s="67">
        <f t="shared" ref="AG12:AH13" si="222">IFERROR((AE12/$H12)*$L12,0)</f>
        <v>7.3692290121297535E-3</v>
      </c>
      <c r="AH12" s="47">
        <f t="shared" si="222"/>
        <v>0.12254901960784313</v>
      </c>
      <c r="AI12" s="167">
        <f>'TABLA DE INGRESO'!AI12</f>
        <v>0</v>
      </c>
      <c r="AJ12" s="66">
        <f t="shared" si="17"/>
        <v>135373</v>
      </c>
      <c r="AK12" s="67">
        <f t="shared" ref="AK12:AL13" si="223">IFERROR((AI12/$H12)*$L12,0)</f>
        <v>0</v>
      </c>
      <c r="AL12" s="47">
        <f t="shared" si="223"/>
        <v>0.12254901960784313</v>
      </c>
      <c r="AM12" s="167">
        <f>'TABLA DE INGRESO'!AM12</f>
        <v>0</v>
      </c>
      <c r="AN12" s="66">
        <f t="shared" si="21"/>
        <v>135373</v>
      </c>
      <c r="AO12" s="67">
        <f t="shared" ref="AO12:AP13" si="224">IFERROR((AM12/$H12)*$L12,0)</f>
        <v>0</v>
      </c>
      <c r="AP12" s="47">
        <f t="shared" si="224"/>
        <v>0.12254901960784313</v>
      </c>
      <c r="AQ12" s="167">
        <f>'TABLA DE INGRESO'!AQ12</f>
        <v>0</v>
      </c>
      <c r="AR12" s="66">
        <f t="shared" si="25"/>
        <v>135373</v>
      </c>
      <c r="AS12" s="67">
        <f t="shared" ref="AS12:AT13" si="225">IFERROR((AQ12/$H12)*$L12,0)</f>
        <v>0</v>
      </c>
      <c r="AT12" s="47">
        <f t="shared" si="225"/>
        <v>0.12254901960784313</v>
      </c>
      <c r="AU12" s="167">
        <f>'TABLA DE INGRESO'!AU12</f>
        <v>0</v>
      </c>
      <c r="AV12" s="66">
        <f t="shared" si="29"/>
        <v>135373</v>
      </c>
      <c r="AW12" s="67">
        <f t="shared" ref="AW12:AX13" si="226">IFERROR((AU12/$H12)*$L12,0)</f>
        <v>0</v>
      </c>
      <c r="AX12" s="47">
        <f t="shared" si="226"/>
        <v>0.12254901960784313</v>
      </c>
      <c r="AY12" s="167">
        <f>'TABLA DE INGRESO'!AY12</f>
        <v>0</v>
      </c>
      <c r="AZ12" s="66">
        <f t="shared" si="33"/>
        <v>135373</v>
      </c>
      <c r="BA12" s="67">
        <f t="shared" ref="BA12:BB13" si="227">IFERROR((AY12/$H12)*$L12,0)</f>
        <v>0</v>
      </c>
      <c r="BB12" s="47">
        <f t="shared" si="227"/>
        <v>0.12254901960784313</v>
      </c>
      <c r="BC12" s="167">
        <f>'TABLA DE INGRESO'!BC12</f>
        <v>0</v>
      </c>
      <c r="BD12" s="66">
        <f t="shared" si="37"/>
        <v>135373</v>
      </c>
      <c r="BE12" s="67">
        <f t="shared" ref="BE12:BE13" si="228">IFERROR((BC12/$H12)*$L12,0)</f>
        <v>0</v>
      </c>
      <c r="BF12" s="47">
        <f t="shared" ref="BF12:BF13" si="229">IFERROR((BD12/$H12)*$L12,0)</f>
        <v>0.12254901960784313</v>
      </c>
      <c r="BG12" s="167">
        <v>0</v>
      </c>
      <c r="BH12" s="66">
        <f t="shared" si="41"/>
        <v>135373</v>
      </c>
      <c r="BI12" s="67">
        <f t="shared" ref="BI12:BJ13" si="230">IFERROR((BG12/$H12)*$L12,0)</f>
        <v>0</v>
      </c>
      <c r="BJ12" s="47">
        <f t="shared" si="230"/>
        <v>0.12254901960784313</v>
      </c>
      <c r="BK12" s="167">
        <v>0</v>
      </c>
      <c r="BL12" s="66">
        <f t="shared" si="45"/>
        <v>135373</v>
      </c>
      <c r="BM12" s="67">
        <f t="shared" ref="BM12:BM13" si="231">IFERROR((BK12/$H12)*$L12,0)</f>
        <v>0</v>
      </c>
      <c r="BN12" s="47">
        <f t="shared" ref="BN12:BN13" si="232">IFERROR((BL12/$H12)*$L12,0)</f>
        <v>0.12254901960784313</v>
      </c>
      <c r="BO12" s="167">
        <v>0</v>
      </c>
      <c r="BP12" s="66">
        <f t="shared" si="48"/>
        <v>135373</v>
      </c>
      <c r="BQ12" s="67">
        <f t="shared" ref="BQ12:BQ13" si="233">IFERROR((BO12/$H12)*$L12,0)</f>
        <v>0</v>
      </c>
      <c r="BR12" s="47">
        <f t="shared" ref="BR12:BR13" si="234">IFERROR((BP12/$H12)*$L12,0)</f>
        <v>0.12254901960784313</v>
      </c>
      <c r="BS12" s="167">
        <v>0</v>
      </c>
      <c r="BT12" s="66">
        <f t="shared" si="50"/>
        <v>135373</v>
      </c>
      <c r="BU12" s="67">
        <f t="shared" ref="BU12:BU13" si="235">IFERROR((BS12/$H12)*$L12,0)</f>
        <v>0</v>
      </c>
      <c r="BV12" s="47">
        <f t="shared" ref="BV12:BV13" si="236">IFERROR((BT12/$H12)*$L12,0)</f>
        <v>0.12254901960784313</v>
      </c>
      <c r="BW12" s="167">
        <v>0</v>
      </c>
      <c r="BX12" s="66">
        <f t="shared" si="52"/>
        <v>135373</v>
      </c>
      <c r="BY12" s="67">
        <f t="shared" ref="BY12:BY13" si="237">IFERROR((BW12/$H12)*$L12,0)</f>
        <v>0</v>
      </c>
      <c r="BZ12" s="47">
        <f t="shared" ref="BZ12:BZ13" si="238">IFERROR((BX12/$H12)*$L12,0)</f>
        <v>0.12254901960784313</v>
      </c>
      <c r="CA12" s="167">
        <v>0</v>
      </c>
      <c r="CB12" s="66">
        <f t="shared" si="54"/>
        <v>135373</v>
      </c>
      <c r="CC12" s="67">
        <f t="shared" ref="CC12:CC13" si="239">IFERROR((CA12/$H12)*$L12,0)</f>
        <v>0</v>
      </c>
      <c r="CD12" s="47">
        <f t="shared" ref="CD12:CD13" si="240">IFERROR((CB12/$H12)*$L12,0)</f>
        <v>0.12254901960784313</v>
      </c>
      <c r="CE12" s="167">
        <v>0</v>
      </c>
      <c r="CF12" s="66">
        <f t="shared" si="56"/>
        <v>135373</v>
      </c>
      <c r="CG12" s="67">
        <f t="shared" ref="CG12:CG13" si="241">IFERROR((CE12/$H12)*$L12,0)</f>
        <v>0</v>
      </c>
      <c r="CH12" s="47">
        <f t="shared" ref="CH12:CH13" si="242">IFERROR((CF12/$H12)*$L12,0)</f>
        <v>0.12254901960784313</v>
      </c>
      <c r="CI12" s="167">
        <v>0</v>
      </c>
      <c r="CJ12" s="66">
        <f t="shared" si="58"/>
        <v>135373</v>
      </c>
      <c r="CK12" s="67">
        <f t="shared" ref="CK12:CK13" si="243">IFERROR((CI12/$H12)*$L12,0)</f>
        <v>0</v>
      </c>
      <c r="CL12" s="47">
        <f t="shared" ref="CL12:CL13" si="244">IFERROR((CJ12/$H12)*$L12,0)</f>
        <v>0.12254901960784313</v>
      </c>
      <c r="CM12" s="167">
        <v>0</v>
      </c>
      <c r="CN12" s="66">
        <f t="shared" si="60"/>
        <v>135373</v>
      </c>
      <c r="CO12" s="67">
        <f t="shared" ref="CO12:CO13" si="245">IFERROR((CM12/$H12)*$L12,0)</f>
        <v>0</v>
      </c>
      <c r="CP12" s="47">
        <f t="shared" ref="CP12:CP13" si="246">IFERROR((CN12/$H12)*$L12,0)</f>
        <v>0.12254901960784313</v>
      </c>
    </row>
    <row r="13" spans="2:94" ht="15" thickBot="1" x14ac:dyDescent="0.35">
      <c r="B13" s="40" t="s">
        <v>8</v>
      </c>
      <c r="C13" s="41">
        <v>3</v>
      </c>
      <c r="D13" s="42" t="s">
        <v>15</v>
      </c>
      <c r="E13" s="43">
        <v>44130</v>
      </c>
      <c r="F13" s="43">
        <v>44133</v>
      </c>
      <c r="G13" s="44">
        <f t="shared" si="0"/>
        <v>1.4705882352941176E-2</v>
      </c>
      <c r="H13" s="45">
        <v>100</v>
      </c>
      <c r="I13" s="45"/>
      <c r="J13" s="46">
        <f t="shared" si="62"/>
        <v>33.333333333333336</v>
      </c>
      <c r="K13" s="120">
        <v>3</v>
      </c>
      <c r="L13" s="47">
        <f>G13</f>
        <v>1.4705882352941176E-2</v>
      </c>
      <c r="M13" s="31"/>
      <c r="N13" s="31">
        <v>0</v>
      </c>
      <c r="O13" s="167">
        <f>'TABLA DE INGRESO'!O13</f>
        <v>0</v>
      </c>
      <c r="P13" s="66">
        <f t="shared" si="1"/>
        <v>0</v>
      </c>
      <c r="Q13" s="67">
        <f>IFERROR((O13/$H13)*$L13,0)</f>
        <v>0</v>
      </c>
      <c r="R13" s="47">
        <f t="shared" si="2"/>
        <v>0</v>
      </c>
      <c r="S13" s="167">
        <f>'TABLA DE INGRESO'!S13</f>
        <v>0</v>
      </c>
      <c r="T13" s="66">
        <f t="shared" si="219"/>
        <v>0</v>
      </c>
      <c r="U13" s="67">
        <f>IFERROR((S13/$H13)*$L13,0)</f>
        <v>0</v>
      </c>
      <c r="V13" s="47">
        <f>IFERROR((T13/$H13)*$L13,0)</f>
        <v>0</v>
      </c>
      <c r="W13" s="167">
        <v>0</v>
      </c>
      <c r="X13" s="66">
        <f t="shared" si="5"/>
        <v>0</v>
      </c>
      <c r="Y13" s="67">
        <f t="shared" si="220"/>
        <v>0</v>
      </c>
      <c r="Z13" s="47">
        <f t="shared" si="220"/>
        <v>0</v>
      </c>
      <c r="AA13" s="167">
        <f>'TABLA DE INGRESO'!AA13</f>
        <v>0</v>
      </c>
      <c r="AB13" s="66">
        <f t="shared" si="9"/>
        <v>0</v>
      </c>
      <c r="AC13" s="67">
        <f t="shared" si="221"/>
        <v>0</v>
      </c>
      <c r="AD13" s="47">
        <f t="shared" si="221"/>
        <v>0</v>
      </c>
      <c r="AE13" s="167">
        <f>'TABLA DE INGRESO'!AE13</f>
        <v>0</v>
      </c>
      <c r="AF13" s="66">
        <f t="shared" si="13"/>
        <v>0</v>
      </c>
      <c r="AG13" s="67">
        <f t="shared" si="222"/>
        <v>0</v>
      </c>
      <c r="AH13" s="47">
        <f t="shared" si="222"/>
        <v>0</v>
      </c>
      <c r="AI13" s="167">
        <f>'TABLA DE INGRESO'!AI13</f>
        <v>0</v>
      </c>
      <c r="AJ13" s="66">
        <f t="shared" si="17"/>
        <v>0</v>
      </c>
      <c r="AK13" s="67">
        <f t="shared" si="223"/>
        <v>0</v>
      </c>
      <c r="AL13" s="47">
        <f t="shared" si="223"/>
        <v>0</v>
      </c>
      <c r="AM13" s="167">
        <f>'TABLA DE INGRESO'!AM13</f>
        <v>0</v>
      </c>
      <c r="AN13" s="66">
        <f t="shared" si="21"/>
        <v>0</v>
      </c>
      <c r="AO13" s="67">
        <f t="shared" si="224"/>
        <v>0</v>
      </c>
      <c r="AP13" s="47">
        <f t="shared" si="224"/>
        <v>0</v>
      </c>
      <c r="AQ13" s="167">
        <f>'TABLA DE INGRESO'!AQ13</f>
        <v>0</v>
      </c>
      <c r="AR13" s="66">
        <f t="shared" si="25"/>
        <v>0</v>
      </c>
      <c r="AS13" s="67">
        <f t="shared" si="225"/>
        <v>0</v>
      </c>
      <c r="AT13" s="47">
        <f t="shared" si="225"/>
        <v>0</v>
      </c>
      <c r="AU13" s="167">
        <f>'TABLA DE INGRESO'!AU13</f>
        <v>0</v>
      </c>
      <c r="AV13" s="66">
        <f t="shared" si="29"/>
        <v>0</v>
      </c>
      <c r="AW13" s="67">
        <f t="shared" si="226"/>
        <v>0</v>
      </c>
      <c r="AX13" s="47">
        <f t="shared" si="226"/>
        <v>0</v>
      </c>
      <c r="AY13" s="167">
        <f>'TABLA DE INGRESO'!AY13</f>
        <v>0</v>
      </c>
      <c r="AZ13" s="66">
        <f t="shared" si="33"/>
        <v>0</v>
      </c>
      <c r="BA13" s="67">
        <f t="shared" si="227"/>
        <v>0</v>
      </c>
      <c r="BB13" s="47">
        <f t="shared" si="227"/>
        <v>0</v>
      </c>
      <c r="BC13" s="167">
        <f>'TABLA DE INGRESO'!BC13</f>
        <v>0</v>
      </c>
      <c r="BD13" s="66">
        <f t="shared" si="37"/>
        <v>0</v>
      </c>
      <c r="BE13" s="67">
        <f t="shared" si="228"/>
        <v>0</v>
      </c>
      <c r="BF13" s="47">
        <f t="shared" si="229"/>
        <v>0</v>
      </c>
      <c r="BG13" s="167">
        <v>0</v>
      </c>
      <c r="BH13" s="66">
        <f t="shared" si="41"/>
        <v>0</v>
      </c>
      <c r="BI13" s="67">
        <f t="shared" si="230"/>
        <v>0</v>
      </c>
      <c r="BJ13" s="47">
        <f t="shared" si="230"/>
        <v>0</v>
      </c>
      <c r="BK13" s="167">
        <v>0</v>
      </c>
      <c r="BL13" s="66">
        <f t="shared" si="45"/>
        <v>0</v>
      </c>
      <c r="BM13" s="67">
        <f t="shared" si="231"/>
        <v>0</v>
      </c>
      <c r="BN13" s="47">
        <f t="shared" si="232"/>
        <v>0</v>
      </c>
      <c r="BO13" s="167">
        <v>0</v>
      </c>
      <c r="BP13" s="66">
        <f t="shared" si="48"/>
        <v>0</v>
      </c>
      <c r="BQ13" s="67">
        <f t="shared" si="233"/>
        <v>0</v>
      </c>
      <c r="BR13" s="47">
        <f t="shared" si="234"/>
        <v>0</v>
      </c>
      <c r="BS13" s="167">
        <v>0</v>
      </c>
      <c r="BT13" s="66">
        <f t="shared" si="50"/>
        <v>0</v>
      </c>
      <c r="BU13" s="67">
        <f t="shared" si="235"/>
        <v>0</v>
      </c>
      <c r="BV13" s="47">
        <f t="shared" si="236"/>
        <v>0</v>
      </c>
      <c r="BW13" s="167">
        <v>0</v>
      </c>
      <c r="BX13" s="66">
        <f t="shared" si="52"/>
        <v>0</v>
      </c>
      <c r="BY13" s="67">
        <f t="shared" si="237"/>
        <v>0</v>
      </c>
      <c r="BZ13" s="47">
        <f t="shared" si="238"/>
        <v>0</v>
      </c>
      <c r="CA13" s="167">
        <v>0</v>
      </c>
      <c r="CB13" s="66">
        <f t="shared" si="54"/>
        <v>0</v>
      </c>
      <c r="CC13" s="67">
        <f t="shared" si="239"/>
        <v>0</v>
      </c>
      <c r="CD13" s="47">
        <f t="shared" si="240"/>
        <v>0</v>
      </c>
      <c r="CE13" s="167">
        <v>0</v>
      </c>
      <c r="CF13" s="66">
        <f t="shared" si="56"/>
        <v>0</v>
      </c>
      <c r="CG13" s="67">
        <f t="shared" si="241"/>
        <v>0</v>
      </c>
      <c r="CH13" s="47">
        <f t="shared" si="242"/>
        <v>0</v>
      </c>
      <c r="CI13" s="167">
        <v>0</v>
      </c>
      <c r="CJ13" s="66">
        <f t="shared" si="58"/>
        <v>0</v>
      </c>
      <c r="CK13" s="67">
        <f t="shared" si="243"/>
        <v>0</v>
      </c>
      <c r="CL13" s="47">
        <f t="shared" si="244"/>
        <v>0</v>
      </c>
      <c r="CM13" s="167">
        <v>0</v>
      </c>
      <c r="CN13" s="66">
        <f t="shared" si="60"/>
        <v>0</v>
      </c>
      <c r="CO13" s="67">
        <f t="shared" si="245"/>
        <v>0</v>
      </c>
      <c r="CP13" s="47">
        <f t="shared" si="246"/>
        <v>0</v>
      </c>
    </row>
    <row r="14" spans="2:94" x14ac:dyDescent="0.3">
      <c r="B14" s="7" t="s">
        <v>6</v>
      </c>
      <c r="C14" s="8">
        <v>3</v>
      </c>
      <c r="D14" s="15" t="s">
        <v>16</v>
      </c>
      <c r="E14" s="9">
        <v>44131</v>
      </c>
      <c r="F14" s="9">
        <v>44187</v>
      </c>
      <c r="G14" s="10">
        <f t="shared" si="0"/>
        <v>0</v>
      </c>
      <c r="H14" s="11">
        <v>0</v>
      </c>
      <c r="I14" s="11"/>
      <c r="J14" s="12">
        <f t="shared" si="62"/>
        <v>0</v>
      </c>
      <c r="K14" s="126">
        <v>48</v>
      </c>
      <c r="L14" s="20">
        <f>SUM(L15:L18)</f>
        <v>0.23529411764705885</v>
      </c>
      <c r="M14" s="97"/>
      <c r="N14" s="31">
        <v>0</v>
      </c>
      <c r="O14" s="85">
        <f>SUM(O15:O18)</f>
        <v>0</v>
      </c>
      <c r="P14" s="86">
        <f t="shared" si="1"/>
        <v>0</v>
      </c>
      <c r="Q14" s="19">
        <f>SUM(Q15:Q18)</f>
        <v>0</v>
      </c>
      <c r="R14" s="20">
        <f t="shared" si="2"/>
        <v>0</v>
      </c>
      <c r="S14" s="85">
        <f>SUM(S15:S18)</f>
        <v>0</v>
      </c>
      <c r="T14" s="86">
        <f>S14+P14</f>
        <v>0</v>
      </c>
      <c r="U14" s="19">
        <f>SUM(U15:U18)</f>
        <v>0</v>
      </c>
      <c r="V14" s="20">
        <f>U14+R14</f>
        <v>0</v>
      </c>
      <c r="W14" s="85">
        <f t="shared" ref="W14" si="247">SUM(W15:W18)</f>
        <v>300</v>
      </c>
      <c r="X14" s="86">
        <f t="shared" si="5"/>
        <v>300</v>
      </c>
      <c r="Y14" s="19">
        <f t="shared" ref="Y14" si="248">SUM(Y15:Y18)</f>
        <v>3.6581796897863623E-2</v>
      </c>
      <c r="Z14" s="20">
        <f t="shared" ref="Z14" si="249">Y14+V14</f>
        <v>3.6581796897863623E-2</v>
      </c>
      <c r="AA14" s="85">
        <f t="shared" ref="AA14" si="250">SUM(AA15:AA18)</f>
        <v>1040.8500000000001</v>
      </c>
      <c r="AB14" s="86">
        <f t="shared" si="9"/>
        <v>1340.8500000000001</v>
      </c>
      <c r="AC14" s="19">
        <f t="shared" ref="AC14" si="251">SUM(AC15:AC18)</f>
        <v>0.13131035996488147</v>
      </c>
      <c r="AD14" s="20">
        <f t="shared" ref="AD14" si="252">AC14+Z14</f>
        <v>0.16789215686274508</v>
      </c>
      <c r="AE14" s="85">
        <f t="shared" ref="AE14" si="253">SUM(AE15:AE18)</f>
        <v>349.15000000000003</v>
      </c>
      <c r="AF14" s="86">
        <f t="shared" si="13"/>
        <v>1690.0000000000002</v>
      </c>
      <c r="AG14" s="19">
        <f t="shared" ref="AG14" si="254">SUM(AG15:AG18)</f>
        <v>4.2892156862745098E-2</v>
      </c>
      <c r="AH14" s="20">
        <f t="shared" ref="AH14" si="255">AG14+AD14</f>
        <v>0.21078431372549017</v>
      </c>
      <c r="AI14" s="85">
        <f t="shared" ref="AI14" si="256">SUM(AI15:AI18)</f>
        <v>0</v>
      </c>
      <c r="AJ14" s="86">
        <f t="shared" si="17"/>
        <v>1690.0000000000002</v>
      </c>
      <c r="AK14" s="19">
        <f t="shared" ref="AK14" si="257">SUM(AK15:AK18)</f>
        <v>0</v>
      </c>
      <c r="AL14" s="20">
        <f t="shared" ref="AL14" si="258">AK14+AH14</f>
        <v>0.21078431372549017</v>
      </c>
      <c r="AM14" s="85">
        <f t="shared" ref="AM14" si="259">SUM(AM15:AM18)</f>
        <v>0</v>
      </c>
      <c r="AN14" s="86">
        <f t="shared" si="21"/>
        <v>1690.0000000000002</v>
      </c>
      <c r="AO14" s="19">
        <f t="shared" ref="AO14" si="260">SUM(AO15:AO18)</f>
        <v>0</v>
      </c>
      <c r="AP14" s="20">
        <f t="shared" ref="AP14" si="261">AO14+AL14</f>
        <v>0.21078431372549017</v>
      </c>
      <c r="AQ14" s="85">
        <f t="shared" ref="AQ14" si="262">SUM(AQ15:AQ18)</f>
        <v>0</v>
      </c>
      <c r="AR14" s="86">
        <f t="shared" si="25"/>
        <v>1690.0000000000002</v>
      </c>
      <c r="AS14" s="19">
        <f t="shared" ref="AS14" si="263">SUM(AS15:AS18)</f>
        <v>0</v>
      </c>
      <c r="AT14" s="20">
        <f t="shared" ref="AT14" si="264">AS14+AP14</f>
        <v>0.21078431372549017</v>
      </c>
      <c r="AU14" s="85">
        <f t="shared" ref="AU14" si="265">SUM(AU15:AU18)</f>
        <v>0</v>
      </c>
      <c r="AV14" s="86">
        <f t="shared" si="29"/>
        <v>1690.0000000000002</v>
      </c>
      <c r="AW14" s="19">
        <f t="shared" ref="AW14" si="266">SUM(AW15:AW18)</f>
        <v>0</v>
      </c>
      <c r="AX14" s="20">
        <f t="shared" ref="AX14" si="267">AW14+AT14</f>
        <v>0.21078431372549017</v>
      </c>
      <c r="AY14" s="85">
        <f t="shared" ref="AY14" si="268">SUM(AY15:AY18)</f>
        <v>0</v>
      </c>
      <c r="AZ14" s="86">
        <f t="shared" si="33"/>
        <v>1690.0000000000002</v>
      </c>
      <c r="BA14" s="19">
        <f t="shared" ref="BA14" si="269">SUM(BA15:BA18)</f>
        <v>0</v>
      </c>
      <c r="BB14" s="20">
        <f t="shared" ref="BB14" si="270">BA14+AX14</f>
        <v>0.21078431372549017</v>
      </c>
      <c r="BC14" s="201">
        <f t="shared" ref="BC14" si="271">SUM(BC15:BC18)</f>
        <v>0</v>
      </c>
      <c r="BD14" s="202">
        <f t="shared" si="37"/>
        <v>1690.0000000000002</v>
      </c>
      <c r="BE14" s="19">
        <f t="shared" ref="BE14" si="272">SUM(BE15:BE18)</f>
        <v>0</v>
      </c>
      <c r="BF14" s="20">
        <f t="shared" ref="BF14" si="273">BE14+BB14</f>
        <v>0.21078431372549017</v>
      </c>
      <c r="BG14" s="85">
        <f t="shared" ref="BG14" si="274">SUM(BG15:BG18)</f>
        <v>0</v>
      </c>
      <c r="BH14" s="86">
        <f t="shared" si="41"/>
        <v>1690.0000000000002</v>
      </c>
      <c r="BI14" s="19">
        <f t="shared" ref="BI14" si="275">SUM(BI15:BI18)</f>
        <v>0</v>
      </c>
      <c r="BJ14" s="20">
        <f t="shared" ref="BJ14" si="276">BI14+BB14</f>
        <v>0.21078431372549017</v>
      </c>
      <c r="BK14" s="201">
        <f t="shared" ref="BK14:CM14" si="277">SUM(BK15:BK18)</f>
        <v>0</v>
      </c>
      <c r="BL14" s="202">
        <f t="shared" si="45"/>
        <v>1690.0000000000002</v>
      </c>
      <c r="BM14" s="19">
        <f t="shared" ref="BM14:CO14" si="278">SUM(BM15:BM18)</f>
        <v>0</v>
      </c>
      <c r="BN14" s="20">
        <f t="shared" ref="BN14" si="279">BM14+BJ14</f>
        <v>0.21078431372549017</v>
      </c>
      <c r="BO14" s="201">
        <f t="shared" si="277"/>
        <v>0</v>
      </c>
      <c r="BP14" s="202">
        <f t="shared" si="48"/>
        <v>1690.0000000000002</v>
      </c>
      <c r="BQ14" s="19">
        <f t="shared" si="278"/>
        <v>0</v>
      </c>
      <c r="BR14" s="20">
        <f t="shared" ref="BR14" si="280">BQ14+BN14</f>
        <v>0.21078431372549017</v>
      </c>
      <c r="BS14" s="201">
        <f t="shared" si="277"/>
        <v>0</v>
      </c>
      <c r="BT14" s="202">
        <f t="shared" si="50"/>
        <v>1690.0000000000002</v>
      </c>
      <c r="BU14" s="19">
        <f t="shared" si="278"/>
        <v>0</v>
      </c>
      <c r="BV14" s="20">
        <f t="shared" ref="BV14" si="281">BU14+BR14</f>
        <v>0.21078431372549017</v>
      </c>
      <c r="BW14" s="201">
        <f t="shared" si="277"/>
        <v>0</v>
      </c>
      <c r="BX14" s="202">
        <f t="shared" si="52"/>
        <v>1690.0000000000002</v>
      </c>
      <c r="BY14" s="19">
        <f t="shared" si="278"/>
        <v>0</v>
      </c>
      <c r="BZ14" s="20">
        <f t="shared" ref="BZ14" si="282">BY14+BV14</f>
        <v>0.21078431372549017</v>
      </c>
      <c r="CA14" s="201">
        <f t="shared" si="277"/>
        <v>0</v>
      </c>
      <c r="CB14" s="202">
        <f t="shared" si="54"/>
        <v>1690.0000000000002</v>
      </c>
      <c r="CC14" s="19">
        <f t="shared" si="278"/>
        <v>0</v>
      </c>
      <c r="CD14" s="20">
        <f t="shared" ref="CD14" si="283">CC14+BZ14</f>
        <v>0.21078431372549017</v>
      </c>
      <c r="CE14" s="201">
        <f t="shared" si="277"/>
        <v>0</v>
      </c>
      <c r="CF14" s="202">
        <f t="shared" si="56"/>
        <v>1690.0000000000002</v>
      </c>
      <c r="CG14" s="19">
        <f t="shared" si="278"/>
        <v>0</v>
      </c>
      <c r="CH14" s="20">
        <f t="shared" ref="CH14" si="284">CG14+CD14</f>
        <v>0.21078431372549017</v>
      </c>
      <c r="CI14" s="201">
        <f t="shared" si="277"/>
        <v>0</v>
      </c>
      <c r="CJ14" s="202">
        <f t="shared" si="58"/>
        <v>1690.0000000000002</v>
      </c>
      <c r="CK14" s="19">
        <f t="shared" si="278"/>
        <v>0</v>
      </c>
      <c r="CL14" s="20">
        <f t="shared" ref="CL14" si="285">CK14+CH14</f>
        <v>0.21078431372549017</v>
      </c>
      <c r="CM14" s="201">
        <f t="shared" si="277"/>
        <v>0</v>
      </c>
      <c r="CN14" s="202">
        <f t="shared" si="60"/>
        <v>1690.0000000000002</v>
      </c>
      <c r="CO14" s="19">
        <f t="shared" si="278"/>
        <v>0</v>
      </c>
      <c r="CP14" s="20">
        <f t="shared" ref="CP14" si="286">CO14+CL14</f>
        <v>0.21078431372549017</v>
      </c>
    </row>
    <row r="15" spans="2:94" ht="15" thickBot="1" x14ac:dyDescent="0.35">
      <c r="B15" s="40" t="s">
        <v>8</v>
      </c>
      <c r="C15" s="41">
        <v>4</v>
      </c>
      <c r="D15" s="42" t="s">
        <v>17</v>
      </c>
      <c r="E15" s="43">
        <v>44131</v>
      </c>
      <c r="F15" s="43">
        <v>44152</v>
      </c>
      <c r="G15" s="44">
        <f t="shared" si="0"/>
        <v>8.8235294117647065E-2</v>
      </c>
      <c r="H15" s="45">
        <v>698</v>
      </c>
      <c r="I15" s="45"/>
      <c r="J15" s="46">
        <f t="shared" si="62"/>
        <v>38.777777777777779</v>
      </c>
      <c r="K15" s="120">
        <v>18</v>
      </c>
      <c r="L15" s="47">
        <f>G15</f>
        <v>8.8235294117647065E-2</v>
      </c>
      <c r="M15" s="31"/>
      <c r="N15" s="31">
        <v>0</v>
      </c>
      <c r="O15" s="167">
        <f>'TABLA DE INGRESO'!O15</f>
        <v>0</v>
      </c>
      <c r="P15" s="66">
        <f t="shared" si="1"/>
        <v>0</v>
      </c>
      <c r="Q15" s="67">
        <f>IFERROR((O15/$H15)*$L15,0)</f>
        <v>0</v>
      </c>
      <c r="R15" s="47">
        <f t="shared" si="2"/>
        <v>0</v>
      </c>
      <c r="S15" s="167">
        <f>'TABLA DE INGRESO'!S15</f>
        <v>0</v>
      </c>
      <c r="T15" s="66">
        <f t="shared" ref="T15:T18" si="287">S15+P15</f>
        <v>0</v>
      </c>
      <c r="U15" s="67">
        <f t="shared" ref="U15:V18" si="288">IFERROR((S15/$H15)*$L15,0)</f>
        <v>0</v>
      </c>
      <c r="V15" s="47">
        <f t="shared" si="288"/>
        <v>0</v>
      </c>
      <c r="W15" s="167">
        <v>0</v>
      </c>
      <c r="X15" s="66">
        <f t="shared" si="5"/>
        <v>0</v>
      </c>
      <c r="Y15" s="67">
        <f t="shared" ref="Y15:Z18" si="289">IFERROR((W15/$H15)*$L15,0)</f>
        <v>0</v>
      </c>
      <c r="Z15" s="47">
        <f t="shared" si="289"/>
        <v>0</v>
      </c>
      <c r="AA15" s="167">
        <v>698</v>
      </c>
      <c r="AB15" s="66">
        <f t="shared" si="9"/>
        <v>698</v>
      </c>
      <c r="AC15" s="67">
        <f t="shared" ref="AC15:AD18" si="290">IFERROR((AA15/$H15)*$L15,0)</f>
        <v>8.8235294117647065E-2</v>
      </c>
      <c r="AD15" s="47">
        <f t="shared" si="290"/>
        <v>8.8235294117647065E-2</v>
      </c>
      <c r="AE15" s="167">
        <f>'TABLA DE INGRESO'!AE15</f>
        <v>0</v>
      </c>
      <c r="AF15" s="66">
        <f t="shared" si="13"/>
        <v>698</v>
      </c>
      <c r="AG15" s="67">
        <f t="shared" ref="AG15:AH18" si="291">IFERROR((AE15/$H15)*$L15,0)</f>
        <v>0</v>
      </c>
      <c r="AH15" s="47">
        <f t="shared" si="291"/>
        <v>8.8235294117647065E-2</v>
      </c>
      <c r="AI15" s="167">
        <f>'TABLA DE INGRESO'!AI15</f>
        <v>0</v>
      </c>
      <c r="AJ15" s="66">
        <f t="shared" si="17"/>
        <v>698</v>
      </c>
      <c r="AK15" s="67">
        <f t="shared" ref="AK15:AL18" si="292">IFERROR((AI15/$H15)*$L15,0)</f>
        <v>0</v>
      </c>
      <c r="AL15" s="47">
        <f t="shared" si="292"/>
        <v>8.8235294117647065E-2</v>
      </c>
      <c r="AM15" s="167">
        <f>'TABLA DE INGRESO'!AM15</f>
        <v>0</v>
      </c>
      <c r="AN15" s="66">
        <f t="shared" si="21"/>
        <v>698</v>
      </c>
      <c r="AO15" s="67">
        <f t="shared" ref="AO15:AP18" si="293">IFERROR((AM15/$H15)*$L15,0)</f>
        <v>0</v>
      </c>
      <c r="AP15" s="47">
        <f t="shared" si="293"/>
        <v>8.8235294117647065E-2</v>
      </c>
      <c r="AQ15" s="167">
        <f>'TABLA DE INGRESO'!AQ15</f>
        <v>0</v>
      </c>
      <c r="AR15" s="66">
        <f t="shared" si="25"/>
        <v>698</v>
      </c>
      <c r="AS15" s="67">
        <f t="shared" ref="AS15:AT18" si="294">IFERROR((AQ15/$H15)*$L15,0)</f>
        <v>0</v>
      </c>
      <c r="AT15" s="47">
        <f t="shared" si="294"/>
        <v>8.8235294117647065E-2</v>
      </c>
      <c r="AU15" s="167">
        <f>'TABLA DE INGRESO'!AU15</f>
        <v>0</v>
      </c>
      <c r="AV15" s="66">
        <f t="shared" si="29"/>
        <v>698</v>
      </c>
      <c r="AW15" s="67">
        <f t="shared" ref="AW15:AX18" si="295">IFERROR((AU15/$H15)*$L15,0)</f>
        <v>0</v>
      </c>
      <c r="AX15" s="47">
        <f t="shared" si="295"/>
        <v>8.8235294117647065E-2</v>
      </c>
      <c r="AY15" s="167">
        <f>'TABLA DE INGRESO'!AY15</f>
        <v>0</v>
      </c>
      <c r="AZ15" s="66">
        <f t="shared" si="33"/>
        <v>698</v>
      </c>
      <c r="BA15" s="67">
        <f t="shared" ref="BA15:BB18" si="296">IFERROR((AY15/$H15)*$L15,0)</f>
        <v>0</v>
      </c>
      <c r="BB15" s="47">
        <f t="shared" si="296"/>
        <v>8.8235294117647065E-2</v>
      </c>
      <c r="BC15" s="167">
        <f>'TABLA DE INGRESO'!BC15</f>
        <v>0</v>
      </c>
      <c r="BD15" s="66">
        <f t="shared" si="37"/>
        <v>698</v>
      </c>
      <c r="BE15" s="67">
        <f t="shared" ref="BE15:BE18" si="297">IFERROR((BC15/$H15)*$L15,0)</f>
        <v>0</v>
      </c>
      <c r="BF15" s="47">
        <f t="shared" ref="BF15:BF18" si="298">IFERROR((BD15/$H15)*$L15,0)</f>
        <v>8.8235294117647065E-2</v>
      </c>
      <c r="BG15" s="167">
        <v>0</v>
      </c>
      <c r="BH15" s="66">
        <f t="shared" si="41"/>
        <v>698</v>
      </c>
      <c r="BI15" s="67">
        <f t="shared" ref="BI15:BJ18" si="299">IFERROR((BG15/$H15)*$L15,0)</f>
        <v>0</v>
      </c>
      <c r="BJ15" s="47">
        <f t="shared" si="299"/>
        <v>8.8235294117647065E-2</v>
      </c>
      <c r="BK15" s="167">
        <v>0</v>
      </c>
      <c r="BL15" s="66">
        <f t="shared" si="45"/>
        <v>698</v>
      </c>
      <c r="BM15" s="67">
        <f t="shared" ref="BM15:BM18" si="300">IFERROR((BK15/$H15)*$L15,0)</f>
        <v>0</v>
      </c>
      <c r="BN15" s="47">
        <f t="shared" ref="BN15:BN18" si="301">IFERROR((BL15/$H15)*$L15,0)</f>
        <v>8.8235294117647065E-2</v>
      </c>
      <c r="BO15" s="167">
        <v>0</v>
      </c>
      <c r="BP15" s="66">
        <f t="shared" si="48"/>
        <v>698</v>
      </c>
      <c r="BQ15" s="67">
        <f t="shared" ref="BQ15:BQ18" si="302">IFERROR((BO15/$H15)*$L15,0)</f>
        <v>0</v>
      </c>
      <c r="BR15" s="47">
        <f t="shared" ref="BR15:BR18" si="303">IFERROR((BP15/$H15)*$L15,0)</f>
        <v>8.8235294117647065E-2</v>
      </c>
      <c r="BS15" s="167">
        <v>0</v>
      </c>
      <c r="BT15" s="66">
        <f t="shared" si="50"/>
        <v>698</v>
      </c>
      <c r="BU15" s="67">
        <f t="shared" ref="BU15:BU18" si="304">IFERROR((BS15/$H15)*$L15,0)</f>
        <v>0</v>
      </c>
      <c r="BV15" s="47">
        <f t="shared" ref="BV15:BV18" si="305">IFERROR((BT15/$H15)*$L15,0)</f>
        <v>8.8235294117647065E-2</v>
      </c>
      <c r="BW15" s="167">
        <v>0</v>
      </c>
      <c r="BX15" s="66">
        <f t="shared" si="52"/>
        <v>698</v>
      </c>
      <c r="BY15" s="67">
        <f t="shared" ref="BY15:BY18" si="306">IFERROR((BW15/$H15)*$L15,0)</f>
        <v>0</v>
      </c>
      <c r="BZ15" s="47">
        <f t="shared" ref="BZ15:BZ18" si="307">IFERROR((BX15/$H15)*$L15,0)</f>
        <v>8.8235294117647065E-2</v>
      </c>
      <c r="CA15" s="167">
        <v>0</v>
      </c>
      <c r="CB15" s="66">
        <f t="shared" si="54"/>
        <v>698</v>
      </c>
      <c r="CC15" s="67">
        <f t="shared" ref="CC15:CC18" si="308">IFERROR((CA15/$H15)*$L15,0)</f>
        <v>0</v>
      </c>
      <c r="CD15" s="47">
        <f t="shared" ref="CD15:CD18" si="309">IFERROR((CB15/$H15)*$L15,0)</f>
        <v>8.8235294117647065E-2</v>
      </c>
      <c r="CE15" s="167">
        <v>0</v>
      </c>
      <c r="CF15" s="66">
        <f t="shared" si="56"/>
        <v>698</v>
      </c>
      <c r="CG15" s="67">
        <f t="shared" ref="CG15:CG18" si="310">IFERROR((CE15/$H15)*$L15,0)</f>
        <v>0</v>
      </c>
      <c r="CH15" s="47">
        <f t="shared" ref="CH15:CH18" si="311">IFERROR((CF15/$H15)*$L15,0)</f>
        <v>8.8235294117647065E-2</v>
      </c>
      <c r="CI15" s="167">
        <v>0</v>
      </c>
      <c r="CJ15" s="66">
        <f t="shared" si="58"/>
        <v>698</v>
      </c>
      <c r="CK15" s="67">
        <f t="shared" ref="CK15:CK18" si="312">IFERROR((CI15/$H15)*$L15,0)</f>
        <v>0</v>
      </c>
      <c r="CL15" s="47">
        <f t="shared" ref="CL15:CL18" si="313">IFERROR((CJ15/$H15)*$L15,0)</f>
        <v>8.8235294117647065E-2</v>
      </c>
      <c r="CM15" s="167">
        <v>0</v>
      </c>
      <c r="CN15" s="66">
        <f t="shared" si="60"/>
        <v>698</v>
      </c>
      <c r="CO15" s="67">
        <f t="shared" ref="CO15:CO18" si="314">IFERROR((CM15/$H15)*$L15,0)</f>
        <v>0</v>
      </c>
      <c r="CP15" s="47">
        <f t="shared" ref="CP15:CP18" si="315">IFERROR((CN15/$H15)*$L15,0)</f>
        <v>8.8235294117647065E-2</v>
      </c>
    </row>
    <row r="16" spans="2:94" ht="15" thickBot="1" x14ac:dyDescent="0.35">
      <c r="B16" s="40" t="s">
        <v>8</v>
      </c>
      <c r="C16" s="41">
        <v>4</v>
      </c>
      <c r="D16" s="42" t="s">
        <v>18</v>
      </c>
      <c r="E16" s="43">
        <v>44152</v>
      </c>
      <c r="F16" s="43">
        <v>44163</v>
      </c>
      <c r="G16" s="44">
        <f t="shared" si="0"/>
        <v>4.9019607843137254E-2</v>
      </c>
      <c r="H16" s="45">
        <v>389</v>
      </c>
      <c r="I16" s="45"/>
      <c r="J16" s="46">
        <f t="shared" si="62"/>
        <v>38.9</v>
      </c>
      <c r="K16" s="120">
        <v>10</v>
      </c>
      <c r="L16" s="47">
        <f t="shared" ref="L16:L18" si="316">G16</f>
        <v>4.9019607843137254E-2</v>
      </c>
      <c r="M16" s="31"/>
      <c r="N16" s="31">
        <v>0</v>
      </c>
      <c r="O16" s="167">
        <f>'TABLA DE INGRESO'!O16</f>
        <v>0</v>
      </c>
      <c r="P16" s="66">
        <f t="shared" ref="P16:P18" si="317">O16</f>
        <v>0</v>
      </c>
      <c r="Q16" s="67">
        <f>IFERROR((O16/$H16)*$L16,0)</f>
        <v>0</v>
      </c>
      <c r="R16" s="47">
        <f t="shared" ref="R16:R18" si="318">Q16</f>
        <v>0</v>
      </c>
      <c r="S16" s="167">
        <f>'TABLA DE INGRESO'!S16</f>
        <v>0</v>
      </c>
      <c r="T16" s="66">
        <f t="shared" si="287"/>
        <v>0</v>
      </c>
      <c r="U16" s="67">
        <f t="shared" si="288"/>
        <v>0</v>
      </c>
      <c r="V16" s="47">
        <f t="shared" si="288"/>
        <v>0</v>
      </c>
      <c r="W16" s="167">
        <f>'TABLA DE INGRESO'!W16</f>
        <v>0</v>
      </c>
      <c r="X16" s="66">
        <f t="shared" si="5"/>
        <v>0</v>
      </c>
      <c r="Y16" s="67">
        <f t="shared" si="289"/>
        <v>0</v>
      </c>
      <c r="Z16" s="47">
        <f t="shared" si="289"/>
        <v>0</v>
      </c>
      <c r="AA16" s="167">
        <v>311.2</v>
      </c>
      <c r="AB16" s="66">
        <f t="shared" si="9"/>
        <v>311.2</v>
      </c>
      <c r="AC16" s="67">
        <f t="shared" si="290"/>
        <v>3.9215686274509803E-2</v>
      </c>
      <c r="AD16" s="47">
        <f t="shared" si="290"/>
        <v>3.9215686274509803E-2</v>
      </c>
      <c r="AE16" s="167">
        <f>H16-AB16</f>
        <v>77.800000000000011</v>
      </c>
      <c r="AF16" s="66">
        <f t="shared" si="13"/>
        <v>389</v>
      </c>
      <c r="AG16" s="67">
        <f t="shared" si="291"/>
        <v>9.8039215686274526E-3</v>
      </c>
      <c r="AH16" s="47">
        <f t="shared" si="291"/>
        <v>4.9019607843137254E-2</v>
      </c>
      <c r="AI16" s="167">
        <f>'TABLA DE INGRESO'!AI16</f>
        <v>0</v>
      </c>
      <c r="AJ16" s="66">
        <f t="shared" si="17"/>
        <v>389</v>
      </c>
      <c r="AK16" s="67">
        <f t="shared" si="292"/>
        <v>0</v>
      </c>
      <c r="AL16" s="47">
        <f t="shared" si="292"/>
        <v>4.9019607843137254E-2</v>
      </c>
      <c r="AM16" s="167">
        <f>'TABLA DE INGRESO'!AM16</f>
        <v>0</v>
      </c>
      <c r="AN16" s="66">
        <f t="shared" si="21"/>
        <v>389</v>
      </c>
      <c r="AO16" s="67">
        <f t="shared" si="293"/>
        <v>0</v>
      </c>
      <c r="AP16" s="47">
        <f t="shared" si="293"/>
        <v>4.9019607843137254E-2</v>
      </c>
      <c r="AQ16" s="167">
        <f>'TABLA DE INGRESO'!AQ16</f>
        <v>0</v>
      </c>
      <c r="AR16" s="66">
        <f t="shared" si="25"/>
        <v>389</v>
      </c>
      <c r="AS16" s="67">
        <f t="shared" si="294"/>
        <v>0</v>
      </c>
      <c r="AT16" s="47">
        <f t="shared" si="294"/>
        <v>4.9019607843137254E-2</v>
      </c>
      <c r="AU16" s="167">
        <f>'TABLA DE INGRESO'!AU16</f>
        <v>0</v>
      </c>
      <c r="AV16" s="66">
        <f t="shared" si="29"/>
        <v>389</v>
      </c>
      <c r="AW16" s="67">
        <f t="shared" si="295"/>
        <v>0</v>
      </c>
      <c r="AX16" s="47">
        <f t="shared" si="295"/>
        <v>4.9019607843137254E-2</v>
      </c>
      <c r="AY16" s="167">
        <f>'TABLA DE INGRESO'!AY16</f>
        <v>0</v>
      </c>
      <c r="AZ16" s="66">
        <f t="shared" si="33"/>
        <v>389</v>
      </c>
      <c r="BA16" s="67">
        <f t="shared" si="296"/>
        <v>0</v>
      </c>
      <c r="BB16" s="47">
        <f t="shared" si="296"/>
        <v>4.9019607843137254E-2</v>
      </c>
      <c r="BC16" s="167">
        <f>'TABLA DE INGRESO'!BC16</f>
        <v>0</v>
      </c>
      <c r="BD16" s="66">
        <f t="shared" si="37"/>
        <v>389</v>
      </c>
      <c r="BE16" s="67">
        <f t="shared" si="297"/>
        <v>0</v>
      </c>
      <c r="BF16" s="47">
        <f t="shared" si="298"/>
        <v>4.9019607843137254E-2</v>
      </c>
      <c r="BG16" s="167">
        <v>0</v>
      </c>
      <c r="BH16" s="66">
        <f t="shared" si="41"/>
        <v>389</v>
      </c>
      <c r="BI16" s="67">
        <f t="shared" si="299"/>
        <v>0</v>
      </c>
      <c r="BJ16" s="47">
        <f t="shared" si="299"/>
        <v>4.9019607843137254E-2</v>
      </c>
      <c r="BK16" s="167">
        <v>0</v>
      </c>
      <c r="BL16" s="66">
        <f t="shared" si="45"/>
        <v>389</v>
      </c>
      <c r="BM16" s="67">
        <f t="shared" si="300"/>
        <v>0</v>
      </c>
      <c r="BN16" s="47">
        <f t="shared" si="301"/>
        <v>4.9019607843137254E-2</v>
      </c>
      <c r="BO16" s="167">
        <v>0</v>
      </c>
      <c r="BP16" s="66">
        <f t="shared" si="48"/>
        <v>389</v>
      </c>
      <c r="BQ16" s="67">
        <f t="shared" si="302"/>
        <v>0</v>
      </c>
      <c r="BR16" s="47">
        <f t="shared" si="303"/>
        <v>4.9019607843137254E-2</v>
      </c>
      <c r="BS16" s="167">
        <v>0</v>
      </c>
      <c r="BT16" s="66">
        <f t="shared" si="50"/>
        <v>389</v>
      </c>
      <c r="BU16" s="67">
        <f t="shared" si="304"/>
        <v>0</v>
      </c>
      <c r="BV16" s="47">
        <f t="shared" si="305"/>
        <v>4.9019607843137254E-2</v>
      </c>
      <c r="BW16" s="167">
        <v>0</v>
      </c>
      <c r="BX16" s="66">
        <f t="shared" si="52"/>
        <v>389</v>
      </c>
      <c r="BY16" s="67">
        <f t="shared" si="306"/>
        <v>0</v>
      </c>
      <c r="BZ16" s="47">
        <f t="shared" si="307"/>
        <v>4.9019607843137254E-2</v>
      </c>
      <c r="CA16" s="167">
        <v>0</v>
      </c>
      <c r="CB16" s="66">
        <f t="shared" si="54"/>
        <v>389</v>
      </c>
      <c r="CC16" s="67">
        <f t="shared" si="308"/>
        <v>0</v>
      </c>
      <c r="CD16" s="47">
        <f t="shared" si="309"/>
        <v>4.9019607843137254E-2</v>
      </c>
      <c r="CE16" s="167">
        <v>0</v>
      </c>
      <c r="CF16" s="66">
        <f t="shared" si="56"/>
        <v>389</v>
      </c>
      <c r="CG16" s="67">
        <f t="shared" si="310"/>
        <v>0</v>
      </c>
      <c r="CH16" s="47">
        <f t="shared" si="311"/>
        <v>4.9019607843137254E-2</v>
      </c>
      <c r="CI16" s="167">
        <v>0</v>
      </c>
      <c r="CJ16" s="66">
        <f t="shared" si="58"/>
        <v>389</v>
      </c>
      <c r="CK16" s="67">
        <f t="shared" si="312"/>
        <v>0</v>
      </c>
      <c r="CL16" s="47">
        <f t="shared" si="313"/>
        <v>4.9019607843137254E-2</v>
      </c>
      <c r="CM16" s="167">
        <v>0</v>
      </c>
      <c r="CN16" s="66">
        <f t="shared" si="60"/>
        <v>389</v>
      </c>
      <c r="CO16" s="67">
        <f t="shared" si="314"/>
        <v>0</v>
      </c>
      <c r="CP16" s="47">
        <f t="shared" si="315"/>
        <v>4.9019607843137254E-2</v>
      </c>
    </row>
    <row r="17" spans="2:94" ht="14.4" customHeight="1" thickBot="1" x14ac:dyDescent="0.35">
      <c r="B17" s="40" t="s">
        <v>8</v>
      </c>
      <c r="C17" s="41">
        <v>4</v>
      </c>
      <c r="D17" s="42" t="s">
        <v>19</v>
      </c>
      <c r="E17" s="43">
        <v>44163</v>
      </c>
      <c r="F17" s="43">
        <v>44181</v>
      </c>
      <c r="G17" s="44">
        <f t="shared" si="0"/>
        <v>7.3529411764705885E-2</v>
      </c>
      <c r="H17" s="45">
        <v>603</v>
      </c>
      <c r="I17" s="45"/>
      <c r="J17" s="46">
        <f t="shared" si="62"/>
        <v>40.200000000000003</v>
      </c>
      <c r="K17" s="120">
        <v>15</v>
      </c>
      <c r="L17" s="47">
        <f t="shared" si="316"/>
        <v>7.3529411764705885E-2</v>
      </c>
      <c r="M17" s="31"/>
      <c r="N17" s="31">
        <v>0</v>
      </c>
      <c r="O17" s="167">
        <f>'TABLA DE INGRESO'!O17</f>
        <v>0</v>
      </c>
      <c r="P17" s="66">
        <f t="shared" si="317"/>
        <v>0</v>
      </c>
      <c r="Q17" s="67">
        <f>IFERROR((O17/$H17)*$L17,0)</f>
        <v>0</v>
      </c>
      <c r="R17" s="47">
        <f t="shared" si="318"/>
        <v>0</v>
      </c>
      <c r="S17" s="167">
        <f>'TABLA DE INGRESO'!S17</f>
        <v>0</v>
      </c>
      <c r="T17" s="66">
        <f t="shared" si="287"/>
        <v>0</v>
      </c>
      <c r="U17" s="67">
        <f t="shared" si="288"/>
        <v>0</v>
      </c>
      <c r="V17" s="47">
        <f t="shared" si="288"/>
        <v>0</v>
      </c>
      <c r="W17" s="167">
        <v>300</v>
      </c>
      <c r="X17" s="66">
        <f t="shared" si="5"/>
        <v>300</v>
      </c>
      <c r="Y17" s="67">
        <f t="shared" si="289"/>
        <v>3.6581796897863623E-2</v>
      </c>
      <c r="Z17" s="47">
        <f t="shared" si="289"/>
        <v>3.6581796897863623E-2</v>
      </c>
      <c r="AA17" s="167">
        <v>31.65</v>
      </c>
      <c r="AB17" s="66">
        <f t="shared" si="9"/>
        <v>331.65</v>
      </c>
      <c r="AC17" s="67">
        <f t="shared" si="290"/>
        <v>3.8593795727246121E-3</v>
      </c>
      <c r="AD17" s="47">
        <f t="shared" si="290"/>
        <v>4.044117647058823E-2</v>
      </c>
      <c r="AE17" s="167">
        <f>H17-AB17</f>
        <v>271.35000000000002</v>
      </c>
      <c r="AF17" s="66">
        <f t="shared" si="13"/>
        <v>603</v>
      </c>
      <c r="AG17" s="67">
        <f t="shared" si="291"/>
        <v>3.3088235294117647E-2</v>
      </c>
      <c r="AH17" s="47">
        <f t="shared" si="291"/>
        <v>7.3529411764705885E-2</v>
      </c>
      <c r="AI17" s="167">
        <f>'TABLA DE INGRESO'!AI17</f>
        <v>0</v>
      </c>
      <c r="AJ17" s="66">
        <f t="shared" si="17"/>
        <v>603</v>
      </c>
      <c r="AK17" s="67">
        <f t="shared" si="292"/>
        <v>0</v>
      </c>
      <c r="AL17" s="47">
        <f t="shared" si="292"/>
        <v>7.3529411764705885E-2</v>
      </c>
      <c r="AM17" s="167">
        <f>'TABLA DE INGRESO'!AM17</f>
        <v>0</v>
      </c>
      <c r="AN17" s="66">
        <f t="shared" si="21"/>
        <v>603</v>
      </c>
      <c r="AO17" s="67">
        <f t="shared" si="293"/>
        <v>0</v>
      </c>
      <c r="AP17" s="47">
        <f t="shared" si="293"/>
        <v>7.3529411764705885E-2</v>
      </c>
      <c r="AQ17" s="167">
        <f>'TABLA DE INGRESO'!AQ17</f>
        <v>0</v>
      </c>
      <c r="AR17" s="66">
        <f t="shared" si="25"/>
        <v>603</v>
      </c>
      <c r="AS17" s="67">
        <f t="shared" si="294"/>
        <v>0</v>
      </c>
      <c r="AT17" s="47">
        <f t="shared" si="294"/>
        <v>7.3529411764705885E-2</v>
      </c>
      <c r="AU17" s="167">
        <f>'TABLA DE INGRESO'!AU17</f>
        <v>0</v>
      </c>
      <c r="AV17" s="66">
        <f t="shared" si="29"/>
        <v>603</v>
      </c>
      <c r="AW17" s="67">
        <f t="shared" si="295"/>
        <v>0</v>
      </c>
      <c r="AX17" s="47">
        <f t="shared" si="295"/>
        <v>7.3529411764705885E-2</v>
      </c>
      <c r="AY17" s="167">
        <f>'TABLA DE INGRESO'!AY17</f>
        <v>0</v>
      </c>
      <c r="AZ17" s="66">
        <f t="shared" si="33"/>
        <v>603</v>
      </c>
      <c r="BA17" s="67">
        <f t="shared" si="296"/>
        <v>0</v>
      </c>
      <c r="BB17" s="47">
        <f t="shared" si="296"/>
        <v>7.3529411764705885E-2</v>
      </c>
      <c r="BC17" s="167">
        <f>'TABLA DE INGRESO'!BC17</f>
        <v>0</v>
      </c>
      <c r="BD17" s="66">
        <f t="shared" si="37"/>
        <v>603</v>
      </c>
      <c r="BE17" s="67">
        <f t="shared" si="297"/>
        <v>0</v>
      </c>
      <c r="BF17" s="47">
        <f t="shared" si="298"/>
        <v>7.3529411764705885E-2</v>
      </c>
      <c r="BG17" s="167">
        <v>0</v>
      </c>
      <c r="BH17" s="66">
        <f t="shared" si="41"/>
        <v>603</v>
      </c>
      <c r="BI17" s="67">
        <f t="shared" si="299"/>
        <v>0</v>
      </c>
      <c r="BJ17" s="47">
        <f t="shared" si="299"/>
        <v>7.3529411764705885E-2</v>
      </c>
      <c r="BK17" s="167">
        <v>0</v>
      </c>
      <c r="BL17" s="66">
        <f t="shared" si="45"/>
        <v>603</v>
      </c>
      <c r="BM17" s="67">
        <f t="shared" si="300"/>
        <v>0</v>
      </c>
      <c r="BN17" s="47">
        <f t="shared" si="301"/>
        <v>7.3529411764705885E-2</v>
      </c>
      <c r="BO17" s="167">
        <v>0</v>
      </c>
      <c r="BP17" s="66">
        <f t="shared" si="48"/>
        <v>603</v>
      </c>
      <c r="BQ17" s="67">
        <f t="shared" si="302"/>
        <v>0</v>
      </c>
      <c r="BR17" s="47">
        <f t="shared" si="303"/>
        <v>7.3529411764705885E-2</v>
      </c>
      <c r="BS17" s="167">
        <v>0</v>
      </c>
      <c r="BT17" s="66">
        <f t="shared" si="50"/>
        <v>603</v>
      </c>
      <c r="BU17" s="67">
        <f t="shared" si="304"/>
        <v>0</v>
      </c>
      <c r="BV17" s="47">
        <f t="shared" si="305"/>
        <v>7.3529411764705885E-2</v>
      </c>
      <c r="BW17" s="167">
        <v>0</v>
      </c>
      <c r="BX17" s="66">
        <f t="shared" si="52"/>
        <v>603</v>
      </c>
      <c r="BY17" s="67">
        <f t="shared" si="306"/>
        <v>0</v>
      </c>
      <c r="BZ17" s="47">
        <f t="shared" si="307"/>
        <v>7.3529411764705885E-2</v>
      </c>
      <c r="CA17" s="167">
        <v>0</v>
      </c>
      <c r="CB17" s="66">
        <f t="shared" si="54"/>
        <v>603</v>
      </c>
      <c r="CC17" s="67">
        <f t="shared" si="308"/>
        <v>0</v>
      </c>
      <c r="CD17" s="47">
        <f t="shared" si="309"/>
        <v>7.3529411764705885E-2</v>
      </c>
      <c r="CE17" s="167">
        <v>0</v>
      </c>
      <c r="CF17" s="66">
        <f t="shared" si="56"/>
        <v>603</v>
      </c>
      <c r="CG17" s="67">
        <f t="shared" si="310"/>
        <v>0</v>
      </c>
      <c r="CH17" s="47">
        <f t="shared" si="311"/>
        <v>7.3529411764705885E-2</v>
      </c>
      <c r="CI17" s="167">
        <v>0</v>
      </c>
      <c r="CJ17" s="66">
        <f t="shared" si="58"/>
        <v>603</v>
      </c>
      <c r="CK17" s="67">
        <f t="shared" si="312"/>
        <v>0</v>
      </c>
      <c r="CL17" s="47">
        <f t="shared" si="313"/>
        <v>7.3529411764705885E-2</v>
      </c>
      <c r="CM17" s="167">
        <v>0</v>
      </c>
      <c r="CN17" s="66">
        <f t="shared" si="60"/>
        <v>603</v>
      </c>
      <c r="CO17" s="67">
        <f t="shared" si="314"/>
        <v>0</v>
      </c>
      <c r="CP17" s="47">
        <f t="shared" si="315"/>
        <v>7.3529411764705885E-2</v>
      </c>
    </row>
    <row r="18" spans="2:94" ht="15" thickBot="1" x14ac:dyDescent="0.35">
      <c r="B18" s="40" t="s">
        <v>8</v>
      </c>
      <c r="C18" s="41">
        <v>4</v>
      </c>
      <c r="D18" s="42" t="s">
        <v>20</v>
      </c>
      <c r="E18" s="43">
        <v>44187</v>
      </c>
      <c r="F18" s="43">
        <v>44187</v>
      </c>
      <c r="G18" s="44">
        <f t="shared" si="0"/>
        <v>2.4509803921568627E-2</v>
      </c>
      <c r="H18" s="45">
        <v>134</v>
      </c>
      <c r="I18" s="45"/>
      <c r="J18" s="46">
        <f t="shared" si="62"/>
        <v>26.8</v>
      </c>
      <c r="K18" s="120">
        <v>5</v>
      </c>
      <c r="L18" s="47">
        <f t="shared" si="316"/>
        <v>2.4509803921568627E-2</v>
      </c>
      <c r="M18" s="31"/>
      <c r="N18" s="31">
        <v>0</v>
      </c>
      <c r="O18" s="167">
        <f>'TABLA DE INGRESO'!O18</f>
        <v>0</v>
      </c>
      <c r="P18" s="66">
        <f t="shared" si="317"/>
        <v>0</v>
      </c>
      <c r="Q18" s="67">
        <f>IFERROR((O18/$H18)*$L18,0)</f>
        <v>0</v>
      </c>
      <c r="R18" s="47">
        <f t="shared" si="318"/>
        <v>0</v>
      </c>
      <c r="S18" s="167">
        <f>'TABLA DE INGRESO'!S18</f>
        <v>0</v>
      </c>
      <c r="T18" s="66">
        <f t="shared" si="287"/>
        <v>0</v>
      </c>
      <c r="U18" s="67">
        <f t="shared" si="288"/>
        <v>0</v>
      </c>
      <c r="V18" s="47">
        <f t="shared" si="288"/>
        <v>0</v>
      </c>
      <c r="W18" s="167">
        <f>'TABLA DE INGRESO'!W18</f>
        <v>0</v>
      </c>
      <c r="X18" s="66">
        <f t="shared" si="5"/>
        <v>0</v>
      </c>
      <c r="Y18" s="67">
        <f t="shared" si="289"/>
        <v>0</v>
      </c>
      <c r="Z18" s="47">
        <f t="shared" si="289"/>
        <v>0</v>
      </c>
      <c r="AA18" s="167">
        <f>'TABLA DE INGRESO'!AA18</f>
        <v>0</v>
      </c>
      <c r="AB18" s="66">
        <f t="shared" si="9"/>
        <v>0</v>
      </c>
      <c r="AC18" s="67">
        <f t="shared" si="290"/>
        <v>0</v>
      </c>
      <c r="AD18" s="47">
        <f t="shared" si="290"/>
        <v>0</v>
      </c>
      <c r="AE18" s="167">
        <f>'TABLA DE INGRESO'!AE18</f>
        <v>0</v>
      </c>
      <c r="AF18" s="66">
        <f t="shared" si="13"/>
        <v>0</v>
      </c>
      <c r="AG18" s="67">
        <f t="shared" si="291"/>
        <v>0</v>
      </c>
      <c r="AH18" s="47">
        <f t="shared" si="291"/>
        <v>0</v>
      </c>
      <c r="AI18" s="167">
        <f>'TABLA DE INGRESO'!AI18</f>
        <v>0</v>
      </c>
      <c r="AJ18" s="66">
        <f t="shared" si="17"/>
        <v>0</v>
      </c>
      <c r="AK18" s="67">
        <f t="shared" si="292"/>
        <v>0</v>
      </c>
      <c r="AL18" s="47">
        <f t="shared" si="292"/>
        <v>0</v>
      </c>
      <c r="AM18" s="167">
        <f>'TABLA DE INGRESO'!AM18</f>
        <v>0</v>
      </c>
      <c r="AN18" s="66">
        <f t="shared" si="21"/>
        <v>0</v>
      </c>
      <c r="AO18" s="67">
        <f t="shared" si="293"/>
        <v>0</v>
      </c>
      <c r="AP18" s="47">
        <f t="shared" si="293"/>
        <v>0</v>
      </c>
      <c r="AQ18" s="167">
        <f>'TABLA DE INGRESO'!AQ18</f>
        <v>0</v>
      </c>
      <c r="AR18" s="66">
        <f t="shared" si="25"/>
        <v>0</v>
      </c>
      <c r="AS18" s="67">
        <f t="shared" si="294"/>
        <v>0</v>
      </c>
      <c r="AT18" s="47">
        <f t="shared" si="294"/>
        <v>0</v>
      </c>
      <c r="AU18" s="167">
        <f>'TABLA DE INGRESO'!AU18</f>
        <v>0</v>
      </c>
      <c r="AV18" s="66">
        <f t="shared" si="29"/>
        <v>0</v>
      </c>
      <c r="AW18" s="67">
        <f t="shared" si="295"/>
        <v>0</v>
      </c>
      <c r="AX18" s="47">
        <f t="shared" si="295"/>
        <v>0</v>
      </c>
      <c r="AY18" s="167">
        <f>'TABLA DE INGRESO'!AY18</f>
        <v>0</v>
      </c>
      <c r="AZ18" s="66">
        <f t="shared" si="33"/>
        <v>0</v>
      </c>
      <c r="BA18" s="67">
        <f t="shared" si="296"/>
        <v>0</v>
      </c>
      <c r="BB18" s="47">
        <f t="shared" si="296"/>
        <v>0</v>
      </c>
      <c r="BC18" s="167">
        <f>'TABLA DE INGRESO'!BC18</f>
        <v>0</v>
      </c>
      <c r="BD18" s="66">
        <f t="shared" si="37"/>
        <v>0</v>
      </c>
      <c r="BE18" s="67">
        <f t="shared" si="297"/>
        <v>0</v>
      </c>
      <c r="BF18" s="47">
        <f t="shared" si="298"/>
        <v>0</v>
      </c>
      <c r="BG18" s="167">
        <v>0</v>
      </c>
      <c r="BH18" s="66">
        <f t="shared" si="41"/>
        <v>0</v>
      </c>
      <c r="BI18" s="67">
        <f t="shared" si="299"/>
        <v>0</v>
      </c>
      <c r="BJ18" s="47">
        <f t="shared" si="299"/>
        <v>0</v>
      </c>
      <c r="BK18" s="167">
        <v>0</v>
      </c>
      <c r="BL18" s="66">
        <f t="shared" si="45"/>
        <v>0</v>
      </c>
      <c r="BM18" s="67">
        <f t="shared" si="300"/>
        <v>0</v>
      </c>
      <c r="BN18" s="47">
        <f t="shared" si="301"/>
        <v>0</v>
      </c>
      <c r="BO18" s="167">
        <v>0</v>
      </c>
      <c r="BP18" s="66">
        <f t="shared" si="48"/>
        <v>0</v>
      </c>
      <c r="BQ18" s="67">
        <f t="shared" si="302"/>
        <v>0</v>
      </c>
      <c r="BR18" s="47">
        <f t="shared" si="303"/>
        <v>0</v>
      </c>
      <c r="BS18" s="167">
        <v>0</v>
      </c>
      <c r="BT18" s="66">
        <f t="shared" si="50"/>
        <v>0</v>
      </c>
      <c r="BU18" s="67">
        <f t="shared" si="304"/>
        <v>0</v>
      </c>
      <c r="BV18" s="47">
        <f t="shared" si="305"/>
        <v>0</v>
      </c>
      <c r="BW18" s="167">
        <v>0</v>
      </c>
      <c r="BX18" s="66">
        <f t="shared" si="52"/>
        <v>0</v>
      </c>
      <c r="BY18" s="67">
        <f t="shared" si="306"/>
        <v>0</v>
      </c>
      <c r="BZ18" s="47">
        <f t="shared" si="307"/>
        <v>0</v>
      </c>
      <c r="CA18" s="167">
        <v>0</v>
      </c>
      <c r="CB18" s="66">
        <f t="shared" si="54"/>
        <v>0</v>
      </c>
      <c r="CC18" s="67">
        <f t="shared" si="308"/>
        <v>0</v>
      </c>
      <c r="CD18" s="47">
        <f t="shared" si="309"/>
        <v>0</v>
      </c>
      <c r="CE18" s="167">
        <v>0</v>
      </c>
      <c r="CF18" s="66">
        <f t="shared" si="56"/>
        <v>0</v>
      </c>
      <c r="CG18" s="67">
        <f t="shared" si="310"/>
        <v>0</v>
      </c>
      <c r="CH18" s="47">
        <f t="shared" si="311"/>
        <v>0</v>
      </c>
      <c r="CI18" s="167">
        <v>0</v>
      </c>
      <c r="CJ18" s="66">
        <f t="shared" si="58"/>
        <v>0</v>
      </c>
      <c r="CK18" s="67">
        <f t="shared" si="312"/>
        <v>0</v>
      </c>
      <c r="CL18" s="47">
        <f t="shared" si="313"/>
        <v>0</v>
      </c>
      <c r="CM18" s="167">
        <v>0</v>
      </c>
      <c r="CN18" s="66">
        <f t="shared" si="60"/>
        <v>0</v>
      </c>
      <c r="CO18" s="67">
        <f t="shared" si="314"/>
        <v>0</v>
      </c>
      <c r="CP18" s="47">
        <f t="shared" si="315"/>
        <v>0</v>
      </c>
    </row>
    <row r="19" spans="2:94" ht="15" thickBot="1" x14ac:dyDescent="0.35">
      <c r="B19" s="34" t="s">
        <v>8</v>
      </c>
      <c r="C19" s="35">
        <v>4</v>
      </c>
      <c r="D19" s="34" t="s">
        <v>21</v>
      </c>
      <c r="E19" s="36">
        <v>44208</v>
      </c>
      <c r="F19" s="36">
        <v>44187</v>
      </c>
      <c r="G19" s="37">
        <f t="shared" si="0"/>
        <v>0</v>
      </c>
      <c r="H19" s="38">
        <v>0</v>
      </c>
      <c r="I19" s="38"/>
      <c r="J19" s="39">
        <f t="shared" si="62"/>
        <v>0</v>
      </c>
      <c r="K19" s="119">
        <v>0</v>
      </c>
      <c r="L19" s="48"/>
      <c r="M19" s="31"/>
      <c r="N19" s="31">
        <v>0</v>
      </c>
      <c r="O19" s="73"/>
      <c r="P19" s="74"/>
      <c r="Q19" s="75"/>
      <c r="R19" s="48"/>
      <c r="S19" s="73"/>
      <c r="T19" s="74"/>
      <c r="U19" s="75"/>
      <c r="V19" s="48"/>
      <c r="W19" s="73"/>
      <c r="X19" s="74"/>
      <c r="Y19" s="75"/>
      <c r="Z19" s="48"/>
      <c r="AA19" s="73"/>
      <c r="AB19" s="74"/>
      <c r="AC19" s="75"/>
      <c r="AD19" s="48"/>
      <c r="AE19" s="73"/>
      <c r="AF19" s="74"/>
      <c r="AG19" s="75"/>
      <c r="AH19" s="48"/>
      <c r="AI19" s="73"/>
      <c r="AJ19" s="74"/>
      <c r="AK19" s="75"/>
      <c r="AL19" s="48"/>
      <c r="AM19" s="73"/>
      <c r="AN19" s="74"/>
      <c r="AO19" s="75"/>
      <c r="AP19" s="48"/>
      <c r="AQ19" s="73"/>
      <c r="AR19" s="74"/>
      <c r="AS19" s="75"/>
      <c r="AT19" s="48"/>
      <c r="AU19" s="73"/>
      <c r="AV19" s="74"/>
      <c r="AW19" s="75"/>
      <c r="AX19" s="48"/>
      <c r="AY19" s="73"/>
      <c r="AZ19" s="74"/>
      <c r="BA19" s="75"/>
      <c r="BB19" s="48"/>
      <c r="BC19" s="73"/>
      <c r="BD19" s="74"/>
      <c r="BE19" s="75"/>
      <c r="BF19" s="48"/>
      <c r="BG19" s="73"/>
      <c r="BH19" s="74"/>
      <c r="BI19" s="75"/>
      <c r="BJ19" s="48"/>
      <c r="BK19" s="73"/>
      <c r="BL19" s="74"/>
      <c r="BM19" s="75"/>
      <c r="BN19" s="48"/>
      <c r="BO19" s="73"/>
      <c r="BP19" s="74"/>
      <c r="BQ19" s="75"/>
      <c r="BR19" s="48"/>
      <c r="BS19" s="73"/>
      <c r="BT19" s="74"/>
      <c r="BU19" s="75"/>
      <c r="BV19" s="48"/>
      <c r="BW19" s="73"/>
      <c r="BX19" s="74"/>
      <c r="BY19" s="75"/>
      <c r="BZ19" s="48"/>
      <c r="CA19" s="73"/>
      <c r="CB19" s="74"/>
      <c r="CC19" s="75"/>
      <c r="CD19" s="48"/>
      <c r="CE19" s="73"/>
      <c r="CF19" s="74"/>
      <c r="CG19" s="75"/>
      <c r="CH19" s="48"/>
      <c r="CI19" s="73"/>
      <c r="CJ19" s="74"/>
      <c r="CK19" s="75"/>
      <c r="CL19" s="48"/>
      <c r="CM19" s="73"/>
      <c r="CN19" s="74"/>
      <c r="CO19" s="75"/>
      <c r="CP19" s="48"/>
    </row>
    <row r="20" spans="2:94" ht="24" customHeight="1" x14ac:dyDescent="0.3">
      <c r="B20" s="1" t="s">
        <v>6</v>
      </c>
      <c r="C20" s="6">
        <v>2</v>
      </c>
      <c r="D20" s="13" t="s">
        <v>22</v>
      </c>
      <c r="E20" s="2">
        <v>44131</v>
      </c>
      <c r="F20" s="2">
        <v>44187</v>
      </c>
      <c r="G20" s="3">
        <f t="shared" si="0"/>
        <v>0</v>
      </c>
      <c r="H20" s="4">
        <v>0</v>
      </c>
      <c r="I20" s="4"/>
      <c r="J20" s="5">
        <f t="shared" si="62"/>
        <v>0</v>
      </c>
      <c r="K20" s="125">
        <v>48</v>
      </c>
      <c r="L20" s="21">
        <f>SUM(L21:L23)</f>
        <v>0.39215686274509803</v>
      </c>
      <c r="M20" s="96"/>
      <c r="N20" s="31">
        <v>0</v>
      </c>
      <c r="O20" s="82">
        <f>SUM(O21+O22+O23)</f>
        <v>0</v>
      </c>
      <c r="P20" s="83">
        <f>O20</f>
        <v>0</v>
      </c>
      <c r="Q20" s="84">
        <f>SUM(Q21+Q22+Q23)</f>
        <v>0</v>
      </c>
      <c r="R20" s="21">
        <f>Q20</f>
        <v>0</v>
      </c>
      <c r="S20" s="82">
        <f>SUM(S21+S22+S23)</f>
        <v>0</v>
      </c>
      <c r="T20" s="83">
        <f>S20+P20</f>
        <v>0</v>
      </c>
      <c r="U20" s="84">
        <f>SUM(U21+U22+U23)</f>
        <v>0</v>
      </c>
      <c r="V20" s="21">
        <f>U20+R20</f>
        <v>0</v>
      </c>
      <c r="W20" s="82">
        <f t="shared" ref="W20" si="319">SUM(W21+W22+W23)</f>
        <v>0</v>
      </c>
      <c r="X20" s="83">
        <f t="shared" ref="X20:X26" si="320">W20+T20</f>
        <v>0</v>
      </c>
      <c r="Y20" s="84">
        <f t="shared" ref="Y20" si="321">SUM(Y21+Y22+Y23)</f>
        <v>0</v>
      </c>
      <c r="Z20" s="21">
        <f t="shared" ref="Z20" si="322">Y20+V20</f>
        <v>0</v>
      </c>
      <c r="AA20" s="82">
        <f t="shared" ref="AA20" si="323">SUM(AA21+AA22+AA23)</f>
        <v>0</v>
      </c>
      <c r="AB20" s="83">
        <f t="shared" ref="AB20:AB26" si="324">AA20+X20</f>
        <v>0</v>
      </c>
      <c r="AC20" s="84">
        <f t="shared" ref="AC20" si="325">SUM(AC21+AC22+AC23)</f>
        <v>0</v>
      </c>
      <c r="AD20" s="21">
        <f t="shared" ref="AD20" si="326">AC20+Z20</f>
        <v>0</v>
      </c>
      <c r="AE20" s="82">
        <f t="shared" ref="AE20" si="327">SUM(AE21+AE22+AE23)</f>
        <v>600</v>
      </c>
      <c r="AF20" s="83">
        <f t="shared" ref="AF20:AF26" si="328">AE20+AB20</f>
        <v>600</v>
      </c>
      <c r="AG20" s="84">
        <f t="shared" ref="AG20" si="329">SUM(AG21+AG22+AG23)</f>
        <v>3.9366779724308817E-4</v>
      </c>
      <c r="AH20" s="21">
        <f t="shared" ref="AH20" si="330">AG20+AD20</f>
        <v>3.9366779724308817E-4</v>
      </c>
      <c r="AI20" s="82">
        <f t="shared" ref="AI20" si="331">SUM(AI21+AI22+AI23)</f>
        <v>15000</v>
      </c>
      <c r="AJ20" s="83">
        <f t="shared" ref="AJ20:AJ26" si="332">AI20+AF20</f>
        <v>15600</v>
      </c>
      <c r="AK20" s="84">
        <f t="shared" ref="AK20" si="333">SUM(AK21+AK22+AK23)</f>
        <v>9.8416949310772047E-3</v>
      </c>
      <c r="AL20" s="21">
        <f t="shared" ref="AL20" si="334">AK20+AH20</f>
        <v>1.0235362728320293E-2</v>
      </c>
      <c r="AM20" s="82">
        <f t="shared" ref="AM20" si="335">SUM(AM21+AM22+AM23)</f>
        <v>2500</v>
      </c>
      <c r="AN20" s="83">
        <f t="shared" ref="AN20:AN26" si="336">AM20+AJ20</f>
        <v>18100</v>
      </c>
      <c r="AO20" s="84">
        <f t="shared" ref="AO20" si="337">SUM(AO21+AO22+AO23)</f>
        <v>1.6402824885128674E-3</v>
      </c>
      <c r="AP20" s="21">
        <f t="shared" ref="AP20" si="338">AO20+AL20</f>
        <v>1.187564521683316E-2</v>
      </c>
      <c r="AQ20" s="82">
        <f t="shared" ref="AQ20" si="339">SUM(AQ21+AQ22+AQ23)</f>
        <v>2850</v>
      </c>
      <c r="AR20" s="83">
        <f t="shared" ref="AR20:AR26" si="340">AQ20+AN20</f>
        <v>20950</v>
      </c>
      <c r="AS20" s="84">
        <f t="shared" ref="AS20" si="341">SUM(AS21+AS22+AS23)</f>
        <v>1.8699220369046688E-3</v>
      </c>
      <c r="AT20" s="21">
        <f t="shared" ref="AT20" si="342">AS20+AP20</f>
        <v>1.3745567253737828E-2</v>
      </c>
      <c r="AU20" s="82">
        <f t="shared" ref="AU20" si="343">SUM(AU21+AU22+AU23)</f>
        <v>60000</v>
      </c>
      <c r="AV20" s="83">
        <f t="shared" ref="AV20:AV26" si="344">AU20+AR20</f>
        <v>80950</v>
      </c>
      <c r="AW20" s="84">
        <f t="shared" ref="AW20" si="345">SUM(AW21+AW22+AW23)</f>
        <v>3.9366779724308819E-2</v>
      </c>
      <c r="AX20" s="21">
        <f t="shared" ref="AX20" si="346">AW20+AT20</f>
        <v>5.3112346978046648E-2</v>
      </c>
      <c r="AY20" s="82">
        <f t="shared" ref="AY20" si="347">SUM(AY21+AY22+AY23)</f>
        <v>120000</v>
      </c>
      <c r="AZ20" s="83">
        <f t="shared" ref="AZ20:AZ26" si="348">AY20+AV20</f>
        <v>200950</v>
      </c>
      <c r="BA20" s="84">
        <f t="shared" ref="BA20" si="349">SUM(BA21+BA22+BA23)</f>
        <v>7.8733559448617638E-2</v>
      </c>
      <c r="BB20" s="21">
        <f t="shared" ref="BB20" si="350">BA20+AX20</f>
        <v>0.13184590642666427</v>
      </c>
      <c r="BC20" s="199">
        <f t="shared" ref="BC20" si="351">SUM(BC21+BC22+BC23)</f>
        <v>0</v>
      </c>
      <c r="BD20" s="200">
        <f t="shared" ref="BD20:BD26" si="352">BC20+AZ20</f>
        <v>200950</v>
      </c>
      <c r="BE20" s="84">
        <f t="shared" ref="BE20" si="353">SUM(BE21+BE22+BE23)</f>
        <v>0</v>
      </c>
      <c r="BF20" s="21">
        <f t="shared" ref="BF20" si="354">BE20+BB20</f>
        <v>0.13184590642666427</v>
      </c>
      <c r="BG20" s="82">
        <f t="shared" ref="BG20" si="355">SUM(BG21+BG22+BG23)</f>
        <v>70000</v>
      </c>
      <c r="BH20" s="83">
        <f t="shared" ref="BH20:BH26" si="356">BG20+AZ20</f>
        <v>270950</v>
      </c>
      <c r="BI20" s="84">
        <f t="shared" ref="BI20" si="357">SUM(BI21+BI22+BI23)</f>
        <v>4.5927909678360287E-2</v>
      </c>
      <c r="BJ20" s="21">
        <f t="shared" ref="BJ20" si="358">BI20+BB20</f>
        <v>0.17777381610502457</v>
      </c>
      <c r="BK20" s="199">
        <f t="shared" ref="BK20:CM20" si="359">SUM(BK21+BK22+BK23)</f>
        <v>0</v>
      </c>
      <c r="BL20" s="200">
        <f t="shared" ref="BL20:BL26" si="360">BK20+BH20</f>
        <v>270950</v>
      </c>
      <c r="BM20" s="84">
        <f t="shared" ref="BM20:CO20" si="361">SUM(BM21+BM22+BM23)</f>
        <v>0</v>
      </c>
      <c r="BN20" s="21">
        <f t="shared" ref="BN20" si="362">BM20+BJ20</f>
        <v>0.17777381610502457</v>
      </c>
      <c r="BO20" s="199">
        <f t="shared" si="359"/>
        <v>0</v>
      </c>
      <c r="BP20" s="200">
        <f t="shared" ref="BP20:BP26" si="363">BO20+BL20</f>
        <v>270950</v>
      </c>
      <c r="BQ20" s="84">
        <f t="shared" si="361"/>
        <v>0</v>
      </c>
      <c r="BR20" s="21">
        <f t="shared" ref="BR20" si="364">BQ20+BN20</f>
        <v>0.17777381610502457</v>
      </c>
      <c r="BS20" s="199">
        <f t="shared" si="359"/>
        <v>0</v>
      </c>
      <c r="BT20" s="200">
        <f t="shared" ref="BT20:BT26" si="365">BS20+BP20</f>
        <v>270950</v>
      </c>
      <c r="BU20" s="84">
        <f t="shared" si="361"/>
        <v>0</v>
      </c>
      <c r="BV20" s="21">
        <f t="shared" ref="BV20" si="366">BU20+BR20</f>
        <v>0.17777381610502457</v>
      </c>
      <c r="BW20" s="199">
        <f t="shared" si="359"/>
        <v>0</v>
      </c>
      <c r="BX20" s="200">
        <f t="shared" ref="BX20:BX26" si="367">BW20+BT20</f>
        <v>270950</v>
      </c>
      <c r="BY20" s="84">
        <f t="shared" si="361"/>
        <v>0</v>
      </c>
      <c r="BZ20" s="21">
        <f t="shared" ref="BZ20" si="368">BY20+BV20</f>
        <v>0.17777381610502457</v>
      </c>
      <c r="CA20" s="199">
        <f t="shared" si="359"/>
        <v>0</v>
      </c>
      <c r="CB20" s="200">
        <f t="shared" ref="CB20:CB26" si="369">CA20+BX20</f>
        <v>270950</v>
      </c>
      <c r="CC20" s="84">
        <f t="shared" si="361"/>
        <v>0</v>
      </c>
      <c r="CD20" s="21">
        <f t="shared" ref="CD20" si="370">CC20+BZ20</f>
        <v>0.17777381610502457</v>
      </c>
      <c r="CE20" s="199">
        <f t="shared" si="359"/>
        <v>0</v>
      </c>
      <c r="CF20" s="200">
        <f t="shared" ref="CF20:CF26" si="371">CE20+CB20</f>
        <v>270950</v>
      </c>
      <c r="CG20" s="84">
        <f t="shared" si="361"/>
        <v>0</v>
      </c>
      <c r="CH20" s="21">
        <f t="shared" ref="CH20" si="372">CG20+CD20</f>
        <v>0.17777381610502457</v>
      </c>
      <c r="CI20" s="199">
        <f t="shared" si="359"/>
        <v>0</v>
      </c>
      <c r="CJ20" s="200">
        <f t="shared" ref="CJ20:CJ26" si="373">CI20+CF20</f>
        <v>270950</v>
      </c>
      <c r="CK20" s="84">
        <f t="shared" si="361"/>
        <v>0</v>
      </c>
      <c r="CL20" s="21">
        <f t="shared" ref="CL20" si="374">CK20+CH20</f>
        <v>0.17777381610502457</v>
      </c>
      <c r="CM20" s="199">
        <f t="shared" si="359"/>
        <v>0</v>
      </c>
      <c r="CN20" s="200">
        <f t="shared" ref="CN20:CN26" si="375">CM20+CJ20</f>
        <v>270950</v>
      </c>
      <c r="CO20" s="84">
        <f t="shared" si="361"/>
        <v>0</v>
      </c>
      <c r="CP20" s="21">
        <f t="shared" ref="CP20" si="376">CO20+CL20</f>
        <v>0.17777381610502457</v>
      </c>
    </row>
    <row r="21" spans="2:94" ht="15" thickBot="1" x14ac:dyDescent="0.35">
      <c r="B21" s="40" t="s">
        <v>8</v>
      </c>
      <c r="C21" s="41">
        <v>3</v>
      </c>
      <c r="D21" s="42" t="s">
        <v>23</v>
      </c>
      <c r="E21" s="43">
        <v>44131</v>
      </c>
      <c r="F21" s="43">
        <v>44180</v>
      </c>
      <c r="G21" s="44">
        <f t="shared" si="0"/>
        <v>0.20588235294117646</v>
      </c>
      <c r="H21" s="45">
        <v>313791</v>
      </c>
      <c r="I21" s="45"/>
      <c r="J21" s="46">
        <f t="shared" si="62"/>
        <v>7471.2142857142853</v>
      </c>
      <c r="K21" s="120">
        <v>42</v>
      </c>
      <c r="L21" s="47">
        <f>G21</f>
        <v>0.20588235294117646</v>
      </c>
      <c r="M21" s="31"/>
      <c r="N21" s="31">
        <v>0</v>
      </c>
      <c r="O21" s="167">
        <f>'TABLA DE INGRESO'!O21</f>
        <v>0</v>
      </c>
      <c r="P21" s="66">
        <f t="shared" ref="P21:P26" si="377">O21</f>
        <v>0</v>
      </c>
      <c r="Q21" s="67">
        <f>IFERROR((O21/$H21)*$L21,0)</f>
        <v>0</v>
      </c>
      <c r="R21" s="47">
        <f t="shared" ref="R21:R26" si="378">Q21</f>
        <v>0</v>
      </c>
      <c r="S21" s="167">
        <f>'TABLA DE INGRESO'!S21</f>
        <v>0</v>
      </c>
      <c r="T21" s="66">
        <f t="shared" ref="T21:T22" si="379">S21+P21</f>
        <v>0</v>
      </c>
      <c r="U21" s="67">
        <f>IFERROR((S21/$H21)*$L21,0)</f>
        <v>0</v>
      </c>
      <c r="V21" s="47">
        <f>IFERROR((T21/$H21)*$L21,0)</f>
        <v>0</v>
      </c>
      <c r="W21" s="167">
        <v>0</v>
      </c>
      <c r="X21" s="66">
        <f t="shared" si="320"/>
        <v>0</v>
      </c>
      <c r="Y21" s="67">
        <f t="shared" ref="Y21:Z22" si="380">IFERROR((W21/$H21)*$L21,0)</f>
        <v>0</v>
      </c>
      <c r="Z21" s="47">
        <f t="shared" si="380"/>
        <v>0</v>
      </c>
      <c r="AA21" s="167">
        <f>'TABLA DE INGRESO'!AA21</f>
        <v>0</v>
      </c>
      <c r="AB21" s="66">
        <f t="shared" si="324"/>
        <v>0</v>
      </c>
      <c r="AC21" s="67">
        <f t="shared" ref="AC21:AD22" si="381">IFERROR((AA21/$H21)*$L21,0)</f>
        <v>0</v>
      </c>
      <c r="AD21" s="47">
        <f t="shared" si="381"/>
        <v>0</v>
      </c>
      <c r="AE21" s="167">
        <v>600</v>
      </c>
      <c r="AF21" s="66">
        <f t="shared" si="328"/>
        <v>600</v>
      </c>
      <c r="AG21" s="67">
        <f t="shared" ref="AG21:AH22" si="382">IFERROR((AE21/$H21)*$L21,0)</f>
        <v>3.9366779724308817E-4</v>
      </c>
      <c r="AH21" s="47">
        <f t="shared" si="382"/>
        <v>3.9366779724308817E-4</v>
      </c>
      <c r="AI21" s="167">
        <v>15000</v>
      </c>
      <c r="AJ21" s="66">
        <f t="shared" si="332"/>
        <v>15600</v>
      </c>
      <c r="AK21" s="67">
        <f t="shared" ref="AK21:AL22" si="383">IFERROR((AI21/$H21)*$L21,0)</f>
        <v>9.8416949310772047E-3</v>
      </c>
      <c r="AL21" s="47">
        <f t="shared" si="383"/>
        <v>1.0235362728320293E-2</v>
      </c>
      <c r="AM21" s="167">
        <v>2500</v>
      </c>
      <c r="AN21" s="66">
        <f t="shared" si="336"/>
        <v>18100</v>
      </c>
      <c r="AO21" s="67">
        <f t="shared" ref="AO21:AP22" si="384">IFERROR((AM21/$H21)*$L21,0)</f>
        <v>1.6402824885128674E-3</v>
      </c>
      <c r="AP21" s="47">
        <f t="shared" si="384"/>
        <v>1.187564521683316E-2</v>
      </c>
      <c r="AQ21" s="167">
        <v>2850</v>
      </c>
      <c r="AR21" s="66">
        <f t="shared" si="340"/>
        <v>20950</v>
      </c>
      <c r="AS21" s="67">
        <f t="shared" ref="AS21:AT22" si="385">IFERROR((AQ21/$H21)*$L21,0)</f>
        <v>1.8699220369046688E-3</v>
      </c>
      <c r="AT21" s="47">
        <f t="shared" si="385"/>
        <v>1.3745567253737826E-2</v>
      </c>
      <c r="AU21" s="167">
        <v>60000</v>
      </c>
      <c r="AV21" s="66">
        <f t="shared" si="344"/>
        <v>80950</v>
      </c>
      <c r="AW21" s="67">
        <f t="shared" ref="AW21:AX22" si="386">IFERROR((AU21/$H21)*$L21,0)</f>
        <v>3.9366779724308819E-2</v>
      </c>
      <c r="AX21" s="47">
        <f t="shared" si="386"/>
        <v>5.3112346978046641E-2</v>
      </c>
      <c r="AY21" s="167">
        <v>120000</v>
      </c>
      <c r="AZ21" s="66">
        <f t="shared" si="348"/>
        <v>200950</v>
      </c>
      <c r="BA21" s="67">
        <f t="shared" ref="BA21:BB22" si="387">IFERROR((AY21/$H21)*$L21,0)</f>
        <v>7.8733559448617638E-2</v>
      </c>
      <c r="BB21" s="47">
        <f t="shared" si="387"/>
        <v>0.13184590642666427</v>
      </c>
      <c r="BC21" s="167">
        <f>'TABLA DE INGRESO'!BC21</f>
        <v>0</v>
      </c>
      <c r="BD21" s="66">
        <f t="shared" si="352"/>
        <v>200950</v>
      </c>
      <c r="BE21" s="67">
        <f t="shared" ref="BE21:BE22" si="388">IFERROR((BC21/$H21)*$L21,0)</f>
        <v>0</v>
      </c>
      <c r="BF21" s="47">
        <f t="shared" ref="BF21:BF22" si="389">IFERROR((BD21/$H21)*$L21,0)</f>
        <v>0.13184590642666427</v>
      </c>
      <c r="BG21" s="167">
        <v>70000</v>
      </c>
      <c r="BH21" s="66">
        <f t="shared" si="356"/>
        <v>270950</v>
      </c>
      <c r="BI21" s="67">
        <f t="shared" ref="BI21:BJ22" si="390">IFERROR((BG21/$H21)*$L21,0)</f>
        <v>4.5927909678360287E-2</v>
      </c>
      <c r="BJ21" s="47">
        <f t="shared" si="390"/>
        <v>0.17777381610502455</v>
      </c>
      <c r="BK21" s="167">
        <v>0</v>
      </c>
      <c r="BL21" s="66">
        <f t="shared" si="360"/>
        <v>270950</v>
      </c>
      <c r="BM21" s="67">
        <f t="shared" ref="BM21:BM22" si="391">IFERROR((BK21/$H21)*$L21,0)</f>
        <v>0</v>
      </c>
      <c r="BN21" s="47">
        <f t="shared" ref="BN21:BN22" si="392">IFERROR((BL21/$H21)*$L21,0)</f>
        <v>0.17777381610502455</v>
      </c>
      <c r="BO21" s="167">
        <v>0</v>
      </c>
      <c r="BP21" s="66">
        <f t="shared" si="363"/>
        <v>270950</v>
      </c>
      <c r="BQ21" s="67">
        <f t="shared" ref="BQ21:BQ22" si="393">IFERROR((BO21/$H21)*$L21,0)</f>
        <v>0</v>
      </c>
      <c r="BR21" s="47">
        <f t="shared" ref="BR21:BR22" si="394">IFERROR((BP21/$H21)*$L21,0)</f>
        <v>0.17777381610502455</v>
      </c>
      <c r="BS21" s="167">
        <v>0</v>
      </c>
      <c r="BT21" s="66">
        <f t="shared" si="365"/>
        <v>270950</v>
      </c>
      <c r="BU21" s="67">
        <f t="shared" ref="BU21:BU22" si="395">IFERROR((BS21/$H21)*$L21,0)</f>
        <v>0</v>
      </c>
      <c r="BV21" s="47">
        <f t="shared" ref="BV21:BV22" si="396">IFERROR((BT21/$H21)*$L21,0)</f>
        <v>0.17777381610502455</v>
      </c>
      <c r="BW21" s="167">
        <v>0</v>
      </c>
      <c r="BX21" s="66">
        <f t="shared" si="367"/>
        <v>270950</v>
      </c>
      <c r="BY21" s="67">
        <f t="shared" ref="BY21:BY22" si="397">IFERROR((BW21/$H21)*$L21,0)</f>
        <v>0</v>
      </c>
      <c r="BZ21" s="47">
        <f t="shared" ref="BZ21:BZ22" si="398">IFERROR((BX21/$H21)*$L21,0)</f>
        <v>0.17777381610502455</v>
      </c>
      <c r="CA21" s="167">
        <v>0</v>
      </c>
      <c r="CB21" s="66">
        <f t="shared" si="369"/>
        <v>270950</v>
      </c>
      <c r="CC21" s="67">
        <f t="shared" ref="CC21:CC22" si="399">IFERROR((CA21/$H21)*$L21,0)</f>
        <v>0</v>
      </c>
      <c r="CD21" s="47">
        <f t="shared" ref="CD21:CD22" si="400">IFERROR((CB21/$H21)*$L21,0)</f>
        <v>0.17777381610502455</v>
      </c>
      <c r="CE21" s="167">
        <v>0</v>
      </c>
      <c r="CF21" s="66">
        <f t="shared" si="371"/>
        <v>270950</v>
      </c>
      <c r="CG21" s="67">
        <f t="shared" ref="CG21:CG22" si="401">IFERROR((CE21/$H21)*$L21,0)</f>
        <v>0</v>
      </c>
      <c r="CH21" s="47">
        <f t="shared" ref="CH21:CH22" si="402">IFERROR((CF21/$H21)*$L21,0)</f>
        <v>0.17777381610502455</v>
      </c>
      <c r="CI21" s="167">
        <v>0</v>
      </c>
      <c r="CJ21" s="66">
        <f t="shared" si="373"/>
        <v>270950</v>
      </c>
      <c r="CK21" s="67">
        <f t="shared" ref="CK21:CK22" si="403">IFERROR((CI21/$H21)*$L21,0)</f>
        <v>0</v>
      </c>
      <c r="CL21" s="47">
        <f t="shared" ref="CL21:CL22" si="404">IFERROR((CJ21/$H21)*$L21,0)</f>
        <v>0.17777381610502455</v>
      </c>
      <c r="CM21" s="167">
        <v>0</v>
      </c>
      <c r="CN21" s="66">
        <f t="shared" si="375"/>
        <v>270950</v>
      </c>
      <c r="CO21" s="67">
        <f t="shared" ref="CO21:CO22" si="405">IFERROR((CM21/$H21)*$L21,0)</f>
        <v>0</v>
      </c>
      <c r="CP21" s="47">
        <f t="shared" ref="CP21:CP22" si="406">IFERROR((CN21/$H21)*$L21,0)</f>
        <v>0.17777381610502455</v>
      </c>
    </row>
    <row r="22" spans="2:94" ht="15" thickBot="1" x14ac:dyDescent="0.35">
      <c r="B22" s="40" t="s">
        <v>8</v>
      </c>
      <c r="C22" s="41">
        <v>3</v>
      </c>
      <c r="D22" s="42" t="s">
        <v>15</v>
      </c>
      <c r="E22" s="43">
        <v>44180</v>
      </c>
      <c r="F22" s="43">
        <v>44186</v>
      </c>
      <c r="G22" s="44">
        <f t="shared" si="0"/>
        <v>2.4509803921568627E-2</v>
      </c>
      <c r="H22" s="45">
        <v>100</v>
      </c>
      <c r="I22" s="45"/>
      <c r="J22" s="46">
        <f t="shared" si="62"/>
        <v>20</v>
      </c>
      <c r="K22" s="120">
        <v>5</v>
      </c>
      <c r="L22" s="47">
        <f>G22</f>
        <v>2.4509803921568627E-2</v>
      </c>
      <c r="M22" s="31"/>
      <c r="N22" s="31">
        <v>0</v>
      </c>
      <c r="O22" s="167">
        <f>'TABLA DE INGRESO'!O22</f>
        <v>0</v>
      </c>
      <c r="P22" s="66">
        <f t="shared" si="377"/>
        <v>0</v>
      </c>
      <c r="Q22" s="67">
        <f>IFERROR((O22/$H22)*$L22,0)</f>
        <v>0</v>
      </c>
      <c r="R22" s="47">
        <f t="shared" si="378"/>
        <v>0</v>
      </c>
      <c r="S22" s="167">
        <f>'TABLA DE INGRESO'!S22</f>
        <v>0</v>
      </c>
      <c r="T22" s="66">
        <f t="shared" si="379"/>
        <v>0</v>
      </c>
      <c r="U22" s="67">
        <f>IFERROR((S22/$H22)*$L22,0)</f>
        <v>0</v>
      </c>
      <c r="V22" s="47">
        <f>IFERROR((T22/$H22)*$L22,0)</f>
        <v>0</v>
      </c>
      <c r="W22" s="167">
        <f>'TABLA DE INGRESO'!W22</f>
        <v>0</v>
      </c>
      <c r="X22" s="66">
        <f t="shared" si="320"/>
        <v>0</v>
      </c>
      <c r="Y22" s="67">
        <f t="shared" si="380"/>
        <v>0</v>
      </c>
      <c r="Z22" s="47">
        <f t="shared" si="380"/>
        <v>0</v>
      </c>
      <c r="AA22" s="167">
        <f>'TABLA DE INGRESO'!AA22</f>
        <v>0</v>
      </c>
      <c r="AB22" s="66">
        <f t="shared" si="324"/>
        <v>0</v>
      </c>
      <c r="AC22" s="67">
        <f t="shared" si="381"/>
        <v>0</v>
      </c>
      <c r="AD22" s="47">
        <f t="shared" si="381"/>
        <v>0</v>
      </c>
      <c r="AE22" s="167">
        <f>'TABLA DE INGRESO'!AE22</f>
        <v>0</v>
      </c>
      <c r="AF22" s="66">
        <f t="shared" si="328"/>
        <v>0</v>
      </c>
      <c r="AG22" s="67">
        <f t="shared" si="382"/>
        <v>0</v>
      </c>
      <c r="AH22" s="47">
        <f t="shared" si="382"/>
        <v>0</v>
      </c>
      <c r="AI22" s="167">
        <f>'TABLA DE INGRESO'!AI22</f>
        <v>0</v>
      </c>
      <c r="AJ22" s="66">
        <f t="shared" si="332"/>
        <v>0</v>
      </c>
      <c r="AK22" s="67">
        <f t="shared" si="383"/>
        <v>0</v>
      </c>
      <c r="AL22" s="47">
        <f t="shared" si="383"/>
        <v>0</v>
      </c>
      <c r="AM22" s="167">
        <f>'TABLA DE INGRESO'!AM22</f>
        <v>0</v>
      </c>
      <c r="AN22" s="66">
        <f t="shared" si="336"/>
        <v>0</v>
      </c>
      <c r="AO22" s="67">
        <f t="shared" si="384"/>
        <v>0</v>
      </c>
      <c r="AP22" s="47">
        <f t="shared" si="384"/>
        <v>0</v>
      </c>
      <c r="AQ22" s="167">
        <f>'TABLA DE INGRESO'!AQ22</f>
        <v>0</v>
      </c>
      <c r="AR22" s="66">
        <f t="shared" si="340"/>
        <v>0</v>
      </c>
      <c r="AS22" s="67">
        <f t="shared" si="385"/>
        <v>0</v>
      </c>
      <c r="AT22" s="47">
        <f t="shared" si="385"/>
        <v>0</v>
      </c>
      <c r="AU22" s="167">
        <f>'TABLA DE INGRESO'!AU22</f>
        <v>0</v>
      </c>
      <c r="AV22" s="66">
        <f t="shared" si="344"/>
        <v>0</v>
      </c>
      <c r="AW22" s="67">
        <f t="shared" si="386"/>
        <v>0</v>
      </c>
      <c r="AX22" s="47">
        <f t="shared" si="386"/>
        <v>0</v>
      </c>
      <c r="AY22" s="167">
        <f>'TABLA DE INGRESO'!AY22</f>
        <v>0</v>
      </c>
      <c r="AZ22" s="66">
        <f t="shared" si="348"/>
        <v>0</v>
      </c>
      <c r="BA22" s="67">
        <f t="shared" si="387"/>
        <v>0</v>
      </c>
      <c r="BB22" s="47">
        <f t="shared" si="387"/>
        <v>0</v>
      </c>
      <c r="BC22" s="167">
        <f>'TABLA DE INGRESO'!BC22</f>
        <v>0</v>
      </c>
      <c r="BD22" s="66">
        <f t="shared" si="352"/>
        <v>0</v>
      </c>
      <c r="BE22" s="67">
        <f t="shared" si="388"/>
        <v>0</v>
      </c>
      <c r="BF22" s="47">
        <f t="shared" si="389"/>
        <v>0</v>
      </c>
      <c r="BG22" s="167">
        <v>0</v>
      </c>
      <c r="BH22" s="66">
        <f t="shared" si="356"/>
        <v>0</v>
      </c>
      <c r="BI22" s="67">
        <f t="shared" si="390"/>
        <v>0</v>
      </c>
      <c r="BJ22" s="47">
        <f t="shared" si="390"/>
        <v>0</v>
      </c>
      <c r="BK22" s="167">
        <v>0</v>
      </c>
      <c r="BL22" s="66">
        <f t="shared" si="360"/>
        <v>0</v>
      </c>
      <c r="BM22" s="67">
        <f t="shared" si="391"/>
        <v>0</v>
      </c>
      <c r="BN22" s="47">
        <f t="shared" si="392"/>
        <v>0</v>
      </c>
      <c r="BO22" s="167">
        <v>0</v>
      </c>
      <c r="BP22" s="66">
        <f t="shared" si="363"/>
        <v>0</v>
      </c>
      <c r="BQ22" s="67">
        <f t="shared" si="393"/>
        <v>0</v>
      </c>
      <c r="BR22" s="47">
        <f t="shared" si="394"/>
        <v>0</v>
      </c>
      <c r="BS22" s="167">
        <v>0</v>
      </c>
      <c r="BT22" s="66">
        <f t="shared" si="365"/>
        <v>0</v>
      </c>
      <c r="BU22" s="67">
        <f t="shared" si="395"/>
        <v>0</v>
      </c>
      <c r="BV22" s="47">
        <f t="shared" si="396"/>
        <v>0</v>
      </c>
      <c r="BW22" s="167">
        <v>0</v>
      </c>
      <c r="BX22" s="66">
        <f t="shared" si="367"/>
        <v>0</v>
      </c>
      <c r="BY22" s="67">
        <f t="shared" si="397"/>
        <v>0</v>
      </c>
      <c r="BZ22" s="47">
        <f t="shared" si="398"/>
        <v>0</v>
      </c>
      <c r="CA22" s="167">
        <v>0</v>
      </c>
      <c r="CB22" s="66">
        <f t="shared" si="369"/>
        <v>0</v>
      </c>
      <c r="CC22" s="67">
        <f t="shared" si="399"/>
        <v>0</v>
      </c>
      <c r="CD22" s="47">
        <f t="shared" si="400"/>
        <v>0</v>
      </c>
      <c r="CE22" s="167">
        <v>0</v>
      </c>
      <c r="CF22" s="66">
        <f t="shared" si="371"/>
        <v>0</v>
      </c>
      <c r="CG22" s="67">
        <f t="shared" si="401"/>
        <v>0</v>
      </c>
      <c r="CH22" s="47">
        <f t="shared" si="402"/>
        <v>0</v>
      </c>
      <c r="CI22" s="167">
        <v>0</v>
      </c>
      <c r="CJ22" s="66">
        <f t="shared" si="373"/>
        <v>0</v>
      </c>
      <c r="CK22" s="67">
        <f t="shared" si="403"/>
        <v>0</v>
      </c>
      <c r="CL22" s="47">
        <f t="shared" si="404"/>
        <v>0</v>
      </c>
      <c r="CM22" s="167">
        <v>0</v>
      </c>
      <c r="CN22" s="66">
        <f t="shared" si="375"/>
        <v>0</v>
      </c>
      <c r="CO22" s="67">
        <f t="shared" si="405"/>
        <v>0</v>
      </c>
      <c r="CP22" s="47">
        <f t="shared" si="406"/>
        <v>0</v>
      </c>
    </row>
    <row r="23" spans="2:94" x14ac:dyDescent="0.3">
      <c r="B23" s="7" t="s">
        <v>6</v>
      </c>
      <c r="C23" s="8">
        <v>3</v>
      </c>
      <c r="D23" s="15" t="s">
        <v>16</v>
      </c>
      <c r="E23" s="9">
        <v>44148</v>
      </c>
      <c r="F23" s="9">
        <v>44187</v>
      </c>
      <c r="G23" s="10">
        <f t="shared" si="0"/>
        <v>0</v>
      </c>
      <c r="H23" s="11">
        <v>0</v>
      </c>
      <c r="I23" s="11"/>
      <c r="J23" s="12">
        <f t="shared" si="62"/>
        <v>0</v>
      </c>
      <c r="K23" s="126">
        <v>33</v>
      </c>
      <c r="L23" s="20">
        <f>SUM(L24:L26)</f>
        <v>0.16176470588235295</v>
      </c>
      <c r="M23" s="97"/>
      <c r="N23" s="31">
        <v>0</v>
      </c>
      <c r="O23" s="85">
        <f>SUM(O24:O26)</f>
        <v>0</v>
      </c>
      <c r="P23" s="86">
        <f>O23</f>
        <v>0</v>
      </c>
      <c r="Q23" s="19">
        <f>SUM(Q24:Q26)</f>
        <v>0</v>
      </c>
      <c r="R23" s="20">
        <f>Q23</f>
        <v>0</v>
      </c>
      <c r="S23" s="85">
        <f>SUM(S24:S26)</f>
        <v>0</v>
      </c>
      <c r="T23" s="86">
        <f>S23+P23</f>
        <v>0</v>
      </c>
      <c r="U23" s="19">
        <f>SUM(U24:U26)</f>
        <v>0</v>
      </c>
      <c r="V23" s="20">
        <f>U23+R23</f>
        <v>0</v>
      </c>
      <c r="W23" s="85">
        <f t="shared" ref="W23" si="407">SUM(W24:W26)</f>
        <v>0</v>
      </c>
      <c r="X23" s="86">
        <f t="shared" si="320"/>
        <v>0</v>
      </c>
      <c r="Y23" s="19">
        <f t="shared" ref="Y23" si="408">SUM(Y24:Y26)</f>
        <v>0</v>
      </c>
      <c r="Z23" s="20">
        <f t="shared" ref="Z23" si="409">Y23+V23</f>
        <v>0</v>
      </c>
      <c r="AA23" s="85">
        <f t="shared" ref="AA23" si="410">SUM(AA24:AA26)</f>
        <v>0</v>
      </c>
      <c r="AB23" s="86">
        <f t="shared" si="324"/>
        <v>0</v>
      </c>
      <c r="AC23" s="19">
        <f t="shared" ref="AC23" si="411">SUM(AC24:AC26)</f>
        <v>0</v>
      </c>
      <c r="AD23" s="20">
        <f t="shared" ref="AD23" si="412">AC23+Z23</f>
        <v>0</v>
      </c>
      <c r="AE23" s="85">
        <f t="shared" ref="AE23" si="413">SUM(AE24:AE26)</f>
        <v>0</v>
      </c>
      <c r="AF23" s="86">
        <f t="shared" si="328"/>
        <v>0</v>
      </c>
      <c r="AG23" s="19">
        <f t="shared" ref="AG23" si="414">SUM(AG24:AG26)</f>
        <v>0</v>
      </c>
      <c r="AH23" s="20">
        <f t="shared" ref="AH23" si="415">AG23+AD23</f>
        <v>0</v>
      </c>
      <c r="AI23" s="85">
        <f t="shared" ref="AI23" si="416">SUM(AI24:AI26)</f>
        <v>0</v>
      </c>
      <c r="AJ23" s="86">
        <f t="shared" si="332"/>
        <v>0</v>
      </c>
      <c r="AK23" s="19">
        <f t="shared" ref="AK23" si="417">SUM(AK24:AK26)</f>
        <v>0</v>
      </c>
      <c r="AL23" s="20">
        <f t="shared" ref="AL23" si="418">AK23+AH23</f>
        <v>0</v>
      </c>
      <c r="AM23" s="85">
        <f t="shared" ref="AM23" si="419">SUM(AM24:AM26)</f>
        <v>0</v>
      </c>
      <c r="AN23" s="86">
        <f t="shared" si="336"/>
        <v>0</v>
      </c>
      <c r="AO23" s="19">
        <f t="shared" ref="AO23" si="420">SUM(AO24:AO26)</f>
        <v>0</v>
      </c>
      <c r="AP23" s="20">
        <f t="shared" ref="AP23" si="421">AO23+AL23</f>
        <v>0</v>
      </c>
      <c r="AQ23" s="85">
        <f t="shared" ref="AQ23" si="422">SUM(AQ24:AQ26)</f>
        <v>0</v>
      </c>
      <c r="AR23" s="86">
        <f t="shared" si="340"/>
        <v>0</v>
      </c>
      <c r="AS23" s="19">
        <f t="shared" ref="AS23" si="423">SUM(AS24:AS26)</f>
        <v>0</v>
      </c>
      <c r="AT23" s="20">
        <f t="shared" ref="AT23" si="424">AS23+AP23</f>
        <v>0</v>
      </c>
      <c r="AU23" s="85">
        <f t="shared" ref="AU23" si="425">SUM(AU24:AU26)</f>
        <v>0</v>
      </c>
      <c r="AV23" s="86">
        <f t="shared" si="344"/>
        <v>0</v>
      </c>
      <c r="AW23" s="19">
        <f t="shared" ref="AW23" si="426">SUM(AW24:AW26)</f>
        <v>0</v>
      </c>
      <c r="AX23" s="20">
        <f t="shared" ref="AX23" si="427">AW23+AT23</f>
        <v>0</v>
      </c>
      <c r="AY23" s="85">
        <f t="shared" ref="AY23" si="428">SUM(AY24:AY26)</f>
        <v>0</v>
      </c>
      <c r="AZ23" s="86">
        <f t="shared" si="348"/>
        <v>0</v>
      </c>
      <c r="BA23" s="19">
        <f t="shared" ref="BA23" si="429">SUM(BA24:BA26)</f>
        <v>0</v>
      </c>
      <c r="BB23" s="20">
        <f t="shared" ref="BB23" si="430">BA23+AX23</f>
        <v>0</v>
      </c>
      <c r="BC23" s="201">
        <f t="shared" ref="BC23" si="431">SUM(BC24:BC26)</f>
        <v>0</v>
      </c>
      <c r="BD23" s="202">
        <f t="shared" si="352"/>
        <v>0</v>
      </c>
      <c r="BE23" s="19">
        <f t="shared" ref="BE23" si="432">SUM(BE24:BE26)</f>
        <v>0</v>
      </c>
      <c r="BF23" s="20">
        <f t="shared" ref="BF23" si="433">BE23+BB23</f>
        <v>0</v>
      </c>
      <c r="BG23" s="85">
        <f t="shared" ref="BG23" si="434">SUM(BG24:BG26)</f>
        <v>0</v>
      </c>
      <c r="BH23" s="86">
        <f t="shared" si="356"/>
        <v>0</v>
      </c>
      <c r="BI23" s="19">
        <f t="shared" ref="BI23" si="435">SUM(BI24:BI26)</f>
        <v>0</v>
      </c>
      <c r="BJ23" s="20">
        <f t="shared" ref="BJ23" si="436">BI23+BB23</f>
        <v>0</v>
      </c>
      <c r="BK23" s="201">
        <f t="shared" ref="BK23:CM23" si="437">SUM(BK24:BK26)</f>
        <v>0</v>
      </c>
      <c r="BL23" s="202">
        <f t="shared" si="360"/>
        <v>0</v>
      </c>
      <c r="BM23" s="19">
        <f t="shared" ref="BM23:CO23" si="438">SUM(BM24:BM26)</f>
        <v>0</v>
      </c>
      <c r="BN23" s="20">
        <f t="shared" ref="BN23" si="439">BM23+BJ23</f>
        <v>0</v>
      </c>
      <c r="BO23" s="201">
        <f t="shared" si="437"/>
        <v>0</v>
      </c>
      <c r="BP23" s="202">
        <f t="shared" si="363"/>
        <v>0</v>
      </c>
      <c r="BQ23" s="19">
        <f t="shared" si="438"/>
        <v>0</v>
      </c>
      <c r="BR23" s="20">
        <f t="shared" ref="BR23" si="440">BQ23+BN23</f>
        <v>0</v>
      </c>
      <c r="BS23" s="201">
        <f t="shared" si="437"/>
        <v>0</v>
      </c>
      <c r="BT23" s="202">
        <f t="shared" si="365"/>
        <v>0</v>
      </c>
      <c r="BU23" s="19">
        <f t="shared" si="438"/>
        <v>0</v>
      </c>
      <c r="BV23" s="20">
        <f t="shared" ref="BV23" si="441">BU23+BR23</f>
        <v>0</v>
      </c>
      <c r="BW23" s="201">
        <f t="shared" si="437"/>
        <v>0</v>
      </c>
      <c r="BX23" s="202">
        <f t="shared" si="367"/>
        <v>0</v>
      </c>
      <c r="BY23" s="19">
        <f t="shared" si="438"/>
        <v>0</v>
      </c>
      <c r="BZ23" s="20">
        <f t="shared" ref="BZ23" si="442">BY23+BV23</f>
        <v>0</v>
      </c>
      <c r="CA23" s="201">
        <f t="shared" si="437"/>
        <v>0</v>
      </c>
      <c r="CB23" s="202">
        <f t="shared" si="369"/>
        <v>0</v>
      </c>
      <c r="CC23" s="19">
        <f t="shared" si="438"/>
        <v>0</v>
      </c>
      <c r="CD23" s="20">
        <f t="shared" ref="CD23" si="443">CC23+BZ23</f>
        <v>0</v>
      </c>
      <c r="CE23" s="201">
        <f t="shared" si="437"/>
        <v>0</v>
      </c>
      <c r="CF23" s="202">
        <f t="shared" si="371"/>
        <v>0</v>
      </c>
      <c r="CG23" s="19">
        <f t="shared" si="438"/>
        <v>0</v>
      </c>
      <c r="CH23" s="20">
        <f t="shared" ref="CH23" si="444">CG23+CD23</f>
        <v>0</v>
      </c>
      <c r="CI23" s="201">
        <f t="shared" si="437"/>
        <v>0</v>
      </c>
      <c r="CJ23" s="202">
        <f t="shared" si="373"/>
        <v>0</v>
      </c>
      <c r="CK23" s="19">
        <f t="shared" si="438"/>
        <v>0</v>
      </c>
      <c r="CL23" s="20">
        <f t="shared" ref="CL23" si="445">CK23+CH23</f>
        <v>0</v>
      </c>
      <c r="CM23" s="201">
        <f t="shared" si="437"/>
        <v>0</v>
      </c>
      <c r="CN23" s="202">
        <f t="shared" si="375"/>
        <v>0</v>
      </c>
      <c r="CO23" s="19">
        <f t="shared" si="438"/>
        <v>0</v>
      </c>
      <c r="CP23" s="20">
        <f t="shared" ref="CP23" si="446">CO23+CL23</f>
        <v>0</v>
      </c>
    </row>
    <row r="24" spans="2:94" ht="15" thickBot="1" x14ac:dyDescent="0.35">
      <c r="B24" s="40" t="s">
        <v>8</v>
      </c>
      <c r="C24" s="41">
        <v>4</v>
      </c>
      <c r="D24" s="42" t="s">
        <v>24</v>
      </c>
      <c r="E24" s="43">
        <v>44148</v>
      </c>
      <c r="F24" s="43">
        <v>44172</v>
      </c>
      <c r="G24" s="44">
        <f t="shared" si="0"/>
        <v>9.8039215686274508E-2</v>
      </c>
      <c r="H24" s="45">
        <v>823</v>
      </c>
      <c r="I24" s="45"/>
      <c r="J24" s="46">
        <f t="shared" si="62"/>
        <v>41.15</v>
      </c>
      <c r="K24" s="120">
        <v>20</v>
      </c>
      <c r="L24" s="47">
        <f t="shared" ref="L24:L29" si="447">G24</f>
        <v>9.8039215686274508E-2</v>
      </c>
      <c r="M24" s="31"/>
      <c r="N24" s="31">
        <v>0</v>
      </c>
      <c r="O24" s="167">
        <f>'TABLA DE INGRESO'!O24</f>
        <v>0</v>
      </c>
      <c r="P24" s="66">
        <f t="shared" si="377"/>
        <v>0</v>
      </c>
      <c r="Q24" s="67">
        <f>IFERROR((O24/$H24)*$L24,0)</f>
        <v>0</v>
      </c>
      <c r="R24" s="47">
        <f t="shared" si="378"/>
        <v>0</v>
      </c>
      <c r="S24" s="167">
        <f>'TABLA DE INGRESO'!S24</f>
        <v>0</v>
      </c>
      <c r="T24" s="66">
        <f t="shared" ref="T24:T26" si="448">S24+P24</f>
        <v>0</v>
      </c>
      <c r="U24" s="67">
        <f t="shared" ref="U24:V26" si="449">IFERROR((S24/$H24)*$L24,0)</f>
        <v>0</v>
      </c>
      <c r="V24" s="47">
        <f t="shared" si="449"/>
        <v>0</v>
      </c>
      <c r="W24" s="167">
        <f>'TABLA DE INGRESO'!W24</f>
        <v>0</v>
      </c>
      <c r="X24" s="66">
        <f t="shared" si="320"/>
        <v>0</v>
      </c>
      <c r="Y24" s="67">
        <f t="shared" ref="Y24:Z26" si="450">IFERROR((W24/$H24)*$L24,0)</f>
        <v>0</v>
      </c>
      <c r="Z24" s="47">
        <f t="shared" si="450"/>
        <v>0</v>
      </c>
      <c r="AA24" s="167">
        <f>'TABLA DE INGRESO'!AA24</f>
        <v>0</v>
      </c>
      <c r="AB24" s="66">
        <f t="shared" si="324"/>
        <v>0</v>
      </c>
      <c r="AC24" s="67">
        <f t="shared" ref="AC24:AD26" si="451">IFERROR((AA24/$H24)*$L24,0)</f>
        <v>0</v>
      </c>
      <c r="AD24" s="47">
        <f t="shared" si="451"/>
        <v>0</v>
      </c>
      <c r="AE24" s="167">
        <f>'TABLA DE INGRESO'!AE24</f>
        <v>0</v>
      </c>
      <c r="AF24" s="66">
        <f t="shared" si="328"/>
        <v>0</v>
      </c>
      <c r="AG24" s="67">
        <f t="shared" ref="AG24:AH26" si="452">IFERROR((AE24/$H24)*$L24,0)</f>
        <v>0</v>
      </c>
      <c r="AH24" s="47">
        <f t="shared" si="452"/>
        <v>0</v>
      </c>
      <c r="AI24" s="167">
        <f>'TABLA DE INGRESO'!AI24</f>
        <v>0</v>
      </c>
      <c r="AJ24" s="66">
        <f t="shared" si="332"/>
        <v>0</v>
      </c>
      <c r="AK24" s="67">
        <f t="shared" ref="AK24:AL26" si="453">IFERROR((AI24/$H24)*$L24,0)</f>
        <v>0</v>
      </c>
      <c r="AL24" s="47">
        <f t="shared" si="453"/>
        <v>0</v>
      </c>
      <c r="AM24" s="167">
        <f>'TABLA DE INGRESO'!AM24</f>
        <v>0</v>
      </c>
      <c r="AN24" s="66">
        <f t="shared" si="336"/>
        <v>0</v>
      </c>
      <c r="AO24" s="67">
        <f t="shared" ref="AO24:AP26" si="454">IFERROR((AM24/$H24)*$L24,0)</f>
        <v>0</v>
      </c>
      <c r="AP24" s="47">
        <f t="shared" si="454"/>
        <v>0</v>
      </c>
      <c r="AQ24" s="167">
        <f>'TABLA DE INGRESO'!AQ24</f>
        <v>0</v>
      </c>
      <c r="AR24" s="66">
        <f t="shared" si="340"/>
        <v>0</v>
      </c>
      <c r="AS24" s="67">
        <f t="shared" ref="AS24:AT26" si="455">IFERROR((AQ24/$H24)*$L24,0)</f>
        <v>0</v>
      </c>
      <c r="AT24" s="47">
        <f t="shared" si="455"/>
        <v>0</v>
      </c>
      <c r="AU24" s="167">
        <f>'TABLA DE INGRESO'!AU24</f>
        <v>0</v>
      </c>
      <c r="AV24" s="66">
        <f t="shared" si="344"/>
        <v>0</v>
      </c>
      <c r="AW24" s="67">
        <f t="shared" ref="AW24:AX26" si="456">IFERROR((AU24/$H24)*$L24,0)</f>
        <v>0</v>
      </c>
      <c r="AX24" s="47">
        <f t="shared" si="456"/>
        <v>0</v>
      </c>
      <c r="AY24" s="167">
        <f>'TABLA DE INGRESO'!AY24</f>
        <v>0</v>
      </c>
      <c r="AZ24" s="66">
        <f t="shared" si="348"/>
        <v>0</v>
      </c>
      <c r="BA24" s="67">
        <f t="shared" ref="BA24:BB26" si="457">IFERROR((AY24/$H24)*$L24,0)</f>
        <v>0</v>
      </c>
      <c r="BB24" s="47">
        <f t="shared" si="457"/>
        <v>0</v>
      </c>
      <c r="BC24" s="167">
        <f>'TABLA DE INGRESO'!BC24</f>
        <v>0</v>
      </c>
      <c r="BD24" s="66">
        <f t="shared" si="352"/>
        <v>0</v>
      </c>
      <c r="BE24" s="67">
        <f t="shared" ref="BE24:BE26" si="458">IFERROR((BC24/$H24)*$L24,0)</f>
        <v>0</v>
      </c>
      <c r="BF24" s="47">
        <f t="shared" ref="BF24:BF26" si="459">IFERROR((BD24/$H24)*$L24,0)</f>
        <v>0</v>
      </c>
      <c r="BG24" s="167">
        <v>0</v>
      </c>
      <c r="BH24" s="66">
        <f t="shared" si="356"/>
        <v>0</v>
      </c>
      <c r="BI24" s="67">
        <f t="shared" ref="BI24:BJ26" si="460">IFERROR((BG24/$H24)*$L24,0)</f>
        <v>0</v>
      </c>
      <c r="BJ24" s="47">
        <f t="shared" si="460"/>
        <v>0</v>
      </c>
      <c r="BK24" s="167">
        <v>0</v>
      </c>
      <c r="BL24" s="66">
        <f t="shared" si="360"/>
        <v>0</v>
      </c>
      <c r="BM24" s="67">
        <f t="shared" ref="BM24:BM26" si="461">IFERROR((BK24/$H24)*$L24,0)</f>
        <v>0</v>
      </c>
      <c r="BN24" s="47">
        <f t="shared" ref="BN24:BN26" si="462">IFERROR((BL24/$H24)*$L24,0)</f>
        <v>0</v>
      </c>
      <c r="BO24" s="167">
        <v>0</v>
      </c>
      <c r="BP24" s="66">
        <f t="shared" si="363"/>
        <v>0</v>
      </c>
      <c r="BQ24" s="67">
        <f t="shared" ref="BQ24:BQ26" si="463">IFERROR((BO24/$H24)*$L24,0)</f>
        <v>0</v>
      </c>
      <c r="BR24" s="47">
        <f t="shared" ref="BR24:BR26" si="464">IFERROR((BP24/$H24)*$L24,0)</f>
        <v>0</v>
      </c>
      <c r="BS24" s="167">
        <v>0</v>
      </c>
      <c r="BT24" s="66">
        <f t="shared" si="365"/>
        <v>0</v>
      </c>
      <c r="BU24" s="67">
        <f t="shared" ref="BU24:BU26" si="465">IFERROR((BS24/$H24)*$L24,0)</f>
        <v>0</v>
      </c>
      <c r="BV24" s="47">
        <f t="shared" ref="BV24:BV26" si="466">IFERROR((BT24/$H24)*$L24,0)</f>
        <v>0</v>
      </c>
      <c r="BW24" s="167">
        <v>0</v>
      </c>
      <c r="BX24" s="66">
        <f t="shared" si="367"/>
        <v>0</v>
      </c>
      <c r="BY24" s="67">
        <f t="shared" ref="BY24:BY26" si="467">IFERROR((BW24/$H24)*$L24,0)</f>
        <v>0</v>
      </c>
      <c r="BZ24" s="47">
        <f t="shared" ref="BZ24:BZ26" si="468">IFERROR((BX24/$H24)*$L24,0)</f>
        <v>0</v>
      </c>
      <c r="CA24" s="167">
        <v>0</v>
      </c>
      <c r="CB24" s="66">
        <f t="shared" si="369"/>
        <v>0</v>
      </c>
      <c r="CC24" s="67">
        <f t="shared" ref="CC24:CC26" si="469">IFERROR((CA24/$H24)*$L24,0)</f>
        <v>0</v>
      </c>
      <c r="CD24" s="47">
        <f t="shared" ref="CD24:CD26" si="470">IFERROR((CB24/$H24)*$L24,0)</f>
        <v>0</v>
      </c>
      <c r="CE24" s="167">
        <v>0</v>
      </c>
      <c r="CF24" s="66">
        <f t="shared" si="371"/>
        <v>0</v>
      </c>
      <c r="CG24" s="67">
        <f t="shared" ref="CG24:CG26" si="471">IFERROR((CE24/$H24)*$L24,0)</f>
        <v>0</v>
      </c>
      <c r="CH24" s="47">
        <f t="shared" ref="CH24:CH26" si="472">IFERROR((CF24/$H24)*$L24,0)</f>
        <v>0</v>
      </c>
      <c r="CI24" s="167">
        <v>0</v>
      </c>
      <c r="CJ24" s="66">
        <f t="shared" si="373"/>
        <v>0</v>
      </c>
      <c r="CK24" s="67">
        <f t="shared" ref="CK24:CK26" si="473">IFERROR((CI24/$H24)*$L24,0)</f>
        <v>0</v>
      </c>
      <c r="CL24" s="47">
        <f t="shared" ref="CL24:CL26" si="474">IFERROR((CJ24/$H24)*$L24,0)</f>
        <v>0</v>
      </c>
      <c r="CM24" s="167">
        <v>0</v>
      </c>
      <c r="CN24" s="66">
        <f t="shared" si="375"/>
        <v>0</v>
      </c>
      <c r="CO24" s="67">
        <f t="shared" ref="CO24:CO26" si="475">IFERROR((CM24/$H24)*$L24,0)</f>
        <v>0</v>
      </c>
      <c r="CP24" s="47">
        <f t="shared" ref="CP24:CP26" si="476">IFERROR((CN24/$H24)*$L24,0)</f>
        <v>0</v>
      </c>
    </row>
    <row r="25" spans="2:94" ht="15" thickBot="1" x14ac:dyDescent="0.35">
      <c r="B25" s="40" t="s">
        <v>8</v>
      </c>
      <c r="C25" s="41">
        <v>4</v>
      </c>
      <c r="D25" s="42" t="s">
        <v>25</v>
      </c>
      <c r="E25" s="43">
        <v>44183</v>
      </c>
      <c r="F25" s="43">
        <v>44175</v>
      </c>
      <c r="G25" s="44">
        <f t="shared" si="0"/>
        <v>1.4705882352941176E-2</v>
      </c>
      <c r="H25" s="45">
        <v>67</v>
      </c>
      <c r="I25" s="45"/>
      <c r="J25" s="46">
        <f t="shared" si="62"/>
        <v>22.333333333333332</v>
      </c>
      <c r="K25" s="120">
        <v>3</v>
      </c>
      <c r="L25" s="47">
        <f t="shared" si="447"/>
        <v>1.4705882352941176E-2</v>
      </c>
      <c r="M25" s="31"/>
      <c r="N25" s="31">
        <v>0</v>
      </c>
      <c r="O25" s="167">
        <f>'TABLA DE INGRESO'!O25</f>
        <v>0</v>
      </c>
      <c r="P25" s="66">
        <f t="shared" si="377"/>
        <v>0</v>
      </c>
      <c r="Q25" s="67">
        <f>IFERROR((O25/$H25)*$L25,0)</f>
        <v>0</v>
      </c>
      <c r="R25" s="47">
        <f t="shared" si="378"/>
        <v>0</v>
      </c>
      <c r="S25" s="167">
        <f>'TABLA DE INGRESO'!S25</f>
        <v>0</v>
      </c>
      <c r="T25" s="66">
        <f t="shared" si="448"/>
        <v>0</v>
      </c>
      <c r="U25" s="67">
        <f t="shared" si="449"/>
        <v>0</v>
      </c>
      <c r="V25" s="47">
        <f t="shared" si="449"/>
        <v>0</v>
      </c>
      <c r="W25" s="167">
        <f>'TABLA DE INGRESO'!W25</f>
        <v>0</v>
      </c>
      <c r="X25" s="66">
        <f t="shared" si="320"/>
        <v>0</v>
      </c>
      <c r="Y25" s="67">
        <f t="shared" si="450"/>
        <v>0</v>
      </c>
      <c r="Z25" s="47">
        <f t="shared" si="450"/>
        <v>0</v>
      </c>
      <c r="AA25" s="167">
        <f>'TABLA DE INGRESO'!AA25</f>
        <v>0</v>
      </c>
      <c r="AB25" s="66">
        <f t="shared" si="324"/>
        <v>0</v>
      </c>
      <c r="AC25" s="67">
        <f t="shared" si="451"/>
        <v>0</v>
      </c>
      <c r="AD25" s="47">
        <f t="shared" si="451"/>
        <v>0</v>
      </c>
      <c r="AE25" s="167">
        <f>'TABLA DE INGRESO'!AE25</f>
        <v>0</v>
      </c>
      <c r="AF25" s="66">
        <f t="shared" si="328"/>
        <v>0</v>
      </c>
      <c r="AG25" s="67">
        <f t="shared" si="452"/>
        <v>0</v>
      </c>
      <c r="AH25" s="47">
        <f t="shared" si="452"/>
        <v>0</v>
      </c>
      <c r="AI25" s="167">
        <f>'TABLA DE INGRESO'!AI25</f>
        <v>0</v>
      </c>
      <c r="AJ25" s="66">
        <f t="shared" si="332"/>
        <v>0</v>
      </c>
      <c r="AK25" s="67">
        <f t="shared" si="453"/>
        <v>0</v>
      </c>
      <c r="AL25" s="47">
        <f t="shared" si="453"/>
        <v>0</v>
      </c>
      <c r="AM25" s="167">
        <f>'TABLA DE INGRESO'!AM25</f>
        <v>0</v>
      </c>
      <c r="AN25" s="66">
        <f t="shared" si="336"/>
        <v>0</v>
      </c>
      <c r="AO25" s="67">
        <f t="shared" si="454"/>
        <v>0</v>
      </c>
      <c r="AP25" s="47">
        <f t="shared" si="454"/>
        <v>0</v>
      </c>
      <c r="AQ25" s="167">
        <f>'TABLA DE INGRESO'!AQ25</f>
        <v>0</v>
      </c>
      <c r="AR25" s="66">
        <f t="shared" si="340"/>
        <v>0</v>
      </c>
      <c r="AS25" s="67">
        <f t="shared" si="455"/>
        <v>0</v>
      </c>
      <c r="AT25" s="47">
        <f t="shared" si="455"/>
        <v>0</v>
      </c>
      <c r="AU25" s="167">
        <f>'TABLA DE INGRESO'!AU25</f>
        <v>0</v>
      </c>
      <c r="AV25" s="66">
        <f t="shared" si="344"/>
        <v>0</v>
      </c>
      <c r="AW25" s="67">
        <f t="shared" si="456"/>
        <v>0</v>
      </c>
      <c r="AX25" s="47">
        <f t="shared" si="456"/>
        <v>0</v>
      </c>
      <c r="AY25" s="167">
        <f>'TABLA DE INGRESO'!AY25</f>
        <v>0</v>
      </c>
      <c r="AZ25" s="66">
        <f t="shared" si="348"/>
        <v>0</v>
      </c>
      <c r="BA25" s="67">
        <f t="shared" si="457"/>
        <v>0</v>
      </c>
      <c r="BB25" s="47">
        <f t="shared" si="457"/>
        <v>0</v>
      </c>
      <c r="BC25" s="167">
        <f>'TABLA DE INGRESO'!BC25</f>
        <v>0</v>
      </c>
      <c r="BD25" s="66">
        <f t="shared" si="352"/>
        <v>0</v>
      </c>
      <c r="BE25" s="67">
        <f t="shared" si="458"/>
        <v>0</v>
      </c>
      <c r="BF25" s="47">
        <f t="shared" si="459"/>
        <v>0</v>
      </c>
      <c r="BG25" s="167">
        <v>0</v>
      </c>
      <c r="BH25" s="66">
        <f t="shared" si="356"/>
        <v>0</v>
      </c>
      <c r="BI25" s="67">
        <f t="shared" si="460"/>
        <v>0</v>
      </c>
      <c r="BJ25" s="47">
        <f t="shared" si="460"/>
        <v>0</v>
      </c>
      <c r="BK25" s="167">
        <v>0</v>
      </c>
      <c r="BL25" s="66">
        <f t="shared" si="360"/>
        <v>0</v>
      </c>
      <c r="BM25" s="67">
        <f t="shared" si="461"/>
        <v>0</v>
      </c>
      <c r="BN25" s="47">
        <f t="shared" si="462"/>
        <v>0</v>
      </c>
      <c r="BO25" s="167">
        <v>0</v>
      </c>
      <c r="BP25" s="66">
        <f t="shared" si="363"/>
        <v>0</v>
      </c>
      <c r="BQ25" s="67">
        <f t="shared" si="463"/>
        <v>0</v>
      </c>
      <c r="BR25" s="47">
        <f t="shared" si="464"/>
        <v>0</v>
      </c>
      <c r="BS25" s="167">
        <v>0</v>
      </c>
      <c r="BT25" s="66">
        <f t="shared" si="365"/>
        <v>0</v>
      </c>
      <c r="BU25" s="67">
        <f t="shared" si="465"/>
        <v>0</v>
      </c>
      <c r="BV25" s="47">
        <f t="shared" si="466"/>
        <v>0</v>
      </c>
      <c r="BW25" s="167">
        <v>0</v>
      </c>
      <c r="BX25" s="66">
        <f t="shared" si="367"/>
        <v>0</v>
      </c>
      <c r="BY25" s="67">
        <f t="shared" si="467"/>
        <v>0</v>
      </c>
      <c r="BZ25" s="47">
        <f t="shared" si="468"/>
        <v>0</v>
      </c>
      <c r="CA25" s="167">
        <v>0</v>
      </c>
      <c r="CB25" s="66">
        <f t="shared" si="369"/>
        <v>0</v>
      </c>
      <c r="CC25" s="67">
        <f t="shared" si="469"/>
        <v>0</v>
      </c>
      <c r="CD25" s="47">
        <f t="shared" si="470"/>
        <v>0</v>
      </c>
      <c r="CE25" s="167">
        <v>0</v>
      </c>
      <c r="CF25" s="66">
        <f t="shared" si="371"/>
        <v>0</v>
      </c>
      <c r="CG25" s="67">
        <f t="shared" si="471"/>
        <v>0</v>
      </c>
      <c r="CH25" s="47">
        <f t="shared" si="472"/>
        <v>0</v>
      </c>
      <c r="CI25" s="167">
        <v>0</v>
      </c>
      <c r="CJ25" s="66">
        <f t="shared" si="373"/>
        <v>0</v>
      </c>
      <c r="CK25" s="67">
        <f t="shared" si="473"/>
        <v>0</v>
      </c>
      <c r="CL25" s="47">
        <f t="shared" si="474"/>
        <v>0</v>
      </c>
      <c r="CM25" s="167">
        <v>0</v>
      </c>
      <c r="CN25" s="66">
        <f t="shared" si="375"/>
        <v>0</v>
      </c>
      <c r="CO25" s="67">
        <f t="shared" si="475"/>
        <v>0</v>
      </c>
      <c r="CP25" s="47">
        <f t="shared" si="476"/>
        <v>0</v>
      </c>
    </row>
    <row r="26" spans="2:94" ht="15" thickBot="1" x14ac:dyDescent="0.35">
      <c r="B26" s="40" t="s">
        <v>8</v>
      </c>
      <c r="C26" s="41">
        <v>4</v>
      </c>
      <c r="D26" s="42" t="s">
        <v>26</v>
      </c>
      <c r="E26" s="43">
        <v>44187</v>
      </c>
      <c r="F26" s="43">
        <v>44187</v>
      </c>
      <c r="G26" s="44">
        <f t="shared" si="0"/>
        <v>4.9019607843137254E-2</v>
      </c>
      <c r="H26" s="45">
        <v>427</v>
      </c>
      <c r="I26" s="45"/>
      <c r="J26" s="46">
        <f t="shared" si="62"/>
        <v>42.7</v>
      </c>
      <c r="K26" s="120">
        <v>10</v>
      </c>
      <c r="L26" s="47">
        <f t="shared" si="447"/>
        <v>4.9019607843137254E-2</v>
      </c>
      <c r="M26" s="31"/>
      <c r="N26" s="31">
        <v>0</v>
      </c>
      <c r="O26" s="167">
        <f>'TABLA DE INGRESO'!O26</f>
        <v>0</v>
      </c>
      <c r="P26" s="66">
        <f t="shared" si="377"/>
        <v>0</v>
      </c>
      <c r="Q26" s="67">
        <f>IFERROR((O26/$H26)*$L26,0)</f>
        <v>0</v>
      </c>
      <c r="R26" s="47">
        <f t="shared" si="378"/>
        <v>0</v>
      </c>
      <c r="S26" s="167">
        <f>'TABLA DE INGRESO'!S26</f>
        <v>0</v>
      </c>
      <c r="T26" s="66">
        <f t="shared" si="448"/>
        <v>0</v>
      </c>
      <c r="U26" s="67">
        <f t="shared" si="449"/>
        <v>0</v>
      </c>
      <c r="V26" s="47">
        <f t="shared" si="449"/>
        <v>0</v>
      </c>
      <c r="W26" s="167">
        <f>'TABLA DE INGRESO'!W26</f>
        <v>0</v>
      </c>
      <c r="X26" s="66">
        <f t="shared" si="320"/>
        <v>0</v>
      </c>
      <c r="Y26" s="67">
        <f t="shared" si="450"/>
        <v>0</v>
      </c>
      <c r="Z26" s="47">
        <f t="shared" si="450"/>
        <v>0</v>
      </c>
      <c r="AA26" s="167">
        <f>'TABLA DE INGRESO'!AA26</f>
        <v>0</v>
      </c>
      <c r="AB26" s="66">
        <f t="shared" si="324"/>
        <v>0</v>
      </c>
      <c r="AC26" s="67">
        <f t="shared" si="451"/>
        <v>0</v>
      </c>
      <c r="AD26" s="47">
        <f t="shared" si="451"/>
        <v>0</v>
      </c>
      <c r="AE26" s="167">
        <f>'TABLA DE INGRESO'!AE26</f>
        <v>0</v>
      </c>
      <c r="AF26" s="66">
        <f t="shared" si="328"/>
        <v>0</v>
      </c>
      <c r="AG26" s="67">
        <f t="shared" si="452"/>
        <v>0</v>
      </c>
      <c r="AH26" s="47">
        <f t="shared" si="452"/>
        <v>0</v>
      </c>
      <c r="AI26" s="167">
        <f>'TABLA DE INGRESO'!AI26</f>
        <v>0</v>
      </c>
      <c r="AJ26" s="66">
        <f t="shared" si="332"/>
        <v>0</v>
      </c>
      <c r="AK26" s="67">
        <f t="shared" si="453"/>
        <v>0</v>
      </c>
      <c r="AL26" s="47">
        <f t="shared" si="453"/>
        <v>0</v>
      </c>
      <c r="AM26" s="167">
        <f>'TABLA DE INGRESO'!AM26</f>
        <v>0</v>
      </c>
      <c r="AN26" s="66">
        <f t="shared" si="336"/>
        <v>0</v>
      </c>
      <c r="AO26" s="67">
        <f t="shared" si="454"/>
        <v>0</v>
      </c>
      <c r="AP26" s="47">
        <f t="shared" si="454"/>
        <v>0</v>
      </c>
      <c r="AQ26" s="167">
        <f>'TABLA DE INGRESO'!AQ26</f>
        <v>0</v>
      </c>
      <c r="AR26" s="66">
        <f t="shared" si="340"/>
        <v>0</v>
      </c>
      <c r="AS26" s="67">
        <f t="shared" si="455"/>
        <v>0</v>
      </c>
      <c r="AT26" s="47">
        <f t="shared" si="455"/>
        <v>0</v>
      </c>
      <c r="AU26" s="167">
        <f>'TABLA DE INGRESO'!AU26</f>
        <v>0</v>
      </c>
      <c r="AV26" s="66">
        <f t="shared" si="344"/>
        <v>0</v>
      </c>
      <c r="AW26" s="67">
        <f t="shared" si="456"/>
        <v>0</v>
      </c>
      <c r="AX26" s="47">
        <f t="shared" si="456"/>
        <v>0</v>
      </c>
      <c r="AY26" s="167">
        <f>'TABLA DE INGRESO'!AY26</f>
        <v>0</v>
      </c>
      <c r="AZ26" s="66">
        <f t="shared" si="348"/>
        <v>0</v>
      </c>
      <c r="BA26" s="67">
        <f t="shared" si="457"/>
        <v>0</v>
      </c>
      <c r="BB26" s="47">
        <f t="shared" si="457"/>
        <v>0</v>
      </c>
      <c r="BC26" s="167">
        <f>'TABLA DE INGRESO'!BC26</f>
        <v>0</v>
      </c>
      <c r="BD26" s="66">
        <f t="shared" si="352"/>
        <v>0</v>
      </c>
      <c r="BE26" s="67">
        <f t="shared" si="458"/>
        <v>0</v>
      </c>
      <c r="BF26" s="47">
        <f t="shared" si="459"/>
        <v>0</v>
      </c>
      <c r="BG26" s="167">
        <v>0</v>
      </c>
      <c r="BH26" s="66">
        <f t="shared" si="356"/>
        <v>0</v>
      </c>
      <c r="BI26" s="67">
        <f t="shared" si="460"/>
        <v>0</v>
      </c>
      <c r="BJ26" s="47">
        <f t="shared" si="460"/>
        <v>0</v>
      </c>
      <c r="BK26" s="167">
        <v>0</v>
      </c>
      <c r="BL26" s="66">
        <f t="shared" si="360"/>
        <v>0</v>
      </c>
      <c r="BM26" s="67">
        <f t="shared" si="461"/>
        <v>0</v>
      </c>
      <c r="BN26" s="47">
        <f t="shared" si="462"/>
        <v>0</v>
      </c>
      <c r="BO26" s="167">
        <v>0</v>
      </c>
      <c r="BP26" s="66">
        <f t="shared" si="363"/>
        <v>0</v>
      </c>
      <c r="BQ26" s="67">
        <f t="shared" si="463"/>
        <v>0</v>
      </c>
      <c r="BR26" s="47">
        <f t="shared" si="464"/>
        <v>0</v>
      </c>
      <c r="BS26" s="167">
        <v>0</v>
      </c>
      <c r="BT26" s="66">
        <f t="shared" si="365"/>
        <v>0</v>
      </c>
      <c r="BU26" s="67">
        <f t="shared" si="465"/>
        <v>0</v>
      </c>
      <c r="BV26" s="47">
        <f t="shared" si="466"/>
        <v>0</v>
      </c>
      <c r="BW26" s="167">
        <v>0</v>
      </c>
      <c r="BX26" s="66">
        <f t="shared" si="367"/>
        <v>0</v>
      </c>
      <c r="BY26" s="67">
        <f t="shared" si="467"/>
        <v>0</v>
      </c>
      <c r="BZ26" s="47">
        <f t="shared" si="468"/>
        <v>0</v>
      </c>
      <c r="CA26" s="167">
        <v>0</v>
      </c>
      <c r="CB26" s="66">
        <f t="shared" si="369"/>
        <v>0</v>
      </c>
      <c r="CC26" s="67">
        <f t="shared" si="469"/>
        <v>0</v>
      </c>
      <c r="CD26" s="47">
        <f t="shared" si="470"/>
        <v>0</v>
      </c>
      <c r="CE26" s="167">
        <v>0</v>
      </c>
      <c r="CF26" s="66">
        <f t="shared" si="371"/>
        <v>0</v>
      </c>
      <c r="CG26" s="67">
        <f t="shared" si="471"/>
        <v>0</v>
      </c>
      <c r="CH26" s="47">
        <f t="shared" si="472"/>
        <v>0</v>
      </c>
      <c r="CI26" s="167">
        <v>0</v>
      </c>
      <c r="CJ26" s="66">
        <f t="shared" si="373"/>
        <v>0</v>
      </c>
      <c r="CK26" s="67">
        <f t="shared" si="473"/>
        <v>0</v>
      </c>
      <c r="CL26" s="47">
        <f t="shared" si="474"/>
        <v>0</v>
      </c>
      <c r="CM26" s="167">
        <v>0</v>
      </c>
      <c r="CN26" s="66">
        <f t="shared" si="375"/>
        <v>0</v>
      </c>
      <c r="CO26" s="67">
        <f t="shared" si="475"/>
        <v>0</v>
      </c>
      <c r="CP26" s="47">
        <f t="shared" si="476"/>
        <v>0</v>
      </c>
    </row>
    <row r="27" spans="2:94" ht="15" thickBot="1" x14ac:dyDescent="0.35">
      <c r="B27" s="34" t="s">
        <v>8</v>
      </c>
      <c r="C27" s="35">
        <v>4</v>
      </c>
      <c r="D27" s="34" t="s">
        <v>27</v>
      </c>
      <c r="E27" s="36">
        <v>44219</v>
      </c>
      <c r="F27" s="36">
        <v>44187</v>
      </c>
      <c r="G27" s="37">
        <f t="shared" si="0"/>
        <v>0</v>
      </c>
      <c r="H27" s="38">
        <v>0</v>
      </c>
      <c r="I27" s="38"/>
      <c r="J27" s="39">
        <f t="shared" si="62"/>
        <v>0</v>
      </c>
      <c r="K27" s="119">
        <v>0</v>
      </c>
      <c r="L27" s="48"/>
      <c r="M27" s="31"/>
      <c r="N27" s="31">
        <v>0</v>
      </c>
      <c r="O27" s="73"/>
      <c r="P27" s="74"/>
      <c r="Q27" s="75"/>
      <c r="R27" s="48"/>
      <c r="S27" s="73"/>
      <c r="T27" s="74"/>
      <c r="U27" s="75"/>
      <c r="V27" s="48"/>
      <c r="W27" s="73"/>
      <c r="X27" s="74"/>
      <c r="Y27" s="75"/>
      <c r="Z27" s="48"/>
      <c r="AA27" s="73"/>
      <c r="AB27" s="74"/>
      <c r="AC27" s="75"/>
      <c r="AD27" s="48"/>
      <c r="AE27" s="73"/>
      <c r="AF27" s="74"/>
      <c r="AG27" s="75"/>
      <c r="AH27" s="48"/>
      <c r="AI27" s="73"/>
      <c r="AJ27" s="74"/>
      <c r="AK27" s="75"/>
      <c r="AL27" s="48"/>
      <c r="AM27" s="73"/>
      <c r="AN27" s="74"/>
      <c r="AO27" s="75"/>
      <c r="AP27" s="48"/>
      <c r="AQ27" s="73"/>
      <c r="AR27" s="74"/>
      <c r="AS27" s="75"/>
      <c r="AT27" s="48"/>
      <c r="AU27" s="73"/>
      <c r="AV27" s="74"/>
      <c r="AW27" s="75"/>
      <c r="AX27" s="48"/>
      <c r="AY27" s="73"/>
      <c r="AZ27" s="74"/>
      <c r="BA27" s="75"/>
      <c r="BB27" s="48"/>
      <c r="BC27" s="73"/>
      <c r="BD27" s="74"/>
      <c r="BE27" s="75"/>
      <c r="BF27" s="48"/>
      <c r="BG27" s="73"/>
      <c r="BH27" s="74"/>
      <c r="BI27" s="75"/>
      <c r="BJ27" s="48"/>
      <c r="BK27" s="73"/>
      <c r="BL27" s="74"/>
      <c r="BM27" s="75"/>
      <c r="BN27" s="48"/>
      <c r="BO27" s="73"/>
      <c r="BP27" s="74"/>
      <c r="BQ27" s="75"/>
      <c r="BR27" s="48"/>
      <c r="BS27" s="73"/>
      <c r="BT27" s="74"/>
      <c r="BU27" s="75"/>
      <c r="BV27" s="48"/>
      <c r="BW27" s="73"/>
      <c r="BX27" s="74"/>
      <c r="BY27" s="75"/>
      <c r="BZ27" s="48"/>
      <c r="CA27" s="73"/>
      <c r="CB27" s="74"/>
      <c r="CC27" s="75"/>
      <c r="CD27" s="48"/>
      <c r="CE27" s="73"/>
      <c r="CF27" s="74"/>
      <c r="CG27" s="75"/>
      <c r="CH27" s="48"/>
      <c r="CI27" s="73"/>
      <c r="CJ27" s="74"/>
      <c r="CK27" s="75"/>
      <c r="CL27" s="48"/>
      <c r="CM27" s="73"/>
      <c r="CN27" s="74"/>
      <c r="CO27" s="75"/>
      <c r="CP27" s="48"/>
    </row>
    <row r="28" spans="2:94" ht="24" customHeight="1" x14ac:dyDescent="0.3">
      <c r="B28" s="1" t="s">
        <v>6</v>
      </c>
      <c r="C28" s="6">
        <v>2</v>
      </c>
      <c r="D28" s="13" t="s">
        <v>28</v>
      </c>
      <c r="E28" s="2">
        <v>44104</v>
      </c>
      <c r="F28" s="2">
        <v>44125</v>
      </c>
      <c r="G28" s="3">
        <f t="shared" si="0"/>
        <v>0</v>
      </c>
      <c r="H28" s="4">
        <v>0</v>
      </c>
      <c r="I28" s="4"/>
      <c r="J28" s="5">
        <f t="shared" si="62"/>
        <v>0</v>
      </c>
      <c r="K28" s="125">
        <v>18</v>
      </c>
      <c r="L28" s="21">
        <f>SUM(L29)</f>
        <v>8.8235294117647065E-2</v>
      </c>
      <c r="M28" s="96"/>
      <c r="N28" s="31">
        <v>0</v>
      </c>
      <c r="O28" s="82">
        <f>SUM(O29)</f>
        <v>15085.772173778338</v>
      </c>
      <c r="P28" s="83">
        <f>O28</f>
        <v>15085.772173778338</v>
      </c>
      <c r="Q28" s="84">
        <f>SUM(Q29)</f>
        <v>6.6059431500999868E-2</v>
      </c>
      <c r="R28" s="21">
        <f>Q28</f>
        <v>6.6059431500999868E-2</v>
      </c>
      <c r="S28" s="82">
        <f>SUM(S29)</f>
        <v>3906.0977647947911</v>
      </c>
      <c r="T28" s="83">
        <f>S28+P28</f>
        <v>18991.869938573131</v>
      </c>
      <c r="U28" s="84">
        <f>SUM(U29)</f>
        <v>1.7104500502677526E-2</v>
      </c>
      <c r="V28" s="21">
        <f>U28+R28</f>
        <v>8.3163932003677388E-2</v>
      </c>
      <c r="W28" s="82">
        <f t="shared" ref="W28" si="477">SUM(W29)</f>
        <v>1159</v>
      </c>
      <c r="X28" s="83">
        <f t="shared" ref="X28:X29" si="478">W28+T28</f>
        <v>20150.869938573131</v>
      </c>
      <c r="Y28" s="84">
        <f t="shared" ref="Y28" si="479">SUM(Y29)</f>
        <v>5.0751715078090794E-3</v>
      </c>
      <c r="Z28" s="21">
        <f t="shared" ref="Z28" si="480">Y28+V28</f>
        <v>8.8239103511486464E-2</v>
      </c>
      <c r="AA28" s="82">
        <f t="shared" ref="AA28" si="481">SUM(AA29)</f>
        <v>0</v>
      </c>
      <c r="AB28" s="83">
        <f t="shared" ref="AB28:AB29" si="482">AA28+X28</f>
        <v>20150.869938573131</v>
      </c>
      <c r="AC28" s="84">
        <f t="shared" ref="AC28" si="483">SUM(AC29)</f>
        <v>0</v>
      </c>
      <c r="AD28" s="21">
        <f t="shared" ref="AD28" si="484">AC28+Z28</f>
        <v>8.8239103511486464E-2</v>
      </c>
      <c r="AE28" s="82">
        <f t="shared" ref="AE28" si="485">SUM(AE29)</f>
        <v>0</v>
      </c>
      <c r="AF28" s="83">
        <f t="shared" ref="AF28:AF29" si="486">AE28+AB28</f>
        <v>20150.869938573131</v>
      </c>
      <c r="AG28" s="84">
        <f t="shared" ref="AG28" si="487">SUM(AG29)</f>
        <v>0</v>
      </c>
      <c r="AH28" s="21">
        <f t="shared" ref="AH28" si="488">AG28+AD28</f>
        <v>8.8239103511486464E-2</v>
      </c>
      <c r="AI28" s="82">
        <f t="shared" ref="AI28" si="489">SUM(AI29)</f>
        <v>0</v>
      </c>
      <c r="AJ28" s="83">
        <f t="shared" ref="AJ28:AJ29" si="490">AI28+AF28</f>
        <v>20150.869938573131</v>
      </c>
      <c r="AK28" s="84">
        <f t="shared" ref="AK28" si="491">SUM(AK29)</f>
        <v>0</v>
      </c>
      <c r="AL28" s="21">
        <f t="shared" ref="AL28" si="492">AK28+AH28</f>
        <v>8.8239103511486464E-2</v>
      </c>
      <c r="AM28" s="82">
        <f t="shared" ref="AM28" si="493">SUM(AM29)</f>
        <v>0</v>
      </c>
      <c r="AN28" s="83">
        <f t="shared" ref="AN28:AN29" si="494">AM28+AJ28</f>
        <v>20150.869938573131</v>
      </c>
      <c r="AO28" s="84">
        <f t="shared" ref="AO28" si="495">SUM(AO29)</f>
        <v>0</v>
      </c>
      <c r="AP28" s="21">
        <f t="shared" ref="AP28" si="496">AO28+AL28</f>
        <v>8.8239103511486464E-2</v>
      </c>
      <c r="AQ28" s="82">
        <f t="shared" ref="AQ28" si="497">SUM(AQ29)</f>
        <v>0</v>
      </c>
      <c r="AR28" s="83">
        <f t="shared" ref="AR28:AR29" si="498">AQ28+AN28</f>
        <v>20150.869938573131</v>
      </c>
      <c r="AS28" s="84">
        <f t="shared" ref="AS28" si="499">SUM(AS29)</f>
        <v>0</v>
      </c>
      <c r="AT28" s="21">
        <f t="shared" ref="AT28" si="500">AS28+AP28</f>
        <v>8.8239103511486464E-2</v>
      </c>
      <c r="AU28" s="82">
        <f t="shared" ref="AU28" si="501">SUM(AU29)</f>
        <v>0</v>
      </c>
      <c r="AV28" s="83">
        <f t="shared" ref="AV28:AV29" si="502">AU28+AR28</f>
        <v>20150.869938573131</v>
      </c>
      <c r="AW28" s="84">
        <f t="shared" ref="AW28" si="503">SUM(AW29)</f>
        <v>0</v>
      </c>
      <c r="AX28" s="21">
        <f t="shared" ref="AX28" si="504">AW28+AT28</f>
        <v>8.8239103511486464E-2</v>
      </c>
      <c r="AY28" s="82">
        <f t="shared" ref="AY28" si="505">SUM(AY29)</f>
        <v>0</v>
      </c>
      <c r="AZ28" s="83">
        <f t="shared" ref="AZ28:AZ29" si="506">AY28+AV28</f>
        <v>20150.869938573131</v>
      </c>
      <c r="BA28" s="84">
        <f t="shared" ref="BA28" si="507">SUM(BA29)</f>
        <v>0</v>
      </c>
      <c r="BB28" s="21">
        <f t="shared" ref="BB28" si="508">BA28+AX28</f>
        <v>8.8239103511486464E-2</v>
      </c>
      <c r="BC28" s="199">
        <f t="shared" ref="BC28" si="509">SUM(BC29)</f>
        <v>0</v>
      </c>
      <c r="BD28" s="200">
        <f t="shared" ref="BD28:BD29" si="510">BC28+AZ28</f>
        <v>20150.869938573131</v>
      </c>
      <c r="BE28" s="84">
        <f t="shared" ref="BE28" si="511">SUM(BE29)</f>
        <v>0</v>
      </c>
      <c r="BF28" s="21">
        <f t="shared" ref="BF28" si="512">BE28+BB28</f>
        <v>8.8239103511486464E-2</v>
      </c>
      <c r="BG28" s="82">
        <f t="shared" ref="BG28" si="513">SUM(BG29)</f>
        <v>0</v>
      </c>
      <c r="BH28" s="83">
        <f t="shared" ref="BH28:BH29" si="514">BG28+AZ28</f>
        <v>20150.869938573131</v>
      </c>
      <c r="BI28" s="84">
        <f t="shared" ref="BI28" si="515">SUM(BI29)</f>
        <v>0</v>
      </c>
      <c r="BJ28" s="21">
        <f t="shared" ref="BJ28" si="516">BI28+BB28</f>
        <v>8.8239103511486464E-2</v>
      </c>
      <c r="BK28" s="199">
        <f t="shared" ref="BK28:CM28" si="517">SUM(BK29)</f>
        <v>0</v>
      </c>
      <c r="BL28" s="200">
        <f t="shared" ref="BL28:BL29" si="518">BK28+BH28</f>
        <v>20150.869938573131</v>
      </c>
      <c r="BM28" s="84">
        <f t="shared" ref="BM28:CO28" si="519">SUM(BM29)</f>
        <v>0</v>
      </c>
      <c r="BN28" s="21">
        <f t="shared" ref="BN28" si="520">BM28+BJ28</f>
        <v>8.8239103511486464E-2</v>
      </c>
      <c r="BO28" s="199">
        <f t="shared" si="517"/>
        <v>0</v>
      </c>
      <c r="BP28" s="200">
        <f t="shared" ref="BP28:BP29" si="521">BO28+BL28</f>
        <v>20150.869938573131</v>
      </c>
      <c r="BQ28" s="84">
        <f t="shared" si="519"/>
        <v>0</v>
      </c>
      <c r="BR28" s="21">
        <f t="shared" ref="BR28" si="522">BQ28+BN28</f>
        <v>8.8239103511486464E-2</v>
      </c>
      <c r="BS28" s="199">
        <f t="shared" si="517"/>
        <v>0</v>
      </c>
      <c r="BT28" s="200">
        <f t="shared" ref="BT28:BT29" si="523">BS28+BP28</f>
        <v>20150.869938573131</v>
      </c>
      <c r="BU28" s="84">
        <f t="shared" si="519"/>
        <v>0</v>
      </c>
      <c r="BV28" s="21">
        <f t="shared" ref="BV28" si="524">BU28+BR28</f>
        <v>8.8239103511486464E-2</v>
      </c>
      <c r="BW28" s="199">
        <f t="shared" si="517"/>
        <v>0</v>
      </c>
      <c r="BX28" s="200">
        <f t="shared" ref="BX28:BX29" si="525">BW28+BT28</f>
        <v>20150.869938573131</v>
      </c>
      <c r="BY28" s="84">
        <f t="shared" si="519"/>
        <v>0</v>
      </c>
      <c r="BZ28" s="21">
        <f t="shared" ref="BZ28" si="526">BY28+BV28</f>
        <v>8.8239103511486464E-2</v>
      </c>
      <c r="CA28" s="199">
        <f t="shared" si="517"/>
        <v>0</v>
      </c>
      <c r="CB28" s="200">
        <f t="shared" ref="CB28:CB29" si="527">CA28+BX28</f>
        <v>20150.869938573131</v>
      </c>
      <c r="CC28" s="84">
        <f t="shared" si="519"/>
        <v>0</v>
      </c>
      <c r="CD28" s="21">
        <f t="shared" ref="CD28" si="528">CC28+BZ28</f>
        <v>8.8239103511486464E-2</v>
      </c>
      <c r="CE28" s="199">
        <f t="shared" si="517"/>
        <v>0</v>
      </c>
      <c r="CF28" s="200">
        <f t="shared" ref="CF28:CF29" si="529">CE28+CB28</f>
        <v>20150.869938573131</v>
      </c>
      <c r="CG28" s="84">
        <f t="shared" si="519"/>
        <v>0</v>
      </c>
      <c r="CH28" s="21">
        <f t="shared" ref="CH28" si="530">CG28+CD28</f>
        <v>8.8239103511486464E-2</v>
      </c>
      <c r="CI28" s="199">
        <f t="shared" si="517"/>
        <v>0</v>
      </c>
      <c r="CJ28" s="200">
        <f t="shared" ref="CJ28:CJ29" si="531">CI28+CF28</f>
        <v>20150.869938573131</v>
      </c>
      <c r="CK28" s="84">
        <f t="shared" si="519"/>
        <v>0</v>
      </c>
      <c r="CL28" s="21">
        <f t="shared" ref="CL28" si="532">CK28+CH28</f>
        <v>8.8239103511486464E-2</v>
      </c>
      <c r="CM28" s="199">
        <f t="shared" si="517"/>
        <v>0</v>
      </c>
      <c r="CN28" s="200">
        <f t="shared" ref="CN28:CN29" si="533">CM28+CJ28</f>
        <v>20150.869938573131</v>
      </c>
      <c r="CO28" s="84">
        <f t="shared" si="519"/>
        <v>0</v>
      </c>
      <c r="CP28" s="21">
        <f t="shared" ref="CP28" si="534">CO28+CL28</f>
        <v>8.8239103511486464E-2</v>
      </c>
    </row>
    <row r="29" spans="2:94" ht="15" thickBot="1" x14ac:dyDescent="0.35">
      <c r="B29" s="49" t="s">
        <v>8</v>
      </c>
      <c r="C29" s="50">
        <v>3</v>
      </c>
      <c r="D29" s="51" t="s">
        <v>29</v>
      </c>
      <c r="E29" s="52">
        <v>44104</v>
      </c>
      <c r="F29" s="52">
        <v>44125</v>
      </c>
      <c r="G29" s="37">
        <f t="shared" si="0"/>
        <v>8.8235294117647065E-2</v>
      </c>
      <c r="H29" s="53">
        <v>20150</v>
      </c>
      <c r="I29" s="53"/>
      <c r="J29" s="39">
        <f t="shared" si="62"/>
        <v>1119.4444444444443</v>
      </c>
      <c r="K29" s="121">
        <v>18</v>
      </c>
      <c r="L29" s="48">
        <f t="shared" si="447"/>
        <v>8.8235294117647065E-2</v>
      </c>
      <c r="M29" s="31"/>
      <c r="N29" s="31">
        <v>0</v>
      </c>
      <c r="O29" s="167">
        <f>'TABLA DE INGRESO'!O29</f>
        <v>15085.772173778338</v>
      </c>
      <c r="P29" s="74">
        <f t="shared" ref="P29" si="535">O29</f>
        <v>15085.772173778338</v>
      </c>
      <c r="Q29" s="75">
        <f>IFERROR((O29/$H29)*$L29,0)</f>
        <v>6.6059431500999868E-2</v>
      </c>
      <c r="R29" s="48">
        <f t="shared" ref="R29" si="536">Q29</f>
        <v>6.6059431500999868E-2</v>
      </c>
      <c r="S29" s="167">
        <f>'TABLA DE INGRESO'!S29</f>
        <v>3906.0977647947911</v>
      </c>
      <c r="T29" s="74">
        <f t="shared" ref="T29" si="537">S29+P29</f>
        <v>18991.869938573131</v>
      </c>
      <c r="U29" s="75">
        <f>IFERROR((S29/$H29)*$L29,0)</f>
        <v>1.7104500502677526E-2</v>
      </c>
      <c r="V29" s="48">
        <f>IFERROR((T29/$H29)*$L29,0)</f>
        <v>8.3163932003677415E-2</v>
      </c>
      <c r="W29" s="167">
        <f>'TABLA DE INGRESO'!W29</f>
        <v>1159</v>
      </c>
      <c r="X29" s="74">
        <f t="shared" si="478"/>
        <v>20150.869938573131</v>
      </c>
      <c r="Y29" s="75">
        <f t="shared" ref="Y29:Z29" si="538">IFERROR((W29/$H29)*$L29,0)</f>
        <v>5.0751715078090794E-3</v>
      </c>
      <c r="Z29" s="48">
        <f t="shared" si="538"/>
        <v>8.8239103511486491E-2</v>
      </c>
      <c r="AA29" s="167">
        <f>'TABLA DE INGRESO'!AA29</f>
        <v>0</v>
      </c>
      <c r="AB29" s="74">
        <f t="shared" si="482"/>
        <v>20150.869938573131</v>
      </c>
      <c r="AC29" s="75">
        <f t="shared" ref="AC29:AD29" si="539">IFERROR((AA29/$H29)*$L29,0)</f>
        <v>0</v>
      </c>
      <c r="AD29" s="48">
        <f t="shared" si="539"/>
        <v>8.8239103511486491E-2</v>
      </c>
      <c r="AE29" s="167">
        <f>'TABLA DE INGRESO'!AE29</f>
        <v>0</v>
      </c>
      <c r="AF29" s="74">
        <f t="shared" si="486"/>
        <v>20150.869938573131</v>
      </c>
      <c r="AG29" s="75">
        <f t="shared" ref="AG29:AH29" si="540">IFERROR((AE29/$H29)*$L29,0)</f>
        <v>0</v>
      </c>
      <c r="AH29" s="48">
        <f t="shared" si="540"/>
        <v>8.8239103511486491E-2</v>
      </c>
      <c r="AI29" s="167">
        <f>'TABLA DE INGRESO'!AI29</f>
        <v>0</v>
      </c>
      <c r="AJ29" s="74">
        <f t="shared" si="490"/>
        <v>20150.869938573131</v>
      </c>
      <c r="AK29" s="75">
        <f t="shared" ref="AK29:AL29" si="541">IFERROR((AI29/$H29)*$L29,0)</f>
        <v>0</v>
      </c>
      <c r="AL29" s="48">
        <f t="shared" si="541"/>
        <v>8.8239103511486491E-2</v>
      </c>
      <c r="AM29" s="167">
        <f>'TABLA DE INGRESO'!AM29</f>
        <v>0</v>
      </c>
      <c r="AN29" s="74">
        <f t="shared" si="494"/>
        <v>20150.869938573131</v>
      </c>
      <c r="AO29" s="75">
        <f t="shared" ref="AO29:AP29" si="542">IFERROR((AM29/$H29)*$L29,0)</f>
        <v>0</v>
      </c>
      <c r="AP29" s="48">
        <f t="shared" si="542"/>
        <v>8.8239103511486491E-2</v>
      </c>
      <c r="AQ29" s="167">
        <f>'TABLA DE INGRESO'!AQ29</f>
        <v>0</v>
      </c>
      <c r="AR29" s="74">
        <f t="shared" si="498"/>
        <v>20150.869938573131</v>
      </c>
      <c r="AS29" s="75">
        <f t="shared" ref="AS29:AT29" si="543">IFERROR((AQ29/$H29)*$L29,0)</f>
        <v>0</v>
      </c>
      <c r="AT29" s="48">
        <f t="shared" si="543"/>
        <v>8.8239103511486491E-2</v>
      </c>
      <c r="AU29" s="167">
        <f>'TABLA DE INGRESO'!AU29</f>
        <v>0</v>
      </c>
      <c r="AV29" s="74">
        <f t="shared" si="502"/>
        <v>20150.869938573131</v>
      </c>
      <c r="AW29" s="75">
        <f t="shared" ref="AW29:AX29" si="544">IFERROR((AU29/$H29)*$L29,0)</f>
        <v>0</v>
      </c>
      <c r="AX29" s="48">
        <f t="shared" si="544"/>
        <v>8.8239103511486491E-2</v>
      </c>
      <c r="AY29" s="167">
        <f>'TABLA DE INGRESO'!AY29</f>
        <v>0</v>
      </c>
      <c r="AZ29" s="74">
        <f t="shared" si="506"/>
        <v>20150.869938573131</v>
      </c>
      <c r="BA29" s="75">
        <f t="shared" ref="BA29:BB29" si="545">IFERROR((AY29/$H29)*$L29,0)</f>
        <v>0</v>
      </c>
      <c r="BB29" s="48">
        <f t="shared" si="545"/>
        <v>8.8239103511486491E-2</v>
      </c>
      <c r="BC29" s="167">
        <f>'TABLA DE INGRESO'!BC29</f>
        <v>0</v>
      </c>
      <c r="BD29" s="74">
        <f t="shared" si="510"/>
        <v>20150.869938573131</v>
      </c>
      <c r="BE29" s="75">
        <f t="shared" ref="BE29" si="546">IFERROR((BC29/$H29)*$L29,0)</f>
        <v>0</v>
      </c>
      <c r="BF29" s="48">
        <f t="shared" ref="BF29" si="547">IFERROR((BD29/$H29)*$L29,0)</f>
        <v>8.8239103511486491E-2</v>
      </c>
      <c r="BG29" s="167">
        <v>0</v>
      </c>
      <c r="BH29" s="74">
        <f t="shared" si="514"/>
        <v>20150.869938573131</v>
      </c>
      <c r="BI29" s="75">
        <f t="shared" ref="BI29:BJ29" si="548">IFERROR((BG29/$H29)*$L29,0)</f>
        <v>0</v>
      </c>
      <c r="BJ29" s="48">
        <f t="shared" si="548"/>
        <v>8.8239103511486491E-2</v>
      </c>
      <c r="BK29" s="167">
        <v>0</v>
      </c>
      <c r="BL29" s="74">
        <f t="shared" si="518"/>
        <v>20150.869938573131</v>
      </c>
      <c r="BM29" s="75">
        <f t="shared" ref="BM29" si="549">IFERROR((BK29/$H29)*$L29,0)</f>
        <v>0</v>
      </c>
      <c r="BN29" s="48">
        <f t="shared" ref="BN29" si="550">IFERROR((BL29/$H29)*$L29,0)</f>
        <v>8.8239103511486491E-2</v>
      </c>
      <c r="BO29" s="167">
        <v>0</v>
      </c>
      <c r="BP29" s="74">
        <f t="shared" si="521"/>
        <v>20150.869938573131</v>
      </c>
      <c r="BQ29" s="75">
        <f t="shared" ref="BQ29" si="551">IFERROR((BO29/$H29)*$L29,0)</f>
        <v>0</v>
      </c>
      <c r="BR29" s="48">
        <f t="shared" ref="BR29" si="552">IFERROR((BP29/$H29)*$L29,0)</f>
        <v>8.8239103511486491E-2</v>
      </c>
      <c r="BS29" s="167">
        <v>0</v>
      </c>
      <c r="BT29" s="74">
        <f t="shared" si="523"/>
        <v>20150.869938573131</v>
      </c>
      <c r="BU29" s="75">
        <f t="shared" ref="BU29" si="553">IFERROR((BS29/$H29)*$L29,0)</f>
        <v>0</v>
      </c>
      <c r="BV29" s="48">
        <f t="shared" ref="BV29" si="554">IFERROR((BT29/$H29)*$L29,0)</f>
        <v>8.8239103511486491E-2</v>
      </c>
      <c r="BW29" s="167">
        <v>0</v>
      </c>
      <c r="BX29" s="74">
        <f t="shared" si="525"/>
        <v>20150.869938573131</v>
      </c>
      <c r="BY29" s="75">
        <f t="shared" ref="BY29" si="555">IFERROR((BW29/$H29)*$L29,0)</f>
        <v>0</v>
      </c>
      <c r="BZ29" s="48">
        <f t="shared" ref="BZ29" si="556">IFERROR((BX29/$H29)*$L29,0)</f>
        <v>8.8239103511486491E-2</v>
      </c>
      <c r="CA29" s="167">
        <v>0</v>
      </c>
      <c r="CB29" s="74">
        <f t="shared" si="527"/>
        <v>20150.869938573131</v>
      </c>
      <c r="CC29" s="75">
        <f t="shared" ref="CC29" si="557">IFERROR((CA29/$H29)*$L29,0)</f>
        <v>0</v>
      </c>
      <c r="CD29" s="48">
        <f t="shared" ref="CD29" si="558">IFERROR((CB29/$H29)*$L29,0)</f>
        <v>8.8239103511486491E-2</v>
      </c>
      <c r="CE29" s="167">
        <v>0</v>
      </c>
      <c r="CF29" s="74">
        <f t="shared" si="529"/>
        <v>20150.869938573131</v>
      </c>
      <c r="CG29" s="75">
        <f t="shared" ref="CG29" si="559">IFERROR((CE29/$H29)*$L29,0)</f>
        <v>0</v>
      </c>
      <c r="CH29" s="48">
        <f t="shared" ref="CH29" si="560">IFERROR((CF29/$H29)*$L29,0)</f>
        <v>8.8239103511486491E-2</v>
      </c>
      <c r="CI29" s="167">
        <v>0</v>
      </c>
      <c r="CJ29" s="74">
        <f t="shared" si="531"/>
        <v>20150.869938573131</v>
      </c>
      <c r="CK29" s="75">
        <f t="shared" ref="CK29" si="561">IFERROR((CI29/$H29)*$L29,0)</f>
        <v>0</v>
      </c>
      <c r="CL29" s="48">
        <f t="shared" ref="CL29" si="562">IFERROR((CJ29/$H29)*$L29,0)</f>
        <v>8.8239103511486491E-2</v>
      </c>
      <c r="CM29" s="167">
        <v>0</v>
      </c>
      <c r="CN29" s="74">
        <f t="shared" si="533"/>
        <v>20150.869938573131</v>
      </c>
      <c r="CO29" s="75">
        <f t="shared" ref="CO29" si="563">IFERROR((CM29/$H29)*$L29,0)</f>
        <v>0</v>
      </c>
      <c r="CP29" s="48">
        <f t="shared" ref="CP29" si="564">IFERROR((CN29/$H29)*$L29,0)</f>
        <v>8.8239103511486491E-2</v>
      </c>
    </row>
    <row r="30" spans="2:94" ht="24" customHeight="1" thickBot="1" x14ac:dyDescent="0.35">
      <c r="B30" s="54" t="s">
        <v>8</v>
      </c>
      <c r="C30" s="55">
        <v>1</v>
      </c>
      <c r="D30" s="54" t="s">
        <v>30</v>
      </c>
      <c r="E30" s="56">
        <v>44219</v>
      </c>
      <c r="F30" s="17">
        <v>44187</v>
      </c>
      <c r="G30" s="57">
        <f>+IF(B30="Sí",,IF(ISERROR(K30/$F$32),0,K30/$F$32))</f>
        <v>0</v>
      </c>
      <c r="H30" s="58">
        <v>0</v>
      </c>
      <c r="I30" s="58"/>
      <c r="J30" s="59">
        <f t="shared" si="62"/>
        <v>0</v>
      </c>
      <c r="K30" s="122">
        <v>0</v>
      </c>
      <c r="L30" s="60">
        <f>L6</f>
        <v>0</v>
      </c>
      <c r="M30" s="31"/>
      <c r="N30" s="31">
        <f>SUM(N6:N29)</f>
        <v>0</v>
      </c>
      <c r="O30" s="261">
        <f>R8+R20+R28</f>
        <v>0.23520626060005895</v>
      </c>
      <c r="P30" s="262"/>
      <c r="Q30" s="262"/>
      <c r="R30" s="263"/>
      <c r="S30" s="261">
        <f>V8+V20+V28</f>
        <v>0.30148965539409828</v>
      </c>
      <c r="T30" s="262"/>
      <c r="U30" s="262"/>
      <c r="V30" s="263"/>
      <c r="W30" s="261">
        <f>Z8+Z20+Z28</f>
        <v>0.36688740145940507</v>
      </c>
      <c r="X30" s="262"/>
      <c r="Y30" s="262"/>
      <c r="Z30" s="263"/>
      <c r="AA30" s="261">
        <f>AD8+AD20+AD28</f>
        <v>0.50815572361531636</v>
      </c>
      <c r="AB30" s="262"/>
      <c r="AC30" s="262"/>
      <c r="AD30" s="263"/>
      <c r="AE30" s="261">
        <f>AH8+AH20+AH28</f>
        <v>0.56902492817147476</v>
      </c>
      <c r="AF30" s="262"/>
      <c r="AG30" s="262"/>
      <c r="AH30" s="263"/>
      <c r="AI30" s="261">
        <f>AL8+AL20+AL28</f>
        <v>0.57886662310255199</v>
      </c>
      <c r="AJ30" s="262"/>
      <c r="AK30" s="262"/>
      <c r="AL30" s="263"/>
      <c r="AM30" s="261">
        <f>AP8+AP20+AP28</f>
        <v>0.58050690559106477</v>
      </c>
      <c r="AN30" s="262"/>
      <c r="AO30" s="262"/>
      <c r="AP30" s="263"/>
      <c r="AQ30" s="261">
        <f>AT8+AT20+AT28</f>
        <v>0.5823768276279695</v>
      </c>
      <c r="AR30" s="262"/>
      <c r="AS30" s="262"/>
      <c r="AT30" s="263"/>
      <c r="AU30" s="261">
        <f>AX8+AX20+AX28</f>
        <v>0.62174360735227829</v>
      </c>
      <c r="AV30" s="262"/>
      <c r="AW30" s="262"/>
      <c r="AX30" s="263"/>
      <c r="AY30" s="261">
        <f>BB8+BB20+BB28</f>
        <v>0.70047716680089589</v>
      </c>
      <c r="AZ30" s="262"/>
      <c r="BA30" s="262"/>
      <c r="BB30" s="263"/>
      <c r="BC30" s="261">
        <f>BF8+BF20+BF28</f>
        <v>0.70047716680089589</v>
      </c>
      <c r="BD30" s="262"/>
      <c r="BE30" s="262"/>
      <c r="BF30" s="263"/>
      <c r="BG30" s="261">
        <f>BJ8+BJ20+BJ28</f>
        <v>0.74640507647925625</v>
      </c>
      <c r="BH30" s="262"/>
      <c r="BI30" s="262"/>
      <c r="BJ30" s="263"/>
      <c r="BK30" s="261">
        <f t="shared" ref="BK30" si="565">BN8+BN20+BN28</f>
        <v>0.74640507647925625</v>
      </c>
      <c r="BL30" s="262"/>
      <c r="BM30" s="262"/>
      <c r="BN30" s="263"/>
      <c r="BO30" s="261">
        <f t="shared" ref="BO30" si="566">BR8+BR20+BR28</f>
        <v>0.74640507647925625</v>
      </c>
      <c r="BP30" s="262"/>
      <c r="BQ30" s="262"/>
      <c r="BR30" s="263"/>
      <c r="BS30" s="261">
        <f t="shared" ref="BS30" si="567">BV8+BV20+BV28</f>
        <v>0.74640507647925625</v>
      </c>
      <c r="BT30" s="262"/>
      <c r="BU30" s="262"/>
      <c r="BV30" s="263"/>
      <c r="BW30" s="261">
        <f t="shared" ref="BW30" si="568">BZ8+BZ20+BZ28</f>
        <v>0.74640507647925625</v>
      </c>
      <c r="BX30" s="262"/>
      <c r="BY30" s="262"/>
      <c r="BZ30" s="263"/>
      <c r="CA30" s="261">
        <f t="shared" ref="CA30" si="569">CD8+CD20+CD28</f>
        <v>0.74640507647925625</v>
      </c>
      <c r="CB30" s="262"/>
      <c r="CC30" s="262"/>
      <c r="CD30" s="263"/>
      <c r="CE30" s="261">
        <f t="shared" ref="CE30" si="570">CH8+CH20+CH28</f>
        <v>0.74640507647925625</v>
      </c>
      <c r="CF30" s="262"/>
      <c r="CG30" s="262"/>
      <c r="CH30" s="263"/>
      <c r="CI30" s="261">
        <f t="shared" ref="CI30" si="571">CL8+CL20+CL28</f>
        <v>0.74640507647925625</v>
      </c>
      <c r="CJ30" s="262"/>
      <c r="CK30" s="262"/>
      <c r="CL30" s="263"/>
      <c r="CM30" s="261">
        <f t="shared" ref="CM30" si="572">CP8+CP20+CP28</f>
        <v>0.74640507647925625</v>
      </c>
      <c r="CN30" s="262"/>
      <c r="CO30" s="262"/>
      <c r="CP30" s="263"/>
    </row>
    <row r="31" spans="2:94" ht="15" thickBot="1" x14ac:dyDescent="0.35">
      <c r="B31" s="211" t="s">
        <v>34</v>
      </c>
      <c r="C31" s="212"/>
      <c r="D31" s="212"/>
      <c r="E31" s="212"/>
      <c r="F31" s="61">
        <f>F6-E6</f>
        <v>91</v>
      </c>
      <c r="G31" s="266" t="s">
        <v>38</v>
      </c>
      <c r="H31" s="267"/>
      <c r="I31" s="267"/>
      <c r="J31" s="267"/>
      <c r="K31" s="267"/>
      <c r="L31" s="62">
        <f>L8+L20+L28</f>
        <v>1</v>
      </c>
      <c r="M31" s="31"/>
      <c r="O31" s="32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198"/>
      <c r="BD31" s="198"/>
      <c r="BE31" s="198"/>
      <c r="BF31" s="198"/>
      <c r="BG31" s="33"/>
      <c r="BH31" s="33"/>
      <c r="BI31" s="33"/>
      <c r="BJ31" s="33"/>
      <c r="BK31" s="198"/>
      <c r="BL31" s="198"/>
      <c r="BM31" s="198"/>
      <c r="BN31" s="198"/>
      <c r="BO31" s="198"/>
      <c r="BP31" s="198"/>
      <c r="BQ31" s="198"/>
      <c r="BR31" s="198"/>
      <c r="BS31" s="198"/>
      <c r="BT31" s="198"/>
      <c r="BU31" s="198"/>
      <c r="BV31" s="198"/>
      <c r="BW31" s="198"/>
      <c r="BX31" s="198"/>
      <c r="BY31" s="198"/>
      <c r="BZ31" s="198"/>
      <c r="CA31" s="198"/>
      <c r="CB31" s="198"/>
      <c r="CC31" s="198"/>
      <c r="CD31" s="198"/>
      <c r="CE31" s="198"/>
      <c r="CF31" s="198"/>
      <c r="CG31" s="198"/>
      <c r="CH31" s="198"/>
      <c r="CI31" s="198"/>
      <c r="CJ31" s="198"/>
      <c r="CK31" s="198"/>
      <c r="CL31" s="198"/>
      <c r="CM31" s="198"/>
      <c r="CN31" s="198"/>
      <c r="CO31" s="198"/>
      <c r="CP31" s="198"/>
    </row>
    <row r="32" spans="2:94" ht="29.4" thickBot="1" x14ac:dyDescent="0.35">
      <c r="B32" s="213" t="s">
        <v>35</v>
      </c>
      <c r="C32" s="214"/>
      <c r="D32" s="214"/>
      <c r="E32" s="214"/>
      <c r="F32" s="63">
        <f>SUMIF(B6:B30,B7,K6:K30)</f>
        <v>204</v>
      </c>
      <c r="O32" s="78" t="s">
        <v>44</v>
      </c>
      <c r="P32" s="79" t="s">
        <v>45</v>
      </c>
      <c r="Q32" s="79" t="s">
        <v>70</v>
      </c>
      <c r="R32" s="80" t="s">
        <v>71</v>
      </c>
      <c r="S32" s="78" t="s">
        <v>44</v>
      </c>
      <c r="T32" s="79" t="s">
        <v>45</v>
      </c>
      <c r="U32" s="79" t="s">
        <v>70</v>
      </c>
      <c r="V32" s="80" t="s">
        <v>71</v>
      </c>
      <c r="W32" s="78" t="s">
        <v>44</v>
      </c>
      <c r="X32" s="79" t="s">
        <v>45</v>
      </c>
      <c r="Y32" s="79" t="s">
        <v>70</v>
      </c>
      <c r="Z32" s="80" t="s">
        <v>71</v>
      </c>
      <c r="AA32" s="78" t="s">
        <v>44</v>
      </c>
      <c r="AB32" s="79" t="s">
        <v>45</v>
      </c>
      <c r="AC32" s="79" t="s">
        <v>70</v>
      </c>
      <c r="AD32" s="80" t="s">
        <v>71</v>
      </c>
      <c r="AE32" s="78" t="s">
        <v>44</v>
      </c>
      <c r="AF32" s="79" t="s">
        <v>45</v>
      </c>
      <c r="AG32" s="79" t="s">
        <v>70</v>
      </c>
      <c r="AH32" s="80" t="s">
        <v>71</v>
      </c>
      <c r="AI32" s="78" t="s">
        <v>44</v>
      </c>
      <c r="AJ32" s="79" t="s">
        <v>45</v>
      </c>
      <c r="AK32" s="79" t="s">
        <v>70</v>
      </c>
      <c r="AL32" s="80" t="s">
        <v>71</v>
      </c>
      <c r="AM32" s="78" t="s">
        <v>44</v>
      </c>
      <c r="AN32" s="79" t="s">
        <v>45</v>
      </c>
      <c r="AO32" s="79" t="s">
        <v>70</v>
      </c>
      <c r="AP32" s="80" t="s">
        <v>71</v>
      </c>
      <c r="AQ32" s="78" t="s">
        <v>44</v>
      </c>
      <c r="AR32" s="79" t="s">
        <v>45</v>
      </c>
      <c r="AS32" s="79" t="s">
        <v>70</v>
      </c>
      <c r="AT32" s="80" t="s">
        <v>71</v>
      </c>
      <c r="AU32" s="78" t="s">
        <v>44</v>
      </c>
      <c r="AV32" s="79" t="s">
        <v>45</v>
      </c>
      <c r="AW32" s="79" t="s">
        <v>70</v>
      </c>
      <c r="AX32" s="80" t="s">
        <v>71</v>
      </c>
      <c r="AY32" s="78" t="s">
        <v>44</v>
      </c>
      <c r="AZ32" s="79" t="s">
        <v>45</v>
      </c>
      <c r="BA32" s="79" t="s">
        <v>70</v>
      </c>
      <c r="BB32" s="80" t="s">
        <v>71</v>
      </c>
      <c r="BC32" s="78" t="s">
        <v>44</v>
      </c>
      <c r="BD32" s="79" t="s">
        <v>45</v>
      </c>
      <c r="BE32" s="79" t="s">
        <v>70</v>
      </c>
      <c r="BF32" s="80" t="s">
        <v>71</v>
      </c>
      <c r="BG32" s="78" t="s">
        <v>44</v>
      </c>
      <c r="BH32" s="79" t="s">
        <v>45</v>
      </c>
      <c r="BI32" s="79" t="s">
        <v>70</v>
      </c>
      <c r="BJ32" s="80" t="s">
        <v>71</v>
      </c>
      <c r="BK32" s="78" t="s">
        <v>44</v>
      </c>
      <c r="BL32" s="79" t="s">
        <v>45</v>
      </c>
      <c r="BM32" s="79" t="s">
        <v>70</v>
      </c>
      <c r="BN32" s="80" t="s">
        <v>71</v>
      </c>
      <c r="BO32" s="78" t="s">
        <v>44</v>
      </c>
      <c r="BP32" s="79" t="s">
        <v>45</v>
      </c>
      <c r="BQ32" s="79" t="s">
        <v>70</v>
      </c>
      <c r="BR32" s="80" t="s">
        <v>71</v>
      </c>
      <c r="BS32" s="78" t="s">
        <v>44</v>
      </c>
      <c r="BT32" s="79" t="s">
        <v>45</v>
      </c>
      <c r="BU32" s="79" t="s">
        <v>70</v>
      </c>
      <c r="BV32" s="80" t="s">
        <v>71</v>
      </c>
      <c r="BW32" s="78" t="s">
        <v>44</v>
      </c>
      <c r="BX32" s="79" t="s">
        <v>45</v>
      </c>
      <c r="BY32" s="79" t="s">
        <v>70</v>
      </c>
      <c r="BZ32" s="80" t="s">
        <v>71</v>
      </c>
      <c r="CA32" s="78" t="s">
        <v>44</v>
      </c>
      <c r="CB32" s="79" t="s">
        <v>45</v>
      </c>
      <c r="CC32" s="79" t="s">
        <v>70</v>
      </c>
      <c r="CD32" s="80" t="s">
        <v>71</v>
      </c>
      <c r="CE32" s="78" t="s">
        <v>44</v>
      </c>
      <c r="CF32" s="79" t="s">
        <v>45</v>
      </c>
      <c r="CG32" s="79" t="s">
        <v>70</v>
      </c>
      <c r="CH32" s="80" t="s">
        <v>71</v>
      </c>
      <c r="CI32" s="78" t="s">
        <v>44</v>
      </c>
      <c r="CJ32" s="79" t="s">
        <v>45</v>
      </c>
      <c r="CK32" s="79" t="s">
        <v>70</v>
      </c>
      <c r="CL32" s="80" t="s">
        <v>71</v>
      </c>
      <c r="CM32" s="78" t="s">
        <v>44</v>
      </c>
      <c r="CN32" s="79" t="s">
        <v>45</v>
      </c>
      <c r="CO32" s="79" t="s">
        <v>70</v>
      </c>
      <c r="CP32" s="80" t="s">
        <v>71</v>
      </c>
    </row>
    <row r="33" spans="2:94" ht="15" thickBot="1" x14ac:dyDescent="0.35">
      <c r="B33" s="64"/>
      <c r="C33" s="64"/>
      <c r="D33" s="64"/>
      <c r="E33" s="64"/>
      <c r="O33" s="69">
        <f>O8+O20+O28</f>
        <v>185000</v>
      </c>
      <c r="P33" s="70">
        <f>O33</f>
        <v>185000</v>
      </c>
      <c r="Q33" s="71">
        <f>Q8+Q20+Q28</f>
        <v>0.23520626060005895</v>
      </c>
      <c r="R33" s="72">
        <f>Q33</f>
        <v>0.23520626060005895</v>
      </c>
      <c r="S33" s="69">
        <f>S8+S20+S28</f>
        <v>53354</v>
      </c>
      <c r="T33" s="70">
        <f>S33+P33</f>
        <v>238354</v>
      </c>
      <c r="U33" s="71">
        <f>U8+U20+U28</f>
        <v>6.628339479403933E-2</v>
      </c>
      <c r="V33" s="72">
        <f>U33+R33</f>
        <v>0.30148965539409828</v>
      </c>
      <c r="W33" s="69">
        <f t="shared" ref="W33" si="573">W8+W20+W28</f>
        <v>25300</v>
      </c>
      <c r="X33" s="70">
        <f t="shared" ref="X33" si="574">W33+T33</f>
        <v>263654</v>
      </c>
      <c r="Y33" s="71">
        <f t="shared" ref="Y33" si="575">Y8+Y20+Y28</f>
        <v>6.5397746065306794E-2</v>
      </c>
      <c r="Z33" s="72">
        <f t="shared" ref="Z33" si="576">Y33+V33</f>
        <v>0.36688740145940507</v>
      </c>
      <c r="AA33" s="69">
        <f t="shared" ref="AA33" si="577">AA8+AA20+AA28</f>
        <v>11040.85</v>
      </c>
      <c r="AB33" s="70">
        <f t="shared" ref="AB33" si="578">AA33+X33</f>
        <v>274694.84999999998</v>
      </c>
      <c r="AC33" s="71">
        <f t="shared" ref="AC33" si="579">AC8+AC20+AC28</f>
        <v>0.14126832215591126</v>
      </c>
      <c r="AD33" s="72">
        <f t="shared" ref="AD33" si="580">AC33+Z33</f>
        <v>0.50815572361531636</v>
      </c>
      <c r="AE33" s="69">
        <f t="shared" ref="AE33" si="581">AE8+AE20+AE28</f>
        <v>18492.019938573132</v>
      </c>
      <c r="AF33" s="70">
        <f t="shared" ref="AF33" si="582">AE33+AB33</f>
        <v>293186.8699385731</v>
      </c>
      <c r="AG33" s="71">
        <f t="shared" ref="AG33" si="583">AG8+AG20+AG28</f>
        <v>6.0869204556158331E-2</v>
      </c>
      <c r="AH33" s="72">
        <f t="shared" ref="AH33" si="584">AG33+AD33</f>
        <v>0.56902492817147465</v>
      </c>
      <c r="AI33" s="69">
        <f t="shared" ref="AI33" si="585">AI8+AI20+AI28</f>
        <v>15000</v>
      </c>
      <c r="AJ33" s="70">
        <f t="shared" ref="AJ33" si="586">AI33+AF33</f>
        <v>308186.8699385731</v>
      </c>
      <c r="AK33" s="71">
        <f t="shared" ref="AK33" si="587">AK8+AK20+AK28</f>
        <v>9.8416949310772047E-3</v>
      </c>
      <c r="AL33" s="72">
        <f t="shared" ref="AL33" si="588">AK33+AH33</f>
        <v>0.57886662310255188</v>
      </c>
      <c r="AM33" s="69">
        <f t="shared" ref="AM33" si="589">AM8+AM20+AM28</f>
        <v>2500</v>
      </c>
      <c r="AN33" s="70">
        <f t="shared" ref="AN33" si="590">AM33+AJ33</f>
        <v>310686.8699385731</v>
      </c>
      <c r="AO33" s="71">
        <f t="shared" ref="AO33" si="591">AO8+AO20+AO28</f>
        <v>1.6402824885128674E-3</v>
      </c>
      <c r="AP33" s="72">
        <f t="shared" ref="AP33" si="592">AO33+AL33</f>
        <v>0.58050690559106477</v>
      </c>
      <c r="AQ33" s="69">
        <f t="shared" ref="AQ33" si="593">AQ8+AQ20+AQ28</f>
        <v>2850</v>
      </c>
      <c r="AR33" s="70">
        <f t="shared" ref="AR33" si="594">AQ33+AN33</f>
        <v>313536.8699385731</v>
      </c>
      <c r="AS33" s="71">
        <f t="shared" ref="AS33" si="595">AS8+AS20+AS28</f>
        <v>1.8699220369046688E-3</v>
      </c>
      <c r="AT33" s="72">
        <f t="shared" ref="AT33" si="596">AS33+AP33</f>
        <v>0.58237682762796938</v>
      </c>
      <c r="AU33" s="69">
        <f t="shared" ref="AU33" si="597">AU8+AU20+AU28</f>
        <v>60000</v>
      </c>
      <c r="AV33" s="70">
        <f t="shared" ref="AV33" si="598">AU33+AR33</f>
        <v>373536.8699385731</v>
      </c>
      <c r="AW33" s="71">
        <f t="shared" ref="AW33" si="599">AW8+AW20+AW28</f>
        <v>3.9366779724308819E-2</v>
      </c>
      <c r="AX33" s="72">
        <f t="shared" ref="AX33" si="600">AW33+AT33</f>
        <v>0.62174360735227818</v>
      </c>
      <c r="AY33" s="69">
        <f t="shared" ref="AY33" si="601">AY8+AY20+AY28</f>
        <v>120000</v>
      </c>
      <c r="AZ33" s="70">
        <f t="shared" ref="AZ33" si="602">AY33+AV33</f>
        <v>493536.8699385731</v>
      </c>
      <c r="BA33" s="71">
        <f t="shared" ref="BA33" si="603">BA8+BA20+BA28</f>
        <v>7.8733559448617638E-2</v>
      </c>
      <c r="BB33" s="72">
        <f t="shared" ref="BB33" si="604">BA33+AX33</f>
        <v>0.70047716680089578</v>
      </c>
      <c r="BC33" s="69">
        <f t="shared" ref="BC33" si="605">BC8+BC20+BC28</f>
        <v>0</v>
      </c>
      <c r="BD33" s="70">
        <f t="shared" ref="BD33" si="606">BC33+AZ33</f>
        <v>493536.8699385731</v>
      </c>
      <c r="BE33" s="71">
        <f t="shared" ref="BE33" si="607">BE8+BE20+BE28</f>
        <v>0</v>
      </c>
      <c r="BF33" s="72">
        <f t="shared" ref="BF33" si="608">BE33+BB33</f>
        <v>0.70047716680089578</v>
      </c>
      <c r="BG33" s="69">
        <f t="shared" ref="BG33" si="609">BG8+BG20+BG28</f>
        <v>70000</v>
      </c>
      <c r="BH33" s="70">
        <f t="shared" ref="BH33" si="610">BG33+AZ33</f>
        <v>563536.8699385731</v>
      </c>
      <c r="BI33" s="71">
        <f t="shared" ref="BI33" si="611">BI8+BI20+BI28</f>
        <v>4.5927909678360287E-2</v>
      </c>
      <c r="BJ33" s="72">
        <f t="shared" ref="BJ33" si="612">BI33+BB33</f>
        <v>0.74640507647925602</v>
      </c>
      <c r="BK33" s="69">
        <f t="shared" ref="BK33:CM33" si="613">BK8+BK20+BK28</f>
        <v>0</v>
      </c>
      <c r="BL33" s="70">
        <f t="shared" ref="BL33" si="614">BK33+BH33</f>
        <v>563536.8699385731</v>
      </c>
      <c r="BM33" s="71">
        <f t="shared" ref="BM33:CO33" si="615">BM8+BM20+BM28</f>
        <v>0</v>
      </c>
      <c r="BN33" s="72">
        <f t="shared" ref="BN33" si="616">BM33+BJ33</f>
        <v>0.74640507647925602</v>
      </c>
      <c r="BO33" s="69">
        <f t="shared" si="613"/>
        <v>0</v>
      </c>
      <c r="BP33" s="70">
        <f t="shared" ref="BP33" si="617">BO33+BL33</f>
        <v>563536.8699385731</v>
      </c>
      <c r="BQ33" s="71">
        <f t="shared" si="615"/>
        <v>0</v>
      </c>
      <c r="BR33" s="72">
        <f t="shared" ref="BR33" si="618">BQ33+BN33</f>
        <v>0.74640507647925602</v>
      </c>
      <c r="BS33" s="69">
        <f t="shared" si="613"/>
        <v>0</v>
      </c>
      <c r="BT33" s="70">
        <f t="shared" ref="BT33" si="619">BS33+BP33</f>
        <v>563536.8699385731</v>
      </c>
      <c r="BU33" s="71">
        <f t="shared" si="615"/>
        <v>0</v>
      </c>
      <c r="BV33" s="72">
        <f t="shared" ref="BV33" si="620">BU33+BR33</f>
        <v>0.74640507647925602</v>
      </c>
      <c r="BW33" s="69">
        <f t="shared" si="613"/>
        <v>0</v>
      </c>
      <c r="BX33" s="70">
        <f t="shared" ref="BX33" si="621">BW33+BT33</f>
        <v>563536.8699385731</v>
      </c>
      <c r="BY33" s="71">
        <f t="shared" si="615"/>
        <v>0</v>
      </c>
      <c r="BZ33" s="72">
        <f t="shared" ref="BZ33" si="622">BY33+BV33</f>
        <v>0.74640507647925602</v>
      </c>
      <c r="CA33" s="69">
        <f t="shared" si="613"/>
        <v>0</v>
      </c>
      <c r="CB33" s="70">
        <f t="shared" ref="CB33" si="623">CA33+BX33</f>
        <v>563536.8699385731</v>
      </c>
      <c r="CC33" s="71">
        <f t="shared" si="615"/>
        <v>0</v>
      </c>
      <c r="CD33" s="72">
        <f t="shared" ref="CD33" si="624">CC33+BZ33</f>
        <v>0.74640507647925602</v>
      </c>
      <c r="CE33" s="69">
        <f t="shared" si="613"/>
        <v>0</v>
      </c>
      <c r="CF33" s="70">
        <f t="shared" ref="CF33" si="625">CE33+CB33</f>
        <v>563536.8699385731</v>
      </c>
      <c r="CG33" s="71">
        <f t="shared" si="615"/>
        <v>0</v>
      </c>
      <c r="CH33" s="72">
        <f t="shared" ref="CH33" si="626">CG33+CD33</f>
        <v>0.74640507647925602</v>
      </c>
      <c r="CI33" s="69">
        <f t="shared" si="613"/>
        <v>0</v>
      </c>
      <c r="CJ33" s="70">
        <f t="shared" ref="CJ33" si="627">CI33+CF33</f>
        <v>563536.8699385731</v>
      </c>
      <c r="CK33" s="71">
        <f t="shared" si="615"/>
        <v>0</v>
      </c>
      <c r="CL33" s="72">
        <f t="shared" ref="CL33" si="628">CK33+CH33</f>
        <v>0.74640507647925602</v>
      </c>
      <c r="CM33" s="69">
        <f t="shared" si="613"/>
        <v>0</v>
      </c>
      <c r="CN33" s="70">
        <f t="shared" ref="CN33" si="629">CM33+CJ33</f>
        <v>563536.8699385731</v>
      </c>
      <c r="CO33" s="71">
        <f t="shared" si="615"/>
        <v>0</v>
      </c>
      <c r="CP33" s="72">
        <f t="shared" ref="CP33" si="630">CO33+CL33</f>
        <v>0.74640507647925602</v>
      </c>
    </row>
    <row r="34" spans="2:94" ht="15" customHeight="1" thickBot="1" x14ac:dyDescent="0.35">
      <c r="O34" s="233" t="s">
        <v>50</v>
      </c>
      <c r="P34" s="234"/>
      <c r="Q34" s="234"/>
      <c r="R34" s="235"/>
      <c r="S34" s="234" t="s">
        <v>50</v>
      </c>
      <c r="T34" s="234"/>
      <c r="U34" s="234"/>
      <c r="V34" s="235"/>
      <c r="W34" s="233" t="s">
        <v>50</v>
      </c>
      <c r="X34" s="234"/>
      <c r="Y34" s="234"/>
      <c r="Z34" s="235"/>
      <c r="AA34" s="233" t="s">
        <v>50</v>
      </c>
      <c r="AB34" s="234"/>
      <c r="AC34" s="234"/>
      <c r="AD34" s="235"/>
      <c r="AE34" s="233" t="s">
        <v>50</v>
      </c>
      <c r="AF34" s="234"/>
      <c r="AG34" s="234"/>
      <c r="AH34" s="235"/>
      <c r="AI34" s="233" t="s">
        <v>50</v>
      </c>
      <c r="AJ34" s="234"/>
      <c r="AK34" s="234"/>
      <c r="AL34" s="235"/>
      <c r="AM34" s="233" t="s">
        <v>50</v>
      </c>
      <c r="AN34" s="234"/>
      <c r="AO34" s="234"/>
      <c r="AP34" s="235"/>
      <c r="AQ34" s="233" t="s">
        <v>50</v>
      </c>
      <c r="AR34" s="234"/>
      <c r="AS34" s="234"/>
      <c r="AT34" s="235"/>
      <c r="AU34" s="233" t="s">
        <v>50</v>
      </c>
      <c r="AV34" s="234"/>
      <c r="AW34" s="234"/>
      <c r="AX34" s="235"/>
      <c r="AY34" s="233" t="s">
        <v>50</v>
      </c>
      <c r="AZ34" s="234"/>
      <c r="BA34" s="234"/>
      <c r="BB34" s="235"/>
      <c r="BC34" s="233" t="s">
        <v>50</v>
      </c>
      <c r="BD34" s="234"/>
      <c r="BE34" s="234"/>
      <c r="BF34" s="235"/>
      <c r="BG34" s="233" t="s">
        <v>50</v>
      </c>
      <c r="BH34" s="234"/>
      <c r="BI34" s="234"/>
      <c r="BJ34" s="235"/>
      <c r="BK34" s="233" t="s">
        <v>50</v>
      </c>
      <c r="BL34" s="234"/>
      <c r="BM34" s="234"/>
      <c r="BN34" s="235"/>
      <c r="BO34" s="233" t="s">
        <v>50</v>
      </c>
      <c r="BP34" s="234"/>
      <c r="BQ34" s="234"/>
      <c r="BR34" s="235"/>
      <c r="BS34" s="233" t="s">
        <v>50</v>
      </c>
      <c r="BT34" s="234"/>
      <c r="BU34" s="234"/>
      <c r="BV34" s="235"/>
      <c r="BW34" s="233" t="s">
        <v>50</v>
      </c>
      <c r="BX34" s="234"/>
      <c r="BY34" s="234"/>
      <c r="BZ34" s="235"/>
      <c r="CA34" s="233" t="s">
        <v>50</v>
      </c>
      <c r="CB34" s="234"/>
      <c r="CC34" s="234"/>
      <c r="CD34" s="235"/>
      <c r="CE34" s="233" t="s">
        <v>50</v>
      </c>
      <c r="CF34" s="234"/>
      <c r="CG34" s="234"/>
      <c r="CH34" s="235"/>
      <c r="CI34" s="233" t="s">
        <v>50</v>
      </c>
      <c r="CJ34" s="234"/>
      <c r="CK34" s="234"/>
      <c r="CL34" s="235"/>
      <c r="CM34" s="233" t="s">
        <v>50</v>
      </c>
      <c r="CN34" s="234"/>
      <c r="CO34" s="234"/>
      <c r="CP34" s="235"/>
    </row>
    <row r="35" spans="2:94" x14ac:dyDescent="0.3">
      <c r="O35" s="242" t="s">
        <v>47</v>
      </c>
      <c r="P35" s="243"/>
      <c r="Q35" s="244"/>
      <c r="R35" s="87"/>
      <c r="S35" s="268" t="s">
        <v>47</v>
      </c>
      <c r="T35" s="259"/>
      <c r="U35" s="260"/>
      <c r="V35" s="87"/>
      <c r="W35" s="258" t="s">
        <v>47</v>
      </c>
      <c r="X35" s="259"/>
      <c r="Y35" s="260"/>
      <c r="Z35" s="87"/>
      <c r="AA35" s="258" t="s">
        <v>47</v>
      </c>
      <c r="AB35" s="259"/>
      <c r="AC35" s="260"/>
      <c r="AD35" s="87"/>
      <c r="AE35" s="258" t="s">
        <v>47</v>
      </c>
      <c r="AF35" s="259"/>
      <c r="AG35" s="260"/>
      <c r="AH35" s="87"/>
      <c r="AI35" s="258" t="s">
        <v>47</v>
      </c>
      <c r="AJ35" s="259"/>
      <c r="AK35" s="260"/>
      <c r="AL35" s="87"/>
      <c r="AM35" s="258" t="s">
        <v>47</v>
      </c>
      <c r="AN35" s="259"/>
      <c r="AO35" s="260"/>
      <c r="AP35" s="87"/>
      <c r="AQ35" s="258" t="s">
        <v>47</v>
      </c>
      <c r="AR35" s="259"/>
      <c r="AS35" s="260"/>
      <c r="AT35" s="87"/>
      <c r="AU35" s="258" t="s">
        <v>47</v>
      </c>
      <c r="AV35" s="259"/>
      <c r="AW35" s="260"/>
      <c r="AX35" s="87"/>
      <c r="AY35" s="258" t="s">
        <v>47</v>
      </c>
      <c r="AZ35" s="259"/>
      <c r="BA35" s="260"/>
      <c r="BB35" s="87"/>
      <c r="BC35" s="258" t="s">
        <v>47</v>
      </c>
      <c r="BD35" s="259"/>
      <c r="BE35" s="260"/>
      <c r="BF35" s="87"/>
      <c r="BG35" s="258" t="s">
        <v>47</v>
      </c>
      <c r="BH35" s="259"/>
      <c r="BI35" s="260"/>
      <c r="BJ35" s="87"/>
      <c r="BK35" s="258" t="s">
        <v>47</v>
      </c>
      <c r="BL35" s="259"/>
      <c r="BM35" s="260"/>
      <c r="BN35" s="87"/>
      <c r="BO35" s="258" t="s">
        <v>47</v>
      </c>
      <c r="BP35" s="259"/>
      <c r="BQ35" s="260"/>
      <c r="BR35" s="87"/>
      <c r="BS35" s="258" t="s">
        <v>47</v>
      </c>
      <c r="BT35" s="259"/>
      <c r="BU35" s="260"/>
      <c r="BV35" s="87"/>
      <c r="BW35" s="258" t="s">
        <v>47</v>
      </c>
      <c r="BX35" s="259"/>
      <c r="BY35" s="260"/>
      <c r="BZ35" s="87"/>
      <c r="CA35" s="258" t="s">
        <v>47</v>
      </c>
      <c r="CB35" s="259"/>
      <c r="CC35" s="260"/>
      <c r="CD35" s="87"/>
      <c r="CE35" s="258" t="s">
        <v>47</v>
      </c>
      <c r="CF35" s="259"/>
      <c r="CG35" s="260"/>
      <c r="CH35" s="87"/>
      <c r="CI35" s="258" t="s">
        <v>47</v>
      </c>
      <c r="CJ35" s="259"/>
      <c r="CK35" s="260"/>
      <c r="CL35" s="87"/>
      <c r="CM35" s="258" t="s">
        <v>47</v>
      </c>
      <c r="CN35" s="259"/>
      <c r="CO35" s="260"/>
      <c r="CP35" s="87"/>
    </row>
    <row r="36" spans="2:94" x14ac:dyDescent="0.3">
      <c r="O36" s="221" t="s">
        <v>43</v>
      </c>
      <c r="P36" s="222"/>
      <c r="Q36" s="223"/>
      <c r="R36" s="88">
        <f>P10/$H$10</f>
        <v>0.62541082527882397</v>
      </c>
      <c r="S36" s="269" t="s">
        <v>43</v>
      </c>
      <c r="T36" s="222"/>
      <c r="U36" s="223"/>
      <c r="V36" s="88">
        <f>T10/$H$10</f>
        <v>0.80555208436060843</v>
      </c>
      <c r="W36" s="221" t="s">
        <v>43</v>
      </c>
      <c r="X36" s="222"/>
      <c r="Y36" s="223"/>
      <c r="Z36" s="88">
        <f t="shared" ref="Z36" si="631">X10/$H$10</f>
        <v>0.89360878695270585</v>
      </c>
      <c r="AA36" s="221" t="s">
        <v>43</v>
      </c>
      <c r="AB36" s="222"/>
      <c r="AC36" s="223"/>
      <c r="AD36" s="88">
        <f t="shared" ref="AD36" si="632">AB10/$H$10</f>
        <v>0.93054377398852539</v>
      </c>
      <c r="AE36" s="221" t="s">
        <v>43</v>
      </c>
      <c r="AF36" s="222"/>
      <c r="AG36" s="223"/>
      <c r="AH36" s="88">
        <f t="shared" ref="AH36" si="633">AF10/$H$10</f>
        <v>1</v>
      </c>
      <c r="AI36" s="221" t="s">
        <v>43</v>
      </c>
      <c r="AJ36" s="222"/>
      <c r="AK36" s="223"/>
      <c r="AL36" s="88">
        <f t="shared" ref="AL36" si="634">AJ10/$H$10</f>
        <v>1</v>
      </c>
      <c r="AM36" s="221" t="s">
        <v>43</v>
      </c>
      <c r="AN36" s="222"/>
      <c r="AO36" s="223"/>
      <c r="AP36" s="88">
        <f t="shared" ref="AP36" si="635">AN10/$H$10</f>
        <v>1</v>
      </c>
      <c r="AQ36" s="221" t="s">
        <v>43</v>
      </c>
      <c r="AR36" s="222"/>
      <c r="AS36" s="223"/>
      <c r="AT36" s="88">
        <f t="shared" ref="AT36" si="636">AR10/$H$10</f>
        <v>1</v>
      </c>
      <c r="AU36" s="221" t="s">
        <v>43</v>
      </c>
      <c r="AV36" s="222"/>
      <c r="AW36" s="223"/>
      <c r="AX36" s="88">
        <f t="shared" ref="AX36" si="637">AV10/$H$10</f>
        <v>1</v>
      </c>
      <c r="AY36" s="221" t="s">
        <v>43</v>
      </c>
      <c r="AZ36" s="222"/>
      <c r="BA36" s="223"/>
      <c r="BB36" s="88">
        <f t="shared" ref="BB36" si="638">AZ10/$H$10</f>
        <v>1</v>
      </c>
      <c r="BC36" s="221" t="s">
        <v>43</v>
      </c>
      <c r="BD36" s="222"/>
      <c r="BE36" s="223"/>
      <c r="BF36" s="88">
        <f t="shared" ref="BF36" si="639">BD10/$H$10</f>
        <v>1</v>
      </c>
      <c r="BG36" s="221" t="s">
        <v>43</v>
      </c>
      <c r="BH36" s="222"/>
      <c r="BI36" s="223"/>
      <c r="BJ36" s="88">
        <f t="shared" ref="BJ36" si="640">BH10/$H$10</f>
        <v>1</v>
      </c>
      <c r="BK36" s="221" t="s">
        <v>43</v>
      </c>
      <c r="BL36" s="222"/>
      <c r="BM36" s="223"/>
      <c r="BN36" s="88">
        <f t="shared" ref="BN36" si="641">BL10/$H$10</f>
        <v>1</v>
      </c>
      <c r="BO36" s="221" t="s">
        <v>43</v>
      </c>
      <c r="BP36" s="222"/>
      <c r="BQ36" s="223"/>
      <c r="BR36" s="88">
        <f t="shared" ref="BR36" si="642">BP10/$H$10</f>
        <v>1</v>
      </c>
      <c r="BS36" s="221" t="s">
        <v>43</v>
      </c>
      <c r="BT36" s="222"/>
      <c r="BU36" s="223"/>
      <c r="BV36" s="88">
        <f t="shared" ref="BV36" si="643">BT10/$H$10</f>
        <v>1</v>
      </c>
      <c r="BW36" s="221" t="s">
        <v>43</v>
      </c>
      <c r="BX36" s="222"/>
      <c r="BY36" s="223"/>
      <c r="BZ36" s="88">
        <f t="shared" ref="BZ36" si="644">BX10/$H$10</f>
        <v>1</v>
      </c>
      <c r="CA36" s="221" t="s">
        <v>43</v>
      </c>
      <c r="CB36" s="222"/>
      <c r="CC36" s="223"/>
      <c r="CD36" s="88">
        <f t="shared" ref="CD36" si="645">CB10/$H$10</f>
        <v>1</v>
      </c>
      <c r="CE36" s="221" t="s">
        <v>43</v>
      </c>
      <c r="CF36" s="222"/>
      <c r="CG36" s="223"/>
      <c r="CH36" s="88">
        <f t="shared" ref="CH36" si="646">CF10/$H$10</f>
        <v>1</v>
      </c>
      <c r="CI36" s="221" t="s">
        <v>43</v>
      </c>
      <c r="CJ36" s="222"/>
      <c r="CK36" s="223"/>
      <c r="CL36" s="88">
        <f t="shared" ref="CL36" si="647">CJ10/$H$10</f>
        <v>1</v>
      </c>
      <c r="CM36" s="221" t="s">
        <v>43</v>
      </c>
      <c r="CN36" s="222"/>
      <c r="CO36" s="223"/>
      <c r="CP36" s="88">
        <f t="shared" ref="CP36" si="648">CN10/$H$10</f>
        <v>1</v>
      </c>
    </row>
    <row r="37" spans="2:94" x14ac:dyDescent="0.3">
      <c r="O37" s="245" t="s">
        <v>46</v>
      </c>
      <c r="P37" s="246"/>
      <c r="Q37" s="247"/>
      <c r="R37" s="68"/>
      <c r="S37" s="270" t="s">
        <v>46</v>
      </c>
      <c r="T37" s="246"/>
      <c r="U37" s="247"/>
      <c r="V37" s="33"/>
      <c r="W37" s="245" t="s">
        <v>46</v>
      </c>
      <c r="X37" s="246"/>
      <c r="Y37" s="247"/>
      <c r="Z37" s="33"/>
      <c r="AA37" s="245" t="s">
        <v>46</v>
      </c>
      <c r="AB37" s="246"/>
      <c r="AC37" s="247"/>
      <c r="AD37" s="33"/>
      <c r="AE37" s="245" t="s">
        <v>46</v>
      </c>
      <c r="AF37" s="246"/>
      <c r="AG37" s="247"/>
      <c r="AH37" s="33"/>
      <c r="AI37" s="245" t="s">
        <v>46</v>
      </c>
      <c r="AJ37" s="246"/>
      <c r="AK37" s="247"/>
      <c r="AL37" s="33"/>
      <c r="AM37" s="245" t="s">
        <v>46</v>
      </c>
      <c r="AN37" s="246"/>
      <c r="AO37" s="247"/>
      <c r="AP37" s="33"/>
      <c r="AQ37" s="245" t="s">
        <v>46</v>
      </c>
      <c r="AR37" s="246"/>
      <c r="AS37" s="247"/>
      <c r="AT37" s="33"/>
      <c r="AU37" s="245" t="s">
        <v>46</v>
      </c>
      <c r="AV37" s="246"/>
      <c r="AW37" s="247"/>
      <c r="AX37" s="33"/>
      <c r="AY37" s="245" t="s">
        <v>46</v>
      </c>
      <c r="AZ37" s="246"/>
      <c r="BA37" s="247"/>
      <c r="BB37" s="33"/>
      <c r="BC37" s="245" t="s">
        <v>46</v>
      </c>
      <c r="BD37" s="246"/>
      <c r="BE37" s="247"/>
      <c r="BF37" s="198"/>
      <c r="BG37" s="245" t="s">
        <v>46</v>
      </c>
      <c r="BH37" s="246"/>
      <c r="BI37" s="247"/>
      <c r="BJ37" s="68"/>
      <c r="BK37" s="245" t="s">
        <v>46</v>
      </c>
      <c r="BL37" s="246"/>
      <c r="BM37" s="247"/>
      <c r="BN37" s="68"/>
      <c r="BO37" s="245" t="s">
        <v>46</v>
      </c>
      <c r="BP37" s="246"/>
      <c r="BQ37" s="247"/>
      <c r="BR37" s="68"/>
      <c r="BS37" s="245" t="s">
        <v>46</v>
      </c>
      <c r="BT37" s="246"/>
      <c r="BU37" s="247"/>
      <c r="BV37" s="68"/>
      <c r="BW37" s="245" t="s">
        <v>46</v>
      </c>
      <c r="BX37" s="246"/>
      <c r="BY37" s="247"/>
      <c r="BZ37" s="68"/>
      <c r="CA37" s="245" t="s">
        <v>46</v>
      </c>
      <c r="CB37" s="246"/>
      <c r="CC37" s="247"/>
      <c r="CD37" s="68"/>
      <c r="CE37" s="245" t="s">
        <v>46</v>
      </c>
      <c r="CF37" s="246"/>
      <c r="CG37" s="247"/>
      <c r="CH37" s="68"/>
      <c r="CI37" s="245" t="s">
        <v>46</v>
      </c>
      <c r="CJ37" s="246"/>
      <c r="CK37" s="247"/>
      <c r="CL37" s="68"/>
      <c r="CM37" s="245" t="s">
        <v>46</v>
      </c>
      <c r="CN37" s="246"/>
      <c r="CO37" s="247"/>
      <c r="CP37" s="68"/>
    </row>
    <row r="38" spans="2:94" x14ac:dyDescent="0.3">
      <c r="O38" s="221" t="s">
        <v>58</v>
      </c>
      <c r="P38" s="222"/>
      <c r="Q38" s="223"/>
      <c r="R38" s="88">
        <f>P12/$H$12</f>
        <v>0.62974513511373331</v>
      </c>
      <c r="S38" s="269" t="s">
        <v>58</v>
      </c>
      <c r="T38" s="222"/>
      <c r="U38" s="223"/>
      <c r="V38" s="88">
        <f>T12/$H$12</f>
        <v>0.81487540163310423</v>
      </c>
      <c r="W38" s="221" t="s">
        <v>58</v>
      </c>
      <c r="X38" s="222"/>
      <c r="Y38" s="223"/>
      <c r="Z38" s="88">
        <f>X12/$H$12</f>
        <v>0.90293210422520165</v>
      </c>
      <c r="AA38" s="221" t="s">
        <v>58</v>
      </c>
      <c r="AB38" s="222"/>
      <c r="AC38" s="223"/>
      <c r="AD38" s="88">
        <f>AB12/$H$12</f>
        <v>0.93986709126102119</v>
      </c>
      <c r="AE38" s="221" t="s">
        <v>58</v>
      </c>
      <c r="AF38" s="222"/>
      <c r="AG38" s="223"/>
      <c r="AH38" s="88">
        <f>AF12/$H$12</f>
        <v>1</v>
      </c>
      <c r="AI38" s="221" t="s">
        <v>58</v>
      </c>
      <c r="AJ38" s="222"/>
      <c r="AK38" s="223"/>
      <c r="AL38" s="88">
        <f>AJ12/$H$12</f>
        <v>1</v>
      </c>
      <c r="AM38" s="221" t="s">
        <v>58</v>
      </c>
      <c r="AN38" s="222"/>
      <c r="AO38" s="223"/>
      <c r="AP38" s="88">
        <f>AN12/$H$12</f>
        <v>1</v>
      </c>
      <c r="AQ38" s="221" t="s">
        <v>58</v>
      </c>
      <c r="AR38" s="222"/>
      <c r="AS38" s="223"/>
      <c r="AT38" s="88">
        <f>AR12/$H$12</f>
        <v>1</v>
      </c>
      <c r="AU38" s="221" t="s">
        <v>58</v>
      </c>
      <c r="AV38" s="222"/>
      <c r="AW38" s="223"/>
      <c r="AX38" s="88">
        <f>AV12/$H$12</f>
        <v>1</v>
      </c>
      <c r="AY38" s="221" t="s">
        <v>58</v>
      </c>
      <c r="AZ38" s="222"/>
      <c r="BA38" s="223"/>
      <c r="BB38" s="88">
        <f>AZ12/$H$12</f>
        <v>1</v>
      </c>
      <c r="BC38" s="221" t="s">
        <v>58</v>
      </c>
      <c r="BD38" s="222"/>
      <c r="BE38" s="223"/>
      <c r="BF38" s="88">
        <f>BD12/$H$12</f>
        <v>1</v>
      </c>
      <c r="BG38" s="221" t="s">
        <v>58</v>
      </c>
      <c r="BH38" s="222"/>
      <c r="BI38" s="223"/>
      <c r="BJ38" s="88">
        <f>BH12/$H$12</f>
        <v>1</v>
      </c>
      <c r="BK38" s="221" t="s">
        <v>58</v>
      </c>
      <c r="BL38" s="222"/>
      <c r="BM38" s="223"/>
      <c r="BN38" s="88">
        <f t="shared" ref="BN38" si="649">BL12/$H$12</f>
        <v>1</v>
      </c>
      <c r="BO38" s="221" t="s">
        <v>58</v>
      </c>
      <c r="BP38" s="222"/>
      <c r="BQ38" s="223"/>
      <c r="BR38" s="88">
        <f t="shared" ref="BR38" si="650">BP12/$H$12</f>
        <v>1</v>
      </c>
      <c r="BS38" s="221" t="s">
        <v>58</v>
      </c>
      <c r="BT38" s="222"/>
      <c r="BU38" s="223"/>
      <c r="BV38" s="88">
        <f t="shared" ref="BV38" si="651">BT12/$H$12</f>
        <v>1</v>
      </c>
      <c r="BW38" s="221" t="s">
        <v>58</v>
      </c>
      <c r="BX38" s="222"/>
      <c r="BY38" s="223"/>
      <c r="BZ38" s="88">
        <f t="shared" ref="BZ38" si="652">BX12/$H$12</f>
        <v>1</v>
      </c>
      <c r="CA38" s="221" t="s">
        <v>58</v>
      </c>
      <c r="CB38" s="222"/>
      <c r="CC38" s="223"/>
      <c r="CD38" s="88">
        <f t="shared" ref="CD38" si="653">CB12/$H$12</f>
        <v>1</v>
      </c>
      <c r="CE38" s="221" t="s">
        <v>58</v>
      </c>
      <c r="CF38" s="222"/>
      <c r="CG38" s="223"/>
      <c r="CH38" s="88">
        <f t="shared" ref="CH38" si="654">CF12/$H$12</f>
        <v>1</v>
      </c>
      <c r="CI38" s="221" t="s">
        <v>58</v>
      </c>
      <c r="CJ38" s="222"/>
      <c r="CK38" s="223"/>
      <c r="CL38" s="88">
        <f t="shared" ref="CL38" si="655">CJ12/$H$12</f>
        <v>1</v>
      </c>
      <c r="CM38" s="221" t="s">
        <v>58</v>
      </c>
      <c r="CN38" s="222"/>
      <c r="CO38" s="223"/>
      <c r="CP38" s="88">
        <f t="shared" ref="CP38" si="656">CN12/$H$12</f>
        <v>1</v>
      </c>
    </row>
    <row r="39" spans="2:94" x14ac:dyDescent="0.3">
      <c r="O39" s="221" t="s">
        <v>59</v>
      </c>
      <c r="P39" s="222"/>
      <c r="Q39" s="223"/>
      <c r="R39" s="88">
        <f>P13/$H$13</f>
        <v>0</v>
      </c>
      <c r="S39" s="269" t="s">
        <v>59</v>
      </c>
      <c r="T39" s="222"/>
      <c r="U39" s="223"/>
      <c r="V39" s="88">
        <f>T13/$H$13</f>
        <v>0</v>
      </c>
      <c r="W39" s="221" t="s">
        <v>59</v>
      </c>
      <c r="X39" s="222"/>
      <c r="Y39" s="223"/>
      <c r="Z39" s="88">
        <f>X13/$H$13</f>
        <v>0</v>
      </c>
      <c r="AA39" s="221" t="s">
        <v>59</v>
      </c>
      <c r="AB39" s="222"/>
      <c r="AC39" s="223"/>
      <c r="AD39" s="88">
        <f>AB13/$H$13</f>
        <v>0</v>
      </c>
      <c r="AE39" s="221" t="s">
        <v>59</v>
      </c>
      <c r="AF39" s="222"/>
      <c r="AG39" s="223"/>
      <c r="AH39" s="88">
        <f>AF13/$H$13</f>
        <v>0</v>
      </c>
      <c r="AI39" s="221" t="s">
        <v>59</v>
      </c>
      <c r="AJ39" s="222"/>
      <c r="AK39" s="223"/>
      <c r="AL39" s="88">
        <f>AJ13/$H$13</f>
        <v>0</v>
      </c>
      <c r="AM39" s="221" t="s">
        <v>59</v>
      </c>
      <c r="AN39" s="222"/>
      <c r="AO39" s="223"/>
      <c r="AP39" s="88">
        <f>AN13/$H$13</f>
        <v>0</v>
      </c>
      <c r="AQ39" s="221" t="s">
        <v>59</v>
      </c>
      <c r="AR39" s="222"/>
      <c r="AS39" s="223"/>
      <c r="AT39" s="88">
        <f>AR13/$H$13</f>
        <v>0</v>
      </c>
      <c r="AU39" s="221" t="s">
        <v>59</v>
      </c>
      <c r="AV39" s="222"/>
      <c r="AW39" s="223"/>
      <c r="AX39" s="88">
        <f>AV13/$H$13</f>
        <v>0</v>
      </c>
      <c r="AY39" s="221" t="s">
        <v>59</v>
      </c>
      <c r="AZ39" s="222"/>
      <c r="BA39" s="223"/>
      <c r="BB39" s="88">
        <f>AZ13/$H$13</f>
        <v>0</v>
      </c>
      <c r="BC39" s="221" t="s">
        <v>59</v>
      </c>
      <c r="BD39" s="222"/>
      <c r="BE39" s="223"/>
      <c r="BF39" s="88">
        <f>BD13/$H$13</f>
        <v>0</v>
      </c>
      <c r="BG39" s="221" t="s">
        <v>59</v>
      </c>
      <c r="BH39" s="222"/>
      <c r="BI39" s="223"/>
      <c r="BJ39" s="88">
        <f>BH13/$H$13</f>
        <v>0</v>
      </c>
      <c r="BK39" s="221" t="s">
        <v>59</v>
      </c>
      <c r="BL39" s="222"/>
      <c r="BM39" s="223"/>
      <c r="BN39" s="88">
        <f t="shared" ref="BN39" si="657">BL13/$H$13</f>
        <v>0</v>
      </c>
      <c r="BO39" s="221" t="s">
        <v>59</v>
      </c>
      <c r="BP39" s="222"/>
      <c r="BQ39" s="223"/>
      <c r="BR39" s="88">
        <f t="shared" ref="BR39" si="658">BP13/$H$13</f>
        <v>0</v>
      </c>
      <c r="BS39" s="221" t="s">
        <v>59</v>
      </c>
      <c r="BT39" s="222"/>
      <c r="BU39" s="223"/>
      <c r="BV39" s="88">
        <f t="shared" ref="BV39" si="659">BT13/$H$13</f>
        <v>0</v>
      </c>
      <c r="BW39" s="221" t="s">
        <v>59</v>
      </c>
      <c r="BX39" s="222"/>
      <c r="BY39" s="223"/>
      <c r="BZ39" s="88">
        <f t="shared" ref="BZ39" si="660">BX13/$H$13</f>
        <v>0</v>
      </c>
      <c r="CA39" s="221" t="s">
        <v>59</v>
      </c>
      <c r="CB39" s="222"/>
      <c r="CC39" s="223"/>
      <c r="CD39" s="88">
        <f t="shared" ref="CD39" si="661">CB13/$H$13</f>
        <v>0</v>
      </c>
      <c r="CE39" s="221" t="s">
        <v>59</v>
      </c>
      <c r="CF39" s="222"/>
      <c r="CG39" s="223"/>
      <c r="CH39" s="88">
        <f t="shared" ref="CH39" si="662">CF13/$H$13</f>
        <v>0</v>
      </c>
      <c r="CI39" s="221" t="s">
        <v>59</v>
      </c>
      <c r="CJ39" s="222"/>
      <c r="CK39" s="223"/>
      <c r="CL39" s="88">
        <f t="shared" ref="CL39" si="663">CJ13/$H$13</f>
        <v>0</v>
      </c>
      <c r="CM39" s="221" t="s">
        <v>59</v>
      </c>
      <c r="CN39" s="222"/>
      <c r="CO39" s="223"/>
      <c r="CP39" s="88">
        <f t="shared" ref="CP39" si="664">CN13/$H$13</f>
        <v>0</v>
      </c>
    </row>
    <row r="40" spans="2:94" x14ac:dyDescent="0.3">
      <c r="K40" s="65"/>
      <c r="L40" s="65"/>
      <c r="M40" s="65"/>
      <c r="O40" s="227" t="s">
        <v>60</v>
      </c>
      <c r="P40" s="228"/>
      <c r="Q40" s="229"/>
      <c r="R40" s="88"/>
      <c r="S40" s="228" t="s">
        <v>60</v>
      </c>
      <c r="T40" s="228"/>
      <c r="U40" s="229"/>
      <c r="V40" s="88"/>
      <c r="W40" s="227" t="s">
        <v>60</v>
      </c>
      <c r="X40" s="228"/>
      <c r="Y40" s="229"/>
      <c r="Z40" s="88"/>
      <c r="AA40" s="227" t="s">
        <v>60</v>
      </c>
      <c r="AB40" s="228"/>
      <c r="AC40" s="229"/>
      <c r="AD40" s="88"/>
      <c r="AE40" s="227" t="s">
        <v>60</v>
      </c>
      <c r="AF40" s="228"/>
      <c r="AG40" s="229"/>
      <c r="AH40" s="88"/>
      <c r="AI40" s="227" t="s">
        <v>60</v>
      </c>
      <c r="AJ40" s="228"/>
      <c r="AK40" s="229"/>
      <c r="AL40" s="88"/>
      <c r="AM40" s="227" t="s">
        <v>60</v>
      </c>
      <c r="AN40" s="228"/>
      <c r="AO40" s="229"/>
      <c r="AP40" s="88"/>
      <c r="AQ40" s="227" t="s">
        <v>60</v>
      </c>
      <c r="AR40" s="228"/>
      <c r="AS40" s="229"/>
      <c r="AT40" s="88"/>
      <c r="AU40" s="227" t="s">
        <v>60</v>
      </c>
      <c r="AV40" s="228"/>
      <c r="AW40" s="229"/>
      <c r="AX40" s="88"/>
      <c r="AY40" s="227" t="s">
        <v>60</v>
      </c>
      <c r="AZ40" s="228"/>
      <c r="BA40" s="229"/>
      <c r="BB40" s="88"/>
      <c r="BC40" s="227" t="s">
        <v>60</v>
      </c>
      <c r="BD40" s="228"/>
      <c r="BE40" s="229"/>
      <c r="BF40" s="88"/>
      <c r="BG40" s="227" t="s">
        <v>60</v>
      </c>
      <c r="BH40" s="228"/>
      <c r="BI40" s="229"/>
      <c r="BJ40" s="88"/>
      <c r="BK40" s="227" t="s">
        <v>60</v>
      </c>
      <c r="BL40" s="228"/>
      <c r="BM40" s="229"/>
      <c r="BN40" s="88"/>
      <c r="BO40" s="227" t="s">
        <v>60</v>
      </c>
      <c r="BP40" s="228"/>
      <c r="BQ40" s="229"/>
      <c r="BR40" s="88"/>
      <c r="BS40" s="227" t="s">
        <v>60</v>
      </c>
      <c r="BT40" s="228"/>
      <c r="BU40" s="229"/>
      <c r="BV40" s="88"/>
      <c r="BW40" s="227" t="s">
        <v>60</v>
      </c>
      <c r="BX40" s="228"/>
      <c r="BY40" s="229"/>
      <c r="BZ40" s="88"/>
      <c r="CA40" s="227" t="s">
        <v>60</v>
      </c>
      <c r="CB40" s="228"/>
      <c r="CC40" s="229"/>
      <c r="CD40" s="88"/>
      <c r="CE40" s="227" t="s">
        <v>60</v>
      </c>
      <c r="CF40" s="228"/>
      <c r="CG40" s="229"/>
      <c r="CH40" s="88"/>
      <c r="CI40" s="227" t="s">
        <v>60</v>
      </c>
      <c r="CJ40" s="228"/>
      <c r="CK40" s="229"/>
      <c r="CL40" s="88"/>
      <c r="CM40" s="227" t="s">
        <v>60</v>
      </c>
      <c r="CN40" s="228"/>
      <c r="CO40" s="229"/>
      <c r="CP40" s="88"/>
    </row>
    <row r="41" spans="2:94" x14ac:dyDescent="0.3">
      <c r="K41" s="65"/>
      <c r="L41" s="65"/>
      <c r="M41" s="65"/>
      <c r="O41" s="221" t="s">
        <v>61</v>
      </c>
      <c r="P41" s="222"/>
      <c r="Q41" s="223"/>
      <c r="R41" s="88">
        <f>P15/$H$15</f>
        <v>0</v>
      </c>
      <c r="S41" s="269" t="s">
        <v>61</v>
      </c>
      <c r="T41" s="222"/>
      <c r="U41" s="223"/>
      <c r="V41" s="88">
        <f>T15/$H$15</f>
        <v>0</v>
      </c>
      <c r="W41" s="221" t="s">
        <v>61</v>
      </c>
      <c r="X41" s="222"/>
      <c r="Y41" s="223"/>
      <c r="Z41" s="88">
        <f>X15/$H$15</f>
        <v>0</v>
      </c>
      <c r="AA41" s="221" t="s">
        <v>61</v>
      </c>
      <c r="AB41" s="222"/>
      <c r="AC41" s="223"/>
      <c r="AD41" s="88">
        <f>AB15/$H$15</f>
        <v>1</v>
      </c>
      <c r="AE41" s="221" t="s">
        <v>61</v>
      </c>
      <c r="AF41" s="222"/>
      <c r="AG41" s="223"/>
      <c r="AH41" s="88">
        <f>AF15/$H$15</f>
        <v>1</v>
      </c>
      <c r="AI41" s="221" t="s">
        <v>61</v>
      </c>
      <c r="AJ41" s="222"/>
      <c r="AK41" s="223"/>
      <c r="AL41" s="88">
        <f>AJ15/$H$15</f>
        <v>1</v>
      </c>
      <c r="AM41" s="221" t="s">
        <v>61</v>
      </c>
      <c r="AN41" s="222"/>
      <c r="AO41" s="223"/>
      <c r="AP41" s="88">
        <f>AN15/$H$15</f>
        <v>1</v>
      </c>
      <c r="AQ41" s="221" t="s">
        <v>61</v>
      </c>
      <c r="AR41" s="222"/>
      <c r="AS41" s="223"/>
      <c r="AT41" s="88">
        <f>AR15/$H$15</f>
        <v>1</v>
      </c>
      <c r="AU41" s="221" t="s">
        <v>61</v>
      </c>
      <c r="AV41" s="222"/>
      <c r="AW41" s="223"/>
      <c r="AX41" s="88">
        <f>AV15/$H$15</f>
        <v>1</v>
      </c>
      <c r="AY41" s="221" t="s">
        <v>61</v>
      </c>
      <c r="AZ41" s="222"/>
      <c r="BA41" s="223"/>
      <c r="BB41" s="88">
        <f>AZ15/$H$15</f>
        <v>1</v>
      </c>
      <c r="BC41" s="221" t="s">
        <v>61</v>
      </c>
      <c r="BD41" s="222"/>
      <c r="BE41" s="223"/>
      <c r="BF41" s="88">
        <f>BD15/$H$15</f>
        <v>1</v>
      </c>
      <c r="BG41" s="221" t="s">
        <v>61</v>
      </c>
      <c r="BH41" s="222"/>
      <c r="BI41" s="223"/>
      <c r="BJ41" s="88">
        <f>BH15/$H$15</f>
        <v>1</v>
      </c>
      <c r="BK41" s="221" t="s">
        <v>61</v>
      </c>
      <c r="BL41" s="222"/>
      <c r="BM41" s="223"/>
      <c r="BN41" s="88">
        <f t="shared" ref="BN41" si="665">BL15/$H$15</f>
        <v>1</v>
      </c>
      <c r="BO41" s="221" t="s">
        <v>61</v>
      </c>
      <c r="BP41" s="222"/>
      <c r="BQ41" s="223"/>
      <c r="BR41" s="88">
        <f t="shared" ref="BR41" si="666">BP15/$H$15</f>
        <v>1</v>
      </c>
      <c r="BS41" s="221" t="s">
        <v>61</v>
      </c>
      <c r="BT41" s="222"/>
      <c r="BU41" s="223"/>
      <c r="BV41" s="88">
        <f t="shared" ref="BV41" si="667">BT15/$H$15</f>
        <v>1</v>
      </c>
      <c r="BW41" s="221" t="s">
        <v>61</v>
      </c>
      <c r="BX41" s="222"/>
      <c r="BY41" s="223"/>
      <c r="BZ41" s="88">
        <f t="shared" ref="BZ41" si="668">BX15/$H$15</f>
        <v>1</v>
      </c>
      <c r="CA41" s="221" t="s">
        <v>61</v>
      </c>
      <c r="CB41" s="222"/>
      <c r="CC41" s="223"/>
      <c r="CD41" s="88">
        <f t="shared" ref="CD41" si="669">CB15/$H$15</f>
        <v>1</v>
      </c>
      <c r="CE41" s="221" t="s">
        <v>61</v>
      </c>
      <c r="CF41" s="222"/>
      <c r="CG41" s="223"/>
      <c r="CH41" s="88">
        <f t="shared" ref="CH41" si="670">CF15/$H$15</f>
        <v>1</v>
      </c>
      <c r="CI41" s="221" t="s">
        <v>61</v>
      </c>
      <c r="CJ41" s="222"/>
      <c r="CK41" s="223"/>
      <c r="CL41" s="88">
        <f t="shared" ref="CL41" si="671">CJ15/$H$15</f>
        <v>1</v>
      </c>
      <c r="CM41" s="221" t="s">
        <v>61</v>
      </c>
      <c r="CN41" s="222"/>
      <c r="CO41" s="223"/>
      <c r="CP41" s="88">
        <f t="shared" ref="CP41" si="672">CN15/$H$15</f>
        <v>1</v>
      </c>
    </row>
    <row r="42" spans="2:94" x14ac:dyDescent="0.3">
      <c r="K42" s="65"/>
      <c r="L42" s="65"/>
      <c r="M42" s="65"/>
      <c r="O42" s="221" t="s">
        <v>63</v>
      </c>
      <c r="P42" s="222"/>
      <c r="Q42" s="223"/>
      <c r="R42" s="88">
        <f>P16/$H$16</f>
        <v>0</v>
      </c>
      <c r="S42" s="269" t="s">
        <v>63</v>
      </c>
      <c r="T42" s="222"/>
      <c r="U42" s="223"/>
      <c r="V42" s="88">
        <f>T16/$H$16</f>
        <v>0</v>
      </c>
      <c r="W42" s="221" t="s">
        <v>63</v>
      </c>
      <c r="X42" s="222"/>
      <c r="Y42" s="223"/>
      <c r="Z42" s="88">
        <f>X16/$H$16</f>
        <v>0</v>
      </c>
      <c r="AA42" s="221" t="s">
        <v>63</v>
      </c>
      <c r="AB42" s="222"/>
      <c r="AC42" s="223"/>
      <c r="AD42" s="88">
        <f>AB16/$H$16</f>
        <v>0.79999999999999993</v>
      </c>
      <c r="AE42" s="221" t="s">
        <v>63</v>
      </c>
      <c r="AF42" s="222"/>
      <c r="AG42" s="223"/>
      <c r="AH42" s="88">
        <f>AF16/$H$16</f>
        <v>1</v>
      </c>
      <c r="AI42" s="221" t="s">
        <v>63</v>
      </c>
      <c r="AJ42" s="222"/>
      <c r="AK42" s="223"/>
      <c r="AL42" s="88">
        <f>AJ16/$H$16</f>
        <v>1</v>
      </c>
      <c r="AM42" s="221" t="s">
        <v>63</v>
      </c>
      <c r="AN42" s="222"/>
      <c r="AO42" s="223"/>
      <c r="AP42" s="88">
        <f>AN16/$H$16</f>
        <v>1</v>
      </c>
      <c r="AQ42" s="221" t="s">
        <v>63</v>
      </c>
      <c r="AR42" s="222"/>
      <c r="AS42" s="223"/>
      <c r="AT42" s="88">
        <f>AR16/$H$16</f>
        <v>1</v>
      </c>
      <c r="AU42" s="221" t="s">
        <v>63</v>
      </c>
      <c r="AV42" s="222"/>
      <c r="AW42" s="223"/>
      <c r="AX42" s="88">
        <f>AV16/$H$16</f>
        <v>1</v>
      </c>
      <c r="AY42" s="221" t="s">
        <v>63</v>
      </c>
      <c r="AZ42" s="222"/>
      <c r="BA42" s="223"/>
      <c r="BB42" s="88">
        <f>AZ16/$H$16</f>
        <v>1</v>
      </c>
      <c r="BC42" s="221" t="s">
        <v>63</v>
      </c>
      <c r="BD42" s="222"/>
      <c r="BE42" s="223"/>
      <c r="BF42" s="88">
        <f>BD16/$H$16</f>
        <v>1</v>
      </c>
      <c r="BG42" s="221" t="s">
        <v>63</v>
      </c>
      <c r="BH42" s="222"/>
      <c r="BI42" s="223"/>
      <c r="BJ42" s="88">
        <f>BH16/$H$16</f>
        <v>1</v>
      </c>
      <c r="BK42" s="221" t="s">
        <v>63</v>
      </c>
      <c r="BL42" s="222"/>
      <c r="BM42" s="223"/>
      <c r="BN42" s="88">
        <f t="shared" ref="BN42" si="673">BL16/$H$16</f>
        <v>1</v>
      </c>
      <c r="BO42" s="221" t="s">
        <v>63</v>
      </c>
      <c r="BP42" s="222"/>
      <c r="BQ42" s="223"/>
      <c r="BR42" s="88">
        <f t="shared" ref="BR42" si="674">BP16/$H$16</f>
        <v>1</v>
      </c>
      <c r="BS42" s="221" t="s">
        <v>63</v>
      </c>
      <c r="BT42" s="222"/>
      <c r="BU42" s="223"/>
      <c r="BV42" s="88">
        <f t="shared" ref="BV42" si="675">BT16/$H$16</f>
        <v>1</v>
      </c>
      <c r="BW42" s="221" t="s">
        <v>63</v>
      </c>
      <c r="BX42" s="222"/>
      <c r="BY42" s="223"/>
      <c r="BZ42" s="88">
        <f t="shared" ref="BZ42" si="676">BX16/$H$16</f>
        <v>1</v>
      </c>
      <c r="CA42" s="221" t="s">
        <v>63</v>
      </c>
      <c r="CB42" s="222"/>
      <c r="CC42" s="223"/>
      <c r="CD42" s="88">
        <f t="shared" ref="CD42" si="677">CB16/$H$16</f>
        <v>1</v>
      </c>
      <c r="CE42" s="221" t="s">
        <v>63</v>
      </c>
      <c r="CF42" s="222"/>
      <c r="CG42" s="223"/>
      <c r="CH42" s="88">
        <f t="shared" ref="CH42" si="678">CF16/$H$16</f>
        <v>1</v>
      </c>
      <c r="CI42" s="221" t="s">
        <v>63</v>
      </c>
      <c r="CJ42" s="222"/>
      <c r="CK42" s="223"/>
      <c r="CL42" s="88">
        <f t="shared" ref="CL42" si="679">CJ16/$H$16</f>
        <v>1</v>
      </c>
      <c r="CM42" s="221" t="s">
        <v>63</v>
      </c>
      <c r="CN42" s="222"/>
      <c r="CO42" s="223"/>
      <c r="CP42" s="88">
        <f t="shared" ref="CP42" si="680">CN16/$H$16</f>
        <v>1</v>
      </c>
    </row>
    <row r="43" spans="2:94" x14ac:dyDescent="0.3">
      <c r="L43" s="65"/>
      <c r="M43" s="65"/>
      <c r="O43" s="221" t="s">
        <v>62</v>
      </c>
      <c r="P43" s="222"/>
      <c r="Q43" s="223"/>
      <c r="R43" s="88">
        <f>P17/$H$17</f>
        <v>0</v>
      </c>
      <c r="S43" s="269" t="s">
        <v>62</v>
      </c>
      <c r="T43" s="222"/>
      <c r="U43" s="223"/>
      <c r="V43" s="88">
        <f>T17/$H$17</f>
        <v>0</v>
      </c>
      <c r="W43" s="221" t="s">
        <v>62</v>
      </c>
      <c r="X43" s="222"/>
      <c r="Y43" s="223"/>
      <c r="Z43" s="88">
        <f>X17/$H$17</f>
        <v>0.49751243781094528</v>
      </c>
      <c r="AA43" s="221" t="s">
        <v>62</v>
      </c>
      <c r="AB43" s="222"/>
      <c r="AC43" s="223"/>
      <c r="AD43" s="88">
        <f>AB17/$H$17</f>
        <v>0.54999999999999993</v>
      </c>
      <c r="AE43" s="221" t="s">
        <v>62</v>
      </c>
      <c r="AF43" s="222"/>
      <c r="AG43" s="223"/>
      <c r="AH43" s="88">
        <f>AF17/$H$17</f>
        <v>1</v>
      </c>
      <c r="AI43" s="221" t="s">
        <v>62</v>
      </c>
      <c r="AJ43" s="222"/>
      <c r="AK43" s="223"/>
      <c r="AL43" s="88">
        <f>AJ17/$H$17</f>
        <v>1</v>
      </c>
      <c r="AM43" s="221" t="s">
        <v>62</v>
      </c>
      <c r="AN43" s="222"/>
      <c r="AO43" s="223"/>
      <c r="AP43" s="88">
        <f>AN17/$H$17</f>
        <v>1</v>
      </c>
      <c r="AQ43" s="221" t="s">
        <v>62</v>
      </c>
      <c r="AR43" s="222"/>
      <c r="AS43" s="223"/>
      <c r="AT43" s="88">
        <f>AR17/$H$17</f>
        <v>1</v>
      </c>
      <c r="AU43" s="221" t="s">
        <v>62</v>
      </c>
      <c r="AV43" s="222"/>
      <c r="AW43" s="223"/>
      <c r="AX43" s="88">
        <f>AV17/$H$17</f>
        <v>1</v>
      </c>
      <c r="AY43" s="221" t="s">
        <v>62</v>
      </c>
      <c r="AZ43" s="222"/>
      <c r="BA43" s="223"/>
      <c r="BB43" s="88">
        <f>AZ17/$H$17</f>
        <v>1</v>
      </c>
      <c r="BC43" s="221" t="s">
        <v>62</v>
      </c>
      <c r="BD43" s="222"/>
      <c r="BE43" s="223"/>
      <c r="BF43" s="88">
        <f>BD17/$H$17</f>
        <v>1</v>
      </c>
      <c r="BG43" s="221" t="s">
        <v>62</v>
      </c>
      <c r="BH43" s="222"/>
      <c r="BI43" s="223"/>
      <c r="BJ43" s="88">
        <f>BH17/$H$17</f>
        <v>1</v>
      </c>
      <c r="BK43" s="221" t="s">
        <v>62</v>
      </c>
      <c r="BL43" s="222"/>
      <c r="BM43" s="223"/>
      <c r="BN43" s="88">
        <f t="shared" ref="BN43" si="681">BL17/$H$17</f>
        <v>1</v>
      </c>
      <c r="BO43" s="221" t="s">
        <v>62</v>
      </c>
      <c r="BP43" s="222"/>
      <c r="BQ43" s="223"/>
      <c r="BR43" s="88">
        <f t="shared" ref="BR43" si="682">BP17/$H$17</f>
        <v>1</v>
      </c>
      <c r="BS43" s="221" t="s">
        <v>62</v>
      </c>
      <c r="BT43" s="222"/>
      <c r="BU43" s="223"/>
      <c r="BV43" s="88">
        <f t="shared" ref="BV43" si="683">BT17/$H$17</f>
        <v>1</v>
      </c>
      <c r="BW43" s="221" t="s">
        <v>62</v>
      </c>
      <c r="BX43" s="222"/>
      <c r="BY43" s="223"/>
      <c r="BZ43" s="88">
        <f t="shared" ref="BZ43" si="684">BX17/$H$17</f>
        <v>1</v>
      </c>
      <c r="CA43" s="221" t="s">
        <v>62</v>
      </c>
      <c r="CB43" s="222"/>
      <c r="CC43" s="223"/>
      <c r="CD43" s="88">
        <f t="shared" ref="CD43" si="685">CB17/$H$17</f>
        <v>1</v>
      </c>
      <c r="CE43" s="221" t="s">
        <v>62</v>
      </c>
      <c r="CF43" s="222"/>
      <c r="CG43" s="223"/>
      <c r="CH43" s="88">
        <f t="shared" ref="CH43" si="686">CF17/$H$17</f>
        <v>1</v>
      </c>
      <c r="CI43" s="221" t="s">
        <v>62</v>
      </c>
      <c r="CJ43" s="222"/>
      <c r="CK43" s="223"/>
      <c r="CL43" s="88">
        <f t="shared" ref="CL43" si="687">CJ17/$H$17</f>
        <v>1</v>
      </c>
      <c r="CM43" s="221" t="s">
        <v>62</v>
      </c>
      <c r="CN43" s="222"/>
      <c r="CO43" s="223"/>
      <c r="CP43" s="88">
        <f t="shared" ref="CP43" si="688">CN17/$H$17</f>
        <v>1</v>
      </c>
    </row>
    <row r="44" spans="2:94" x14ac:dyDescent="0.3">
      <c r="O44" s="221" t="s">
        <v>64</v>
      </c>
      <c r="P44" s="222"/>
      <c r="Q44" s="223"/>
      <c r="R44" s="88">
        <f>P18/$H$18</f>
        <v>0</v>
      </c>
      <c r="S44" s="269" t="s">
        <v>64</v>
      </c>
      <c r="T44" s="222"/>
      <c r="U44" s="223"/>
      <c r="V44" s="88">
        <f>T18/$H$18</f>
        <v>0</v>
      </c>
      <c r="W44" s="221" t="s">
        <v>64</v>
      </c>
      <c r="X44" s="222"/>
      <c r="Y44" s="223"/>
      <c r="Z44" s="88">
        <f>X18/$H$18</f>
        <v>0</v>
      </c>
      <c r="AA44" s="221" t="s">
        <v>64</v>
      </c>
      <c r="AB44" s="222"/>
      <c r="AC44" s="223"/>
      <c r="AD44" s="88">
        <f>AB18/$H$18</f>
        <v>0</v>
      </c>
      <c r="AE44" s="221" t="s">
        <v>64</v>
      </c>
      <c r="AF44" s="222"/>
      <c r="AG44" s="223"/>
      <c r="AH44" s="88">
        <f>AF18/$H$18</f>
        <v>0</v>
      </c>
      <c r="AI44" s="221" t="s">
        <v>64</v>
      </c>
      <c r="AJ44" s="222"/>
      <c r="AK44" s="223"/>
      <c r="AL44" s="88">
        <f>AJ18/$H$18</f>
        <v>0</v>
      </c>
      <c r="AM44" s="221" t="s">
        <v>64</v>
      </c>
      <c r="AN44" s="222"/>
      <c r="AO44" s="223"/>
      <c r="AP44" s="88">
        <f>AN18/$H$18</f>
        <v>0</v>
      </c>
      <c r="AQ44" s="221" t="s">
        <v>64</v>
      </c>
      <c r="AR44" s="222"/>
      <c r="AS44" s="223"/>
      <c r="AT44" s="88">
        <f>AR18/$H$18</f>
        <v>0</v>
      </c>
      <c r="AU44" s="221" t="s">
        <v>64</v>
      </c>
      <c r="AV44" s="222"/>
      <c r="AW44" s="223"/>
      <c r="AX44" s="88">
        <f>AV18/$H$18</f>
        <v>0</v>
      </c>
      <c r="AY44" s="221" t="s">
        <v>64</v>
      </c>
      <c r="AZ44" s="222"/>
      <c r="BA44" s="223"/>
      <c r="BB44" s="88">
        <f>AZ18/$H$18</f>
        <v>0</v>
      </c>
      <c r="BC44" s="221" t="s">
        <v>64</v>
      </c>
      <c r="BD44" s="222"/>
      <c r="BE44" s="223"/>
      <c r="BF44" s="88">
        <f>BD18/$H$18</f>
        <v>0</v>
      </c>
      <c r="BG44" s="221" t="s">
        <v>64</v>
      </c>
      <c r="BH44" s="222"/>
      <c r="BI44" s="223"/>
      <c r="BJ44" s="88">
        <f>BH18/$H$18</f>
        <v>0</v>
      </c>
      <c r="BK44" s="221" t="s">
        <v>64</v>
      </c>
      <c r="BL44" s="222"/>
      <c r="BM44" s="223"/>
      <c r="BN44" s="88">
        <f t="shared" ref="BN44" si="689">BL18/$H$18</f>
        <v>0</v>
      </c>
      <c r="BO44" s="221" t="s">
        <v>64</v>
      </c>
      <c r="BP44" s="222"/>
      <c r="BQ44" s="223"/>
      <c r="BR44" s="88">
        <f t="shared" ref="BR44" si="690">BP18/$H$18</f>
        <v>0</v>
      </c>
      <c r="BS44" s="221" t="s">
        <v>64</v>
      </c>
      <c r="BT44" s="222"/>
      <c r="BU44" s="223"/>
      <c r="BV44" s="88">
        <f t="shared" ref="BV44" si="691">BT18/$H$18</f>
        <v>0</v>
      </c>
      <c r="BW44" s="221" t="s">
        <v>64</v>
      </c>
      <c r="BX44" s="222"/>
      <c r="BY44" s="223"/>
      <c r="BZ44" s="88">
        <f t="shared" ref="BZ44" si="692">BX18/$H$18</f>
        <v>0</v>
      </c>
      <c r="CA44" s="221" t="s">
        <v>64</v>
      </c>
      <c r="CB44" s="222"/>
      <c r="CC44" s="223"/>
      <c r="CD44" s="88">
        <f t="shared" ref="CD44" si="693">CB18/$H$18</f>
        <v>0</v>
      </c>
      <c r="CE44" s="221" t="s">
        <v>64</v>
      </c>
      <c r="CF44" s="222"/>
      <c r="CG44" s="223"/>
      <c r="CH44" s="88">
        <f t="shared" ref="CH44" si="694">CF18/$H$18</f>
        <v>0</v>
      </c>
      <c r="CI44" s="221" t="s">
        <v>64</v>
      </c>
      <c r="CJ44" s="222"/>
      <c r="CK44" s="223"/>
      <c r="CL44" s="88">
        <f t="shared" ref="CL44" si="695">CJ18/$H$18</f>
        <v>0</v>
      </c>
      <c r="CM44" s="221" t="s">
        <v>64</v>
      </c>
      <c r="CN44" s="222"/>
      <c r="CO44" s="223"/>
      <c r="CP44" s="88">
        <f t="shared" ref="CP44" si="696">CN18/$H$18</f>
        <v>0</v>
      </c>
    </row>
    <row r="45" spans="2:94" x14ac:dyDescent="0.3">
      <c r="O45" s="224" t="s">
        <v>48</v>
      </c>
      <c r="P45" s="225"/>
      <c r="Q45" s="226"/>
      <c r="R45" s="88"/>
      <c r="S45" s="225" t="s">
        <v>48</v>
      </c>
      <c r="T45" s="225"/>
      <c r="U45" s="226"/>
      <c r="V45" s="88"/>
      <c r="W45" s="224" t="s">
        <v>48</v>
      </c>
      <c r="X45" s="225"/>
      <c r="Y45" s="226"/>
      <c r="Z45" s="88"/>
      <c r="AA45" s="224" t="s">
        <v>48</v>
      </c>
      <c r="AB45" s="225"/>
      <c r="AC45" s="226"/>
      <c r="AD45" s="88"/>
      <c r="AE45" s="224" t="s">
        <v>48</v>
      </c>
      <c r="AF45" s="225"/>
      <c r="AG45" s="226"/>
      <c r="AH45" s="88"/>
      <c r="AI45" s="224" t="s">
        <v>48</v>
      </c>
      <c r="AJ45" s="225"/>
      <c r="AK45" s="226"/>
      <c r="AL45" s="88"/>
      <c r="AM45" s="224" t="s">
        <v>48</v>
      </c>
      <c r="AN45" s="225"/>
      <c r="AO45" s="226"/>
      <c r="AP45" s="88"/>
      <c r="AQ45" s="224" t="s">
        <v>48</v>
      </c>
      <c r="AR45" s="225"/>
      <c r="AS45" s="226"/>
      <c r="AT45" s="88"/>
      <c r="AU45" s="224" t="s">
        <v>48</v>
      </c>
      <c r="AV45" s="225"/>
      <c r="AW45" s="226"/>
      <c r="AX45" s="88"/>
      <c r="AY45" s="224" t="s">
        <v>48</v>
      </c>
      <c r="AZ45" s="225"/>
      <c r="BA45" s="226"/>
      <c r="BB45" s="88"/>
      <c r="BC45" s="224" t="s">
        <v>48</v>
      </c>
      <c r="BD45" s="225"/>
      <c r="BE45" s="226"/>
      <c r="BF45" s="88"/>
      <c r="BG45" s="224" t="s">
        <v>48</v>
      </c>
      <c r="BH45" s="225"/>
      <c r="BI45" s="226"/>
      <c r="BJ45" s="88"/>
      <c r="BK45" s="224" t="s">
        <v>48</v>
      </c>
      <c r="BL45" s="225"/>
      <c r="BM45" s="226"/>
      <c r="BN45" s="88"/>
      <c r="BO45" s="224" t="s">
        <v>48</v>
      </c>
      <c r="BP45" s="225"/>
      <c r="BQ45" s="226"/>
      <c r="BR45" s="88"/>
      <c r="BS45" s="224" t="s">
        <v>48</v>
      </c>
      <c r="BT45" s="225"/>
      <c r="BU45" s="226"/>
      <c r="BV45" s="88"/>
      <c r="BW45" s="224" t="s">
        <v>48</v>
      </c>
      <c r="BX45" s="225"/>
      <c r="BY45" s="226"/>
      <c r="BZ45" s="88"/>
      <c r="CA45" s="224" t="s">
        <v>48</v>
      </c>
      <c r="CB45" s="225"/>
      <c r="CC45" s="226"/>
      <c r="CD45" s="88"/>
      <c r="CE45" s="224" t="s">
        <v>48</v>
      </c>
      <c r="CF45" s="225"/>
      <c r="CG45" s="226"/>
      <c r="CH45" s="88"/>
      <c r="CI45" s="224" t="s">
        <v>48</v>
      </c>
      <c r="CJ45" s="225"/>
      <c r="CK45" s="226"/>
      <c r="CL45" s="88"/>
      <c r="CM45" s="224" t="s">
        <v>48</v>
      </c>
      <c r="CN45" s="225"/>
      <c r="CO45" s="226"/>
      <c r="CP45" s="88"/>
    </row>
    <row r="46" spans="2:94" x14ac:dyDescent="0.3">
      <c r="O46" s="221" t="s">
        <v>65</v>
      </c>
      <c r="P46" s="222"/>
      <c r="Q46" s="223"/>
      <c r="R46" s="88">
        <f>P21/$H$21</f>
        <v>0</v>
      </c>
      <c r="S46" s="269" t="s">
        <v>65</v>
      </c>
      <c r="T46" s="222"/>
      <c r="U46" s="223"/>
      <c r="V46" s="88">
        <f>T21/$H$21</f>
        <v>0</v>
      </c>
      <c r="W46" s="221" t="s">
        <v>65</v>
      </c>
      <c r="X46" s="222"/>
      <c r="Y46" s="223"/>
      <c r="Z46" s="88">
        <f>X21/$H$21</f>
        <v>0</v>
      </c>
      <c r="AA46" s="221" t="s">
        <v>65</v>
      </c>
      <c r="AB46" s="222"/>
      <c r="AC46" s="223"/>
      <c r="AD46" s="88">
        <f>AB21/$H$21</f>
        <v>0</v>
      </c>
      <c r="AE46" s="221" t="s">
        <v>65</v>
      </c>
      <c r="AF46" s="222"/>
      <c r="AG46" s="223"/>
      <c r="AH46" s="88">
        <f>AF21/$H$21</f>
        <v>1.9121007294664284E-3</v>
      </c>
      <c r="AI46" s="221" t="s">
        <v>65</v>
      </c>
      <c r="AJ46" s="222"/>
      <c r="AK46" s="223"/>
      <c r="AL46" s="88">
        <f>AJ21/$H$21</f>
        <v>4.9714618966127139E-2</v>
      </c>
      <c r="AM46" s="221" t="s">
        <v>65</v>
      </c>
      <c r="AN46" s="222"/>
      <c r="AO46" s="223"/>
      <c r="AP46" s="88">
        <f>AN21/$H$21</f>
        <v>5.7681705338903919E-2</v>
      </c>
      <c r="AQ46" s="221" t="s">
        <v>65</v>
      </c>
      <c r="AR46" s="222"/>
      <c r="AS46" s="223"/>
      <c r="AT46" s="88">
        <f>AR21/$H$21</f>
        <v>6.6764183803869448E-2</v>
      </c>
      <c r="AU46" s="221" t="s">
        <v>65</v>
      </c>
      <c r="AV46" s="222"/>
      <c r="AW46" s="223"/>
      <c r="AX46" s="88">
        <f>AV21/$H$21</f>
        <v>0.25797425675051228</v>
      </c>
      <c r="AY46" s="221" t="s">
        <v>65</v>
      </c>
      <c r="AZ46" s="222"/>
      <c r="BA46" s="223"/>
      <c r="BB46" s="88">
        <f>AZ21/$H$21</f>
        <v>0.64039440264379799</v>
      </c>
      <c r="BC46" s="221" t="s">
        <v>65</v>
      </c>
      <c r="BD46" s="222"/>
      <c r="BE46" s="223"/>
      <c r="BF46" s="88">
        <f>BD21/$H$21</f>
        <v>0.64039440264379799</v>
      </c>
      <c r="BG46" s="221" t="s">
        <v>65</v>
      </c>
      <c r="BH46" s="222"/>
      <c r="BI46" s="223"/>
      <c r="BJ46" s="88">
        <f>BH21/$H$21</f>
        <v>0.86347282108154788</v>
      </c>
      <c r="BK46" s="221" t="s">
        <v>65</v>
      </c>
      <c r="BL46" s="222"/>
      <c r="BM46" s="223"/>
      <c r="BN46" s="88">
        <f t="shared" ref="BN46" si="697">BL21/$H$21</f>
        <v>0.86347282108154788</v>
      </c>
      <c r="BO46" s="221" t="s">
        <v>65</v>
      </c>
      <c r="BP46" s="222"/>
      <c r="BQ46" s="223"/>
      <c r="BR46" s="88">
        <f t="shared" ref="BR46" si="698">BP21/$H$21</f>
        <v>0.86347282108154788</v>
      </c>
      <c r="BS46" s="221" t="s">
        <v>65</v>
      </c>
      <c r="BT46" s="222"/>
      <c r="BU46" s="223"/>
      <c r="BV46" s="88">
        <f t="shared" ref="BV46" si="699">BT21/$H$21</f>
        <v>0.86347282108154788</v>
      </c>
      <c r="BW46" s="221" t="s">
        <v>65</v>
      </c>
      <c r="BX46" s="222"/>
      <c r="BY46" s="223"/>
      <c r="BZ46" s="88">
        <f t="shared" ref="BZ46" si="700">BX21/$H$21</f>
        <v>0.86347282108154788</v>
      </c>
      <c r="CA46" s="221" t="s">
        <v>65</v>
      </c>
      <c r="CB46" s="222"/>
      <c r="CC46" s="223"/>
      <c r="CD46" s="88">
        <f t="shared" ref="CD46" si="701">CB21/$H$21</f>
        <v>0.86347282108154788</v>
      </c>
      <c r="CE46" s="221" t="s">
        <v>65</v>
      </c>
      <c r="CF46" s="222"/>
      <c r="CG46" s="223"/>
      <c r="CH46" s="88">
        <f t="shared" ref="CH46" si="702">CF21/$H$21</f>
        <v>0.86347282108154788</v>
      </c>
      <c r="CI46" s="221" t="s">
        <v>65</v>
      </c>
      <c r="CJ46" s="222"/>
      <c r="CK46" s="223"/>
      <c r="CL46" s="88">
        <f t="shared" ref="CL46" si="703">CJ21/$H$21</f>
        <v>0.86347282108154788</v>
      </c>
      <c r="CM46" s="221" t="s">
        <v>65</v>
      </c>
      <c r="CN46" s="222"/>
      <c r="CO46" s="223"/>
      <c r="CP46" s="88">
        <f t="shared" ref="CP46" si="704">CN21/$H$21</f>
        <v>0.86347282108154788</v>
      </c>
    </row>
    <row r="47" spans="2:94" x14ac:dyDescent="0.3">
      <c r="O47" s="221" t="s">
        <v>59</v>
      </c>
      <c r="P47" s="222"/>
      <c r="Q47" s="223"/>
      <c r="R47" s="88">
        <f>P22/$H$22</f>
        <v>0</v>
      </c>
      <c r="S47" s="269" t="s">
        <v>59</v>
      </c>
      <c r="T47" s="222"/>
      <c r="U47" s="223"/>
      <c r="V47" s="88">
        <f>T22/$H$22</f>
        <v>0</v>
      </c>
      <c r="W47" s="221" t="s">
        <v>59</v>
      </c>
      <c r="X47" s="222"/>
      <c r="Y47" s="223"/>
      <c r="Z47" s="88">
        <f>X22/$H$22</f>
        <v>0</v>
      </c>
      <c r="AA47" s="221" t="s">
        <v>59</v>
      </c>
      <c r="AB47" s="222"/>
      <c r="AC47" s="223"/>
      <c r="AD47" s="88">
        <f>AB22/$H$22</f>
        <v>0</v>
      </c>
      <c r="AE47" s="221" t="s">
        <v>59</v>
      </c>
      <c r="AF47" s="222"/>
      <c r="AG47" s="223"/>
      <c r="AH47" s="88">
        <f>AF22/$H$22</f>
        <v>0</v>
      </c>
      <c r="AI47" s="221" t="s">
        <v>59</v>
      </c>
      <c r="AJ47" s="222"/>
      <c r="AK47" s="223"/>
      <c r="AL47" s="88">
        <f>AJ22/$H$22</f>
        <v>0</v>
      </c>
      <c r="AM47" s="221" t="s">
        <v>59</v>
      </c>
      <c r="AN47" s="222"/>
      <c r="AO47" s="223"/>
      <c r="AP47" s="88">
        <f>AN22/$H$22</f>
        <v>0</v>
      </c>
      <c r="AQ47" s="221" t="s">
        <v>59</v>
      </c>
      <c r="AR47" s="222"/>
      <c r="AS47" s="223"/>
      <c r="AT47" s="88">
        <f>AR22/$H$22</f>
        <v>0</v>
      </c>
      <c r="AU47" s="221" t="s">
        <v>59</v>
      </c>
      <c r="AV47" s="222"/>
      <c r="AW47" s="223"/>
      <c r="AX47" s="88">
        <f>AV22/$H$22</f>
        <v>0</v>
      </c>
      <c r="AY47" s="221" t="s">
        <v>59</v>
      </c>
      <c r="AZ47" s="222"/>
      <c r="BA47" s="223"/>
      <c r="BB47" s="88">
        <f>AZ22/$H$22</f>
        <v>0</v>
      </c>
      <c r="BC47" s="221" t="s">
        <v>59</v>
      </c>
      <c r="BD47" s="222"/>
      <c r="BE47" s="223"/>
      <c r="BF47" s="88">
        <f>BD22/$H$22</f>
        <v>0</v>
      </c>
      <c r="BG47" s="221" t="s">
        <v>59</v>
      </c>
      <c r="BH47" s="222"/>
      <c r="BI47" s="223"/>
      <c r="BJ47" s="88">
        <f>BH22/$H$22</f>
        <v>0</v>
      </c>
      <c r="BK47" s="221" t="s">
        <v>59</v>
      </c>
      <c r="BL47" s="222"/>
      <c r="BM47" s="223"/>
      <c r="BN47" s="88">
        <f t="shared" ref="BN47" si="705">BL22/$H$22</f>
        <v>0</v>
      </c>
      <c r="BO47" s="221" t="s">
        <v>59</v>
      </c>
      <c r="BP47" s="222"/>
      <c r="BQ47" s="223"/>
      <c r="BR47" s="88">
        <f t="shared" ref="BR47" si="706">BP22/$H$22</f>
        <v>0</v>
      </c>
      <c r="BS47" s="221" t="s">
        <v>59</v>
      </c>
      <c r="BT47" s="222"/>
      <c r="BU47" s="223"/>
      <c r="BV47" s="88">
        <f t="shared" ref="BV47" si="707">BT22/$H$22</f>
        <v>0</v>
      </c>
      <c r="BW47" s="221" t="s">
        <v>59</v>
      </c>
      <c r="BX47" s="222"/>
      <c r="BY47" s="223"/>
      <c r="BZ47" s="88">
        <f t="shared" ref="BZ47" si="708">BX22/$H$22</f>
        <v>0</v>
      </c>
      <c r="CA47" s="221" t="s">
        <v>59</v>
      </c>
      <c r="CB47" s="222"/>
      <c r="CC47" s="223"/>
      <c r="CD47" s="88">
        <f t="shared" ref="CD47" si="709">CB22/$H$22</f>
        <v>0</v>
      </c>
      <c r="CE47" s="221" t="s">
        <v>59</v>
      </c>
      <c r="CF47" s="222"/>
      <c r="CG47" s="223"/>
      <c r="CH47" s="88">
        <f t="shared" ref="CH47" si="710">CF22/$H$22</f>
        <v>0</v>
      </c>
      <c r="CI47" s="221" t="s">
        <v>59</v>
      </c>
      <c r="CJ47" s="222"/>
      <c r="CK47" s="223"/>
      <c r="CL47" s="88">
        <f t="shared" ref="CL47" si="711">CJ22/$H$22</f>
        <v>0</v>
      </c>
      <c r="CM47" s="221" t="s">
        <v>59</v>
      </c>
      <c r="CN47" s="222"/>
      <c r="CO47" s="223"/>
      <c r="CP47" s="88">
        <f t="shared" ref="CP47" si="712">CN22/$H$22</f>
        <v>0</v>
      </c>
    </row>
    <row r="48" spans="2:94" x14ac:dyDescent="0.3">
      <c r="O48" s="227" t="s">
        <v>60</v>
      </c>
      <c r="P48" s="228"/>
      <c r="Q48" s="229"/>
      <c r="R48" s="169"/>
      <c r="S48" s="227" t="s">
        <v>60</v>
      </c>
      <c r="T48" s="228"/>
      <c r="U48" s="229"/>
      <c r="V48" s="169"/>
      <c r="W48" s="227" t="s">
        <v>60</v>
      </c>
      <c r="X48" s="228"/>
      <c r="Y48" s="229"/>
      <c r="Z48" s="169"/>
      <c r="AA48" s="227" t="s">
        <v>60</v>
      </c>
      <c r="AB48" s="228"/>
      <c r="AC48" s="229"/>
      <c r="AD48" s="169"/>
      <c r="AE48" s="227" t="s">
        <v>60</v>
      </c>
      <c r="AF48" s="228"/>
      <c r="AG48" s="229"/>
      <c r="AH48" s="169"/>
      <c r="AI48" s="227" t="s">
        <v>60</v>
      </c>
      <c r="AJ48" s="228"/>
      <c r="AK48" s="229"/>
      <c r="AL48" s="169"/>
      <c r="AM48" s="227" t="s">
        <v>60</v>
      </c>
      <c r="AN48" s="228"/>
      <c r="AO48" s="229"/>
      <c r="AP48" s="169"/>
      <c r="AQ48" s="227" t="s">
        <v>60</v>
      </c>
      <c r="AR48" s="228"/>
      <c r="AS48" s="229"/>
      <c r="AT48" s="169"/>
      <c r="AU48" s="227" t="s">
        <v>60</v>
      </c>
      <c r="AV48" s="228"/>
      <c r="AW48" s="229"/>
      <c r="AX48" s="169"/>
      <c r="AY48" s="227" t="s">
        <v>60</v>
      </c>
      <c r="AZ48" s="228"/>
      <c r="BA48" s="229"/>
      <c r="BB48" s="169"/>
      <c r="BC48" s="227" t="s">
        <v>60</v>
      </c>
      <c r="BD48" s="228"/>
      <c r="BE48" s="229"/>
      <c r="BF48" s="169"/>
      <c r="BG48" s="227" t="s">
        <v>60</v>
      </c>
      <c r="BH48" s="228"/>
      <c r="BI48" s="229"/>
      <c r="BJ48" s="169"/>
      <c r="BK48" s="227" t="s">
        <v>60</v>
      </c>
      <c r="BL48" s="228"/>
      <c r="BM48" s="229"/>
      <c r="BN48" s="169"/>
      <c r="BO48" s="227" t="s">
        <v>60</v>
      </c>
      <c r="BP48" s="228"/>
      <c r="BQ48" s="229"/>
      <c r="BR48" s="169"/>
      <c r="BS48" s="227" t="s">
        <v>60</v>
      </c>
      <c r="BT48" s="228"/>
      <c r="BU48" s="229"/>
      <c r="BV48" s="169"/>
      <c r="BW48" s="227" t="s">
        <v>60</v>
      </c>
      <c r="BX48" s="228"/>
      <c r="BY48" s="229"/>
      <c r="BZ48" s="169"/>
      <c r="CA48" s="227" t="s">
        <v>60</v>
      </c>
      <c r="CB48" s="228"/>
      <c r="CC48" s="229"/>
      <c r="CD48" s="169"/>
      <c r="CE48" s="227" t="s">
        <v>60</v>
      </c>
      <c r="CF48" s="228"/>
      <c r="CG48" s="229"/>
      <c r="CH48" s="169"/>
      <c r="CI48" s="227" t="s">
        <v>60</v>
      </c>
      <c r="CJ48" s="228"/>
      <c r="CK48" s="229"/>
      <c r="CL48" s="169"/>
      <c r="CM48" s="227" t="s">
        <v>60</v>
      </c>
      <c r="CN48" s="228"/>
      <c r="CO48" s="229"/>
      <c r="CP48" s="169"/>
    </row>
    <row r="49" spans="15:94" x14ac:dyDescent="0.3">
      <c r="O49" s="230" t="s">
        <v>67</v>
      </c>
      <c r="P49" s="231"/>
      <c r="Q49" s="232"/>
      <c r="R49" s="169">
        <f>P24/$H$24</f>
        <v>0</v>
      </c>
      <c r="S49" s="230" t="s">
        <v>67</v>
      </c>
      <c r="T49" s="231"/>
      <c r="U49" s="232"/>
      <c r="V49" s="169">
        <f>T24/$H$24</f>
        <v>0</v>
      </c>
      <c r="W49" s="230" t="s">
        <v>67</v>
      </c>
      <c r="X49" s="231"/>
      <c r="Y49" s="232"/>
      <c r="Z49" s="169">
        <f>X24/$H$24</f>
        <v>0</v>
      </c>
      <c r="AA49" s="230" t="s">
        <v>67</v>
      </c>
      <c r="AB49" s="231"/>
      <c r="AC49" s="232"/>
      <c r="AD49" s="169">
        <f>AB24/$H$24</f>
        <v>0</v>
      </c>
      <c r="AE49" s="230" t="s">
        <v>67</v>
      </c>
      <c r="AF49" s="231"/>
      <c r="AG49" s="232"/>
      <c r="AH49" s="169">
        <f>AF24/$H$24</f>
        <v>0</v>
      </c>
      <c r="AI49" s="230" t="s">
        <v>67</v>
      </c>
      <c r="AJ49" s="231"/>
      <c r="AK49" s="232"/>
      <c r="AL49" s="169">
        <f>AJ24/$H$24</f>
        <v>0</v>
      </c>
      <c r="AM49" s="230" t="s">
        <v>67</v>
      </c>
      <c r="AN49" s="231"/>
      <c r="AO49" s="232"/>
      <c r="AP49" s="169">
        <f>AN24/$H$24</f>
        <v>0</v>
      </c>
      <c r="AQ49" s="230" t="s">
        <v>67</v>
      </c>
      <c r="AR49" s="231"/>
      <c r="AS49" s="232"/>
      <c r="AT49" s="169">
        <f>AR24/$H$24</f>
        <v>0</v>
      </c>
      <c r="AU49" s="230" t="s">
        <v>67</v>
      </c>
      <c r="AV49" s="231"/>
      <c r="AW49" s="232"/>
      <c r="AX49" s="169">
        <f>AV24/$H$24</f>
        <v>0</v>
      </c>
      <c r="AY49" s="230" t="s">
        <v>67</v>
      </c>
      <c r="AZ49" s="231"/>
      <c r="BA49" s="232"/>
      <c r="BB49" s="169">
        <f>AZ24/$H$24</f>
        <v>0</v>
      </c>
      <c r="BC49" s="230" t="s">
        <v>67</v>
      </c>
      <c r="BD49" s="231"/>
      <c r="BE49" s="232"/>
      <c r="BF49" s="169">
        <f>BD24/$H$24</f>
        <v>0</v>
      </c>
      <c r="BG49" s="230" t="s">
        <v>67</v>
      </c>
      <c r="BH49" s="231"/>
      <c r="BI49" s="232"/>
      <c r="BJ49" s="169">
        <f>BH24/$H$24</f>
        <v>0</v>
      </c>
      <c r="BK49" s="230" t="s">
        <v>67</v>
      </c>
      <c r="BL49" s="231"/>
      <c r="BM49" s="232"/>
      <c r="BN49" s="169">
        <f t="shared" ref="BN49" si="713">BL24/$H$24</f>
        <v>0</v>
      </c>
      <c r="BO49" s="230" t="s">
        <v>67</v>
      </c>
      <c r="BP49" s="231"/>
      <c r="BQ49" s="232"/>
      <c r="BR49" s="169">
        <f t="shared" ref="BR49" si="714">BP24/$H$24</f>
        <v>0</v>
      </c>
      <c r="BS49" s="230" t="s">
        <v>67</v>
      </c>
      <c r="BT49" s="231"/>
      <c r="BU49" s="232"/>
      <c r="BV49" s="169">
        <f t="shared" ref="BV49" si="715">BT24/$H$24</f>
        <v>0</v>
      </c>
      <c r="BW49" s="230" t="s">
        <v>67</v>
      </c>
      <c r="BX49" s="231"/>
      <c r="BY49" s="232"/>
      <c r="BZ49" s="169">
        <f t="shared" ref="BZ49" si="716">BX24/$H$24</f>
        <v>0</v>
      </c>
      <c r="CA49" s="230" t="s">
        <v>67</v>
      </c>
      <c r="CB49" s="231"/>
      <c r="CC49" s="232"/>
      <c r="CD49" s="169">
        <f t="shared" ref="CD49" si="717">CB24/$H$24</f>
        <v>0</v>
      </c>
      <c r="CE49" s="230" t="s">
        <v>67</v>
      </c>
      <c r="CF49" s="231"/>
      <c r="CG49" s="232"/>
      <c r="CH49" s="169">
        <f t="shared" ref="CH49" si="718">CF24/$H$24</f>
        <v>0</v>
      </c>
      <c r="CI49" s="230" t="s">
        <v>67</v>
      </c>
      <c r="CJ49" s="231"/>
      <c r="CK49" s="232"/>
      <c r="CL49" s="169">
        <f t="shared" ref="CL49" si="719">CJ24/$H$24</f>
        <v>0</v>
      </c>
      <c r="CM49" s="230" t="s">
        <v>67</v>
      </c>
      <c r="CN49" s="231"/>
      <c r="CO49" s="232"/>
      <c r="CP49" s="169">
        <f t="shared" ref="CP49" si="720">CN24/$H$24</f>
        <v>0</v>
      </c>
    </row>
    <row r="50" spans="15:94" x14ac:dyDescent="0.3">
      <c r="O50" s="230" t="s">
        <v>68</v>
      </c>
      <c r="P50" s="231"/>
      <c r="Q50" s="232"/>
      <c r="R50" s="169">
        <f>P25/$H$25</f>
        <v>0</v>
      </c>
      <c r="S50" s="230" t="s">
        <v>68</v>
      </c>
      <c r="T50" s="231"/>
      <c r="U50" s="232"/>
      <c r="V50" s="169">
        <f>T25/$H$25</f>
        <v>0</v>
      </c>
      <c r="W50" s="230" t="s">
        <v>68</v>
      </c>
      <c r="X50" s="231"/>
      <c r="Y50" s="232"/>
      <c r="Z50" s="169">
        <f>X25/$H$25</f>
        <v>0</v>
      </c>
      <c r="AA50" s="230" t="s">
        <v>68</v>
      </c>
      <c r="AB50" s="231"/>
      <c r="AC50" s="232"/>
      <c r="AD50" s="169">
        <f>AB25/$H$25</f>
        <v>0</v>
      </c>
      <c r="AE50" s="230" t="s">
        <v>68</v>
      </c>
      <c r="AF50" s="231"/>
      <c r="AG50" s="232"/>
      <c r="AH50" s="169">
        <f>AF25/$H$25</f>
        <v>0</v>
      </c>
      <c r="AI50" s="230" t="s">
        <v>68</v>
      </c>
      <c r="AJ50" s="231"/>
      <c r="AK50" s="232"/>
      <c r="AL50" s="169">
        <f>AJ25/$H$25</f>
        <v>0</v>
      </c>
      <c r="AM50" s="230" t="s">
        <v>68</v>
      </c>
      <c r="AN50" s="231"/>
      <c r="AO50" s="232"/>
      <c r="AP50" s="169">
        <f>AN25/$H$25</f>
        <v>0</v>
      </c>
      <c r="AQ50" s="230" t="s">
        <v>68</v>
      </c>
      <c r="AR50" s="231"/>
      <c r="AS50" s="232"/>
      <c r="AT50" s="169">
        <f>AR25/$H$25</f>
        <v>0</v>
      </c>
      <c r="AU50" s="230" t="s">
        <v>68</v>
      </c>
      <c r="AV50" s="231"/>
      <c r="AW50" s="232"/>
      <c r="AX50" s="169">
        <f>AV25/$H$25</f>
        <v>0</v>
      </c>
      <c r="AY50" s="230" t="s">
        <v>68</v>
      </c>
      <c r="AZ50" s="231"/>
      <c r="BA50" s="232"/>
      <c r="BB50" s="169">
        <f>AZ25/$H$25</f>
        <v>0</v>
      </c>
      <c r="BC50" s="230" t="s">
        <v>68</v>
      </c>
      <c r="BD50" s="231"/>
      <c r="BE50" s="232"/>
      <c r="BF50" s="169">
        <f>BD25/$H$25</f>
        <v>0</v>
      </c>
      <c r="BG50" s="230" t="s">
        <v>68</v>
      </c>
      <c r="BH50" s="231"/>
      <c r="BI50" s="232"/>
      <c r="BJ50" s="169">
        <f>BH25/$H$25</f>
        <v>0</v>
      </c>
      <c r="BK50" s="230" t="s">
        <v>68</v>
      </c>
      <c r="BL50" s="231"/>
      <c r="BM50" s="232"/>
      <c r="BN50" s="169">
        <f t="shared" ref="BN50" si="721">BL25/$H$25</f>
        <v>0</v>
      </c>
      <c r="BO50" s="230" t="s">
        <v>68</v>
      </c>
      <c r="BP50" s="231"/>
      <c r="BQ50" s="232"/>
      <c r="BR50" s="169">
        <f t="shared" ref="BR50" si="722">BP25/$H$25</f>
        <v>0</v>
      </c>
      <c r="BS50" s="230" t="s">
        <v>68</v>
      </c>
      <c r="BT50" s="231"/>
      <c r="BU50" s="232"/>
      <c r="BV50" s="169">
        <f t="shared" ref="BV50" si="723">BT25/$H$25</f>
        <v>0</v>
      </c>
      <c r="BW50" s="230" t="s">
        <v>68</v>
      </c>
      <c r="BX50" s="231"/>
      <c r="BY50" s="232"/>
      <c r="BZ50" s="169">
        <f t="shared" ref="BZ50" si="724">BX25/$H$25</f>
        <v>0</v>
      </c>
      <c r="CA50" s="230" t="s">
        <v>68</v>
      </c>
      <c r="CB50" s="231"/>
      <c r="CC50" s="232"/>
      <c r="CD50" s="169">
        <f t="shared" ref="CD50" si="725">CB25/$H$25</f>
        <v>0</v>
      </c>
      <c r="CE50" s="230" t="s">
        <v>68</v>
      </c>
      <c r="CF50" s="231"/>
      <c r="CG50" s="232"/>
      <c r="CH50" s="169">
        <f t="shared" ref="CH50" si="726">CF25/$H$25</f>
        <v>0</v>
      </c>
      <c r="CI50" s="230" t="s">
        <v>68</v>
      </c>
      <c r="CJ50" s="231"/>
      <c r="CK50" s="232"/>
      <c r="CL50" s="169">
        <f t="shared" ref="CL50" si="727">CJ25/$H$25</f>
        <v>0</v>
      </c>
      <c r="CM50" s="230" t="s">
        <v>68</v>
      </c>
      <c r="CN50" s="231"/>
      <c r="CO50" s="232"/>
      <c r="CP50" s="169">
        <f t="shared" ref="CP50" si="728">CN25/$H$25</f>
        <v>0</v>
      </c>
    </row>
    <row r="51" spans="15:94" x14ac:dyDescent="0.3">
      <c r="O51" s="230" t="s">
        <v>69</v>
      </c>
      <c r="P51" s="231"/>
      <c r="Q51" s="232"/>
      <c r="R51" s="169">
        <f>P26/$H$26</f>
        <v>0</v>
      </c>
      <c r="S51" s="230" t="s">
        <v>69</v>
      </c>
      <c r="T51" s="231"/>
      <c r="U51" s="232"/>
      <c r="V51" s="169">
        <f>T26/$H$26</f>
        <v>0</v>
      </c>
      <c r="W51" s="230" t="s">
        <v>69</v>
      </c>
      <c r="X51" s="231"/>
      <c r="Y51" s="232"/>
      <c r="Z51" s="169">
        <f>X26/$H$26</f>
        <v>0</v>
      </c>
      <c r="AA51" s="230" t="s">
        <v>69</v>
      </c>
      <c r="AB51" s="231"/>
      <c r="AC51" s="232"/>
      <c r="AD51" s="169">
        <f>AB26/$H$26</f>
        <v>0</v>
      </c>
      <c r="AE51" s="230" t="s">
        <v>69</v>
      </c>
      <c r="AF51" s="231"/>
      <c r="AG51" s="232"/>
      <c r="AH51" s="169">
        <f>AF26/$H$26</f>
        <v>0</v>
      </c>
      <c r="AI51" s="230" t="s">
        <v>69</v>
      </c>
      <c r="AJ51" s="231"/>
      <c r="AK51" s="232"/>
      <c r="AL51" s="169">
        <f>AJ26/$H$26</f>
        <v>0</v>
      </c>
      <c r="AM51" s="230" t="s">
        <v>69</v>
      </c>
      <c r="AN51" s="231"/>
      <c r="AO51" s="232"/>
      <c r="AP51" s="169">
        <f>AN26/$H$26</f>
        <v>0</v>
      </c>
      <c r="AQ51" s="230" t="s">
        <v>69</v>
      </c>
      <c r="AR51" s="231"/>
      <c r="AS51" s="232"/>
      <c r="AT51" s="169">
        <f>AR26/$H$26</f>
        <v>0</v>
      </c>
      <c r="AU51" s="230" t="s">
        <v>69</v>
      </c>
      <c r="AV51" s="231"/>
      <c r="AW51" s="232"/>
      <c r="AX51" s="169">
        <f>AV26/$H$26</f>
        <v>0</v>
      </c>
      <c r="AY51" s="230" t="s">
        <v>69</v>
      </c>
      <c r="AZ51" s="231"/>
      <c r="BA51" s="232"/>
      <c r="BB51" s="169">
        <f>AZ26/$H$26</f>
        <v>0</v>
      </c>
      <c r="BC51" s="230" t="s">
        <v>69</v>
      </c>
      <c r="BD51" s="231"/>
      <c r="BE51" s="232"/>
      <c r="BF51" s="169">
        <f>BD26/$H$26</f>
        <v>0</v>
      </c>
      <c r="BG51" s="230" t="s">
        <v>69</v>
      </c>
      <c r="BH51" s="231"/>
      <c r="BI51" s="232"/>
      <c r="BJ51" s="169">
        <f>BH26/$H$26</f>
        <v>0</v>
      </c>
      <c r="BK51" s="230" t="s">
        <v>69</v>
      </c>
      <c r="BL51" s="231"/>
      <c r="BM51" s="232"/>
      <c r="BN51" s="169">
        <f t="shared" ref="BN51" si="729">BL26/$H$26</f>
        <v>0</v>
      </c>
      <c r="BO51" s="230" t="s">
        <v>69</v>
      </c>
      <c r="BP51" s="231"/>
      <c r="BQ51" s="232"/>
      <c r="BR51" s="169">
        <f t="shared" ref="BR51" si="730">BP26/$H$26</f>
        <v>0</v>
      </c>
      <c r="BS51" s="230" t="s">
        <v>69</v>
      </c>
      <c r="BT51" s="231"/>
      <c r="BU51" s="232"/>
      <c r="BV51" s="169">
        <f t="shared" ref="BV51" si="731">BT26/$H$26</f>
        <v>0</v>
      </c>
      <c r="BW51" s="230" t="s">
        <v>69</v>
      </c>
      <c r="BX51" s="231"/>
      <c r="BY51" s="232"/>
      <c r="BZ51" s="169">
        <f t="shared" ref="BZ51" si="732">BX26/$H$26</f>
        <v>0</v>
      </c>
      <c r="CA51" s="230" t="s">
        <v>69</v>
      </c>
      <c r="CB51" s="231"/>
      <c r="CC51" s="232"/>
      <c r="CD51" s="169">
        <f t="shared" ref="CD51" si="733">CB26/$H$26</f>
        <v>0</v>
      </c>
      <c r="CE51" s="230" t="s">
        <v>69</v>
      </c>
      <c r="CF51" s="231"/>
      <c r="CG51" s="232"/>
      <c r="CH51" s="169">
        <f t="shared" ref="CH51" si="734">CF26/$H$26</f>
        <v>0</v>
      </c>
      <c r="CI51" s="230" t="s">
        <v>69</v>
      </c>
      <c r="CJ51" s="231"/>
      <c r="CK51" s="232"/>
      <c r="CL51" s="169">
        <f t="shared" ref="CL51" si="735">CJ26/$H$26</f>
        <v>0</v>
      </c>
      <c r="CM51" s="230" t="s">
        <v>69</v>
      </c>
      <c r="CN51" s="231"/>
      <c r="CO51" s="232"/>
      <c r="CP51" s="169">
        <f t="shared" ref="CP51" si="736">CN26/$H$26</f>
        <v>0</v>
      </c>
    </row>
    <row r="52" spans="15:94" ht="15" thickBot="1" x14ac:dyDescent="0.35">
      <c r="O52" s="236" t="s">
        <v>49</v>
      </c>
      <c r="P52" s="237"/>
      <c r="Q52" s="238"/>
      <c r="R52" s="169"/>
      <c r="S52" s="272" t="s">
        <v>49</v>
      </c>
      <c r="T52" s="237"/>
      <c r="U52" s="238"/>
      <c r="V52" s="168"/>
      <c r="W52" s="236" t="s">
        <v>49</v>
      </c>
      <c r="X52" s="237"/>
      <c r="Y52" s="238"/>
      <c r="Z52" s="168"/>
      <c r="AA52" s="236" t="s">
        <v>49</v>
      </c>
      <c r="AB52" s="237"/>
      <c r="AC52" s="238"/>
      <c r="AD52" s="168"/>
      <c r="AE52" s="236" t="s">
        <v>49</v>
      </c>
      <c r="AF52" s="237"/>
      <c r="AG52" s="238"/>
      <c r="AH52" s="168"/>
      <c r="AI52" s="236" t="s">
        <v>49</v>
      </c>
      <c r="AJ52" s="237"/>
      <c r="AK52" s="238"/>
      <c r="AL52" s="168"/>
      <c r="AM52" s="236" t="s">
        <v>49</v>
      </c>
      <c r="AN52" s="237"/>
      <c r="AO52" s="238"/>
      <c r="AP52" s="168"/>
      <c r="AQ52" s="236" t="s">
        <v>49</v>
      </c>
      <c r="AR52" s="237"/>
      <c r="AS52" s="238"/>
      <c r="AT52" s="168"/>
      <c r="AU52" s="236" t="s">
        <v>49</v>
      </c>
      <c r="AV52" s="237"/>
      <c r="AW52" s="238"/>
      <c r="AX52" s="168"/>
      <c r="AY52" s="236" t="s">
        <v>49</v>
      </c>
      <c r="AZ52" s="237"/>
      <c r="BA52" s="238"/>
      <c r="BB52" s="168"/>
      <c r="BC52" s="236" t="s">
        <v>49</v>
      </c>
      <c r="BD52" s="237"/>
      <c r="BE52" s="238"/>
      <c r="BF52" s="168"/>
      <c r="BG52" s="236" t="s">
        <v>49</v>
      </c>
      <c r="BH52" s="237"/>
      <c r="BI52" s="238"/>
      <c r="BJ52" s="168"/>
      <c r="BK52" s="236" t="s">
        <v>49</v>
      </c>
      <c r="BL52" s="237"/>
      <c r="BM52" s="238"/>
      <c r="BN52" s="168"/>
      <c r="BO52" s="236" t="s">
        <v>49</v>
      </c>
      <c r="BP52" s="237"/>
      <c r="BQ52" s="238"/>
      <c r="BR52" s="168"/>
      <c r="BS52" s="236" t="s">
        <v>49</v>
      </c>
      <c r="BT52" s="237"/>
      <c r="BU52" s="238"/>
      <c r="BV52" s="168"/>
      <c r="BW52" s="236" t="s">
        <v>49</v>
      </c>
      <c r="BX52" s="237"/>
      <c r="BY52" s="238"/>
      <c r="BZ52" s="168"/>
      <c r="CA52" s="236" t="s">
        <v>49</v>
      </c>
      <c r="CB52" s="237"/>
      <c r="CC52" s="238"/>
      <c r="CD52" s="168"/>
      <c r="CE52" s="236" t="s">
        <v>49</v>
      </c>
      <c r="CF52" s="237"/>
      <c r="CG52" s="238"/>
      <c r="CH52" s="168"/>
      <c r="CI52" s="236" t="s">
        <v>49</v>
      </c>
      <c r="CJ52" s="237"/>
      <c r="CK52" s="238"/>
      <c r="CL52" s="168"/>
      <c r="CM52" s="236" t="s">
        <v>49</v>
      </c>
      <c r="CN52" s="237"/>
      <c r="CO52" s="238"/>
      <c r="CP52" s="168"/>
    </row>
    <row r="53" spans="15:94" ht="15" thickBot="1" x14ac:dyDescent="0.35">
      <c r="O53" s="239" t="s">
        <v>66</v>
      </c>
      <c r="P53" s="240"/>
      <c r="Q53" s="241"/>
      <c r="R53" s="89">
        <f>P29/$H$29</f>
        <v>0.74867355701133187</v>
      </c>
      <c r="S53" s="271" t="s">
        <v>66</v>
      </c>
      <c r="T53" s="240"/>
      <c r="U53" s="241"/>
      <c r="V53" s="89">
        <f>T29/$H$29</f>
        <v>0.94252456270834395</v>
      </c>
      <c r="W53" s="239" t="s">
        <v>66</v>
      </c>
      <c r="X53" s="240"/>
      <c r="Y53" s="241"/>
      <c r="Z53" s="89">
        <f t="shared" ref="Z53" si="737">X29/$H$29</f>
        <v>1.0000431731301802</v>
      </c>
      <c r="AA53" s="239" t="s">
        <v>66</v>
      </c>
      <c r="AB53" s="240"/>
      <c r="AC53" s="241"/>
      <c r="AD53" s="89">
        <f t="shared" ref="AD53" si="738">AB29/$H$29</f>
        <v>1.0000431731301802</v>
      </c>
      <c r="AE53" s="239" t="s">
        <v>66</v>
      </c>
      <c r="AF53" s="240"/>
      <c r="AG53" s="241"/>
      <c r="AH53" s="89">
        <f t="shared" ref="AH53" si="739">AF29/$H$29</f>
        <v>1.0000431731301802</v>
      </c>
      <c r="AI53" s="239" t="s">
        <v>66</v>
      </c>
      <c r="AJ53" s="240"/>
      <c r="AK53" s="241"/>
      <c r="AL53" s="89">
        <f t="shared" ref="AL53" si="740">AJ29/$H$29</f>
        <v>1.0000431731301802</v>
      </c>
      <c r="AM53" s="239" t="s">
        <v>66</v>
      </c>
      <c r="AN53" s="240"/>
      <c r="AO53" s="241"/>
      <c r="AP53" s="89">
        <f t="shared" ref="AP53" si="741">AN29/$H$29</f>
        <v>1.0000431731301802</v>
      </c>
      <c r="AQ53" s="239" t="s">
        <v>66</v>
      </c>
      <c r="AR53" s="240"/>
      <c r="AS53" s="241"/>
      <c r="AT53" s="89">
        <f t="shared" ref="AT53" si="742">AR29/$H$29</f>
        <v>1.0000431731301802</v>
      </c>
      <c r="AU53" s="239" t="s">
        <v>66</v>
      </c>
      <c r="AV53" s="240"/>
      <c r="AW53" s="241"/>
      <c r="AX53" s="89">
        <f t="shared" ref="AX53" si="743">AV29/$H$29</f>
        <v>1.0000431731301802</v>
      </c>
      <c r="AY53" s="239" t="s">
        <v>66</v>
      </c>
      <c r="AZ53" s="240"/>
      <c r="BA53" s="241"/>
      <c r="BB53" s="89">
        <f t="shared" ref="BB53" si="744">AZ29/$H$29</f>
        <v>1.0000431731301802</v>
      </c>
      <c r="BC53" s="239" t="s">
        <v>66</v>
      </c>
      <c r="BD53" s="240"/>
      <c r="BE53" s="241"/>
      <c r="BF53" s="89">
        <f t="shared" ref="BF53" si="745">BD29/$H$29</f>
        <v>1.0000431731301802</v>
      </c>
      <c r="BG53" s="239" t="s">
        <v>66</v>
      </c>
      <c r="BH53" s="240"/>
      <c r="BI53" s="241"/>
      <c r="BJ53" s="89">
        <f t="shared" ref="BJ53" si="746">BH29/$H$29</f>
        <v>1.0000431731301802</v>
      </c>
      <c r="BK53" s="239" t="s">
        <v>66</v>
      </c>
      <c r="BL53" s="240"/>
      <c r="BM53" s="241"/>
      <c r="BN53" s="89">
        <f t="shared" ref="BN53" si="747">BL29/$H$29</f>
        <v>1.0000431731301802</v>
      </c>
      <c r="BO53" s="239" t="s">
        <v>66</v>
      </c>
      <c r="BP53" s="240"/>
      <c r="BQ53" s="241"/>
      <c r="BR53" s="89">
        <f t="shared" ref="BR53" si="748">BP29/$H$29</f>
        <v>1.0000431731301802</v>
      </c>
      <c r="BS53" s="239" t="s">
        <v>66</v>
      </c>
      <c r="BT53" s="240"/>
      <c r="BU53" s="241"/>
      <c r="BV53" s="89">
        <f t="shared" ref="BV53" si="749">BT29/$H$29</f>
        <v>1.0000431731301802</v>
      </c>
      <c r="BW53" s="239" t="s">
        <v>66</v>
      </c>
      <c r="BX53" s="240"/>
      <c r="BY53" s="241"/>
      <c r="BZ53" s="89">
        <f t="shared" ref="BZ53" si="750">BX29/$H$29</f>
        <v>1.0000431731301802</v>
      </c>
      <c r="CA53" s="239" t="s">
        <v>66</v>
      </c>
      <c r="CB53" s="240"/>
      <c r="CC53" s="241"/>
      <c r="CD53" s="89">
        <f t="shared" ref="CD53" si="751">CB29/$H$29</f>
        <v>1.0000431731301802</v>
      </c>
      <c r="CE53" s="239" t="s">
        <v>66</v>
      </c>
      <c r="CF53" s="240"/>
      <c r="CG53" s="241"/>
      <c r="CH53" s="89">
        <f t="shared" ref="CH53" si="752">CF29/$H$29</f>
        <v>1.0000431731301802</v>
      </c>
      <c r="CI53" s="239" t="s">
        <v>66</v>
      </c>
      <c r="CJ53" s="240"/>
      <c r="CK53" s="241"/>
      <c r="CL53" s="89">
        <f t="shared" ref="CL53" si="753">CJ29/$H$29</f>
        <v>1.0000431731301802</v>
      </c>
      <c r="CM53" s="239" t="s">
        <v>66</v>
      </c>
      <c r="CN53" s="240"/>
      <c r="CO53" s="241"/>
      <c r="CP53" s="89">
        <f t="shared" ref="CP53" si="754">CN29/$H$29</f>
        <v>1.0000431731301802</v>
      </c>
    </row>
  </sheetData>
  <mergeCells count="443">
    <mergeCell ref="AU52:AW52"/>
    <mergeCell ref="AY52:BA52"/>
    <mergeCell ref="BG48:BI48"/>
    <mergeCell ref="BG49:BI49"/>
    <mergeCell ref="S50:U50"/>
    <mergeCell ref="S51:U51"/>
    <mergeCell ref="W48:Y48"/>
    <mergeCell ref="W49:Y49"/>
    <mergeCell ref="W50:Y50"/>
    <mergeCell ref="W51:Y51"/>
    <mergeCell ref="AA48:AC48"/>
    <mergeCell ref="AA49:AC49"/>
    <mergeCell ref="AA50:AC50"/>
    <mergeCell ref="AA51:AC51"/>
    <mergeCell ref="BG50:BI50"/>
    <mergeCell ref="BG51:BI51"/>
    <mergeCell ref="AU48:AW48"/>
    <mergeCell ref="AU49:AW49"/>
    <mergeCell ref="AU50:AW50"/>
    <mergeCell ref="AU51:AW51"/>
    <mergeCell ref="AY48:BA48"/>
    <mergeCell ref="AY49:BA49"/>
    <mergeCell ref="AY50:BA50"/>
    <mergeCell ref="AY51:BA51"/>
    <mergeCell ref="BC48:BE48"/>
    <mergeCell ref="BC49:BE49"/>
    <mergeCell ref="BC50:BE50"/>
    <mergeCell ref="BC51:BE51"/>
    <mergeCell ref="BG38:BI38"/>
    <mergeCell ref="BG39:BI39"/>
    <mergeCell ref="BG40:BI40"/>
    <mergeCell ref="BG41:BI41"/>
    <mergeCell ref="BG42:BI42"/>
    <mergeCell ref="BG43:BI43"/>
    <mergeCell ref="BG44:BI44"/>
    <mergeCell ref="BG45:BI45"/>
    <mergeCell ref="BG46:BI46"/>
    <mergeCell ref="BC41:BE41"/>
    <mergeCell ref="BC42:BE42"/>
    <mergeCell ref="BC43:BE43"/>
    <mergeCell ref="BC44:BE44"/>
    <mergeCell ref="BC45:BE45"/>
    <mergeCell ref="BC46:BE46"/>
    <mergeCell ref="BC47:BE47"/>
    <mergeCell ref="AY38:BA38"/>
    <mergeCell ref="AY39:BA39"/>
    <mergeCell ref="AY40:BA40"/>
    <mergeCell ref="AY41:BA41"/>
    <mergeCell ref="AY42:BA42"/>
    <mergeCell ref="AY43:BA43"/>
    <mergeCell ref="AY44:BA44"/>
    <mergeCell ref="AY45:BA45"/>
    <mergeCell ref="AY46:BA46"/>
    <mergeCell ref="AU38:AW38"/>
    <mergeCell ref="AU39:AW39"/>
    <mergeCell ref="AU40:AW40"/>
    <mergeCell ref="AU41:AW41"/>
    <mergeCell ref="AU42:AW42"/>
    <mergeCell ref="AM52:AO52"/>
    <mergeCell ref="AQ38:AS38"/>
    <mergeCell ref="AQ39:AS39"/>
    <mergeCell ref="AQ40:AS40"/>
    <mergeCell ref="AQ41:AS41"/>
    <mergeCell ref="AQ42:AS42"/>
    <mergeCell ref="AQ43:AS43"/>
    <mergeCell ref="AQ44:AS44"/>
    <mergeCell ref="AQ45:AS45"/>
    <mergeCell ref="AQ46:AS46"/>
    <mergeCell ref="AQ52:AS52"/>
    <mergeCell ref="AM48:AO48"/>
    <mergeCell ref="AM49:AO49"/>
    <mergeCell ref="AM50:AO50"/>
    <mergeCell ref="AM51:AO51"/>
    <mergeCell ref="AQ48:AS48"/>
    <mergeCell ref="AQ49:AS49"/>
    <mergeCell ref="AQ50:AS50"/>
    <mergeCell ref="AQ51:AS51"/>
    <mergeCell ref="AM38:AO38"/>
    <mergeCell ref="AM39:AO39"/>
    <mergeCell ref="AM40:AO40"/>
    <mergeCell ref="AM41:AO41"/>
    <mergeCell ref="AM42:AO42"/>
    <mergeCell ref="AI52:AK52"/>
    <mergeCell ref="AI51:AK51"/>
    <mergeCell ref="AE47:AG47"/>
    <mergeCell ref="AI47:AK47"/>
    <mergeCell ref="AE51:AG51"/>
    <mergeCell ref="AI48:AK48"/>
    <mergeCell ref="AI49:AK49"/>
    <mergeCell ref="AI50:AK50"/>
    <mergeCell ref="AE38:AG38"/>
    <mergeCell ref="AE39:AG39"/>
    <mergeCell ref="AM45:AO45"/>
    <mergeCell ref="AM46:AO46"/>
    <mergeCell ref="AE43:AG43"/>
    <mergeCell ref="AE44:AG44"/>
    <mergeCell ref="AE45:AG45"/>
    <mergeCell ref="AE48:AG48"/>
    <mergeCell ref="AE49:AG49"/>
    <mergeCell ref="AE50:AG50"/>
    <mergeCell ref="O40:Q40"/>
    <mergeCell ref="O39:Q39"/>
    <mergeCell ref="O38:Q38"/>
    <mergeCell ref="O46:Q46"/>
    <mergeCell ref="O45:Q45"/>
    <mergeCell ref="O42:Q42"/>
    <mergeCell ref="O43:Q43"/>
    <mergeCell ref="O44:Q44"/>
    <mergeCell ref="W52:Y52"/>
    <mergeCell ref="W39:Y39"/>
    <mergeCell ref="W40:Y40"/>
    <mergeCell ref="W41:Y41"/>
    <mergeCell ref="W42:Y42"/>
    <mergeCell ref="W43:Y43"/>
    <mergeCell ref="W44:Y44"/>
    <mergeCell ref="W45:Y45"/>
    <mergeCell ref="W46:Y46"/>
    <mergeCell ref="W47:Y47"/>
    <mergeCell ref="O51:Q51"/>
    <mergeCell ref="O50:Q50"/>
    <mergeCell ref="O49:Q49"/>
    <mergeCell ref="O48:Q48"/>
    <mergeCell ref="S48:U48"/>
    <mergeCell ref="S49:U49"/>
    <mergeCell ref="W53:Y53"/>
    <mergeCell ref="AA53:AC53"/>
    <mergeCell ref="AE53:AG53"/>
    <mergeCell ref="AI53:AK53"/>
    <mergeCell ref="AM53:AO53"/>
    <mergeCell ref="AQ53:AS53"/>
    <mergeCell ref="AE40:AG40"/>
    <mergeCell ref="AE41:AG41"/>
    <mergeCell ref="AE42:AG42"/>
    <mergeCell ref="AA40:AC40"/>
    <mergeCell ref="AA41:AC41"/>
    <mergeCell ref="AA42:AC42"/>
    <mergeCell ref="AA43:AC43"/>
    <mergeCell ref="AA52:AC52"/>
    <mergeCell ref="AA47:AC47"/>
    <mergeCell ref="AE46:AG46"/>
    <mergeCell ref="AE52:AG52"/>
    <mergeCell ref="AI40:AK40"/>
    <mergeCell ref="AI41:AK41"/>
    <mergeCell ref="AI42:AK42"/>
    <mergeCell ref="AI43:AK43"/>
    <mergeCell ref="AI44:AK44"/>
    <mergeCell ref="AI45:AK45"/>
    <mergeCell ref="AI46:AK46"/>
    <mergeCell ref="AU53:AW53"/>
    <mergeCell ref="AY53:BA53"/>
    <mergeCell ref="BG53:BI53"/>
    <mergeCell ref="AQ47:AS47"/>
    <mergeCell ref="AU47:AW47"/>
    <mergeCell ref="AY47:BA47"/>
    <mergeCell ref="BG47:BI47"/>
    <mergeCell ref="BG36:BI36"/>
    <mergeCell ref="W37:Y37"/>
    <mergeCell ref="AA37:AC37"/>
    <mergeCell ref="AE37:AG37"/>
    <mergeCell ref="AI37:AK37"/>
    <mergeCell ref="AM37:AO37"/>
    <mergeCell ref="AQ37:AS37"/>
    <mergeCell ref="AU37:AW37"/>
    <mergeCell ref="AY37:BA37"/>
    <mergeCell ref="BG37:BI37"/>
    <mergeCell ref="W36:Y36"/>
    <mergeCell ref="AA36:AC36"/>
    <mergeCell ref="AE36:AG36"/>
    <mergeCell ref="AI36:AK36"/>
    <mergeCell ref="AM36:AO36"/>
    <mergeCell ref="AQ36:AS36"/>
    <mergeCell ref="AU36:AW36"/>
    <mergeCell ref="AY36:BA36"/>
    <mergeCell ref="AM47:AO47"/>
    <mergeCell ref="W38:Y38"/>
    <mergeCell ref="W35:Y35"/>
    <mergeCell ref="AA35:AC35"/>
    <mergeCell ref="AE35:AG35"/>
    <mergeCell ref="AI35:AK35"/>
    <mergeCell ref="AM35:AO35"/>
    <mergeCell ref="AQ35:AS35"/>
    <mergeCell ref="AU35:AW35"/>
    <mergeCell ref="AY35:BA35"/>
    <mergeCell ref="AA44:AC44"/>
    <mergeCell ref="AA45:AC45"/>
    <mergeCell ref="AA46:AC46"/>
    <mergeCell ref="AA38:AC38"/>
    <mergeCell ref="AA39:AC39"/>
    <mergeCell ref="AI38:AK38"/>
    <mergeCell ref="AI39:AK39"/>
    <mergeCell ref="AU43:AW43"/>
    <mergeCell ref="AU44:AW44"/>
    <mergeCell ref="AU45:AW45"/>
    <mergeCell ref="AU46:AW46"/>
    <mergeCell ref="AM43:AO43"/>
    <mergeCell ref="AM44:AO44"/>
    <mergeCell ref="BG35:BI35"/>
    <mergeCell ref="W34:Z34"/>
    <mergeCell ref="AA34:AD34"/>
    <mergeCell ref="AE34:AH34"/>
    <mergeCell ref="AI34:AL34"/>
    <mergeCell ref="AM34:AP34"/>
    <mergeCell ref="AQ34:AT34"/>
    <mergeCell ref="AU34:AX34"/>
    <mergeCell ref="AY34:BB34"/>
    <mergeCell ref="BG34:BJ34"/>
    <mergeCell ref="BC34:BF34"/>
    <mergeCell ref="BC35:BE35"/>
    <mergeCell ref="O35:Q35"/>
    <mergeCell ref="O53:Q53"/>
    <mergeCell ref="O47:Q47"/>
    <mergeCell ref="O37:Q37"/>
    <mergeCell ref="O36:Q36"/>
    <mergeCell ref="O34:R34"/>
    <mergeCell ref="S34:V34"/>
    <mergeCell ref="S35:U35"/>
    <mergeCell ref="S36:U36"/>
    <mergeCell ref="S37:U37"/>
    <mergeCell ref="S47:U47"/>
    <mergeCell ref="S53:U53"/>
    <mergeCell ref="O52:Q52"/>
    <mergeCell ref="S38:U38"/>
    <mergeCell ref="S39:U39"/>
    <mergeCell ref="S40:U40"/>
    <mergeCell ref="S41:U41"/>
    <mergeCell ref="S42:U42"/>
    <mergeCell ref="S43:U43"/>
    <mergeCell ref="S44:U44"/>
    <mergeCell ref="S45:U45"/>
    <mergeCell ref="S46:U46"/>
    <mergeCell ref="S52:U52"/>
    <mergeCell ref="O41:Q41"/>
    <mergeCell ref="B32:E32"/>
    <mergeCell ref="B31:E31"/>
    <mergeCell ref="O30:R30"/>
    <mergeCell ref="S30:V30"/>
    <mergeCell ref="W30:Z30"/>
    <mergeCell ref="AA30:AD30"/>
    <mergeCell ref="AE30:AH30"/>
    <mergeCell ref="AI30:AL30"/>
    <mergeCell ref="AM30:AP30"/>
    <mergeCell ref="G31:K31"/>
    <mergeCell ref="AQ30:AT30"/>
    <mergeCell ref="AU30:AX30"/>
    <mergeCell ref="AY30:BB30"/>
    <mergeCell ref="BG30:BJ30"/>
    <mergeCell ref="AI4:AL4"/>
    <mergeCell ref="AM4:AP4"/>
    <mergeCell ref="AQ4:AT4"/>
    <mergeCell ref="AU4:AX4"/>
    <mergeCell ref="AY4:BB4"/>
    <mergeCell ref="BG4:BJ4"/>
    <mergeCell ref="BC30:BF30"/>
    <mergeCell ref="BK4:BN4"/>
    <mergeCell ref="BO4:BR4"/>
    <mergeCell ref="BS4:BV4"/>
    <mergeCell ref="BW4:BZ4"/>
    <mergeCell ref="CA4:CD4"/>
    <mergeCell ref="CE4:CH4"/>
    <mergeCell ref="CI4:CL4"/>
    <mergeCell ref="CM4:CP4"/>
    <mergeCell ref="O4:R4"/>
    <mergeCell ref="S4:V4"/>
    <mergeCell ref="W4:Z4"/>
    <mergeCell ref="AA4:AD4"/>
    <mergeCell ref="AE4:AH4"/>
    <mergeCell ref="BC4:BF4"/>
    <mergeCell ref="BK47:BM47"/>
    <mergeCell ref="BK48:BM48"/>
    <mergeCell ref="BK49:BM49"/>
    <mergeCell ref="BK50:BM50"/>
    <mergeCell ref="BK30:BN30"/>
    <mergeCell ref="BK34:BN34"/>
    <mergeCell ref="BK35:BM35"/>
    <mergeCell ref="BK36:BM36"/>
    <mergeCell ref="BK37:BM37"/>
    <mergeCell ref="BK38:BM38"/>
    <mergeCell ref="BK39:BM39"/>
    <mergeCell ref="BK40:BM40"/>
    <mergeCell ref="BK41:BM41"/>
    <mergeCell ref="BK42:BM42"/>
    <mergeCell ref="BK43:BM43"/>
    <mergeCell ref="BK44:BM44"/>
    <mergeCell ref="BK45:BM45"/>
    <mergeCell ref="BK46:BM46"/>
    <mergeCell ref="CM30:CP30"/>
    <mergeCell ref="BO34:BR34"/>
    <mergeCell ref="BS34:BV34"/>
    <mergeCell ref="BW34:BZ34"/>
    <mergeCell ref="CA34:CD34"/>
    <mergeCell ref="CE34:CH34"/>
    <mergeCell ref="CI34:CL34"/>
    <mergeCell ref="CM34:CP34"/>
    <mergeCell ref="BK51:BM51"/>
    <mergeCell ref="BO30:BR30"/>
    <mergeCell ref="BS30:BV30"/>
    <mergeCell ref="BW30:BZ30"/>
    <mergeCell ref="CA30:CD30"/>
    <mergeCell ref="CE30:CH30"/>
    <mergeCell ref="CI30:CL30"/>
    <mergeCell ref="BO35:BQ35"/>
    <mergeCell ref="BS35:BU35"/>
    <mergeCell ref="BW35:BY35"/>
    <mergeCell ref="CA35:CC35"/>
    <mergeCell ref="CE35:CG35"/>
    <mergeCell ref="CI35:CK35"/>
    <mergeCell ref="BO37:BQ37"/>
    <mergeCell ref="BS37:BU37"/>
    <mergeCell ref="BW37:BY37"/>
    <mergeCell ref="CM37:CO37"/>
    <mergeCell ref="BO38:BQ38"/>
    <mergeCell ref="BS38:BU38"/>
    <mergeCell ref="BW38:BY38"/>
    <mergeCell ref="CA38:CC38"/>
    <mergeCell ref="CE38:CG38"/>
    <mergeCell ref="CI38:CK38"/>
    <mergeCell ref="CM38:CO38"/>
    <mergeCell ref="CM35:CO35"/>
    <mergeCell ref="BO36:BQ36"/>
    <mergeCell ref="BS36:BU36"/>
    <mergeCell ref="BW36:BY36"/>
    <mergeCell ref="CA36:CC36"/>
    <mergeCell ref="CE36:CG36"/>
    <mergeCell ref="CI36:CK36"/>
    <mergeCell ref="CM36:CO36"/>
    <mergeCell ref="CA37:CC37"/>
    <mergeCell ref="CE37:CG37"/>
    <mergeCell ref="CI37:CK37"/>
    <mergeCell ref="CA39:CC39"/>
    <mergeCell ref="CE39:CG39"/>
    <mergeCell ref="CI39:CK39"/>
    <mergeCell ref="CM39:CO39"/>
    <mergeCell ref="BO40:BQ40"/>
    <mergeCell ref="BS40:BU40"/>
    <mergeCell ref="BW40:BY40"/>
    <mergeCell ref="CA40:CC40"/>
    <mergeCell ref="CE40:CG40"/>
    <mergeCell ref="CI40:CK40"/>
    <mergeCell ref="CM40:CO40"/>
    <mergeCell ref="BO39:BQ39"/>
    <mergeCell ref="BS39:BU39"/>
    <mergeCell ref="BW39:BY39"/>
    <mergeCell ref="BW41:BY41"/>
    <mergeCell ref="CA41:CC41"/>
    <mergeCell ref="CE41:CG41"/>
    <mergeCell ref="CI41:CK41"/>
    <mergeCell ref="CM41:CO41"/>
    <mergeCell ref="BO42:BQ42"/>
    <mergeCell ref="BS42:BU42"/>
    <mergeCell ref="BW42:BY42"/>
    <mergeCell ref="CA42:CC42"/>
    <mergeCell ref="CE42:CG42"/>
    <mergeCell ref="CI42:CK42"/>
    <mergeCell ref="CM42:CO42"/>
    <mergeCell ref="BO41:BQ41"/>
    <mergeCell ref="BS41:BU41"/>
    <mergeCell ref="BW43:BY43"/>
    <mergeCell ref="CA43:CC43"/>
    <mergeCell ref="CE43:CG43"/>
    <mergeCell ref="CI43:CK43"/>
    <mergeCell ref="CM43:CO43"/>
    <mergeCell ref="BO44:BQ44"/>
    <mergeCell ref="BS44:BU44"/>
    <mergeCell ref="BW44:BY44"/>
    <mergeCell ref="CA44:CC44"/>
    <mergeCell ref="CE44:CG44"/>
    <mergeCell ref="CI44:CK44"/>
    <mergeCell ref="CM44:CO44"/>
    <mergeCell ref="BO43:BQ43"/>
    <mergeCell ref="BS43:BU43"/>
    <mergeCell ref="BW45:BY45"/>
    <mergeCell ref="CA45:CC45"/>
    <mergeCell ref="CE45:CG45"/>
    <mergeCell ref="CI45:CK45"/>
    <mergeCell ref="CM45:CO45"/>
    <mergeCell ref="BO46:BQ46"/>
    <mergeCell ref="BS46:BU46"/>
    <mergeCell ref="BW46:BY46"/>
    <mergeCell ref="CA46:CC46"/>
    <mergeCell ref="CE46:CG46"/>
    <mergeCell ref="CI46:CK46"/>
    <mergeCell ref="CM46:CO46"/>
    <mergeCell ref="BO45:BQ45"/>
    <mergeCell ref="BS45:BU45"/>
    <mergeCell ref="BW47:BY47"/>
    <mergeCell ref="CA47:CC47"/>
    <mergeCell ref="CE47:CG47"/>
    <mergeCell ref="CI47:CK47"/>
    <mergeCell ref="CM47:CO47"/>
    <mergeCell ref="BO48:BQ48"/>
    <mergeCell ref="BS48:BU48"/>
    <mergeCell ref="BW48:BY48"/>
    <mergeCell ref="CA48:CC48"/>
    <mergeCell ref="CE48:CG48"/>
    <mergeCell ref="CI48:CK48"/>
    <mergeCell ref="CM48:CO48"/>
    <mergeCell ref="BO47:BQ47"/>
    <mergeCell ref="BS47:BU47"/>
    <mergeCell ref="BW52:BY52"/>
    <mergeCell ref="CA52:CC52"/>
    <mergeCell ref="CE52:CG52"/>
    <mergeCell ref="CI52:CK52"/>
    <mergeCell ref="CM52:CO52"/>
    <mergeCell ref="BO51:BQ51"/>
    <mergeCell ref="BS51:BU51"/>
    <mergeCell ref="BW49:BY49"/>
    <mergeCell ref="CA49:CC49"/>
    <mergeCell ref="CE49:CG49"/>
    <mergeCell ref="CI49:CK49"/>
    <mergeCell ref="CM49:CO49"/>
    <mergeCell ref="BO50:BQ50"/>
    <mergeCell ref="BS50:BU50"/>
    <mergeCell ref="BW50:BY50"/>
    <mergeCell ref="CA50:CC50"/>
    <mergeCell ref="CE50:CG50"/>
    <mergeCell ref="CI50:CK50"/>
    <mergeCell ref="CM50:CO50"/>
    <mergeCell ref="BO49:BQ49"/>
    <mergeCell ref="BS49:BU49"/>
    <mergeCell ref="BW53:BY53"/>
    <mergeCell ref="CA53:CC53"/>
    <mergeCell ref="CE53:CG53"/>
    <mergeCell ref="CI53:CK53"/>
    <mergeCell ref="CM53:CO53"/>
    <mergeCell ref="BK52:BM52"/>
    <mergeCell ref="BK53:BM53"/>
    <mergeCell ref="BG52:BI52"/>
    <mergeCell ref="BC36:BE36"/>
    <mergeCell ref="BC37:BE37"/>
    <mergeCell ref="BC38:BE38"/>
    <mergeCell ref="BC39:BE39"/>
    <mergeCell ref="BC40:BE40"/>
    <mergeCell ref="BC52:BE52"/>
    <mergeCell ref="BC53:BE53"/>
    <mergeCell ref="BO53:BQ53"/>
    <mergeCell ref="BS53:BU53"/>
    <mergeCell ref="BW51:BY51"/>
    <mergeCell ref="CA51:CC51"/>
    <mergeCell ref="CE51:CG51"/>
    <mergeCell ref="CI51:CK51"/>
    <mergeCell ref="CM51:CO51"/>
    <mergeCell ref="BO52:BQ52"/>
    <mergeCell ref="BS52:BU52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483C62-B279-404F-8989-43CDA4F5E308}">
  <dimension ref="A1:D131"/>
  <sheetViews>
    <sheetView tabSelected="1" topLeftCell="A113" workbookViewId="0">
      <selection activeCell="H126" sqref="H126"/>
    </sheetView>
  </sheetViews>
  <sheetFormatPr baseColWidth="10" defaultRowHeight="14.4" x14ac:dyDescent="0.3"/>
  <cols>
    <col min="1" max="1" width="42.6640625" style="197" bestFit="1" customWidth="1"/>
    <col min="2" max="16384" width="11.5546875" style="187"/>
  </cols>
  <sheetData>
    <row r="1" spans="1:4" ht="15" thickBot="1" x14ac:dyDescent="0.35"/>
    <row r="2" spans="1:4" x14ac:dyDescent="0.3">
      <c r="A2" s="281" t="s">
        <v>73</v>
      </c>
      <c r="B2" s="278">
        <v>44127</v>
      </c>
      <c r="C2" s="279"/>
      <c r="D2" s="280"/>
    </row>
    <row r="3" spans="1:4" ht="15" thickBot="1" x14ac:dyDescent="0.35">
      <c r="A3" s="282"/>
      <c r="B3" s="184" t="s">
        <v>39</v>
      </c>
      <c r="C3" s="185" t="s">
        <v>77</v>
      </c>
      <c r="D3" s="186" t="s">
        <v>78</v>
      </c>
    </row>
    <row r="4" spans="1:4" x14ac:dyDescent="0.3">
      <c r="A4" s="181" t="s">
        <v>74</v>
      </c>
      <c r="B4" s="188">
        <f>'% PLANEADO'!T143</f>
        <v>0.92927393506982847</v>
      </c>
      <c r="C4" s="189">
        <f>'% EJECUTADO'!V36</f>
        <v>0.80555208436060843</v>
      </c>
      <c r="D4" s="190">
        <f>C4-B4</f>
        <v>-0.12372185070922004</v>
      </c>
    </row>
    <row r="5" spans="1:4" x14ac:dyDescent="0.3">
      <c r="A5" s="182" t="s">
        <v>75</v>
      </c>
      <c r="B5" s="191">
        <f>'% PLANEADO'!T145</f>
        <v>0.95501015228763908</v>
      </c>
      <c r="C5" s="192">
        <f>'% EJECUTADO'!V38</f>
        <v>0.81487540163310423</v>
      </c>
      <c r="D5" s="193">
        <f t="shared" ref="D5:D6" si="0">C5-B5</f>
        <v>-0.14013475065453485</v>
      </c>
    </row>
    <row r="6" spans="1:4" x14ac:dyDescent="0.3">
      <c r="A6" s="182" t="s">
        <v>76</v>
      </c>
      <c r="B6" s="191">
        <f>'% PLANEADO'!T160</f>
        <v>0.99999999999999956</v>
      </c>
      <c r="C6" s="192">
        <f>'% EJECUTADO'!V53</f>
        <v>0.94252456270834395</v>
      </c>
      <c r="D6" s="193">
        <f t="shared" si="0"/>
        <v>-5.7475437291655607E-2</v>
      </c>
    </row>
    <row r="7" spans="1:4" ht="15" thickBot="1" x14ac:dyDescent="0.35">
      <c r="A7" s="183" t="s">
        <v>79</v>
      </c>
      <c r="B7" s="194">
        <f>'% PLANEADO'!AQ101</f>
        <v>0.34192878362395018</v>
      </c>
      <c r="C7" s="195">
        <f>'% EJECUTADO'!V33</f>
        <v>0.30148965539409828</v>
      </c>
      <c r="D7" s="196">
        <f>C7-B7</f>
        <v>-4.0439128229851906E-2</v>
      </c>
    </row>
    <row r="8" spans="1:4" ht="15" thickBot="1" x14ac:dyDescent="0.35"/>
    <row r="9" spans="1:4" x14ac:dyDescent="0.3">
      <c r="A9" s="273" t="s">
        <v>73</v>
      </c>
      <c r="B9" s="275">
        <v>44134</v>
      </c>
      <c r="C9" s="276"/>
      <c r="D9" s="277"/>
    </row>
    <row r="10" spans="1:4" ht="15" thickBot="1" x14ac:dyDescent="0.35">
      <c r="A10" s="274"/>
      <c r="B10" s="184" t="s">
        <v>39</v>
      </c>
      <c r="C10" s="185" t="s">
        <v>77</v>
      </c>
      <c r="D10" s="186" t="s">
        <v>78</v>
      </c>
    </row>
    <row r="11" spans="1:4" x14ac:dyDescent="0.3">
      <c r="A11" s="181" t="s">
        <v>74</v>
      </c>
      <c r="B11" s="188">
        <f>'% PLANEADO'!X143</f>
        <v>0.99999999999999967</v>
      </c>
      <c r="C11" s="189">
        <f>'% EJECUTADO'!Z36</f>
        <v>0.89360878695270585</v>
      </c>
      <c r="D11" s="190">
        <f>C11-B11</f>
        <v>-0.10639121304729382</v>
      </c>
    </row>
    <row r="12" spans="1:4" x14ac:dyDescent="0.3">
      <c r="A12" s="182" t="s">
        <v>75</v>
      </c>
      <c r="B12" s="191">
        <f>'% PLANEADO'!X145</f>
        <v>1.0000000000000004</v>
      </c>
      <c r="C12" s="192">
        <f>'% EJECUTADO'!Z38</f>
        <v>0.90293210422520165</v>
      </c>
      <c r="D12" s="193">
        <f t="shared" ref="D12:D17" si="1">C12-B12</f>
        <v>-9.7067895774798796E-2</v>
      </c>
    </row>
    <row r="13" spans="1:4" x14ac:dyDescent="0.3">
      <c r="A13" s="182" t="s">
        <v>80</v>
      </c>
      <c r="B13" s="191">
        <f>'% PLANEADO'!X146</f>
        <v>1</v>
      </c>
      <c r="C13" s="192">
        <f>'% EJECUTADO'!Z39</f>
        <v>0</v>
      </c>
      <c r="D13" s="193">
        <f t="shared" si="1"/>
        <v>-1</v>
      </c>
    </row>
    <row r="14" spans="1:4" x14ac:dyDescent="0.3">
      <c r="A14" s="182" t="s">
        <v>81</v>
      </c>
      <c r="B14" s="191">
        <f>'% PLANEADO'!X148</f>
        <v>0.21633237822349569</v>
      </c>
      <c r="C14" s="192">
        <f>'% EJECUTADO'!Z41</f>
        <v>0</v>
      </c>
      <c r="D14" s="193">
        <f t="shared" si="1"/>
        <v>-0.21633237822349569</v>
      </c>
    </row>
    <row r="15" spans="1:4" x14ac:dyDescent="0.3">
      <c r="A15" s="182" t="s">
        <v>83</v>
      </c>
      <c r="B15" s="191">
        <f>'% PLANEADO'!X150</f>
        <v>0</v>
      </c>
      <c r="C15" s="192">
        <f>'% EJECUTADO'!Z43</f>
        <v>0.49751243781094528</v>
      </c>
      <c r="D15" s="193">
        <f t="shared" si="1"/>
        <v>0.49751243781094528</v>
      </c>
    </row>
    <row r="16" spans="1:4" x14ac:dyDescent="0.3">
      <c r="A16" s="182" t="s">
        <v>82</v>
      </c>
      <c r="B16" s="191">
        <f>'% PLANEADO'!X153</f>
        <v>9.225886019675518E-2</v>
      </c>
      <c r="C16" s="192">
        <f>'% EJECUTADO'!Z46</f>
        <v>0</v>
      </c>
      <c r="D16" s="193">
        <f t="shared" si="1"/>
        <v>-9.225886019675518E-2</v>
      </c>
    </row>
    <row r="17" spans="1:4" x14ac:dyDescent="0.3">
      <c r="A17" s="182" t="s">
        <v>76</v>
      </c>
      <c r="B17" s="191">
        <f>'% PLANEADO'!X160</f>
        <v>0.99999999999999956</v>
      </c>
      <c r="C17" s="192">
        <f>'% EJECUTADO'!Z53</f>
        <v>1.0000431731301802</v>
      </c>
      <c r="D17" s="193">
        <f t="shared" si="1"/>
        <v>4.3173130180651498E-5</v>
      </c>
    </row>
    <row r="18" spans="1:4" ht="15" thickBot="1" x14ac:dyDescent="0.35">
      <c r="A18" s="183" t="s">
        <v>79</v>
      </c>
      <c r="B18" s="194">
        <f>'% PLANEADO'!AX101</f>
        <v>0.41063164184454237</v>
      </c>
      <c r="C18" s="195">
        <f>'% EJECUTADO'!Z33</f>
        <v>0.36688740145940507</v>
      </c>
      <c r="D18" s="196">
        <f>C18-B18</f>
        <v>-4.3744240385137301E-2</v>
      </c>
    </row>
    <row r="19" spans="1:4" ht="15" thickBot="1" x14ac:dyDescent="0.35"/>
    <row r="20" spans="1:4" x14ac:dyDescent="0.3">
      <c r="A20" s="273" t="s">
        <v>73</v>
      </c>
      <c r="B20" s="275">
        <v>44141</v>
      </c>
      <c r="C20" s="276"/>
      <c r="D20" s="277"/>
    </row>
    <row r="21" spans="1:4" ht="15" thickBot="1" x14ac:dyDescent="0.35">
      <c r="A21" s="274"/>
      <c r="B21" s="184" t="s">
        <v>39</v>
      </c>
      <c r="C21" s="185" t="s">
        <v>77</v>
      </c>
      <c r="D21" s="186" t="s">
        <v>78</v>
      </c>
    </row>
    <row r="22" spans="1:4" x14ac:dyDescent="0.3">
      <c r="A22" s="181" t="s">
        <v>74</v>
      </c>
      <c r="B22" s="188">
        <f>'% PLANEADO'!AB143</f>
        <v>0.99999999999999967</v>
      </c>
      <c r="C22" s="189">
        <f>'% EJECUTADO'!AD36</f>
        <v>0.93054377398852539</v>
      </c>
      <c r="D22" s="190">
        <f>C22-B22</f>
        <v>-6.9456226011474276E-2</v>
      </c>
    </row>
    <row r="23" spans="1:4" x14ac:dyDescent="0.3">
      <c r="A23" s="182" t="s">
        <v>75</v>
      </c>
      <c r="B23" s="191">
        <f>'% PLANEADO'!AB145</f>
        <v>1.0000000000000004</v>
      </c>
      <c r="C23" s="192">
        <f>'% EJECUTADO'!AD38</f>
        <v>0.93986709126102119</v>
      </c>
      <c r="D23" s="193">
        <f t="shared" ref="D23:D29" si="2">C23-B23</f>
        <v>-6.0132908738979252E-2</v>
      </c>
    </row>
    <row r="24" spans="1:4" x14ac:dyDescent="0.3">
      <c r="A24" s="182" t="s">
        <v>80</v>
      </c>
      <c r="B24" s="191">
        <f>'% PLANEADO'!AB146</f>
        <v>1</v>
      </c>
      <c r="C24" s="192">
        <f>'% EJECUTADO'!AD39</f>
        <v>0</v>
      </c>
      <c r="D24" s="193">
        <f t="shared" si="2"/>
        <v>-1</v>
      </c>
    </row>
    <row r="25" spans="1:4" x14ac:dyDescent="0.3">
      <c r="A25" s="182" t="s">
        <v>81</v>
      </c>
      <c r="B25" s="191">
        <f>'% PLANEADO'!AB148</f>
        <v>0.55157593123209159</v>
      </c>
      <c r="C25" s="192">
        <f>'% EJECUTADO'!AD41</f>
        <v>1</v>
      </c>
      <c r="D25" s="193">
        <f t="shared" si="2"/>
        <v>0.44842406876790841</v>
      </c>
    </row>
    <row r="26" spans="1:4" x14ac:dyDescent="0.3">
      <c r="A26" s="182" t="s">
        <v>84</v>
      </c>
      <c r="B26" s="191">
        <f>'% PLANEADO'!AB149</f>
        <v>0</v>
      </c>
      <c r="C26" s="192">
        <f>'% EJECUTADO'!AD42</f>
        <v>0.79999999999999993</v>
      </c>
      <c r="D26" s="193">
        <f t="shared" si="2"/>
        <v>0.79999999999999993</v>
      </c>
    </row>
    <row r="27" spans="1:4" x14ac:dyDescent="0.3">
      <c r="A27" s="182" t="s">
        <v>83</v>
      </c>
      <c r="B27" s="191">
        <f>'% PLANEADO'!AB150</f>
        <v>0</v>
      </c>
      <c r="C27" s="192">
        <f>'% EJECUTADO'!AD43</f>
        <v>0.54999999999999993</v>
      </c>
      <c r="D27" s="193">
        <f t="shared" si="2"/>
        <v>0.54999999999999993</v>
      </c>
    </row>
    <row r="28" spans="1:4" x14ac:dyDescent="0.3">
      <c r="A28" s="182" t="s">
        <v>82</v>
      </c>
      <c r="B28" s="191">
        <f>'% PLANEADO'!AB153</f>
        <v>0.23511190569519202</v>
      </c>
      <c r="C28" s="192">
        <f>'% EJECUTADO'!AD46</f>
        <v>0</v>
      </c>
      <c r="D28" s="193">
        <f t="shared" si="2"/>
        <v>-0.23511190569519202</v>
      </c>
    </row>
    <row r="29" spans="1:4" x14ac:dyDescent="0.3">
      <c r="A29" s="182" t="s">
        <v>76</v>
      </c>
      <c r="B29" s="191">
        <f>'% PLANEADO'!AB160</f>
        <v>0.99999999999999956</v>
      </c>
      <c r="C29" s="192">
        <f>'% EJECUTADO'!AD53</f>
        <v>1.0000431731301802</v>
      </c>
      <c r="D29" s="193">
        <f t="shared" si="2"/>
        <v>4.3173130180651498E-5</v>
      </c>
    </row>
    <row r="30" spans="1:4" ht="15" thickBot="1" x14ac:dyDescent="0.35">
      <c r="A30" s="183" t="s">
        <v>79</v>
      </c>
      <c r="B30" s="194">
        <f>'% PLANEADO'!BE101</f>
        <v>0.46962287647733181</v>
      </c>
      <c r="C30" s="195">
        <f>'% EJECUTADO'!AD33</f>
        <v>0.50815572361531636</v>
      </c>
      <c r="D30" s="196">
        <f>C30-B30</f>
        <v>3.8532847137984549E-2</v>
      </c>
    </row>
    <row r="31" spans="1:4" ht="15" thickBot="1" x14ac:dyDescent="0.35"/>
    <row r="32" spans="1:4" x14ac:dyDescent="0.3">
      <c r="A32" s="273" t="s">
        <v>73</v>
      </c>
      <c r="B32" s="275">
        <v>44148</v>
      </c>
      <c r="C32" s="276"/>
      <c r="D32" s="277"/>
    </row>
    <row r="33" spans="1:4" ht="15" thickBot="1" x14ac:dyDescent="0.35">
      <c r="A33" s="274"/>
      <c r="B33" s="184" t="s">
        <v>39</v>
      </c>
      <c r="C33" s="185" t="s">
        <v>77</v>
      </c>
      <c r="D33" s="186" t="s">
        <v>78</v>
      </c>
    </row>
    <row r="34" spans="1:4" x14ac:dyDescent="0.3">
      <c r="A34" s="181" t="s">
        <v>74</v>
      </c>
      <c r="B34" s="188">
        <f>'% PLANEADO'!AF143</f>
        <v>0.99999999999999967</v>
      </c>
      <c r="C34" s="189">
        <f>'% EJECUTADO'!AH36</f>
        <v>1</v>
      </c>
      <c r="D34" s="190">
        <f>C34-B34</f>
        <v>0</v>
      </c>
    </row>
    <row r="35" spans="1:4" x14ac:dyDescent="0.3">
      <c r="A35" s="182" t="s">
        <v>75</v>
      </c>
      <c r="B35" s="191">
        <f>'% PLANEADO'!AF145</f>
        <v>1.0000000000000004</v>
      </c>
      <c r="C35" s="192">
        <f>'% EJECUTADO'!AH38</f>
        <v>1</v>
      </c>
      <c r="D35" s="193">
        <f>C35-B35</f>
        <v>0</v>
      </c>
    </row>
    <row r="36" spans="1:4" x14ac:dyDescent="0.3">
      <c r="A36" s="182" t="s">
        <v>80</v>
      </c>
      <c r="B36" s="191">
        <f>'% PLANEADO'!AF146</f>
        <v>1</v>
      </c>
      <c r="C36" s="192">
        <f>'% EJECUTADO'!AH39</f>
        <v>0</v>
      </c>
      <c r="D36" s="193">
        <f t="shared" ref="D36:D41" si="3">C36-B36</f>
        <v>-1</v>
      </c>
    </row>
    <row r="37" spans="1:4" x14ac:dyDescent="0.3">
      <c r="A37" s="182" t="s">
        <v>81</v>
      </c>
      <c r="B37" s="191">
        <f>'% PLANEADO'!AF148</f>
        <v>0.88681948424068735</v>
      </c>
      <c r="C37" s="192">
        <f>'% EJECUTADO'!AH41</f>
        <v>1</v>
      </c>
      <c r="D37" s="193">
        <f t="shared" si="3"/>
        <v>0.11318051575931265</v>
      </c>
    </row>
    <row r="38" spans="1:4" x14ac:dyDescent="0.3">
      <c r="A38" s="182" t="s">
        <v>84</v>
      </c>
      <c r="B38" s="191">
        <f>'% PLANEADO'!AF149</f>
        <v>0</v>
      </c>
      <c r="C38" s="192">
        <f>'% EJECUTADO'!AH42</f>
        <v>1</v>
      </c>
      <c r="D38" s="193">
        <f t="shared" si="3"/>
        <v>1</v>
      </c>
    </row>
    <row r="39" spans="1:4" x14ac:dyDescent="0.3">
      <c r="A39" s="182" t="s">
        <v>83</v>
      </c>
      <c r="B39" s="191">
        <f>'% PLANEADO'!AF150</f>
        <v>0</v>
      </c>
      <c r="C39" s="192">
        <f>'% EJECUTADO'!AH43</f>
        <v>1</v>
      </c>
      <c r="D39" s="193">
        <f t="shared" si="3"/>
        <v>1</v>
      </c>
    </row>
    <row r="40" spans="1:4" x14ac:dyDescent="0.3">
      <c r="A40" s="182" t="s">
        <v>82</v>
      </c>
      <c r="B40" s="191">
        <f>'% PLANEADO'!AF153</f>
        <v>0.37796495119362894</v>
      </c>
      <c r="C40" s="192">
        <f>'% EJECUTADO'!AH46</f>
        <v>1.9121007294664284E-3</v>
      </c>
      <c r="D40" s="193">
        <f t="shared" si="3"/>
        <v>-0.37605285046416254</v>
      </c>
    </row>
    <row r="41" spans="1:4" x14ac:dyDescent="0.3">
      <c r="A41" s="182" t="s">
        <v>85</v>
      </c>
      <c r="B41" s="191">
        <f>'% PLANEADO'!AF156</f>
        <v>4.3742405832320787E-2</v>
      </c>
      <c r="C41" s="192">
        <f>'% EJECUTADO'!AH49</f>
        <v>0</v>
      </c>
      <c r="D41" s="193">
        <f t="shared" si="3"/>
        <v>-4.3742405832320787E-2</v>
      </c>
    </row>
    <row r="42" spans="1:4" x14ac:dyDescent="0.3">
      <c r="A42" s="182" t="s">
        <v>76</v>
      </c>
      <c r="B42" s="191">
        <f>'% PLANEADO'!AF160</f>
        <v>0.99999999999999956</v>
      </c>
      <c r="C42" s="192">
        <f>'% EJECUTADO'!AH53</f>
        <v>1.0000431731301802</v>
      </c>
      <c r="D42" s="193">
        <f>C42-B42</f>
        <v>4.3173130180651498E-5</v>
      </c>
    </row>
    <row r="43" spans="1:4" ht="15" thickBot="1" x14ac:dyDescent="0.35">
      <c r="A43" s="183" t="s">
        <v>79</v>
      </c>
      <c r="B43" s="194">
        <f>'% PLANEADO'!BL101</f>
        <v>0.53290258227015275</v>
      </c>
      <c r="C43" s="195">
        <f>'% EJECUTADO'!AH33</f>
        <v>0.56902492817147465</v>
      </c>
      <c r="D43" s="196">
        <f>C43-B43</f>
        <v>3.6122345901321906E-2</v>
      </c>
    </row>
    <row r="44" spans="1:4" ht="15" thickBot="1" x14ac:dyDescent="0.35"/>
    <row r="45" spans="1:4" x14ac:dyDescent="0.3">
      <c r="A45" s="273" t="s">
        <v>73</v>
      </c>
      <c r="B45" s="275">
        <v>44155</v>
      </c>
      <c r="C45" s="276"/>
      <c r="D45" s="277"/>
    </row>
    <row r="46" spans="1:4" ht="15" thickBot="1" x14ac:dyDescent="0.35">
      <c r="A46" s="274"/>
      <c r="B46" s="184" t="s">
        <v>39</v>
      </c>
      <c r="C46" s="185" t="s">
        <v>77</v>
      </c>
      <c r="D46" s="186" t="s">
        <v>78</v>
      </c>
    </row>
    <row r="47" spans="1:4" x14ac:dyDescent="0.3">
      <c r="A47" s="181" t="s">
        <v>74</v>
      </c>
      <c r="B47" s="188">
        <f>'% PLANEADO'!AJ143</f>
        <v>0.99999999999999967</v>
      </c>
      <c r="C47" s="189">
        <f>'% EJECUTADO'!AL36</f>
        <v>1</v>
      </c>
      <c r="D47" s="190">
        <f>C47-B47</f>
        <v>0</v>
      </c>
    </row>
    <row r="48" spans="1:4" x14ac:dyDescent="0.3">
      <c r="A48" s="182" t="s">
        <v>75</v>
      </c>
      <c r="B48" s="191">
        <f>'% PLANEADO'!AJ145</f>
        <v>1.0000000000000004</v>
      </c>
      <c r="C48" s="192">
        <f>'% EJECUTADO'!AL38</f>
        <v>1</v>
      </c>
      <c r="D48" s="193">
        <f>C48-B48</f>
        <v>0</v>
      </c>
    </row>
    <row r="49" spans="1:4" x14ac:dyDescent="0.3">
      <c r="A49" s="182" t="s">
        <v>80</v>
      </c>
      <c r="B49" s="191">
        <f>'% PLANEADO'!AJ146</f>
        <v>1</v>
      </c>
      <c r="C49" s="192">
        <f>'% EJECUTADO'!AL39</f>
        <v>0</v>
      </c>
      <c r="D49" s="193">
        <f t="shared" ref="D49:D54" si="4">C49-B49</f>
        <v>-1</v>
      </c>
    </row>
    <row r="50" spans="1:4" x14ac:dyDescent="0.3">
      <c r="A50" s="182" t="s">
        <v>81</v>
      </c>
      <c r="B50" s="191">
        <f>'% PLANEADO'!AJ148</f>
        <v>0.99999999999999967</v>
      </c>
      <c r="C50" s="192">
        <f>'% EJECUTADO'!AL41</f>
        <v>1</v>
      </c>
      <c r="D50" s="193">
        <f t="shared" si="4"/>
        <v>0</v>
      </c>
    </row>
    <row r="51" spans="1:4" x14ac:dyDescent="0.3">
      <c r="A51" s="182" t="s">
        <v>84</v>
      </c>
      <c r="B51" s="191">
        <f>'% PLANEADO'!AJ149</f>
        <v>0.38817480719794351</v>
      </c>
      <c r="C51" s="192">
        <f>'% EJECUTADO'!AL42</f>
        <v>1</v>
      </c>
      <c r="D51" s="193">
        <f t="shared" si="4"/>
        <v>0.61182519280205649</v>
      </c>
    </row>
    <row r="52" spans="1:4" x14ac:dyDescent="0.3">
      <c r="A52" s="182" t="s">
        <v>83</v>
      </c>
      <c r="B52" s="191">
        <f>'% PLANEADO'!AJ150</f>
        <v>0</v>
      </c>
      <c r="C52" s="192">
        <f>'% EJECUTADO'!AL43</f>
        <v>1</v>
      </c>
      <c r="D52" s="193">
        <f t="shared" si="4"/>
        <v>1</v>
      </c>
    </row>
    <row r="53" spans="1:4" x14ac:dyDescent="0.3">
      <c r="A53" s="182" t="s">
        <v>82</v>
      </c>
      <c r="B53" s="191">
        <f>'% PLANEADO'!AJ153</f>
        <v>0.52081799669206597</v>
      </c>
      <c r="C53" s="192">
        <f>'% EJECUTADO'!AL46</f>
        <v>4.9714618966127139E-2</v>
      </c>
      <c r="D53" s="193">
        <f t="shared" si="4"/>
        <v>-0.4711033777259388</v>
      </c>
    </row>
    <row r="54" spans="1:4" x14ac:dyDescent="0.3">
      <c r="A54" s="182" t="s">
        <v>85</v>
      </c>
      <c r="B54" s="191">
        <f>'% PLANEADO'!AJ156</f>
        <v>0.34264884568651277</v>
      </c>
      <c r="C54" s="192">
        <f>'% EJECUTADO'!AL49</f>
        <v>0</v>
      </c>
      <c r="D54" s="193">
        <f t="shared" si="4"/>
        <v>-0.34264884568651277</v>
      </c>
    </row>
    <row r="55" spans="1:4" x14ac:dyDescent="0.3">
      <c r="A55" s="182" t="s">
        <v>76</v>
      </c>
      <c r="B55" s="191">
        <f>'% PLANEADO'!AJ160</f>
        <v>0.99999999999999956</v>
      </c>
      <c r="C55" s="192">
        <f>'% EJECUTADO'!AL53</f>
        <v>1.0000431731301802</v>
      </c>
      <c r="D55" s="193">
        <f>C55-B55</f>
        <v>4.3173130180651498E-5</v>
      </c>
    </row>
    <row r="56" spans="1:4" ht="15" thickBot="1" x14ac:dyDescent="0.35">
      <c r="A56" s="183" t="s">
        <v>79</v>
      </c>
      <c r="B56" s="194">
        <f>'% PLANEADO'!BS101</f>
        <v>0.62063274924890388</v>
      </c>
      <c r="C56" s="195">
        <f>'% EJECUTADO'!AL33</f>
        <v>0.57886662310255188</v>
      </c>
      <c r="D56" s="196">
        <f>C56-B56</f>
        <v>-4.1766126146352001E-2</v>
      </c>
    </row>
    <row r="57" spans="1:4" ht="15" thickBot="1" x14ac:dyDescent="0.35"/>
    <row r="58" spans="1:4" x14ac:dyDescent="0.3">
      <c r="A58" s="273" t="s">
        <v>73</v>
      </c>
      <c r="B58" s="275">
        <v>44162</v>
      </c>
      <c r="C58" s="276"/>
      <c r="D58" s="277"/>
    </row>
    <row r="59" spans="1:4" ht="15" thickBot="1" x14ac:dyDescent="0.35">
      <c r="A59" s="274"/>
      <c r="B59" s="184" t="s">
        <v>39</v>
      </c>
      <c r="C59" s="185" t="s">
        <v>77</v>
      </c>
      <c r="D59" s="186" t="s">
        <v>78</v>
      </c>
    </row>
    <row r="60" spans="1:4" x14ac:dyDescent="0.3">
      <c r="A60" s="181" t="s">
        <v>74</v>
      </c>
      <c r="B60" s="188">
        <f>'% PLANEADO'!AN143</f>
        <v>0.99999999999999967</v>
      </c>
      <c r="C60" s="189">
        <f>'% EJECUTADO'!AP36</f>
        <v>1</v>
      </c>
      <c r="D60" s="190">
        <f>C60-B60</f>
        <v>0</v>
      </c>
    </row>
    <row r="61" spans="1:4" x14ac:dyDescent="0.3">
      <c r="A61" s="182" t="s">
        <v>75</v>
      </c>
      <c r="B61" s="191">
        <f>'% PLANEADO'!AN145</f>
        <v>1.0000000000000004</v>
      </c>
      <c r="C61" s="192">
        <f>'% EJECUTADO'!AP38</f>
        <v>1</v>
      </c>
      <c r="D61" s="193">
        <f>C61-B61</f>
        <v>0</v>
      </c>
    </row>
    <row r="62" spans="1:4" x14ac:dyDescent="0.3">
      <c r="A62" s="182" t="s">
        <v>80</v>
      </c>
      <c r="B62" s="191">
        <f>'% PLANEADO'!AN146</f>
        <v>1</v>
      </c>
      <c r="C62" s="192">
        <f>'% EJECUTADO'!AP39</f>
        <v>0</v>
      </c>
      <c r="D62" s="193">
        <f t="shared" ref="D62:D67" si="5">C62-B62</f>
        <v>-1</v>
      </c>
    </row>
    <row r="63" spans="1:4" x14ac:dyDescent="0.3">
      <c r="A63" s="182" t="s">
        <v>81</v>
      </c>
      <c r="B63" s="191">
        <f>'% PLANEADO'!AN148</f>
        <v>0.99999999999999967</v>
      </c>
      <c r="C63" s="192">
        <f>'% EJECUTADO'!AP41</f>
        <v>1</v>
      </c>
      <c r="D63" s="193">
        <f t="shared" si="5"/>
        <v>0</v>
      </c>
    </row>
    <row r="64" spans="1:4" x14ac:dyDescent="0.3">
      <c r="A64" s="182" t="s">
        <v>84</v>
      </c>
      <c r="B64" s="191">
        <f>'% PLANEADO'!AN149</f>
        <v>0.9897172236503855</v>
      </c>
      <c r="C64" s="192">
        <f>'% EJECUTADO'!AP42</f>
        <v>1</v>
      </c>
      <c r="D64" s="193">
        <f t="shared" si="5"/>
        <v>1.0282776349614497E-2</v>
      </c>
    </row>
    <row r="65" spans="1:4" x14ac:dyDescent="0.3">
      <c r="A65" s="182" t="s">
        <v>83</v>
      </c>
      <c r="B65" s="191">
        <f>'% PLANEADO'!AN150</f>
        <v>0</v>
      </c>
      <c r="C65" s="192">
        <f>'% EJECUTADO'!AP43</f>
        <v>1</v>
      </c>
      <c r="D65" s="193">
        <f t="shared" si="5"/>
        <v>1</v>
      </c>
    </row>
    <row r="66" spans="1:4" x14ac:dyDescent="0.3">
      <c r="A66" s="182" t="s">
        <v>82</v>
      </c>
      <c r="B66" s="191">
        <f>'% PLANEADO'!AJ153</f>
        <v>0.52081799669206597</v>
      </c>
      <c r="C66" s="192">
        <f>'% EJECUTADO'!AP46</f>
        <v>5.7681705338903919E-2</v>
      </c>
      <c r="D66" s="193">
        <f t="shared" si="5"/>
        <v>-0.46313629135316203</v>
      </c>
    </row>
    <row r="67" spans="1:4" x14ac:dyDescent="0.3">
      <c r="A67" s="182" t="s">
        <v>85</v>
      </c>
      <c r="B67" s="191">
        <f>'% PLANEADO'!AN156</f>
        <v>0.64155528554070484</v>
      </c>
      <c r="C67" s="192">
        <f>'% EJECUTADO'!AP49</f>
        <v>0</v>
      </c>
      <c r="D67" s="193">
        <f t="shared" si="5"/>
        <v>-0.64155528554070484</v>
      </c>
    </row>
    <row r="68" spans="1:4" x14ac:dyDescent="0.3">
      <c r="A68" s="182" t="s">
        <v>76</v>
      </c>
      <c r="B68" s="191">
        <f>'% PLANEADO'!AN160</f>
        <v>0.99999999999999956</v>
      </c>
      <c r="C68" s="192">
        <f>'% EJECUTADO'!AP53</f>
        <v>1.0000431731301802</v>
      </c>
      <c r="D68" s="193">
        <f>C68-B68</f>
        <v>4.3173130180651498E-5</v>
      </c>
    </row>
    <row r="69" spans="1:4" ht="15" thickBot="1" x14ac:dyDescent="0.35">
      <c r="A69" s="183" t="s">
        <v>79</v>
      </c>
      <c r="B69" s="194">
        <f>'% PLANEADO'!BZ101</f>
        <v>0.7088355966633284</v>
      </c>
      <c r="C69" s="195">
        <f>'% EJECUTADO'!AP33</f>
        <v>0.58050690559106477</v>
      </c>
      <c r="D69" s="196">
        <f>C69-B69</f>
        <v>-0.12832869107226363</v>
      </c>
    </row>
    <row r="70" spans="1:4" ht="15" thickBot="1" x14ac:dyDescent="0.35"/>
    <row r="71" spans="1:4" x14ac:dyDescent="0.3">
      <c r="A71" s="273" t="s">
        <v>73</v>
      </c>
      <c r="B71" s="275">
        <v>44169</v>
      </c>
      <c r="C71" s="276"/>
      <c r="D71" s="277"/>
    </row>
    <row r="72" spans="1:4" ht="15" thickBot="1" x14ac:dyDescent="0.35">
      <c r="A72" s="274"/>
      <c r="B72" s="184" t="s">
        <v>39</v>
      </c>
      <c r="C72" s="185" t="s">
        <v>77</v>
      </c>
      <c r="D72" s="186" t="s">
        <v>78</v>
      </c>
    </row>
    <row r="73" spans="1:4" x14ac:dyDescent="0.3">
      <c r="A73" s="181" t="s">
        <v>74</v>
      </c>
      <c r="B73" s="188">
        <f>'% PLANEADO'!AR143</f>
        <v>0.99999999999999967</v>
      </c>
      <c r="C73" s="189">
        <f>'% EJECUTADO'!AT36</f>
        <v>1</v>
      </c>
      <c r="D73" s="190">
        <f>C73-B73</f>
        <v>0</v>
      </c>
    </row>
    <row r="74" spans="1:4" x14ac:dyDescent="0.3">
      <c r="A74" s="182" t="s">
        <v>75</v>
      </c>
      <c r="B74" s="191">
        <f>'% PLANEADO'!AR145</f>
        <v>1.0000000000000004</v>
      </c>
      <c r="C74" s="192">
        <f>'% EJECUTADO'!AT38</f>
        <v>1</v>
      </c>
      <c r="D74" s="193">
        <f>C74-B74</f>
        <v>0</v>
      </c>
    </row>
    <row r="75" spans="1:4" x14ac:dyDescent="0.3">
      <c r="A75" s="182" t="s">
        <v>80</v>
      </c>
      <c r="B75" s="191">
        <f>'% PLANEADO'!AR146</f>
        <v>1</v>
      </c>
      <c r="C75" s="192">
        <f>'% EJECUTADO'!AT39</f>
        <v>0</v>
      </c>
      <c r="D75" s="193">
        <f t="shared" ref="D75:D80" si="6">C75-B75</f>
        <v>-1</v>
      </c>
    </row>
    <row r="76" spans="1:4" x14ac:dyDescent="0.3">
      <c r="A76" s="182" t="s">
        <v>81</v>
      </c>
      <c r="B76" s="191">
        <f>'% PLANEADO'!AR148</f>
        <v>0.99999999999999967</v>
      </c>
      <c r="C76" s="192">
        <f>'% EJECUTADO'!AT41</f>
        <v>1</v>
      </c>
      <c r="D76" s="193">
        <f t="shared" si="6"/>
        <v>0</v>
      </c>
    </row>
    <row r="77" spans="1:4" x14ac:dyDescent="0.3">
      <c r="A77" s="182" t="s">
        <v>84</v>
      </c>
      <c r="B77" s="191">
        <f>'% PLANEADO'!AR149</f>
        <v>0.99999999999999989</v>
      </c>
      <c r="C77" s="192">
        <f>'% EJECUTADO'!AT42</f>
        <v>1</v>
      </c>
      <c r="D77" s="193">
        <f t="shared" si="6"/>
        <v>0</v>
      </c>
    </row>
    <row r="78" spans="1:4" x14ac:dyDescent="0.3">
      <c r="A78" s="182" t="s">
        <v>83</v>
      </c>
      <c r="B78" s="191">
        <f>'% PLANEADO'!AR150</f>
        <v>0.38971807628524058</v>
      </c>
      <c r="C78" s="192">
        <f>'% EJECUTADO'!AT43</f>
        <v>1</v>
      </c>
      <c r="D78" s="193">
        <f t="shared" si="6"/>
        <v>0.61028192371475942</v>
      </c>
    </row>
    <row r="79" spans="1:4" x14ac:dyDescent="0.3">
      <c r="A79" s="182" t="s">
        <v>82</v>
      </c>
      <c r="B79" s="191">
        <f>'% PLANEADO'!AR153</f>
        <v>0.80652408768893979</v>
      </c>
      <c r="C79" s="192">
        <f>'% EJECUTADO'!AT46</f>
        <v>6.6764183803869448E-2</v>
      </c>
      <c r="D79" s="193">
        <f t="shared" si="6"/>
        <v>-0.7397599038850704</v>
      </c>
    </row>
    <row r="80" spans="1:4" x14ac:dyDescent="0.3">
      <c r="A80" s="182" t="s">
        <v>85</v>
      </c>
      <c r="B80" s="191">
        <f>'% PLANEADO'!AR156</f>
        <v>0.94046172539489636</v>
      </c>
      <c r="C80" s="192">
        <f>'% EJECUTADO'!AT49</f>
        <v>0</v>
      </c>
      <c r="D80" s="193">
        <f t="shared" si="6"/>
        <v>-0.94046172539489636</v>
      </c>
    </row>
    <row r="81" spans="1:4" x14ac:dyDescent="0.3">
      <c r="A81" s="182" t="s">
        <v>76</v>
      </c>
      <c r="B81" s="191">
        <f>'% PLANEADO'!AR160</f>
        <v>0.99999999999999956</v>
      </c>
      <c r="C81" s="192">
        <f>'% EJECUTADO'!AT53</f>
        <v>1.0000431731301802</v>
      </c>
      <c r="D81" s="193">
        <f>C81-B81</f>
        <v>4.3173130180651498E-5</v>
      </c>
    </row>
    <row r="82" spans="1:4" ht="15" thickBot="1" x14ac:dyDescent="0.35">
      <c r="A82" s="183" t="s">
        <v>79</v>
      </c>
      <c r="B82" s="194">
        <f>'% PLANEADO'!CG101</f>
        <v>0.79671086928976464</v>
      </c>
      <c r="C82" s="195">
        <f>'% EJECUTADO'!AT33</f>
        <v>0.58237682762796938</v>
      </c>
      <c r="D82" s="196">
        <f>C82-B82</f>
        <v>-0.21433404166179526</v>
      </c>
    </row>
    <row r="83" spans="1:4" ht="15" thickBot="1" x14ac:dyDescent="0.35"/>
    <row r="84" spans="1:4" x14ac:dyDescent="0.3">
      <c r="A84" s="273" t="s">
        <v>73</v>
      </c>
      <c r="B84" s="275">
        <v>44176</v>
      </c>
      <c r="C84" s="276"/>
      <c r="D84" s="277"/>
    </row>
    <row r="85" spans="1:4" ht="15" thickBot="1" x14ac:dyDescent="0.35">
      <c r="A85" s="274"/>
      <c r="B85" s="184" t="s">
        <v>39</v>
      </c>
      <c r="C85" s="185" t="s">
        <v>77</v>
      </c>
      <c r="D85" s="186" t="s">
        <v>78</v>
      </c>
    </row>
    <row r="86" spans="1:4" x14ac:dyDescent="0.3">
      <c r="A86" s="181" t="s">
        <v>74</v>
      </c>
      <c r="B86" s="188">
        <f>'% PLANEADO'!AV143</f>
        <v>0.99999999999999967</v>
      </c>
      <c r="C86" s="189">
        <f>'% EJECUTADO'!AX36</f>
        <v>1</v>
      </c>
      <c r="D86" s="190">
        <f>C86-B86</f>
        <v>0</v>
      </c>
    </row>
    <row r="87" spans="1:4" x14ac:dyDescent="0.3">
      <c r="A87" s="182" t="s">
        <v>75</v>
      </c>
      <c r="B87" s="191">
        <f>'% PLANEADO'!AV145</f>
        <v>1.0000000000000004</v>
      </c>
      <c r="C87" s="192">
        <f>'% EJECUTADO'!BB38</f>
        <v>1</v>
      </c>
      <c r="D87" s="193">
        <f>C87-B87</f>
        <v>0</v>
      </c>
    </row>
    <row r="88" spans="1:4" x14ac:dyDescent="0.3">
      <c r="A88" s="182" t="s">
        <v>80</v>
      </c>
      <c r="B88" s="191">
        <f>'% PLANEADO'!AV146</f>
        <v>1</v>
      </c>
      <c r="C88" s="192">
        <f>'% EJECUTADO'!BB39</f>
        <v>0</v>
      </c>
      <c r="D88" s="193">
        <f t="shared" ref="D88:D95" si="7">C88-B88</f>
        <v>-1</v>
      </c>
    </row>
    <row r="89" spans="1:4" x14ac:dyDescent="0.3">
      <c r="A89" s="182" t="s">
        <v>81</v>
      </c>
      <c r="B89" s="191">
        <f>'% PLANEADO'!AV148</f>
        <v>0.99999999999999967</v>
      </c>
      <c r="C89" s="192">
        <f>'% EJECUTADO'!BB41</f>
        <v>1</v>
      </c>
      <c r="D89" s="193">
        <f t="shared" si="7"/>
        <v>0</v>
      </c>
    </row>
    <row r="90" spans="1:4" x14ac:dyDescent="0.3">
      <c r="A90" s="182" t="s">
        <v>84</v>
      </c>
      <c r="B90" s="191">
        <f>'% PLANEADO'!AV149</f>
        <v>0.99999999999999989</v>
      </c>
      <c r="C90" s="192">
        <f>'% EJECUTADO'!BB42</f>
        <v>1</v>
      </c>
      <c r="D90" s="193">
        <f t="shared" si="7"/>
        <v>0</v>
      </c>
    </row>
    <row r="91" spans="1:4" x14ac:dyDescent="0.3">
      <c r="A91" s="182" t="s">
        <v>83</v>
      </c>
      <c r="B91" s="191">
        <f>'% PLANEADO'!AV150</f>
        <v>0.78772802653399665</v>
      </c>
      <c r="C91" s="192">
        <f>'% EJECUTADO'!BB43</f>
        <v>1</v>
      </c>
      <c r="D91" s="193">
        <f t="shared" si="7"/>
        <v>0.21227197346600335</v>
      </c>
    </row>
    <row r="92" spans="1:4" x14ac:dyDescent="0.3">
      <c r="A92" s="182" t="s">
        <v>82</v>
      </c>
      <c r="B92" s="191">
        <f>'% PLANEADO'!AV153</f>
        <v>0.94937713318737682</v>
      </c>
      <c r="C92" s="192">
        <f>'% EJECUTADO'!AX46</f>
        <v>0.25797425675051228</v>
      </c>
      <c r="D92" s="193">
        <f t="shared" si="7"/>
        <v>-0.69140287643686449</v>
      </c>
    </row>
    <row r="93" spans="1:4" x14ac:dyDescent="0.3">
      <c r="A93" s="182" t="s">
        <v>85</v>
      </c>
      <c r="B93" s="191">
        <f>'% PLANEADO'!AV156</f>
        <v>0.99999999999999956</v>
      </c>
      <c r="C93" s="192">
        <f>'% EJECUTADO'!AX49</f>
        <v>0</v>
      </c>
      <c r="D93" s="193">
        <f t="shared" si="7"/>
        <v>-0.99999999999999956</v>
      </c>
    </row>
    <row r="94" spans="1:4" x14ac:dyDescent="0.3">
      <c r="A94" s="182" t="s">
        <v>86</v>
      </c>
      <c r="B94" s="191">
        <f>'% PLANEADO'!AV157</f>
        <v>1</v>
      </c>
      <c r="C94" s="192">
        <f>'% EJECUTADO'!AX50</f>
        <v>0</v>
      </c>
      <c r="D94" s="193">
        <f t="shared" si="7"/>
        <v>-1</v>
      </c>
    </row>
    <row r="95" spans="1:4" x14ac:dyDescent="0.3">
      <c r="A95" s="182" t="s">
        <v>87</v>
      </c>
      <c r="B95" s="191">
        <f>'% PLANEADO'!AV158</f>
        <v>0.18735362997658081</v>
      </c>
      <c r="C95" s="192">
        <f>'% EJECUTADO'!AX51</f>
        <v>0</v>
      </c>
      <c r="D95" s="193">
        <f t="shared" si="7"/>
        <v>-0.18735362997658081</v>
      </c>
    </row>
    <row r="96" spans="1:4" x14ac:dyDescent="0.3">
      <c r="A96" s="182" t="s">
        <v>76</v>
      </c>
      <c r="B96" s="191">
        <f>'% PLANEADO'!AV160</f>
        <v>0.99999999999999956</v>
      </c>
      <c r="C96" s="192">
        <f>'% EJECUTADO'!AX53</f>
        <v>1.0000431731301802</v>
      </c>
      <c r="D96" s="193">
        <f>C96-B96</f>
        <v>4.3173130180651498E-5</v>
      </c>
    </row>
    <row r="97" spans="1:4" ht="15" thickBot="1" x14ac:dyDescent="0.35">
      <c r="A97" s="183" t="s">
        <v>79</v>
      </c>
      <c r="B97" s="194">
        <f>'% PLANEADO'!CN101</f>
        <v>0.8851141975080663</v>
      </c>
      <c r="C97" s="195">
        <f>'% EJECUTADO'!AX33</f>
        <v>0.62174360735227818</v>
      </c>
      <c r="D97" s="196">
        <f>C97-B97</f>
        <v>-0.26337059015578812</v>
      </c>
    </row>
    <row r="98" spans="1:4" ht="15" thickBot="1" x14ac:dyDescent="0.35"/>
    <row r="99" spans="1:4" x14ac:dyDescent="0.3">
      <c r="A99" s="273" t="s">
        <v>73</v>
      </c>
      <c r="B99" s="275">
        <v>44183</v>
      </c>
      <c r="C99" s="276"/>
      <c r="D99" s="277"/>
    </row>
    <row r="100" spans="1:4" ht="15" thickBot="1" x14ac:dyDescent="0.35">
      <c r="A100" s="274"/>
      <c r="B100" s="184" t="s">
        <v>39</v>
      </c>
      <c r="C100" s="185" t="s">
        <v>77</v>
      </c>
      <c r="D100" s="186" t="s">
        <v>78</v>
      </c>
    </row>
    <row r="101" spans="1:4" x14ac:dyDescent="0.3">
      <c r="A101" s="181" t="s">
        <v>74</v>
      </c>
      <c r="B101" s="188">
        <f>'% PLANEADO'!AZ143</f>
        <v>0.99999999999999967</v>
      </c>
      <c r="C101" s="189">
        <f>'% EJECUTADO'!BB36</f>
        <v>1</v>
      </c>
      <c r="D101" s="190">
        <f>C101-B101</f>
        <v>0</v>
      </c>
    </row>
    <row r="102" spans="1:4" x14ac:dyDescent="0.3">
      <c r="A102" s="182" t="s">
        <v>75</v>
      </c>
      <c r="B102" s="191">
        <f>'% PLANEADO'!AZ145</f>
        <v>1.0000000000000004</v>
      </c>
      <c r="C102" s="192">
        <f>'% EJECUTADO'!BB38</f>
        <v>1</v>
      </c>
      <c r="D102" s="193">
        <f>C102-B102</f>
        <v>0</v>
      </c>
    </row>
    <row r="103" spans="1:4" x14ac:dyDescent="0.3">
      <c r="A103" s="182" t="s">
        <v>80</v>
      </c>
      <c r="B103" s="191">
        <f>'% PLANEADO'!AZ146</f>
        <v>1</v>
      </c>
      <c r="C103" s="192">
        <f>'% EJECUTADO'!BB39</f>
        <v>0</v>
      </c>
      <c r="D103" s="193">
        <f t="shared" ref="D103:D112" si="8">C103-B103</f>
        <v>-1</v>
      </c>
    </row>
    <row r="104" spans="1:4" x14ac:dyDescent="0.3">
      <c r="A104" s="182" t="s">
        <v>81</v>
      </c>
      <c r="B104" s="191">
        <f>'% PLANEADO'!AZ148</f>
        <v>0.99999999999999967</v>
      </c>
      <c r="C104" s="192">
        <f>'% EJECUTADO'!BB41</f>
        <v>1</v>
      </c>
      <c r="D104" s="193">
        <f t="shared" si="8"/>
        <v>0</v>
      </c>
    </row>
    <row r="105" spans="1:4" x14ac:dyDescent="0.3">
      <c r="A105" s="182" t="s">
        <v>84</v>
      </c>
      <c r="B105" s="191">
        <f>'% PLANEADO'!AZ149</f>
        <v>0.99999999999999989</v>
      </c>
      <c r="C105" s="192">
        <f>'% EJECUTADO'!BB42</f>
        <v>1</v>
      </c>
      <c r="D105" s="193">
        <f t="shared" si="8"/>
        <v>0</v>
      </c>
    </row>
    <row r="106" spans="1:4" x14ac:dyDescent="0.3">
      <c r="A106" s="182" t="s">
        <v>83</v>
      </c>
      <c r="B106" s="191">
        <f>'% PLANEADO'!AZ150</f>
        <v>1</v>
      </c>
      <c r="C106" s="192">
        <f>'% EJECUTADO'!BB43</f>
        <v>1</v>
      </c>
      <c r="D106" s="193">
        <f t="shared" si="8"/>
        <v>0</v>
      </c>
    </row>
    <row r="107" spans="1:4" x14ac:dyDescent="0.3">
      <c r="A107" s="182" t="s">
        <v>88</v>
      </c>
      <c r="B107" s="191">
        <f>'% PLANEADO'!AZ151</f>
        <v>0.58208955223880599</v>
      </c>
      <c r="C107" s="192">
        <f>'% EJECUTADO'!BB44</f>
        <v>0</v>
      </c>
      <c r="D107" s="193">
        <f t="shared" si="8"/>
        <v>-0.58208955223880599</v>
      </c>
    </row>
    <row r="108" spans="1:4" x14ac:dyDescent="0.3">
      <c r="A108" s="182" t="s">
        <v>82</v>
      </c>
      <c r="B108" s="191">
        <f>'% PLANEADO'!AZ153</f>
        <v>1.0000000000000004</v>
      </c>
      <c r="C108" s="192">
        <f>'% EJECUTADO'!BB46</f>
        <v>0.64039440264379799</v>
      </c>
      <c r="D108" s="193">
        <f t="shared" si="8"/>
        <v>-0.35960559735620246</v>
      </c>
    </row>
    <row r="109" spans="1:4" x14ac:dyDescent="0.3">
      <c r="A109" s="182" t="s">
        <v>89</v>
      </c>
      <c r="B109" s="191">
        <f>'% PLANEADO'!AZ154</f>
        <v>0.78</v>
      </c>
      <c r="C109" s="192">
        <f>'% EJECUTADO'!BB47</f>
        <v>0</v>
      </c>
      <c r="D109" s="193">
        <f t="shared" si="8"/>
        <v>-0.78</v>
      </c>
    </row>
    <row r="110" spans="1:4" x14ac:dyDescent="0.3">
      <c r="A110" s="182" t="s">
        <v>85</v>
      </c>
      <c r="B110" s="191">
        <f>'% PLANEADO'!AZ156</f>
        <v>0.99999999999999956</v>
      </c>
      <c r="C110" s="192">
        <f>'% EJECUTADO'!BB49</f>
        <v>0</v>
      </c>
      <c r="D110" s="193">
        <f t="shared" si="8"/>
        <v>-0.99999999999999956</v>
      </c>
    </row>
    <row r="111" spans="1:4" x14ac:dyDescent="0.3">
      <c r="A111" s="182" t="s">
        <v>86</v>
      </c>
      <c r="B111" s="191">
        <f>'% PLANEADO'!AZ157</f>
        <v>1</v>
      </c>
      <c r="C111" s="192">
        <f>'% EJECUTADO'!BB50</f>
        <v>0</v>
      </c>
      <c r="D111" s="193">
        <f t="shared" si="8"/>
        <v>-1</v>
      </c>
    </row>
    <row r="112" spans="1:4" x14ac:dyDescent="0.3">
      <c r="A112" s="182" t="s">
        <v>87</v>
      </c>
      <c r="B112" s="191">
        <f>'% PLANEADO'!AZ158</f>
        <v>0.79156908665105408</v>
      </c>
      <c r="C112" s="192">
        <f>'% EJECUTADO'!BB51</f>
        <v>0</v>
      </c>
      <c r="D112" s="193">
        <f t="shared" si="8"/>
        <v>-0.79156908665105408</v>
      </c>
    </row>
    <row r="113" spans="1:4" x14ac:dyDescent="0.3">
      <c r="A113" s="182" t="s">
        <v>76</v>
      </c>
      <c r="B113" s="191">
        <f>'% PLANEADO'!AZ160</f>
        <v>0.99999999999999956</v>
      </c>
      <c r="C113" s="192">
        <f>'% EJECUTADO'!BB53</f>
        <v>1.0000431731301802</v>
      </c>
      <c r="D113" s="193">
        <f>C113-B113</f>
        <v>4.3173130180651498E-5</v>
      </c>
    </row>
    <row r="114" spans="1:4" ht="15" thickBot="1" x14ac:dyDescent="0.35">
      <c r="A114" s="183" t="s">
        <v>79</v>
      </c>
      <c r="B114" s="194">
        <f>'% PLANEADO'!CU101</f>
        <v>0.97414773837110058</v>
      </c>
      <c r="C114" s="195">
        <f>'% EJECUTADO'!BB33</f>
        <v>0.70047716680089578</v>
      </c>
      <c r="D114" s="196">
        <f>C114-B114</f>
        <v>-0.2736705715702048</v>
      </c>
    </row>
    <row r="115" spans="1:4" ht="15" thickBot="1" x14ac:dyDescent="0.35"/>
    <row r="116" spans="1:4" x14ac:dyDescent="0.3">
      <c r="A116" s="273" t="s">
        <v>73</v>
      </c>
      <c r="B116" s="275">
        <v>44195</v>
      </c>
      <c r="C116" s="276"/>
      <c r="D116" s="277"/>
    </row>
    <row r="117" spans="1:4" ht="15" thickBot="1" x14ac:dyDescent="0.35">
      <c r="A117" s="274"/>
      <c r="B117" s="184" t="s">
        <v>39</v>
      </c>
      <c r="C117" s="185" t="s">
        <v>77</v>
      </c>
      <c r="D117" s="186" t="s">
        <v>78</v>
      </c>
    </row>
    <row r="118" spans="1:4" x14ac:dyDescent="0.3">
      <c r="A118" s="181" t="s">
        <v>74</v>
      </c>
      <c r="B118" s="188">
        <f>'% PLANEADO'!BD143</f>
        <v>0.99999999999999967</v>
      </c>
      <c r="C118" s="189">
        <f>'% EJECUTADO'!BJ36</f>
        <v>1</v>
      </c>
      <c r="D118" s="190">
        <f>C118-B118</f>
        <v>0</v>
      </c>
    </row>
    <row r="119" spans="1:4" x14ac:dyDescent="0.3">
      <c r="A119" s="182" t="s">
        <v>75</v>
      </c>
      <c r="B119" s="191">
        <f>'% PLANEADO'!BD145</f>
        <v>1.0000000000000004</v>
      </c>
      <c r="C119" s="192">
        <f>'% EJECUTADO'!BJ38</f>
        <v>1</v>
      </c>
      <c r="D119" s="193">
        <f>C119-B119</f>
        <v>0</v>
      </c>
    </row>
    <row r="120" spans="1:4" x14ac:dyDescent="0.3">
      <c r="A120" s="182" t="s">
        <v>80</v>
      </c>
      <c r="B120" s="191">
        <f>'% PLANEADO'!BD146</f>
        <v>1</v>
      </c>
      <c r="C120" s="192">
        <f>'% EJECUTADO'!BJ39</f>
        <v>0</v>
      </c>
      <c r="D120" s="193">
        <f t="shared" ref="D120:D129" si="9">C120-B120</f>
        <v>-1</v>
      </c>
    </row>
    <row r="121" spans="1:4" x14ac:dyDescent="0.3">
      <c r="A121" s="182" t="s">
        <v>81</v>
      </c>
      <c r="B121" s="191">
        <f>'% PLANEADO'!BD148</f>
        <v>0.99999999999999967</v>
      </c>
      <c r="C121" s="192">
        <f>'% EJECUTADO'!BJ41</f>
        <v>1</v>
      </c>
      <c r="D121" s="193">
        <f t="shared" si="9"/>
        <v>0</v>
      </c>
    </row>
    <row r="122" spans="1:4" x14ac:dyDescent="0.3">
      <c r="A122" s="182" t="s">
        <v>84</v>
      </c>
      <c r="B122" s="191">
        <f>'% PLANEADO'!BD149</f>
        <v>0.99999999999999989</v>
      </c>
      <c r="C122" s="192">
        <f>'% EJECUTADO'!BJ42</f>
        <v>1</v>
      </c>
      <c r="D122" s="193">
        <f t="shared" si="9"/>
        <v>0</v>
      </c>
    </row>
    <row r="123" spans="1:4" x14ac:dyDescent="0.3">
      <c r="A123" s="182" t="s">
        <v>83</v>
      </c>
      <c r="B123" s="191">
        <f>'% PLANEADO'!BD150</f>
        <v>1</v>
      </c>
      <c r="C123" s="192">
        <f>'% EJECUTADO'!BJ43</f>
        <v>1</v>
      </c>
      <c r="D123" s="193">
        <f t="shared" si="9"/>
        <v>0</v>
      </c>
    </row>
    <row r="124" spans="1:4" x14ac:dyDescent="0.3">
      <c r="A124" s="182" t="s">
        <v>88</v>
      </c>
      <c r="B124" s="191">
        <f>'% PLANEADO'!BD151</f>
        <v>1.0000000000000002</v>
      </c>
      <c r="C124" s="192">
        <f>'% EJECUTADO'!BJ44</f>
        <v>0</v>
      </c>
      <c r="D124" s="193">
        <f t="shared" si="9"/>
        <v>-1.0000000000000002</v>
      </c>
    </row>
    <row r="125" spans="1:4" x14ac:dyDescent="0.3">
      <c r="A125" s="182" t="s">
        <v>82</v>
      </c>
      <c r="B125" s="191">
        <f>'% PLANEADO'!BD153</f>
        <v>1.0000000000000004</v>
      </c>
      <c r="C125" s="192">
        <f>'% EJECUTADO'!BJ46</f>
        <v>0.86347282108154788</v>
      </c>
      <c r="D125" s="193">
        <f t="shared" si="9"/>
        <v>-0.13652717891845256</v>
      </c>
    </row>
    <row r="126" spans="1:4" x14ac:dyDescent="0.3">
      <c r="A126" s="182" t="s">
        <v>89</v>
      </c>
      <c r="B126" s="191">
        <f>'% PLANEADO'!BD154</f>
        <v>1.0000000000000002</v>
      </c>
      <c r="C126" s="192">
        <f>'% EJECUTADO'!BJ47</f>
        <v>0</v>
      </c>
      <c r="D126" s="193">
        <f t="shared" si="9"/>
        <v>-1.0000000000000002</v>
      </c>
    </row>
    <row r="127" spans="1:4" x14ac:dyDescent="0.3">
      <c r="A127" s="182" t="s">
        <v>85</v>
      </c>
      <c r="B127" s="191">
        <f>'% PLANEADO'!BD156</f>
        <v>0.99999999999999956</v>
      </c>
      <c r="C127" s="192">
        <f>'% EJECUTADO'!BJ49</f>
        <v>0</v>
      </c>
      <c r="D127" s="193">
        <f t="shared" si="9"/>
        <v>-0.99999999999999956</v>
      </c>
    </row>
    <row r="128" spans="1:4" x14ac:dyDescent="0.3">
      <c r="A128" s="182" t="s">
        <v>86</v>
      </c>
      <c r="B128" s="191">
        <f>'% PLANEADO'!BD157</f>
        <v>1</v>
      </c>
      <c r="C128" s="192">
        <f>'% EJECUTADO'!BJ50</f>
        <v>0</v>
      </c>
      <c r="D128" s="193">
        <f t="shared" si="9"/>
        <v>-1</v>
      </c>
    </row>
    <row r="129" spans="1:4" x14ac:dyDescent="0.3">
      <c r="A129" s="182" t="s">
        <v>87</v>
      </c>
      <c r="B129" s="191">
        <f>'% PLANEADO'!BD158</f>
        <v>1.0000000000000002</v>
      </c>
      <c r="C129" s="192">
        <f>'% EJECUTADO'!BJ51</f>
        <v>0</v>
      </c>
      <c r="D129" s="193">
        <f t="shared" si="9"/>
        <v>-1.0000000000000002</v>
      </c>
    </row>
    <row r="130" spans="1:4" x14ac:dyDescent="0.3">
      <c r="A130" s="182" t="s">
        <v>76</v>
      </c>
      <c r="B130" s="191">
        <f>'% PLANEADO'!BD160</f>
        <v>0.99999999999999956</v>
      </c>
      <c r="C130" s="192">
        <f>'% EJECUTADO'!BJ53</f>
        <v>1.0000431731301802</v>
      </c>
      <c r="D130" s="193">
        <f>C130-B130</f>
        <v>4.3173130180651498E-5</v>
      </c>
    </row>
    <row r="131" spans="1:4" ht="15" thickBot="1" x14ac:dyDescent="0.35">
      <c r="A131" s="183" t="s">
        <v>79</v>
      </c>
      <c r="B131" s="194">
        <f>'% PLANEADO'!CY101</f>
        <v>0.99999999999999978</v>
      </c>
      <c r="C131" s="195">
        <f>'% EJECUTADO'!BJ33</f>
        <v>0.74640507647925602</v>
      </c>
      <c r="D131" s="196">
        <f>C131-B131</f>
        <v>-0.25359492352074375</v>
      </c>
    </row>
  </sheetData>
  <mergeCells count="20">
    <mergeCell ref="A71:A72"/>
    <mergeCell ref="B71:D71"/>
    <mergeCell ref="B2:D2"/>
    <mergeCell ref="A2:A3"/>
    <mergeCell ref="A9:A10"/>
    <mergeCell ref="B9:D9"/>
    <mergeCell ref="A20:A21"/>
    <mergeCell ref="B20:D20"/>
    <mergeCell ref="A58:A59"/>
    <mergeCell ref="B58:D58"/>
    <mergeCell ref="A45:A46"/>
    <mergeCell ref="B45:D45"/>
    <mergeCell ref="A32:A33"/>
    <mergeCell ref="B32:D32"/>
    <mergeCell ref="A99:A100"/>
    <mergeCell ref="B99:D99"/>
    <mergeCell ref="A116:A117"/>
    <mergeCell ref="B116:D116"/>
    <mergeCell ref="A84:A85"/>
    <mergeCell ref="B84:D84"/>
  </mergeCells>
  <phoneticPr fontId="5" type="noConversion"/>
  <conditionalFormatting sqref="D4:D7">
    <cfRule type="cellIs" dxfId="19" priority="19" operator="greaterThanOrEqual">
      <formula>0</formula>
    </cfRule>
    <cfRule type="cellIs" dxfId="18" priority="20" operator="lessThan">
      <formula>0</formula>
    </cfRule>
  </conditionalFormatting>
  <conditionalFormatting sqref="D11:D18">
    <cfRule type="cellIs" dxfId="17" priority="17" operator="greaterThanOrEqual">
      <formula>0</formula>
    </cfRule>
    <cfRule type="cellIs" dxfId="16" priority="18" operator="lessThan">
      <formula>0</formula>
    </cfRule>
  </conditionalFormatting>
  <conditionalFormatting sqref="D22:D30">
    <cfRule type="cellIs" dxfId="15" priority="15" operator="greaterThanOrEqual">
      <formula>0</formula>
    </cfRule>
    <cfRule type="cellIs" dxfId="14" priority="16" operator="lessThan">
      <formula>0</formula>
    </cfRule>
  </conditionalFormatting>
  <conditionalFormatting sqref="D34:D43">
    <cfRule type="cellIs" dxfId="13" priority="13" operator="greaterThanOrEqual">
      <formula>0</formula>
    </cfRule>
    <cfRule type="cellIs" dxfId="12" priority="14" operator="lessThan">
      <formula>0</formula>
    </cfRule>
  </conditionalFormatting>
  <conditionalFormatting sqref="D47:D56">
    <cfRule type="cellIs" dxfId="11" priority="11" operator="greaterThanOrEqual">
      <formula>0</formula>
    </cfRule>
    <cfRule type="cellIs" dxfId="10" priority="12" operator="lessThan">
      <formula>0</formula>
    </cfRule>
  </conditionalFormatting>
  <conditionalFormatting sqref="D60:D69">
    <cfRule type="cellIs" dxfId="9" priority="9" operator="greaterThanOrEqual">
      <formula>0</formula>
    </cfRule>
    <cfRule type="cellIs" dxfId="8" priority="10" operator="lessThan">
      <formula>0</formula>
    </cfRule>
  </conditionalFormatting>
  <conditionalFormatting sqref="D73:D82">
    <cfRule type="cellIs" dxfId="7" priority="7" operator="greaterThanOrEqual">
      <formula>0</formula>
    </cfRule>
    <cfRule type="cellIs" dxfId="6" priority="8" operator="lessThan">
      <formula>0</formula>
    </cfRule>
  </conditionalFormatting>
  <conditionalFormatting sqref="D86:D97">
    <cfRule type="cellIs" dxfId="5" priority="5" operator="greaterThanOrEqual">
      <formula>0</formula>
    </cfRule>
    <cfRule type="cellIs" dxfId="4" priority="6" operator="lessThan">
      <formula>0</formula>
    </cfRule>
  </conditionalFormatting>
  <conditionalFormatting sqref="D101:D114">
    <cfRule type="cellIs" dxfId="3" priority="3" operator="greaterThanOrEqual">
      <formula>0</formula>
    </cfRule>
    <cfRule type="cellIs" dxfId="2" priority="4" operator="lessThan">
      <formula>0</formula>
    </cfRule>
  </conditionalFormatting>
  <conditionalFormatting sqref="D118:D131">
    <cfRule type="cellIs" dxfId="1" priority="1" operator="greaterThanOrEqual">
      <formula>0</formula>
    </cfRule>
    <cfRule type="cellIs" dxfId="0" priority="2" operator="less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Gráficos</vt:lpstr>
      </vt:variant>
      <vt:variant>
        <vt:i4>1</vt:i4>
      </vt:variant>
    </vt:vector>
  </HeadingPairs>
  <TitlesOfParts>
    <vt:vector size="5" baseType="lpstr">
      <vt:lpstr>% PLANEADO</vt:lpstr>
      <vt:lpstr>TABLA DE INGRESO</vt:lpstr>
      <vt:lpstr>% EJECUTADO</vt:lpstr>
      <vt:lpstr>RESUMEN</vt:lpstr>
      <vt:lpstr>CURVA "S"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sergio leonardo vega rios</dc:creator>
  <cp:lastModifiedBy>sergio leonardo vega rios</cp:lastModifiedBy>
  <cp:lastPrinted>2020-12-30T20:37:43Z</cp:lastPrinted>
  <dcterms:created xsi:type="dcterms:W3CDTF">2020-10-26T15:34:19Z</dcterms:created>
  <dcterms:modified xsi:type="dcterms:W3CDTF">2021-01-04T16:52:10Z</dcterms:modified>
</cp:coreProperties>
</file>