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4.xml" ContentType="application/vnd.openxmlformats-officedocument.drawingml.chartshapes+xml"/>
  <Override PartName="/xl/charts/chart6.xml" ContentType="application/vnd.openxmlformats-officedocument.drawingml.chart+xml"/>
  <Override PartName="/xl/drawings/drawing5.xml" ContentType="application/vnd.openxmlformats-officedocument.drawingml.chartshapes+xml"/>
  <Override PartName="/xl/charts/chart7.xml" ContentType="application/vnd.openxmlformats-officedocument.drawingml.chart+xml"/>
  <Override PartName="/xl/drawings/drawing6.xml" ContentType="application/vnd.openxmlformats-officedocument.drawingml.chartshapes+xml"/>
  <Override PartName="/xl/charts/chart8.xml" ContentType="application/vnd.openxmlformats-officedocument.drawingml.chart+xml"/>
  <Override PartName="/xl/drawings/drawing7.xml" ContentType="application/vnd.openxmlformats-officedocument.drawingml.chartshapes+xml"/>
  <Override PartName="/xl/charts/chart9.xml" ContentType="application/vnd.openxmlformats-officedocument.drawingml.chart+xml"/>
  <Override PartName="/xl/drawings/drawing8.xml" ContentType="application/vnd.openxmlformats-officedocument.drawingml.chartshapes+xml"/>
  <Override PartName="/xl/charts/chart10.xml" ContentType="application/vnd.openxmlformats-officedocument.drawingml.chart+xml"/>
  <Override PartName="/xl/drawings/drawing9.xml" ContentType="application/vnd.openxmlformats-officedocument.drawingml.chartshapes+xml"/>
  <Override PartName="/xl/charts/chart11.xml" ContentType="application/vnd.openxmlformats-officedocument.drawingml.chart+xml"/>
  <Override PartName="/xl/drawings/drawing10.xml" ContentType="application/vnd.openxmlformats-officedocument.drawingml.chartshapes+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harts/style1.xml" ContentType="application/vnd.ms-office.chartstyle+xml"/>
  <Override PartName="/xl/charts/colors1.xml" ContentType="application/vnd.ms-office.chartcolorstyle+xml"/>
  <Override PartName="/xl/charts/colors2.xml" ContentType="application/vnd.ms-office.chartcolorstyle+xml"/>
  <Override PartName="/xl/charts/style2.xml" ContentType="application/vnd.ms-office.chartstyle+xml"/>
  <Override PartName="/xl/charts/colors3.xml" ContentType="application/vnd.ms-office.chartcolorstyle+xml"/>
  <Override PartName="/xl/charts/style3.xml" ContentType="application/vnd.ms-office.chartstyle+xml"/>
  <Override PartName="/xl/charts/colors4.xml" ContentType="application/vnd.ms-office.chartcolorstyle+xml"/>
  <Override PartName="/xl/charts/style4.xml" ContentType="application/vnd.ms-office.chartstyle+xml"/>
  <Override PartName="/xl/charts/style5.xml" ContentType="application/vnd.ms-office.chartstyle+xml"/>
  <Override PartName="/xl/charts/colors5.xml" ContentType="application/vnd.ms-office.chartcolorstyle+xml"/>
  <Override PartName="/xl/charts/style6.xml" ContentType="application/vnd.ms-office.chartstyle+xml"/>
  <Override PartName="/xl/charts/colors6.xml" ContentType="application/vnd.ms-office.chartcolorstyle+xml"/>
  <Override PartName="/xl/charts/style7.xml" ContentType="application/vnd.ms-office.chartstyle+xml"/>
  <Override PartName="/xl/charts/colors7.xml" ContentType="application/vnd.ms-office.chartcolorstyle+xml"/>
  <Override PartName="/xl/charts/style8.xml" ContentType="application/vnd.ms-office.chartstyle+xml"/>
  <Override PartName="/xl/charts/colors8.xml" ContentType="application/vnd.ms-office.chartcolorstyle+xml"/>
  <Override PartName="/xl/charts/style9.xml" ContentType="application/vnd.ms-office.chartstyle+xml"/>
  <Override PartName="/xl/charts/colors9.xml" ContentType="application/vnd.ms-office.chartcolorstyle+xml"/>
  <Override PartName="/xl/charts/style10.xml" ContentType="application/vnd.ms-office.chartstyle+xml"/>
  <Override PartName="/xl/charts/colors10.xml" ContentType="application/vnd.ms-office.chartcolorstyle+xml"/>
  <Override PartName="/xl/charts/style11.xml" ContentType="application/vnd.ms-office.chartstyle+xml"/>
  <Override PartName="/xl/charts/colors11.xml" ContentType="application/vnd.ms-office.chartcolorstyle+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ThisWorkbook"/>
  <bookViews>
    <workbookView xWindow="-105" yWindow="-105" windowWidth="20730" windowHeight="11760" activeTab="1"/>
  </bookViews>
  <sheets>
    <sheet name="Formato de evaluación " sheetId="2" r:id="rId1"/>
    <sheet name="Análisis de Datos  " sheetId="6" r:id="rId2"/>
    <sheet name="Formato pavimento rigido " sheetId="4" r:id="rId3"/>
    <sheet name="Hoja1" sheetId="7" r:id="rId4"/>
  </sheets>
  <externalReferences>
    <externalReference r:id="rId5"/>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R7" i="6" l="1"/>
  <c r="S162" i="6"/>
  <c r="T20" i="6"/>
  <c r="AC162" i="6" l="1"/>
  <c r="AB162" i="6"/>
  <c r="AA162" i="6"/>
  <c r="W162" i="6"/>
  <c r="Q162" i="6"/>
  <c r="P162" i="6"/>
  <c r="O162" i="6"/>
  <c r="N162" i="6"/>
  <c r="M162" i="6"/>
  <c r="L162" i="6"/>
  <c r="AL9" i="6" s="1"/>
  <c r="J162" i="6"/>
  <c r="I164" i="6" s="1"/>
  <c r="I162" i="6"/>
  <c r="F162" i="6"/>
  <c r="AE159" i="6"/>
  <c r="E159" i="6"/>
  <c r="D159" i="6"/>
  <c r="C159" i="6"/>
  <c r="R158" i="6"/>
  <c r="AD158" i="6" s="1"/>
  <c r="AE158" i="6" s="1"/>
  <c r="E158" i="6"/>
  <c r="D158" i="6"/>
  <c r="C158" i="6"/>
  <c r="AE157" i="6"/>
  <c r="R157" i="6"/>
  <c r="AD157" i="6" s="1"/>
  <c r="E157" i="6"/>
  <c r="D157" i="6"/>
  <c r="C157" i="6"/>
  <c r="S156" i="6"/>
  <c r="AD156" i="6" s="1"/>
  <c r="AE156" i="6" s="1"/>
  <c r="E156" i="6"/>
  <c r="D156" i="6"/>
  <c r="C156" i="6"/>
  <c r="S155" i="6"/>
  <c r="AD155" i="6" s="1"/>
  <c r="AE155" i="6" s="1"/>
  <c r="R155" i="6"/>
  <c r="E155" i="6"/>
  <c r="D155" i="6"/>
  <c r="C155" i="6"/>
  <c r="AD154" i="6"/>
  <c r="T154" i="6"/>
  <c r="S154" i="6"/>
  <c r="R154" i="6"/>
  <c r="E154" i="6"/>
  <c r="D154" i="6"/>
  <c r="C154" i="6"/>
  <c r="AD153" i="6"/>
  <c r="T153" i="6"/>
  <c r="S153" i="6"/>
  <c r="R153" i="6"/>
  <c r="E153" i="6"/>
  <c r="D153" i="6"/>
  <c r="C153" i="6"/>
  <c r="AD152" i="6"/>
  <c r="AE152" i="6" s="1"/>
  <c r="T152" i="6"/>
  <c r="S152" i="6"/>
  <c r="E152" i="6"/>
  <c r="D152" i="6"/>
  <c r="C152" i="6"/>
  <c r="T151" i="6"/>
  <c r="R151" i="6"/>
  <c r="AD151" i="6" s="1"/>
  <c r="AE151" i="6" s="1"/>
  <c r="E151" i="6"/>
  <c r="D151" i="6"/>
  <c r="C151" i="6"/>
  <c r="T150" i="6"/>
  <c r="S150" i="6"/>
  <c r="AD150" i="6" s="1"/>
  <c r="AE150" i="6" s="1"/>
  <c r="R150" i="6"/>
  <c r="E150" i="6"/>
  <c r="D150" i="6"/>
  <c r="C150" i="6"/>
  <c r="T149" i="6"/>
  <c r="S149" i="6"/>
  <c r="AD149" i="6" s="1"/>
  <c r="AE149" i="6" s="1"/>
  <c r="E149" i="6"/>
  <c r="D149" i="6"/>
  <c r="C149" i="6"/>
  <c r="T148" i="6"/>
  <c r="AD148" i="6" s="1"/>
  <c r="AE148" i="6" s="1"/>
  <c r="S148" i="6"/>
  <c r="E148" i="6"/>
  <c r="D148" i="6"/>
  <c r="C148" i="6"/>
  <c r="AD147" i="6"/>
  <c r="AE147" i="6" s="1"/>
  <c r="K147" i="6"/>
  <c r="E147" i="6"/>
  <c r="D147" i="6"/>
  <c r="C147" i="6"/>
  <c r="AD146" i="6"/>
  <c r="AE146" i="6" s="1"/>
  <c r="K146" i="6"/>
  <c r="E146" i="6"/>
  <c r="D146" i="6"/>
  <c r="C146" i="6"/>
  <c r="AD145" i="6"/>
  <c r="AE145" i="6" s="1"/>
  <c r="K145" i="6"/>
  <c r="K162" i="6" s="1"/>
  <c r="E145" i="6"/>
  <c r="D145" i="6"/>
  <c r="C145" i="6"/>
  <c r="AD144" i="6"/>
  <c r="AE144" i="6" s="1"/>
  <c r="E144" i="6"/>
  <c r="D144" i="6"/>
  <c r="C144" i="6"/>
  <c r="AD143" i="6"/>
  <c r="E143" i="6"/>
  <c r="AE143" i="6" s="1"/>
  <c r="D143" i="6"/>
  <c r="C143" i="6"/>
  <c r="AD142" i="6"/>
  <c r="AE142" i="6" s="1"/>
  <c r="S142" i="6"/>
  <c r="R142" i="6"/>
  <c r="E142" i="6"/>
  <c r="D142" i="6"/>
  <c r="C142" i="6"/>
  <c r="R141" i="6"/>
  <c r="AD141" i="6" s="1"/>
  <c r="AE141" i="6" s="1"/>
  <c r="E141" i="6"/>
  <c r="D141" i="6"/>
  <c r="C141" i="6"/>
  <c r="AE140" i="6"/>
  <c r="R140" i="6"/>
  <c r="E140" i="6"/>
  <c r="D140" i="6"/>
  <c r="C140" i="6"/>
  <c r="S139" i="6"/>
  <c r="R139" i="6"/>
  <c r="AD140" i="6" s="1"/>
  <c r="E139" i="6"/>
  <c r="D139" i="6"/>
  <c r="C139" i="6"/>
  <c r="AD138" i="6"/>
  <c r="T138" i="6"/>
  <c r="AD139" i="6" s="1"/>
  <c r="AE139" i="6" s="1"/>
  <c r="E138" i="6"/>
  <c r="D138" i="6"/>
  <c r="C138" i="6"/>
  <c r="AD137" i="6"/>
  <c r="T137" i="6"/>
  <c r="S137" i="6"/>
  <c r="R137" i="6"/>
  <c r="E137" i="6"/>
  <c r="D137" i="6"/>
  <c r="C137" i="6"/>
  <c r="AD136" i="6"/>
  <c r="AE136" i="6" s="1"/>
  <c r="S136" i="6"/>
  <c r="R136" i="6"/>
  <c r="E136" i="6"/>
  <c r="D136" i="6"/>
  <c r="C136" i="6"/>
  <c r="T135" i="6"/>
  <c r="S135" i="6"/>
  <c r="R135" i="6"/>
  <c r="E135" i="6"/>
  <c r="D135" i="6"/>
  <c r="C135" i="6"/>
  <c r="T134" i="6"/>
  <c r="S134" i="6"/>
  <c r="E134" i="6"/>
  <c r="D134" i="6"/>
  <c r="C134" i="6"/>
  <c r="AD133" i="6"/>
  <c r="AE133" i="6" s="1"/>
  <c r="S133" i="6"/>
  <c r="E133" i="6"/>
  <c r="D133" i="6"/>
  <c r="C133" i="6"/>
  <c r="AD132" i="6"/>
  <c r="AE132" i="6" s="1"/>
  <c r="S132" i="6"/>
  <c r="R132" i="6"/>
  <c r="E132" i="6"/>
  <c r="D132" i="6"/>
  <c r="C132" i="6"/>
  <c r="R131" i="6"/>
  <c r="AD131" i="6" s="1"/>
  <c r="AE131" i="6" s="1"/>
  <c r="E131" i="6"/>
  <c r="D131" i="6"/>
  <c r="C131" i="6"/>
  <c r="AE130" i="6"/>
  <c r="AD130" i="6"/>
  <c r="E130" i="6"/>
  <c r="D130" i="6"/>
  <c r="C130" i="6"/>
  <c r="AD129" i="6"/>
  <c r="AE129" i="6" s="1"/>
  <c r="E129" i="6"/>
  <c r="D129" i="6"/>
  <c r="C129" i="6"/>
  <c r="AD128" i="6"/>
  <c r="E128" i="6"/>
  <c r="AE128" i="6" s="1"/>
  <c r="D128" i="6"/>
  <c r="C128" i="6"/>
  <c r="AD127" i="6"/>
  <c r="AE127" i="6" s="1"/>
  <c r="E127" i="6"/>
  <c r="D127" i="6"/>
  <c r="C127" i="6"/>
  <c r="AE126" i="6"/>
  <c r="AD126" i="6"/>
  <c r="E126" i="6"/>
  <c r="D126" i="6"/>
  <c r="C126" i="6"/>
  <c r="AD125" i="6"/>
  <c r="AE125" i="6" s="1"/>
  <c r="E125" i="6"/>
  <c r="D125" i="6"/>
  <c r="C125" i="6"/>
  <c r="AD124" i="6"/>
  <c r="E124" i="6"/>
  <c r="AE124" i="6" s="1"/>
  <c r="D124" i="6"/>
  <c r="C124" i="6"/>
  <c r="AD123" i="6"/>
  <c r="AE123" i="6" s="1"/>
  <c r="E123" i="6"/>
  <c r="D123" i="6"/>
  <c r="C123" i="6"/>
  <c r="AE122" i="6"/>
  <c r="AD122" i="6"/>
  <c r="E122" i="6"/>
  <c r="D122" i="6"/>
  <c r="C122" i="6"/>
  <c r="T121" i="6"/>
  <c r="S121" i="6"/>
  <c r="AD121" i="6" s="1"/>
  <c r="AE121" i="6" s="1"/>
  <c r="E121" i="6"/>
  <c r="D121" i="6"/>
  <c r="C121" i="6"/>
  <c r="AE120" i="6"/>
  <c r="T120" i="6"/>
  <c r="AD120" i="6" s="1"/>
  <c r="S120" i="6"/>
  <c r="E120" i="6"/>
  <c r="D120" i="6"/>
  <c r="C120" i="6"/>
  <c r="AD119" i="6"/>
  <c r="AE119" i="6" s="1"/>
  <c r="T119" i="6"/>
  <c r="S119" i="6"/>
  <c r="E119" i="6"/>
  <c r="D119" i="6"/>
  <c r="C119" i="6"/>
  <c r="R118" i="6"/>
  <c r="AD118" i="6" s="1"/>
  <c r="AE118" i="6" s="1"/>
  <c r="E118" i="6"/>
  <c r="D118" i="6"/>
  <c r="C118" i="6"/>
  <c r="AE117" i="6"/>
  <c r="R117" i="6"/>
  <c r="AD117" i="6" s="1"/>
  <c r="E117" i="6"/>
  <c r="D117" i="6"/>
  <c r="C117" i="6"/>
  <c r="AD116" i="6"/>
  <c r="E116" i="6"/>
  <c r="AE116" i="6" s="1"/>
  <c r="D116" i="6"/>
  <c r="C116" i="6"/>
  <c r="AD115" i="6"/>
  <c r="AE115" i="6" s="1"/>
  <c r="R115" i="6"/>
  <c r="E115" i="6"/>
  <c r="D115" i="6"/>
  <c r="C115" i="6"/>
  <c r="AD114" i="6"/>
  <c r="AE114" i="6" s="1"/>
  <c r="R114" i="6"/>
  <c r="E114" i="6"/>
  <c r="D114" i="6"/>
  <c r="C114" i="6"/>
  <c r="AD113" i="6"/>
  <c r="R113" i="6"/>
  <c r="E113" i="6"/>
  <c r="D113" i="6"/>
  <c r="C113" i="6"/>
  <c r="AD112" i="6"/>
  <c r="AA112" i="6"/>
  <c r="E112" i="6"/>
  <c r="D112" i="6"/>
  <c r="C112" i="6"/>
  <c r="AD111" i="6"/>
  <c r="AE111" i="6" s="1"/>
  <c r="U111" i="6"/>
  <c r="U162" i="6" s="1"/>
  <c r="E111" i="6"/>
  <c r="D111" i="6"/>
  <c r="C111" i="6"/>
  <c r="AD110" i="6"/>
  <c r="AE110" i="6" s="1"/>
  <c r="E110" i="6"/>
  <c r="D110" i="6"/>
  <c r="C110" i="6"/>
  <c r="AE109" i="6"/>
  <c r="AD109" i="6"/>
  <c r="E109" i="6"/>
  <c r="D109" i="6"/>
  <c r="C109" i="6"/>
  <c r="AD108" i="6"/>
  <c r="AE108" i="6" s="1"/>
  <c r="E108" i="6"/>
  <c r="D108" i="6"/>
  <c r="C108" i="6"/>
  <c r="G107" i="6"/>
  <c r="E107" i="6"/>
  <c r="D107" i="6"/>
  <c r="C107" i="6"/>
  <c r="AD106" i="6"/>
  <c r="E106" i="6"/>
  <c r="AE106" i="6" s="1"/>
  <c r="D106" i="6"/>
  <c r="C106" i="6"/>
  <c r="AD105" i="6"/>
  <c r="AE105" i="6" s="1"/>
  <c r="E105" i="6"/>
  <c r="D105" i="6"/>
  <c r="C105" i="6"/>
  <c r="AE104" i="6"/>
  <c r="AD104" i="6"/>
  <c r="E104" i="6"/>
  <c r="D104" i="6"/>
  <c r="C104" i="6"/>
  <c r="AD103" i="6"/>
  <c r="AE103" i="6" s="1"/>
  <c r="E103" i="6"/>
  <c r="D103" i="6"/>
  <c r="C103" i="6"/>
  <c r="AE102" i="6"/>
  <c r="AD102" i="6"/>
  <c r="E102" i="6"/>
  <c r="D102" i="6"/>
  <c r="C102" i="6"/>
  <c r="AD101" i="6"/>
  <c r="AE101" i="6" s="1"/>
  <c r="E101" i="6"/>
  <c r="D101" i="6"/>
  <c r="C101" i="6"/>
  <c r="AD100" i="6"/>
  <c r="E100" i="6"/>
  <c r="AE100" i="6" s="1"/>
  <c r="D100" i="6"/>
  <c r="C100" i="6"/>
  <c r="AD99" i="6"/>
  <c r="AE99" i="6" s="1"/>
  <c r="E99" i="6"/>
  <c r="D99" i="6"/>
  <c r="C99" i="6"/>
  <c r="AD98" i="6"/>
  <c r="E98" i="6"/>
  <c r="AE98" i="6" s="1"/>
  <c r="D98" i="6"/>
  <c r="C98" i="6"/>
  <c r="AD97" i="6"/>
  <c r="AE97" i="6" s="1"/>
  <c r="E97" i="6"/>
  <c r="D97" i="6"/>
  <c r="C97" i="6"/>
  <c r="AD96" i="6"/>
  <c r="AE96" i="6" s="1"/>
  <c r="E96" i="6"/>
  <c r="D96" i="6"/>
  <c r="C96" i="6"/>
  <c r="AE95" i="6"/>
  <c r="AD95" i="6"/>
  <c r="E95" i="6"/>
  <c r="D95" i="6"/>
  <c r="C95" i="6"/>
  <c r="AD94" i="6"/>
  <c r="E94" i="6"/>
  <c r="AE94" i="6" s="1"/>
  <c r="D94" i="6"/>
  <c r="C94" i="6"/>
  <c r="AD93" i="6"/>
  <c r="AE93" i="6" s="1"/>
  <c r="E93" i="6"/>
  <c r="D93" i="6"/>
  <c r="C93" i="6"/>
  <c r="AD92" i="6"/>
  <c r="E92" i="6"/>
  <c r="AE92" i="6" s="1"/>
  <c r="D92" i="6"/>
  <c r="C92" i="6"/>
  <c r="AD91" i="6"/>
  <c r="AE91" i="6" s="1"/>
  <c r="E91" i="6"/>
  <c r="D91" i="6"/>
  <c r="C91" i="6"/>
  <c r="AE90" i="6"/>
  <c r="AD90" i="6"/>
  <c r="E90" i="6"/>
  <c r="D90" i="6"/>
  <c r="C90" i="6"/>
  <c r="AD89" i="6"/>
  <c r="E89" i="6"/>
  <c r="D89" i="6"/>
  <c r="C89" i="6"/>
  <c r="AD88" i="6"/>
  <c r="AE88" i="6" s="1"/>
  <c r="E88" i="6"/>
  <c r="D88" i="6"/>
  <c r="C88" i="6"/>
  <c r="AE87" i="6"/>
  <c r="AD87" i="6"/>
  <c r="E87" i="6"/>
  <c r="D87" i="6"/>
  <c r="C87" i="6"/>
  <c r="AE86" i="6"/>
  <c r="AD86" i="6"/>
  <c r="E86" i="6"/>
  <c r="D86" i="6"/>
  <c r="C86" i="6"/>
  <c r="AD85" i="6"/>
  <c r="AE85" i="6" s="1"/>
  <c r="E85" i="6"/>
  <c r="D85" i="6"/>
  <c r="C85" i="6"/>
  <c r="AE84" i="6"/>
  <c r="AD84" i="6"/>
  <c r="E84" i="6"/>
  <c r="D84" i="6"/>
  <c r="C84" i="6"/>
  <c r="AD83" i="6"/>
  <c r="AE83" i="6" s="1"/>
  <c r="E83" i="6"/>
  <c r="D83" i="6"/>
  <c r="C83" i="6"/>
  <c r="AD82" i="6"/>
  <c r="E82" i="6"/>
  <c r="AE82" i="6" s="1"/>
  <c r="D82" i="6"/>
  <c r="C82" i="6"/>
  <c r="AD81" i="6"/>
  <c r="E81" i="6"/>
  <c r="D81" i="6"/>
  <c r="C81" i="6"/>
  <c r="AD80" i="6"/>
  <c r="AE80" i="6" s="1"/>
  <c r="E80" i="6"/>
  <c r="D80" i="6"/>
  <c r="C80" i="6"/>
  <c r="AE79" i="6"/>
  <c r="AD79" i="6"/>
  <c r="E79" i="6"/>
  <c r="D79" i="6"/>
  <c r="C79" i="6"/>
  <c r="AD78" i="6"/>
  <c r="E78" i="6"/>
  <c r="AE78" i="6" s="1"/>
  <c r="D78" i="6"/>
  <c r="C78" i="6"/>
  <c r="AD77" i="6"/>
  <c r="AE77" i="6" s="1"/>
  <c r="E77" i="6"/>
  <c r="D77" i="6"/>
  <c r="C77" i="6"/>
  <c r="AD76" i="6"/>
  <c r="E76" i="6"/>
  <c r="AE76" i="6" s="1"/>
  <c r="D76" i="6"/>
  <c r="C76" i="6"/>
  <c r="AD75" i="6"/>
  <c r="AE75" i="6" s="1"/>
  <c r="E75" i="6"/>
  <c r="D75" i="6"/>
  <c r="C75" i="6"/>
  <c r="AE74" i="6"/>
  <c r="AD74" i="6"/>
  <c r="E74" i="6"/>
  <c r="D74" i="6"/>
  <c r="C74" i="6"/>
  <c r="AD73" i="6"/>
  <c r="E73" i="6"/>
  <c r="D73" i="6"/>
  <c r="C73" i="6"/>
  <c r="AD72" i="6"/>
  <c r="AE72" i="6" s="1"/>
  <c r="E72" i="6"/>
  <c r="D72" i="6"/>
  <c r="C72" i="6"/>
  <c r="AE71" i="6"/>
  <c r="AD71" i="6"/>
  <c r="E71" i="6"/>
  <c r="D71" i="6"/>
  <c r="C71" i="6"/>
  <c r="AE70" i="6"/>
  <c r="AD70" i="6"/>
  <c r="E70" i="6"/>
  <c r="D70" i="6"/>
  <c r="C70" i="6"/>
  <c r="AD69" i="6"/>
  <c r="AE69" i="6" s="1"/>
  <c r="R69" i="6"/>
  <c r="E69" i="6"/>
  <c r="D69" i="6"/>
  <c r="C69" i="6"/>
  <c r="AD68" i="6"/>
  <c r="AE68" i="6" s="1"/>
  <c r="R68" i="6"/>
  <c r="E68" i="6"/>
  <c r="D68" i="6"/>
  <c r="C68" i="6"/>
  <c r="T67" i="6"/>
  <c r="AD67" i="6" s="1"/>
  <c r="AE67" i="6" s="1"/>
  <c r="S67" i="6"/>
  <c r="R67" i="6"/>
  <c r="E67" i="6"/>
  <c r="D67" i="6"/>
  <c r="C67" i="6"/>
  <c r="T66" i="6"/>
  <c r="S66" i="6"/>
  <c r="AD66" i="6" s="1"/>
  <c r="AE66" i="6" s="1"/>
  <c r="E66" i="6"/>
  <c r="D66" i="6"/>
  <c r="C66" i="6"/>
  <c r="AE65" i="6"/>
  <c r="T65" i="6"/>
  <c r="AD65" i="6" s="1"/>
  <c r="E65" i="6"/>
  <c r="D65" i="6"/>
  <c r="C65" i="6"/>
  <c r="AD64" i="6"/>
  <c r="AE64" i="6" s="1"/>
  <c r="T64" i="6"/>
  <c r="S64" i="6"/>
  <c r="E64" i="6"/>
  <c r="D64" i="6"/>
  <c r="C64" i="6"/>
  <c r="AD63" i="6"/>
  <c r="AE63" i="6" s="1"/>
  <c r="T63" i="6"/>
  <c r="E63" i="6"/>
  <c r="D63" i="6"/>
  <c r="C63" i="6"/>
  <c r="T62" i="6"/>
  <c r="S62" i="6"/>
  <c r="AD62" i="6" s="1"/>
  <c r="AE62" i="6" s="1"/>
  <c r="E62" i="6"/>
  <c r="D62" i="6"/>
  <c r="C62" i="6"/>
  <c r="S61" i="6"/>
  <c r="AD61" i="6" s="1"/>
  <c r="AE61" i="6" s="1"/>
  <c r="R61" i="6"/>
  <c r="E61" i="6"/>
  <c r="D61" i="6"/>
  <c r="C61" i="6"/>
  <c r="S60" i="6"/>
  <c r="AD60" i="6" s="1"/>
  <c r="AE60" i="6" s="1"/>
  <c r="R60" i="6"/>
  <c r="E60" i="6"/>
  <c r="D60" i="6"/>
  <c r="C60" i="6"/>
  <c r="R59" i="6"/>
  <c r="AD59" i="6" s="1"/>
  <c r="AE59" i="6" s="1"/>
  <c r="E59" i="6"/>
  <c r="D59" i="6"/>
  <c r="C59" i="6"/>
  <c r="R58" i="6"/>
  <c r="AD58" i="6" s="1"/>
  <c r="AE58" i="6" s="1"/>
  <c r="E58" i="6"/>
  <c r="D58" i="6"/>
  <c r="C58" i="6"/>
  <c r="AE57" i="6"/>
  <c r="R57" i="6"/>
  <c r="AD57" i="6" s="1"/>
  <c r="E57" i="6"/>
  <c r="D57" i="6"/>
  <c r="C57" i="6"/>
  <c r="AD56" i="6"/>
  <c r="AE56" i="6" s="1"/>
  <c r="R56" i="6"/>
  <c r="E56" i="6"/>
  <c r="D56" i="6"/>
  <c r="C56" i="6"/>
  <c r="AE55" i="6"/>
  <c r="AD55" i="6"/>
  <c r="E55" i="6"/>
  <c r="D55" i="6"/>
  <c r="C55" i="6"/>
  <c r="AD54" i="6"/>
  <c r="AE54" i="6" s="1"/>
  <c r="E54" i="6"/>
  <c r="D54" i="6"/>
  <c r="C54" i="6"/>
  <c r="R53" i="6"/>
  <c r="E53" i="6"/>
  <c r="D53" i="6"/>
  <c r="C53" i="6"/>
  <c r="R52" i="6"/>
  <c r="AD52" i="6" s="1"/>
  <c r="E52" i="6"/>
  <c r="AE52" i="6" s="1"/>
  <c r="D52" i="6"/>
  <c r="C52" i="6"/>
  <c r="AD51" i="6"/>
  <c r="AE51" i="6" s="1"/>
  <c r="R51" i="6"/>
  <c r="E51" i="6"/>
  <c r="D51" i="6"/>
  <c r="C51" i="6"/>
  <c r="R50" i="6"/>
  <c r="AD50" i="6" s="1"/>
  <c r="AE50" i="6" s="1"/>
  <c r="E50" i="6"/>
  <c r="D50" i="6"/>
  <c r="C50" i="6"/>
  <c r="R49" i="6"/>
  <c r="AD49" i="6" s="1"/>
  <c r="AE49" i="6" s="1"/>
  <c r="E49" i="6"/>
  <c r="D49" i="6"/>
  <c r="C49" i="6"/>
  <c r="AE48" i="6"/>
  <c r="S48" i="6"/>
  <c r="R48" i="6"/>
  <c r="AD48" i="6" s="1"/>
  <c r="E48" i="6"/>
  <c r="D48" i="6"/>
  <c r="C48" i="6"/>
  <c r="T47" i="6"/>
  <c r="S47" i="6"/>
  <c r="R47" i="6"/>
  <c r="AD47" i="6" s="1"/>
  <c r="AE47" i="6" s="1"/>
  <c r="E47" i="6"/>
  <c r="D47" i="6"/>
  <c r="C47" i="6"/>
  <c r="AD46" i="6"/>
  <c r="T46" i="6"/>
  <c r="S46" i="6"/>
  <c r="E46" i="6"/>
  <c r="AE46" i="6" s="1"/>
  <c r="D46" i="6"/>
  <c r="C46" i="6"/>
  <c r="AD45" i="6"/>
  <c r="AE45" i="6" s="1"/>
  <c r="T45" i="6"/>
  <c r="S45" i="6"/>
  <c r="E45" i="6"/>
  <c r="D45" i="6"/>
  <c r="C45" i="6"/>
  <c r="AD44" i="6"/>
  <c r="AE44" i="6" s="1"/>
  <c r="S44" i="6"/>
  <c r="E44" i="6"/>
  <c r="D44" i="6"/>
  <c r="C44" i="6"/>
  <c r="AD43" i="6"/>
  <c r="AE43" i="6" s="1"/>
  <c r="S43" i="6"/>
  <c r="E43" i="6"/>
  <c r="D43" i="6"/>
  <c r="C43" i="6"/>
  <c r="S42" i="6"/>
  <c r="AD42" i="6" s="1"/>
  <c r="AE42" i="6" s="1"/>
  <c r="R42" i="6"/>
  <c r="E42" i="6"/>
  <c r="D42" i="6"/>
  <c r="C42" i="6"/>
  <c r="X41" i="6"/>
  <c r="X162" i="6" s="1"/>
  <c r="S41" i="6"/>
  <c r="R41" i="6"/>
  <c r="AD41" i="6" s="1"/>
  <c r="AE41" i="6" s="1"/>
  <c r="E41" i="6"/>
  <c r="D41" i="6"/>
  <c r="C41" i="6"/>
  <c r="AE40" i="6"/>
  <c r="S40" i="6"/>
  <c r="R40" i="6"/>
  <c r="AD40" i="6" s="1"/>
  <c r="E40" i="6"/>
  <c r="D40" i="6"/>
  <c r="C40" i="6"/>
  <c r="AE39" i="6"/>
  <c r="AD39" i="6"/>
  <c r="R39" i="6"/>
  <c r="E39" i="6"/>
  <c r="D39" i="6"/>
  <c r="C39" i="6"/>
  <c r="AD38" i="6"/>
  <c r="AE38" i="6" s="1"/>
  <c r="R38" i="6"/>
  <c r="E38" i="6"/>
  <c r="D38" i="6"/>
  <c r="C38" i="6"/>
  <c r="S37" i="6"/>
  <c r="R37" i="6"/>
  <c r="AD37" i="6" s="1"/>
  <c r="AE37" i="6" s="1"/>
  <c r="E37" i="6"/>
  <c r="D37" i="6"/>
  <c r="C37" i="6"/>
  <c r="T36" i="6"/>
  <c r="AD36" i="6" s="1"/>
  <c r="AE36" i="6" s="1"/>
  <c r="S36" i="6"/>
  <c r="E36" i="6"/>
  <c r="D36" i="6"/>
  <c r="C36" i="6"/>
  <c r="T35" i="6"/>
  <c r="AD35" i="6" s="1"/>
  <c r="AE35" i="6" s="1"/>
  <c r="S35" i="6"/>
  <c r="E35" i="6"/>
  <c r="D35" i="6"/>
  <c r="C35" i="6"/>
  <c r="T34" i="6"/>
  <c r="S34" i="6"/>
  <c r="R34" i="6"/>
  <c r="AD34" i="6" s="1"/>
  <c r="AE34" i="6" s="1"/>
  <c r="E34" i="6"/>
  <c r="D34" i="6"/>
  <c r="C34" i="6"/>
  <c r="AE33" i="6"/>
  <c r="S33" i="6"/>
  <c r="AD33" i="6" s="1"/>
  <c r="E33" i="6"/>
  <c r="D33" i="6"/>
  <c r="C33" i="6"/>
  <c r="AD32" i="6"/>
  <c r="AE32" i="6" s="1"/>
  <c r="S32" i="6"/>
  <c r="P32" i="6"/>
  <c r="H32" i="6"/>
  <c r="E32" i="6"/>
  <c r="D32" i="6"/>
  <c r="C32" i="6"/>
  <c r="Z31" i="6"/>
  <c r="Z162" i="6" s="1"/>
  <c r="Y31" i="6"/>
  <c r="Y162" i="6" s="1"/>
  <c r="T31" i="6"/>
  <c r="S31" i="6"/>
  <c r="AD31" i="6" s="1"/>
  <c r="AE31" i="6" s="1"/>
  <c r="R31" i="6"/>
  <c r="P31" i="6"/>
  <c r="E31" i="6"/>
  <c r="D31" i="6"/>
  <c r="C31" i="6"/>
  <c r="AD30" i="6"/>
  <c r="AE30" i="6" s="1"/>
  <c r="V30" i="6"/>
  <c r="V162" i="6" s="1"/>
  <c r="T30" i="6"/>
  <c r="S30" i="6"/>
  <c r="H30" i="6"/>
  <c r="H162" i="6" s="1"/>
  <c r="E30" i="6"/>
  <c r="D30" i="6"/>
  <c r="C30" i="6"/>
  <c r="T29" i="6"/>
  <c r="AD29" i="6" s="1"/>
  <c r="AE29" i="6" s="1"/>
  <c r="S29" i="6"/>
  <c r="E29" i="6"/>
  <c r="D29" i="6"/>
  <c r="C29" i="6"/>
  <c r="T28" i="6"/>
  <c r="AD28" i="6" s="1"/>
  <c r="AE28" i="6" s="1"/>
  <c r="S28" i="6"/>
  <c r="E28" i="6"/>
  <c r="D28" i="6"/>
  <c r="C28" i="6"/>
  <c r="T27" i="6"/>
  <c r="S27" i="6"/>
  <c r="E27" i="6"/>
  <c r="D27" i="6"/>
  <c r="C27" i="6"/>
  <c r="AD26" i="6"/>
  <c r="AE26" i="6" s="1"/>
  <c r="T26" i="6"/>
  <c r="S26" i="6"/>
  <c r="E26" i="6"/>
  <c r="D26" i="6"/>
  <c r="C26" i="6"/>
  <c r="T25" i="6"/>
  <c r="AD25" i="6" s="1"/>
  <c r="AE25" i="6" s="1"/>
  <c r="S25" i="6"/>
  <c r="E25" i="6"/>
  <c r="D25" i="6"/>
  <c r="C25" i="6"/>
  <c r="T24" i="6"/>
  <c r="S24" i="6"/>
  <c r="AD24" i="6" s="1"/>
  <c r="AE24" i="6" s="1"/>
  <c r="E24" i="6"/>
  <c r="D24" i="6"/>
  <c r="C24" i="6"/>
  <c r="T23" i="6"/>
  <c r="S23" i="6"/>
  <c r="E23" i="6"/>
  <c r="D23" i="6"/>
  <c r="C23" i="6"/>
  <c r="T22" i="6"/>
  <c r="S22" i="6"/>
  <c r="AD22" i="6" s="1"/>
  <c r="AE22" i="6" s="1"/>
  <c r="E22" i="6"/>
  <c r="D22" i="6"/>
  <c r="C22" i="6"/>
  <c r="T21" i="6"/>
  <c r="S21" i="6"/>
  <c r="R21" i="6"/>
  <c r="AD21" i="6" s="1"/>
  <c r="AE21" i="6" s="1"/>
  <c r="E21" i="6"/>
  <c r="D21" i="6"/>
  <c r="C21" i="6"/>
  <c r="S20" i="6"/>
  <c r="R20" i="6"/>
  <c r="AD20" i="6" s="1"/>
  <c r="AE20" i="6" s="1"/>
  <c r="E20" i="6"/>
  <c r="D20" i="6"/>
  <c r="C20" i="6"/>
  <c r="T19" i="6"/>
  <c r="AD19" i="6" s="1"/>
  <c r="AE19" i="6" s="1"/>
  <c r="S19" i="6"/>
  <c r="E19" i="6"/>
  <c r="D19" i="6"/>
  <c r="C19" i="6"/>
  <c r="T18" i="6"/>
  <c r="AD18" i="6" s="1"/>
  <c r="AE18" i="6" s="1"/>
  <c r="S18" i="6"/>
  <c r="R18" i="6"/>
  <c r="E18" i="6"/>
  <c r="D18" i="6"/>
  <c r="C18" i="6"/>
  <c r="T17" i="6"/>
  <c r="S17" i="6"/>
  <c r="AD17" i="6" s="1"/>
  <c r="AE17" i="6" s="1"/>
  <c r="R17" i="6"/>
  <c r="E17" i="6"/>
  <c r="D17" i="6"/>
  <c r="C17" i="6"/>
  <c r="S16" i="6"/>
  <c r="R16" i="6"/>
  <c r="AD16" i="6" s="1"/>
  <c r="AE16" i="6" s="1"/>
  <c r="E16" i="6"/>
  <c r="D16" i="6"/>
  <c r="C16" i="6"/>
  <c r="T15" i="6"/>
  <c r="S15" i="6"/>
  <c r="R15" i="6"/>
  <c r="E15" i="6"/>
  <c r="D15" i="6"/>
  <c r="C15" i="6"/>
  <c r="AR14" i="6"/>
  <c r="AQ14" i="6"/>
  <c r="AN14" i="6"/>
  <c r="AM14" i="6"/>
  <c r="AL14" i="6"/>
  <c r="T14" i="6"/>
  <c r="S14" i="6"/>
  <c r="R14" i="6"/>
  <c r="AD14" i="6" s="1"/>
  <c r="AE14" i="6" s="1"/>
  <c r="E14" i="6"/>
  <c r="D14" i="6"/>
  <c r="C14" i="6"/>
  <c r="T13" i="6"/>
  <c r="AD13" i="6" s="1"/>
  <c r="AE13" i="6" s="1"/>
  <c r="E13" i="6"/>
  <c r="D13" i="6"/>
  <c r="C13" i="6"/>
  <c r="AR12" i="6"/>
  <c r="AN12" i="6"/>
  <c r="AM12" i="6"/>
  <c r="AE12" i="6"/>
  <c r="T12" i="6"/>
  <c r="AD12" i="6" s="1"/>
  <c r="E12" i="6"/>
  <c r="D12" i="6"/>
  <c r="C12" i="6"/>
  <c r="T11" i="6"/>
  <c r="S11" i="6"/>
  <c r="AD11" i="6" s="1"/>
  <c r="AE11" i="6" s="1"/>
  <c r="E11" i="6"/>
  <c r="D11" i="6"/>
  <c r="C11" i="6"/>
  <c r="AR10" i="6"/>
  <c r="AP10" i="6"/>
  <c r="AN10" i="6"/>
  <c r="AM10" i="6"/>
  <c r="AL10" i="6"/>
  <c r="T10" i="6"/>
  <c r="S10" i="6"/>
  <c r="E10" i="6"/>
  <c r="D10" i="6"/>
  <c r="C10" i="6"/>
  <c r="AQ9" i="6"/>
  <c r="AP9" i="6"/>
  <c r="AN9" i="6"/>
  <c r="AM9" i="6"/>
  <c r="AD9" i="6"/>
  <c r="AE9" i="6" s="1"/>
  <c r="T9" i="6"/>
  <c r="T162" i="6" s="1"/>
  <c r="S9" i="6"/>
  <c r="AM11" i="6" s="1"/>
  <c r="E9" i="6"/>
  <c r="D9" i="6"/>
  <c r="C9" i="6"/>
  <c r="AQ8" i="6"/>
  <c r="AP8" i="6"/>
  <c r="AN8" i="6"/>
  <c r="AM8" i="6"/>
  <c r="AL8" i="6"/>
  <c r="AD8" i="6"/>
  <c r="AE8" i="6" s="1"/>
  <c r="R8" i="6"/>
  <c r="E8" i="6"/>
  <c r="D8" i="6"/>
  <c r="C8" i="6"/>
  <c r="AP7" i="6"/>
  <c r="AL7" i="6"/>
  <c r="AD7" i="6"/>
  <c r="AE7" i="6" s="1"/>
  <c r="R7" i="6"/>
  <c r="E7" i="6"/>
  <c r="D7" i="6"/>
  <c r="C7" i="6"/>
  <c r="AD6" i="6"/>
  <c r="E6" i="6"/>
  <c r="D6" i="6"/>
  <c r="C6" i="6"/>
  <c r="AN11" i="6" l="1"/>
  <c r="X164" i="6"/>
  <c r="AL13" i="6"/>
  <c r="K166" i="6"/>
  <c r="AN7" i="6"/>
  <c r="E160" i="6"/>
  <c r="H166" i="6" s="1"/>
  <c r="AD10" i="6"/>
  <c r="AE10" i="6" s="1"/>
  <c r="AD15" i="6"/>
  <c r="AE15" i="6" s="1"/>
  <c r="G162" i="6"/>
  <c r="AD107" i="6"/>
  <c r="AE107" i="6" s="1"/>
  <c r="AE112" i="6"/>
  <c r="AD135" i="6"/>
  <c r="AE135" i="6" s="1"/>
  <c r="AE138" i="6"/>
  <c r="N166" i="6"/>
  <c r="AE6" i="6"/>
  <c r="R162" i="6"/>
  <c r="AD23" i="6"/>
  <c r="AE23" i="6" s="1"/>
  <c r="V166" i="6"/>
  <c r="AQ12" i="6" s="1"/>
  <c r="AD53" i="6"/>
  <c r="AE53" i="6" s="1"/>
  <c r="AE73" i="6"/>
  <c r="AE89" i="6"/>
  <c r="AE113" i="6"/>
  <c r="AE154" i="6"/>
  <c r="O164" i="6"/>
  <c r="S166" i="6"/>
  <c r="AQ11" i="6" s="1"/>
  <c r="Y166" i="6"/>
  <c r="AQ13" i="6" s="1"/>
  <c r="U164" i="6"/>
  <c r="AE153" i="6"/>
  <c r="P166" i="6"/>
  <c r="L164" i="6"/>
  <c r="AL12" i="6"/>
  <c r="AM13" i="6"/>
  <c r="AD27" i="6"/>
  <c r="AE27" i="6" s="1"/>
  <c r="AN13" i="6"/>
  <c r="AE81" i="6"/>
  <c r="AD134" i="6"/>
  <c r="AE134" i="6" s="1"/>
  <c r="AE137" i="6"/>
  <c r="AA164" i="6"/>
  <c r="F168" i="6" l="1"/>
  <c r="O168" i="6"/>
  <c r="AQ10" i="6"/>
  <c r="I168" i="6"/>
  <c r="AR8" i="6"/>
  <c r="L168" i="6"/>
  <c r="AR9" i="6"/>
  <c r="T166" i="6"/>
  <c r="AR11" i="6" s="1"/>
  <c r="AA166" i="6"/>
  <c r="U166" i="6"/>
  <c r="G166" i="6"/>
  <c r="AQ7" i="6" s="1"/>
  <c r="F164" i="6"/>
  <c r="AM7" i="6"/>
  <c r="X166" i="6"/>
  <c r="Z166" i="6"/>
  <c r="AR13" i="6" s="1"/>
  <c r="AD160" i="6"/>
  <c r="AE160" i="6" s="1"/>
  <c r="R166" i="6"/>
  <c r="R164" i="6"/>
  <c r="AL11" i="6"/>
  <c r="R168" i="6" l="1"/>
  <c r="AP11" i="6"/>
  <c r="AA168" i="6"/>
  <c r="AP14" i="6"/>
  <c r="X168" i="6"/>
  <c r="AP13" i="6"/>
  <c r="U168" i="6"/>
  <c r="AP12" i="6"/>
</calcChain>
</file>

<file path=xl/sharedStrings.xml><?xml version="1.0" encoding="utf-8"?>
<sst xmlns="http://schemas.openxmlformats.org/spreadsheetml/2006/main" count="11287" uniqueCount="999">
  <si>
    <t>M</t>
  </si>
  <si>
    <t xml:space="preserve">ESTUDIO E INVESTIGACIÓN DEL ESTADO ACTUAL DE LAS OBRAS DE LA RED NACIONAL DE CARRETERAS </t>
  </si>
  <si>
    <t>CONVENIO INTERADMINISTRATIVO N°.0587 de 2003</t>
  </si>
  <si>
    <t>FORMATO PARA LA EVALUACIÓN DEL PAVIMENTO FLEXIBLE-V2</t>
  </si>
  <si>
    <t>TERRITORIAL :</t>
  </si>
  <si>
    <t xml:space="preserve">CÓDIGO DE LA VÍA </t>
  </si>
  <si>
    <t xml:space="preserve">NOMBRE DE LA VÍA </t>
  </si>
  <si>
    <t>FECHA :</t>
  </si>
  <si>
    <t>CONTRATO N°:</t>
  </si>
  <si>
    <t>LEVANTADO POR:</t>
  </si>
  <si>
    <t>A.M.V:</t>
  </si>
  <si>
    <t>CONCESIÓN:</t>
  </si>
  <si>
    <t>MTTO INTEGRAL:</t>
  </si>
  <si>
    <t xml:space="preserve">PR INICIAL </t>
  </si>
  <si>
    <t xml:space="preserve">PR FINAL </t>
  </si>
  <si>
    <t xml:space="preserve">HOJA </t>
  </si>
  <si>
    <t>DE</t>
  </si>
  <si>
    <t xml:space="preserve">PATOLOGIA </t>
  </si>
  <si>
    <t xml:space="preserve">CARRIL </t>
  </si>
  <si>
    <t xml:space="preserve">TIPO </t>
  </si>
  <si>
    <t>SEVER</t>
  </si>
  <si>
    <t xml:space="preserve">LARGO </t>
  </si>
  <si>
    <t xml:space="preserve">ANCHO </t>
  </si>
  <si>
    <t xml:space="preserve">Foto </t>
  </si>
  <si>
    <t xml:space="preserve">ACLARACIONES </t>
  </si>
  <si>
    <t xml:space="preserve">Daño </t>
  </si>
  <si>
    <t xml:space="preserve">Reparación </t>
  </si>
  <si>
    <t xml:space="preserve">Ancho de la calzada </t>
  </si>
  <si>
    <t xml:space="preserve">TRAMO </t>
  </si>
  <si>
    <t xml:space="preserve">ABSCISA </t>
  </si>
  <si>
    <t>DESDE</t>
  </si>
  <si>
    <t xml:space="preserve">HASTA </t>
  </si>
  <si>
    <t>AREA TRAMO M2</t>
  </si>
  <si>
    <t>B</t>
  </si>
  <si>
    <t>A</t>
  </si>
  <si>
    <t>DAÑOS EN EL PAVIMENTO (SIN INCLUIR DAÑOS SUPERFICIALES NI DAÑOS DE BERMAS)</t>
  </si>
  <si>
    <t>FL</t>
  </si>
  <si>
    <t>FCL</t>
  </si>
  <si>
    <t>FJL</t>
  </si>
  <si>
    <t>PC</t>
  </si>
  <si>
    <t>AHU</t>
  </si>
  <si>
    <t>DC</t>
  </si>
  <si>
    <t>BCH</t>
  </si>
  <si>
    <t>PCH</t>
  </si>
  <si>
    <t xml:space="preserve">TOTAL </t>
  </si>
  <si>
    <t xml:space="preserve">% AFECTACIÓN POR TRAMO </t>
  </si>
  <si>
    <t>Área total afectada por severidad y por daño (m2)</t>
  </si>
  <si>
    <t>Área total afectada por daño (m2)</t>
  </si>
  <si>
    <t xml:space="preserve">Peso del daño dentro del área inspeccionada según severidad  (%) </t>
  </si>
  <si>
    <t>Peso total del daño dentro del área inspeccionada (%)</t>
  </si>
  <si>
    <t>D</t>
  </si>
  <si>
    <t>Número de calzada: 1</t>
  </si>
  <si>
    <t>k00+000</t>
  </si>
  <si>
    <t>k00+030</t>
  </si>
  <si>
    <t>Números de carriles por calzada: 2</t>
  </si>
  <si>
    <t>k00+045</t>
  </si>
  <si>
    <t xml:space="preserve">BAJA </t>
  </si>
  <si>
    <t>15 m</t>
  </si>
  <si>
    <t>DSU</t>
  </si>
  <si>
    <t>30 m</t>
  </si>
  <si>
    <t>k00+065</t>
  </si>
  <si>
    <t>k00+070</t>
  </si>
  <si>
    <t>5 m</t>
  </si>
  <si>
    <t xml:space="preserve">MEDIA </t>
  </si>
  <si>
    <t xml:space="preserve">5 m </t>
  </si>
  <si>
    <t xml:space="preserve">ALTA </t>
  </si>
  <si>
    <t>k00+075</t>
  </si>
  <si>
    <t>Debido a la repetición de cargas causadas por los vehiculos pesados  genera una deformacion en la capa de pavimento la cual presenta una profundidad de 2.5 cm</t>
  </si>
  <si>
    <t>Debido a la repetición de cargas causadas por los vehiculos pesados  genera una deformacion en la capa de pavimento la cual presenta una profundidad de 3.5 cm</t>
  </si>
  <si>
    <t>Debido a la repetición de cargas causadas por los vehiculos pesados  genera una deformacion en la capa de pavimento la cual presenta una profundidad de 1.5 cm.</t>
  </si>
  <si>
    <t>k00+080</t>
  </si>
  <si>
    <t>Debido a la repetición de cargas causadas por los vehiculos pesados  genera una deformacion en la capa de pavimento la cual presenta una profundidad de 2.7 cm.</t>
  </si>
  <si>
    <t>Debido a la repetición de cargas causadas por los vehiculos pesados  genera una deformacion en la capa de pavimento la cual presenta una profundidad de 3.0 cm.</t>
  </si>
  <si>
    <t>k00+085</t>
  </si>
  <si>
    <t>Debido a la repetición de cargas causadas por los vehiculos pesados  genera una deformacion en la capa de pavimento la cual presenta una profundidad de 6.5 cm.</t>
  </si>
  <si>
    <t>Debido a la repetición de cargas causadas por los vehiculos pesados  genera una deformacion en la capa de pavimento la cual presenta una profundidad de 4.0 cm.</t>
  </si>
  <si>
    <t>k00+090</t>
  </si>
  <si>
    <t>k00+095</t>
  </si>
  <si>
    <t>Debido a la repetición de cargas causadas por los vehiculos pesados  genera una deformacion en la capa de pavimento la cual presenta una profundidad de 1.0 cm.</t>
  </si>
  <si>
    <t>Debido a la repetición de cargas causadas por los vehiculos pesados  genera una deformacion en la capa de pavimento la cual presenta una profundidad de 2.0 cm.</t>
  </si>
  <si>
    <t>BAJA</t>
  </si>
  <si>
    <t>k00+100</t>
  </si>
  <si>
    <t>Debido a la repetición de cargas causadas por los vehiculos pesados  genera una deformacion en la capa de pavimento la cual presenta una profundidad de 0.5 cm.</t>
  </si>
  <si>
    <t>k00+105</t>
  </si>
  <si>
    <t>k00+110</t>
  </si>
  <si>
    <t>k00+115</t>
  </si>
  <si>
    <t>Debido a la repetición de cargas causadas por los vehiculos pesados  genera una deformacion en la capa de pavimento la cual presenta una profundidad de 2.0 cm</t>
  </si>
  <si>
    <t>k00+120</t>
  </si>
  <si>
    <t>k00+125</t>
  </si>
  <si>
    <t>Debido a la repetición de cargas causadas por los vehiculos pesados  genera una deformacion en la capa de pavimento la cual presenta una profundidad de 1.8 cm.</t>
  </si>
  <si>
    <t>Debido a la repetición de cargas causadas por los vehiculos pesados  genera una deformacion en la capa de pavimento la cual presenta una profundidad de 1.0 cm</t>
  </si>
  <si>
    <t>k00+130</t>
  </si>
  <si>
    <t>Debido a la repetición de cargas causadas por los vehiculos pesados  genera una deformacion en la capa de pavimento la cual presenta una profundidad de 3.0 cm</t>
  </si>
  <si>
    <t>En este tramo se presenta un desgaste superficial en el carril causado posiblemente por acción del transito de vehiculos pesados ocasionando una pérdida del ligante de la capa de rodadura.</t>
  </si>
  <si>
    <t>I</t>
  </si>
  <si>
    <t>k00+135</t>
  </si>
  <si>
    <t>Debido a la repetición de cargas causadas por los vehiculos pesados  genera una deformacion en la capa de pavimento la cual presenta una profundidad de 2.8 cm.</t>
  </si>
  <si>
    <t>Debido a la repetición de cargas causadas por los vehiculos pesados  genera una deformacion en la capa de pavimento la cual presenta una profundidad de 2.8 cm</t>
  </si>
  <si>
    <t>k00+140</t>
  </si>
  <si>
    <t>Debido a la repetición de cargas causadas por los vehiculos pesados  genera una deformacion en la capa de pavimento la cual presenta una profundidad de 2.5 cm.</t>
  </si>
  <si>
    <t>k00+145</t>
  </si>
  <si>
    <t>Debido a la repetición de cargas causadas por los vehiculos pesados  genera una deformacion en la capa de pavimento la cual presenta una profundidad de 1.5 cm</t>
  </si>
  <si>
    <t>k00+150</t>
  </si>
  <si>
    <t>Debido a la repetición de cargas causadas por los vehiculos pesados  genera una deformacion en la capa de pavimento la cual presenta una profundidad de 6.0 cm.</t>
  </si>
  <si>
    <t>Debido a la repetición de cargas causadas por los vehiculos pesados  genera una deformacion en la capa de pavimento la cual presenta una profundidad de 8.0 cm.</t>
  </si>
  <si>
    <t>k00+155</t>
  </si>
  <si>
    <t>Debido a la repetición de cargas causadas por los vehiculos pesados  genera una deformacion en la capa de pavimento la cual presenta una profundidad de 5.0 cm.</t>
  </si>
  <si>
    <t>k00+160</t>
  </si>
  <si>
    <t>k00+165</t>
  </si>
  <si>
    <t>k00+170</t>
  </si>
  <si>
    <t>Debido a la repetición de cargas causadas por los vehiculos pesados  genera una deformacion en la capa de pavimento la cual presenta una profundidad de 3.4 cm.</t>
  </si>
  <si>
    <t>k00+175</t>
  </si>
  <si>
    <t xml:space="preserve">Desprendimiento de la capa asfáltica </t>
  </si>
  <si>
    <t xml:space="preserve">FL </t>
  </si>
  <si>
    <t>k00+180</t>
  </si>
  <si>
    <t>Debido a la repetición de cargas causadas por los vehiculos pesados  genera una deformacion en la capa de pavimento la cual presenta una profundidad de 0.5 cm</t>
  </si>
  <si>
    <t>2.19 m</t>
  </si>
  <si>
    <t>26 cm</t>
  </si>
  <si>
    <t xml:space="preserve">Desintegración del material asfáltico dejando expuesto los materiales granulares, este bache tiene una profundidad de 9 cm </t>
  </si>
  <si>
    <t xml:space="preserve">1.10 m </t>
  </si>
  <si>
    <t>1.16 m</t>
  </si>
  <si>
    <t>1.02 m</t>
  </si>
  <si>
    <t>1.12 m</t>
  </si>
  <si>
    <t>k00+185</t>
  </si>
  <si>
    <t>2.10 m</t>
  </si>
  <si>
    <t>k00+190</t>
  </si>
  <si>
    <t>k00+195</t>
  </si>
  <si>
    <t>k00+200</t>
  </si>
  <si>
    <t>Debido a la repetición de cargas causadas por los vehiculos pesados  genera una deformacion en la capa de pavimento la cual presenta una profundidad de  2.0 cm.</t>
  </si>
  <si>
    <t>k00+205</t>
  </si>
  <si>
    <t>k00+210</t>
  </si>
  <si>
    <t>Debido a la repetición de cargas causadas por los vehiculos pesados  genera una deformacion en la capa de pavimento la cual presenta una profundidad de  1.0 cm.</t>
  </si>
  <si>
    <t>k00+215</t>
  </si>
  <si>
    <t>k00+220</t>
  </si>
  <si>
    <t>k00+225</t>
  </si>
  <si>
    <t>Debido a la repetición de cargas causadas por los vehiculos pesados  genera una deformacion en la capa de pavimento la cual presenta una profundidad de  0.8 cm.</t>
  </si>
  <si>
    <t>2.09 m</t>
  </si>
  <si>
    <t>3.5 m</t>
  </si>
  <si>
    <t>Debido a la repetición de cargas causadas por los vehiculos pesados  genera una deformacion en la capa de pavimento la cual presenta una profundidad de 5.5 cm.</t>
  </si>
  <si>
    <t>ALTA</t>
  </si>
  <si>
    <t>Debido a la repetición de cargas causadas por los vehiculos pesados  genera una deformacion en la capa de pavimento la cual presenta una profundidad de  1.5 cm.</t>
  </si>
  <si>
    <t>k00+230</t>
  </si>
  <si>
    <t>k00+235</t>
  </si>
  <si>
    <t>Desintegración del material asfáltico dejando expuesto los materiales granulares, este bache tiene una profundidad de 2 cm.</t>
  </si>
  <si>
    <t>k00+240</t>
  </si>
  <si>
    <t>k00+245</t>
  </si>
  <si>
    <t>Debido a la repetición de cargas causadas por los vehiculos pesados  genera una deformacion en la capa de pavimento la cual presenta una profundidad de  1.8 cm.</t>
  </si>
  <si>
    <t>x</t>
  </si>
  <si>
    <t>En este tramo se presenta un desgaste superficial en el carril derecho causado posiblemente por acción del transito de vehiculos pesados ocasionando una pérdida del ligante de la capa de rodadura.</t>
  </si>
  <si>
    <t>Debido a la repetición de cargas causadas por los vehiculos pesados  genera una deformación en la capa de pavimento la cual presenta una profundidad de 1.5 cm.</t>
  </si>
  <si>
    <t>En este tramo se presenta un desgaste superficial en el carril derecho causado posiblemente por acción del tránsito de vehiculos pesados ocasionando una pérdida del ligante de la capa de rodadura.</t>
  </si>
  <si>
    <t>En este tramo se presenta un desgaste superficial en el carril causado posiblemente por acción del tránsito de vehiculos pesados ocasionando una pérdida del ligante de la capa de rodadura.</t>
  </si>
  <si>
    <t xml:space="preserve">Debido a la repetición de cargas causadas por los vehiculos pesados  genera una deformacion en la capa de pavimento la cual presenta una profundidad de 3.0 cm </t>
  </si>
  <si>
    <t>Debido a la repetición de cargas causadas por los vehiculos pesados  genera una deformacion en la capa de pavimento la cual presenta una profundidad de 5.0 cm</t>
  </si>
  <si>
    <t>Debido a la repetición de cargas causadas por los vehiculos pesados  genera una deformacion en la capa de pavimento la cual presenta una profundidad de 9.0 cm.</t>
  </si>
  <si>
    <t>Debido a la repetición de cargas causadas por los vehiculos pesados  genera una deformacion en la capa de pavimento la cual presenta una profundidad de 6.0 cm</t>
  </si>
  <si>
    <t>Debido a la repetición de cargas causadas por los vehiculos pesados  genera una deformacion en la capa de pavimento la cual presenta una profundidad de 3.5 cm.</t>
  </si>
  <si>
    <t>Debido a la repetición de cargas causadas por los vehiculos pesados  genera una deformacion en la capa de pavimento la cual presenta una profundidad de 1.7 cm.</t>
  </si>
  <si>
    <t>Debido a la repetición de cargas causadas por los vehiculos pesados  genera una deformación en la capa de pavimento la cual presenta una profundidad de 1.0 cm.</t>
  </si>
  <si>
    <t>Debido a la repetición de cargas causadas por los vehiculos pesados  genera una deformación en la capa de pavimento la cual presenta una profundidad de 3.0 cm.</t>
  </si>
  <si>
    <t>k00+250</t>
  </si>
  <si>
    <t>Debido a la repetición de cargas causadas por los vehiculos pesados  genera una deformacion en la capa de pavimento la cual presenta una profundidad de 4 cm.</t>
  </si>
  <si>
    <t>Debido a la repetición de cargas causadas por los vehiculos pesados  genera una deformacion en la capa de pavimento la cual presenta una profundidad de  5 cm.</t>
  </si>
  <si>
    <t>k00+255</t>
  </si>
  <si>
    <t>Debido a la repetición de cargas causadas por los vehiculos pesados  genera una deformacion en la capa de pavimento la cual presenta una profundidad de 3.9 cm.</t>
  </si>
  <si>
    <t>Debido a la repetición de cargas causadas por los vehiculos pesados  genera una deformacion en la capa de pavimento la cual presenta una profundidad de  2.5 cm.</t>
  </si>
  <si>
    <r>
      <t>COMENTARIOS: 1.</t>
    </r>
    <r>
      <rPr>
        <sz val="11"/>
        <color theme="1"/>
        <rFont val="Calibri"/>
        <family val="2"/>
        <scheme val="minor"/>
      </rPr>
      <t xml:space="preserve"> Durante la inspección visual se presento un  clima templado con una temperatura aproximadamente de 20°C, esta via no cuenta con la suficiente señalizacion horizontal ni vertical la cual es perjudicial para los usuarios que transitan por esta vía, de igual manera no se le ha realizado el mantenimiento adecuado, y por tal motivo la acumulacion de basuras en las cunetas no permite un flujo constante del agua en epoca de lluvias.</t>
    </r>
  </si>
  <si>
    <t>Ancho de carril: 3.57 m                                          Ancho de berma: 75 Cm</t>
  </si>
  <si>
    <t>k00+260</t>
  </si>
  <si>
    <t>Debido a la repetición de cargas causadas por los vehiculos pesados  genera una deformacion en la capa de pavimento la cual presenta una profundidad de  2.1 cm.</t>
  </si>
  <si>
    <t>Debido a la repetición de cargas causadas por los vehiculos pesados  genera una deformacion en la capa de pavimento la cual presenta una profundidad de 2.4 cm.</t>
  </si>
  <si>
    <t>Debido a la repetición de cargas causadas por los vehiculos pesados  genera una deformacion en la capa de pavimento la cual presenta una profundidad de 0.4 cm</t>
  </si>
  <si>
    <t>k00+265</t>
  </si>
  <si>
    <t>Debido a la repetición de cargas causadas por los vehiculos pesados  genera una deformacion en la capa de pavimento la cual presenta una profundidad de 0.3 cm.</t>
  </si>
  <si>
    <t>Debido a la repetición de cargas causadas por los vehiculos pesados  genera una deformacion en la capa de pavimento la cual presenta una profundidad de  0.4 cm.</t>
  </si>
  <si>
    <t>k00+270</t>
  </si>
  <si>
    <t>k00+275</t>
  </si>
  <si>
    <t>k00+280</t>
  </si>
  <si>
    <t>k00+285</t>
  </si>
  <si>
    <t>k00+290</t>
  </si>
  <si>
    <t>k00+305</t>
  </si>
  <si>
    <t>k00+310</t>
  </si>
  <si>
    <t>k00+315</t>
  </si>
  <si>
    <t>Debido a la repetición de cargas causadas por los vehiculos pesados  genera una deformacion en la capa de pavimento la cual presenta una profundidad de 1 cm.</t>
  </si>
  <si>
    <t>MEDIA</t>
  </si>
  <si>
    <t>k00+320</t>
  </si>
  <si>
    <t>k00+325</t>
  </si>
  <si>
    <t>Debido a la repetición de cargas causadas por los vehiculos pesados  genera una deformacion en la capa de pavimento la cual presenta una profundidad de 1.6 cm.</t>
  </si>
  <si>
    <t>k00+330</t>
  </si>
  <si>
    <t>k00+335</t>
  </si>
  <si>
    <t>k00+340</t>
  </si>
  <si>
    <t>k00+345</t>
  </si>
  <si>
    <t>Debido a la repetición de cargas causadas por los vehiculos pesados  genera una deformacion en la capa de pavimento la cual presenta una profundidad de 2.9 cm.</t>
  </si>
  <si>
    <t>Debido a la repetición de cargas causadas por los vehiculos pesados  genera una deformacion en la capa de pavimento la cual presenta una profundidad de 3.3 cm.</t>
  </si>
  <si>
    <t>k00+350</t>
  </si>
  <si>
    <t>Debido a la repetición de cargas causadas por los vehiculos pesados  genera una deformacion en la capa de pavimento la cual presenta una profundidad de 3.8 cm.</t>
  </si>
  <si>
    <t>Debido a la repetición de cargas causadas por los vehiculos pesados  genera una deformacion en la capa de pavimento la cual presenta una profundidad de 4.3 cm.</t>
  </si>
  <si>
    <t>k00+355</t>
  </si>
  <si>
    <t>Debido a la repetición de cargas causadas por los vehiculos pesados  genera una deformacion en la capa de pavimento la cual presenta una profundidad de 3.7 cm.</t>
  </si>
  <si>
    <t>k00+360</t>
  </si>
  <si>
    <t>Debido a la repetición de cargas causadas por los vehiculos pesados  genera una deformacion en la capa de pavimento la cual presenta una profundidad de 4.2 cm.</t>
  </si>
  <si>
    <t>k00+365</t>
  </si>
  <si>
    <t>Debido a la repetición de cargas causadas por los vehiculos pesados  genera una deformacion en la capa de pavimento la cual presenta una profundidad de 1.4 cm.</t>
  </si>
  <si>
    <t>Debido a la repetición de cargas causadas por los vehiculos pesados  genera una deformacion en la capa de pavimento la cual presenta una profundidad de 3.2 cm.</t>
  </si>
  <si>
    <t>Debido a la repetición de cargas causadas por los vehiculos pesados  genera una deformacion en la capa de pavimento la cual presenta una profundidad de 3.0 Cm.</t>
  </si>
  <si>
    <t>k00+370</t>
  </si>
  <si>
    <t>k00+375</t>
  </si>
  <si>
    <t>k00+380</t>
  </si>
  <si>
    <t>k00+405</t>
  </si>
  <si>
    <t>k00+410</t>
  </si>
  <si>
    <t>k00+450</t>
  </si>
  <si>
    <t>k00+465</t>
  </si>
  <si>
    <t>k00+480</t>
  </si>
  <si>
    <t>VÍA ANTIGUA  VILLAVICENCIO-BOGOTÁ</t>
  </si>
  <si>
    <t xml:space="preserve">DANIELA BARBOSA-PAOLA URIZA </t>
  </si>
  <si>
    <t>Este tramo tiene inicio de ahuellamiento, presentando una profundida de 3 mm esta destaca por indice de severidad baja ya que presenta menos de 10 mm de profundidad. Este ahuellamiento se presenta a 2 cm de la bermacuneta.</t>
  </si>
  <si>
    <t>Debido a la repetición de cargas causadas por los vehiculos pesados  genera una deformación en la capa del pavimento la cual presenta una profundidad de 2.5 cm</t>
  </si>
  <si>
    <t>Ancho de carril: 3.57 m                                          Ancho de bermacuneta: 75 Cm</t>
  </si>
  <si>
    <t>k00+485</t>
  </si>
  <si>
    <t>k00+490</t>
  </si>
  <si>
    <t>k00+495</t>
  </si>
  <si>
    <t>k00+500</t>
  </si>
  <si>
    <t>k00+505</t>
  </si>
  <si>
    <t>k00+510</t>
  </si>
  <si>
    <t>k00+515</t>
  </si>
  <si>
    <t>k00+520</t>
  </si>
  <si>
    <t>k00+525</t>
  </si>
  <si>
    <t>k00+530</t>
  </si>
  <si>
    <t>X</t>
  </si>
  <si>
    <t>k00+535</t>
  </si>
  <si>
    <t>k00+540</t>
  </si>
  <si>
    <t>k00+545</t>
  </si>
  <si>
    <t>k00+550</t>
  </si>
  <si>
    <t>k00+555</t>
  </si>
  <si>
    <t>k00+560</t>
  </si>
  <si>
    <t>k00+565</t>
  </si>
  <si>
    <t>FT</t>
  </si>
  <si>
    <t>24 cm</t>
  </si>
  <si>
    <t xml:space="preserve">3.0 cm </t>
  </si>
  <si>
    <t>k00+570</t>
  </si>
  <si>
    <t>1 cm</t>
  </si>
  <si>
    <t>FML</t>
  </si>
  <si>
    <t>44 cm</t>
  </si>
  <si>
    <t>k00+575</t>
  </si>
  <si>
    <t>k00+580</t>
  </si>
  <si>
    <t>Desprendimiento de la capa asfáltica</t>
  </si>
  <si>
    <t>k00+585</t>
  </si>
  <si>
    <t>k00+590</t>
  </si>
  <si>
    <t>k00+595</t>
  </si>
  <si>
    <t>2.16 m</t>
  </si>
  <si>
    <t>1.53 m</t>
  </si>
  <si>
    <t>k00+600</t>
  </si>
  <si>
    <t>k00+610</t>
  </si>
  <si>
    <t>k00+615</t>
  </si>
  <si>
    <t>k00+620</t>
  </si>
  <si>
    <t>k00+625</t>
  </si>
  <si>
    <t>k00+630</t>
  </si>
  <si>
    <t>En este tramo se presenta un desgaste superficial en el carril derecho e izquierdo causado posiblemente por acción del transito de vehiculos pesados ocasionando una pérdida del ligante de la capa de rodadura.</t>
  </si>
  <si>
    <t>En este tramo se presenta un desgaste superficial en el carril derecho e izquierdo causado posiblemente por acción del tránsito de vehiculos pesados ocasionando una pérdida del ligante de la capa de rodadura.</t>
  </si>
  <si>
    <t xml:space="preserve">AHU </t>
  </si>
  <si>
    <t>3.9 m</t>
  </si>
  <si>
    <t>En este tramo en el carril derecho e izquierdo presenta un desgaste superficial en el carril causado posiblemente por acción del tránsito de vehiculos pesados ocasionando una pérdida del ligante de la capa de rodadura.</t>
  </si>
  <si>
    <t>DANIELA BARBOSA-PAOLA URIZA</t>
  </si>
  <si>
    <t xml:space="preserve">BCH </t>
  </si>
  <si>
    <t>Son fisuras longitudinales que con el paso del tiempo se interconectan formando la piel de cocodrilo  las cuales se dan, cuando se alcanzan valores mayores en la tensiones y deformaciones de la estructura del  pavimento, principalmente son causadas por la repetición de cargas de tránsito.</t>
  </si>
  <si>
    <t xml:space="preserve">2.9 m </t>
  </si>
  <si>
    <t>Se presenta discontinuidades de la carpeta asfáltica en dirección al tránsito causado posiblemente por los sobreesfuerzos de tensión que genera el tránsito en las capas de la estructura del pavimento.</t>
  </si>
  <si>
    <t>En este tramo se presenta un parche el cual indica que hubo una reparación debido a que esta área presentaba algún daño, estas reparaciones se dan cuando hay deficiencias en el proceso constructivo ó cuando presenta algún tipo de falla.</t>
  </si>
  <si>
    <t>3.57 m</t>
  </si>
  <si>
    <t>En este tramo se presenta un desgaste superficial en el carril derecho e izquierdo  causado posiblemente por acción del transito de vehiculos pesados ocasionando una pérdida del ligante de la capa de rodadura.</t>
  </si>
  <si>
    <r>
      <t>COMENTARIOS: 1.</t>
    </r>
    <r>
      <rPr>
        <sz val="11"/>
        <color theme="1"/>
        <rFont val="Calibri"/>
        <family val="2"/>
        <scheme val="minor"/>
      </rPr>
      <t xml:space="preserve"> Durante la inspección visual se presento un  clima soleado con una temperatura aproximadamente de 30.9°C, esta via no cuenta con la suficiente señalizacion horizontal ni vertical la cual es perjudicial para los usuarios que transitan por esta vía, de igual manera no se le ha realizado el mantenimiento adecuado, y por tal motivo la acumulacion de basuras en las cunetas no permite un flujo constante del agua en epoca de lluvias.</t>
    </r>
  </si>
  <si>
    <t>Debido a la repetición de cargas causadas por los vehiculos pesados  genera una deformacion en la capa de pavimento la cual presenta una profundidad de 2.3 cm</t>
  </si>
  <si>
    <t>ORINOQUIA</t>
  </si>
  <si>
    <t xml:space="preserve">ORINOQUIA </t>
  </si>
  <si>
    <t>En este tramo se presenta un desgaste superficial en el carril derecho e izquierdo  causado posiblemente por acción del tránsito de vehiculos pesados ocasionando una pérdida del ligante de la capa de rodadura.</t>
  </si>
  <si>
    <t>2.5 cm</t>
  </si>
  <si>
    <t>Se presenta discontinuidades de la carpeta asfaltica en dirección al tránsito causado posiblemente por los sobreesfuerzos de tension que genera el tránsito en las capas de estructura de pavimento.</t>
  </si>
  <si>
    <t>4 cm</t>
  </si>
  <si>
    <t>3 cm</t>
  </si>
  <si>
    <t>Desintegración del material asfáltico dejando expuesto los materiales granulares, este bache tiene una profundidad de 4cm.</t>
  </si>
  <si>
    <t>1.3 cm</t>
  </si>
  <si>
    <t>86 cm</t>
  </si>
  <si>
    <t>69 cm</t>
  </si>
  <si>
    <t>64 cm</t>
  </si>
  <si>
    <t>77 cm</t>
  </si>
  <si>
    <t>85 cm</t>
  </si>
  <si>
    <t>3.57m</t>
  </si>
  <si>
    <t xml:space="preserve">3.57 m </t>
  </si>
  <si>
    <t>3.57  m</t>
  </si>
  <si>
    <t>k00+635</t>
  </si>
  <si>
    <t>k00+640</t>
  </si>
  <si>
    <t>k00+645</t>
  </si>
  <si>
    <t>k00+650</t>
  </si>
  <si>
    <t>k00+660</t>
  </si>
  <si>
    <t>12 m</t>
  </si>
  <si>
    <t>k00+730</t>
  </si>
  <si>
    <t>k00+745</t>
  </si>
  <si>
    <t>k00+735</t>
  </si>
  <si>
    <t>k00+750</t>
  </si>
  <si>
    <t>Se presenta discontinuidades de la carpeta asfaltica transversal al tránsito causado posiblemente por los sobreesfuerzos de tension que genera el tránsito en las capas de estructura de pavimento.</t>
  </si>
  <si>
    <t>k00+785</t>
  </si>
  <si>
    <t>k00+790</t>
  </si>
  <si>
    <t>k00+795</t>
  </si>
  <si>
    <t>k00+800</t>
  </si>
  <si>
    <t>k00+805</t>
  </si>
  <si>
    <t>Debido a la repetición de cargas causadas por los vehiculos pesados  genera una deformacion en la capa de pavimento la cual presenta una profundidad de 2.4 cm</t>
  </si>
  <si>
    <t>Debido a la repetición de cargas causadas por los vehiculos pesados  genera una deformacion en la capa de pavimento la cual presenta una profundidad de 2.3  cm</t>
  </si>
  <si>
    <t>k00+810</t>
  </si>
  <si>
    <t>Debido a la repetición de cargas causadas por los vehiculos pesados  genera una deformacion en la capa de pavimento la cual presenta una profundidad de 1.8 cm</t>
  </si>
  <si>
    <t>Ancho de carril: 3.57 m                                          Ancho de bermacuneta: 86 Cm</t>
  </si>
  <si>
    <t>AB</t>
  </si>
  <si>
    <t>Son pequeños desplazamientos hacia arriba de la capa asfáltica, esto puede darse por expansión de la subrasante ó por pavimentos inestables.</t>
  </si>
  <si>
    <t>k00+815</t>
  </si>
  <si>
    <t>k00+820</t>
  </si>
  <si>
    <t>Debido a la repetición de cargas causadas por los vehiculos pesados  genera una deformacion en la capa de pavimento la cual presenta una profundidad de 2.6 cm.</t>
  </si>
  <si>
    <t>k00+825</t>
  </si>
  <si>
    <t>Debido a la repetición de cargas causadas por los vehiculos pesados  genera una deformacion en la capa de pavimento la cual presenta una profundidad de 4.0 cm</t>
  </si>
  <si>
    <t>k00+830</t>
  </si>
  <si>
    <t>k00+835</t>
  </si>
  <si>
    <t>k00+840</t>
  </si>
  <si>
    <t>Debido a la repetición de cargas causadas por los vehiculos pesados  genera una deformacion en la capa de pavimento la cual presenta una profundidad de 1.2 cm.</t>
  </si>
  <si>
    <t>k00+845</t>
  </si>
  <si>
    <t>Este tramo presenta inicio de ahuellamiento, tiene una profundida de 3 mm esta destaca con indice de severidad baja ya que presenta menos de 10 mm de profundidad. Este ahuellamiento se presenta a 2 cm de la bermacuneta.</t>
  </si>
  <si>
    <r>
      <rPr>
        <b/>
        <sz val="11"/>
        <color theme="1"/>
        <rFont val="Calibri"/>
        <family val="2"/>
        <scheme val="minor"/>
      </rPr>
      <t>COMENTARIO 2: E</t>
    </r>
    <r>
      <rPr>
        <sz val="11"/>
        <color theme="1"/>
        <rFont val="Calibri"/>
        <family val="2"/>
        <scheme val="minor"/>
      </rPr>
      <t xml:space="preserve">sta calzada en la abscisa (k00+000-k00+015) tiene una bermacuneta de 90 cm de ancho, debido a que en la abscisa (k00+015-k00+020) se encuentra en una curva, su bermacuneta aumenta 45 cm en su ancho, para finalmente tener un ancho total 1.85 m.                                                                               </t>
    </r>
  </si>
  <si>
    <r>
      <t xml:space="preserve">COMENTARIOS: </t>
    </r>
    <r>
      <rPr>
        <sz val="11"/>
        <color theme="1"/>
        <rFont val="Calibri"/>
        <family val="2"/>
        <scheme val="minor"/>
      </rPr>
      <t>Durante la inspección visual se presento un  clima soleado con una temperatura aproximadamente de 30.9°C, esta via no cuenta con la suficiente señalización horizontal ni vertical la cual es perjudicial para los usuarios que transitan por esta vía, de igual manera no se le ha realizado el mantenimiento adecuado, y por tal motivo la acumulación de basuras en las cunetas no permite un flujo constante del agua en epoca de lluvias.</t>
    </r>
  </si>
  <si>
    <r>
      <t xml:space="preserve">COMENTARIOS: </t>
    </r>
    <r>
      <rPr>
        <sz val="11"/>
        <color theme="1"/>
        <rFont val="Calibri"/>
        <family val="2"/>
        <scheme val="minor"/>
      </rPr>
      <t>Durante la inspección visual se presento un  clima soleado con una temperatura aproximadamente de 30°C, esta via no cuenta con la suficiente señalización horizontal ni vertical la cual es perjudicial para los usuarios que transitan por esta vía, de igual manera no se le ha realizado el mantenimiento adecuado, y por tal motivo la acumulación de basuras en las cunetas no permite un flujo constante del agua en epoca de lluvias.</t>
    </r>
  </si>
  <si>
    <r>
      <t>COMENTARIOS: 1.</t>
    </r>
    <r>
      <rPr>
        <sz val="11"/>
        <color theme="1"/>
        <rFont val="Calibri"/>
        <family val="2"/>
        <scheme val="minor"/>
      </rPr>
      <t xml:space="preserve"> Durante la inspección visual se presento un  clima soleado con una temperatura aproximadamente de 30.9°C, esta via no cuenta con la suficiente señalización horizontal ni vertical la cual es perjudicial para los usuarios que transitan por esta vía, de igual manera no se le ha realizado el mantenimiento adecuado, y por tal motivo la acumulación de basuras en las cunetas no permite un flujo constante del agua en epoca de lluvias.</t>
    </r>
  </si>
  <si>
    <t>Ancho de carril: 3.9 m                                          Ancho de bermacuneta: 90 Cm</t>
  </si>
  <si>
    <t>Ancho de carril: 3.9 m                                          Ancho de bermacuenta: 90 Cm</t>
  </si>
  <si>
    <t>Ancho de carril: 3.9 m                                          Ancho bermacuenta: 90 Cm</t>
  </si>
  <si>
    <t>Ancho de carril: 3.9 m                                          Ancho de bermacuneta: 60 Cm</t>
  </si>
  <si>
    <r>
      <rPr>
        <b/>
        <sz val="11"/>
        <color theme="1"/>
        <rFont val="Calibri"/>
        <family val="2"/>
        <scheme val="minor"/>
      </rPr>
      <t>COMENTARIOS 2:</t>
    </r>
    <r>
      <rPr>
        <sz val="11"/>
        <color theme="1"/>
        <rFont val="Calibri"/>
        <family val="2"/>
        <scheme val="minor"/>
      </rPr>
      <t xml:space="preserve">El carril izquierdo cuenta con una bermacuneta de 1.035 m de ancho                                                                                                                                                                                                                                                        </t>
    </r>
  </si>
  <si>
    <r>
      <rPr>
        <b/>
        <sz val="11"/>
        <color theme="1"/>
        <rFont val="Calibri"/>
        <family val="2"/>
        <scheme val="minor"/>
      </rPr>
      <t xml:space="preserve">COMENTARIOS 2: </t>
    </r>
    <r>
      <rPr>
        <sz val="11"/>
        <color theme="1"/>
        <rFont val="Calibri"/>
        <family val="2"/>
        <scheme val="minor"/>
      </rPr>
      <t xml:space="preserve">El carril izquierdo cuenta con una bermacuneta de 1.035 m de ancho                                                                                                                                                                                                                                                        </t>
    </r>
  </si>
  <si>
    <r>
      <rPr>
        <b/>
        <sz val="11"/>
        <color theme="1"/>
        <rFont val="Calibri"/>
        <family val="2"/>
        <scheme val="minor"/>
      </rPr>
      <t xml:space="preserve">COMENTARIOS 2:  </t>
    </r>
    <r>
      <rPr>
        <sz val="11"/>
        <color theme="1"/>
        <rFont val="Calibri"/>
        <family val="2"/>
        <scheme val="minor"/>
      </rPr>
      <t xml:space="preserve">El carril izquierdo cuenta con una bermacuneta de 1.035 m de ancho                                                                                                                                                                                                                                                        </t>
    </r>
  </si>
  <si>
    <r>
      <rPr>
        <b/>
        <sz val="11"/>
        <color theme="1"/>
        <rFont val="Calibri"/>
        <family val="2"/>
        <scheme val="minor"/>
      </rPr>
      <t>COMENTARIOS 2:</t>
    </r>
    <r>
      <rPr>
        <sz val="11"/>
        <color theme="1"/>
        <rFont val="Calibri"/>
        <family val="2"/>
        <scheme val="minor"/>
      </rPr>
      <t xml:space="preserve"> El carril izquierdo cuenta con una bermacuneta de 1.035 m de ancho                                                                                                                                                                                                                                                        </t>
    </r>
  </si>
  <si>
    <t>Ancho de carril: 3.9 m                                          Ancho de bermacuneta: 48 Cm</t>
  </si>
  <si>
    <r>
      <rPr>
        <b/>
        <sz val="11"/>
        <color theme="1"/>
        <rFont val="Calibri"/>
        <family val="2"/>
        <scheme val="minor"/>
      </rPr>
      <t>COMENTARIOS 2:  2.1</t>
    </r>
    <r>
      <rPr>
        <sz val="11"/>
        <color theme="1"/>
        <rFont val="Calibri"/>
        <family val="2"/>
        <scheme val="minor"/>
      </rPr>
      <t xml:space="preserve"> El carril izquierdo cuenta con una bermacuneta de 1.035 m de ancho.                                                                                                                                                                                                                                                                                                                                                                                                   </t>
    </r>
    <r>
      <rPr>
        <b/>
        <sz val="11"/>
        <color theme="1"/>
        <rFont val="Calibri"/>
        <family val="2"/>
        <scheme val="minor"/>
      </rPr>
      <t xml:space="preserve"> 2.2</t>
    </r>
    <r>
      <rPr>
        <sz val="11"/>
        <color theme="1"/>
        <rFont val="Calibri"/>
        <family val="2"/>
        <scheme val="minor"/>
      </rPr>
      <t xml:space="preserve"> El carril derecho no presenta señalización vertical ni horizontal                                                                                                                   </t>
    </r>
    <r>
      <rPr>
        <b/>
        <sz val="11"/>
        <color theme="1"/>
        <rFont val="Calibri"/>
        <family val="2"/>
        <scheme val="minor"/>
      </rPr>
      <t>2.3</t>
    </r>
    <r>
      <rPr>
        <sz val="11"/>
        <color theme="1"/>
        <rFont val="Calibri"/>
        <family val="2"/>
        <scheme val="minor"/>
      </rPr>
      <t xml:space="preserve">  En el carril izquierdo no presenta señalización horizontal.</t>
    </r>
  </si>
  <si>
    <t>Ancho de carril: 3.9 m                                          Ancho de bermacuneta: 75 Cm</t>
  </si>
  <si>
    <r>
      <rPr>
        <b/>
        <sz val="11"/>
        <color theme="1"/>
        <rFont val="Calibri"/>
        <family val="2"/>
        <scheme val="minor"/>
      </rPr>
      <t>COMENTARIOS 2:  2.1</t>
    </r>
    <r>
      <rPr>
        <sz val="11"/>
        <color theme="1"/>
        <rFont val="Calibri"/>
        <family val="2"/>
        <scheme val="minor"/>
      </rPr>
      <t xml:space="preserve"> El carril izquierdo cuenta con una bermacuneta de 1.035 m de ancho.                                                                                                                                                                                                                                                                                                                                                                                          </t>
    </r>
    <r>
      <rPr>
        <b/>
        <sz val="11"/>
        <color theme="1"/>
        <rFont val="Calibri"/>
        <family val="2"/>
        <scheme val="minor"/>
      </rPr>
      <t xml:space="preserve"> 2.2</t>
    </r>
    <r>
      <rPr>
        <sz val="11"/>
        <color theme="1"/>
        <rFont val="Calibri"/>
        <family val="2"/>
        <scheme val="minor"/>
      </rPr>
      <t xml:space="preserve"> El carril derecho no presenta señalización vertical.                                                                                                                                                               </t>
    </r>
    <r>
      <rPr>
        <b/>
        <sz val="11"/>
        <color theme="1"/>
        <rFont val="Calibri"/>
        <family val="2"/>
        <scheme val="minor"/>
      </rPr>
      <t>2.3</t>
    </r>
    <r>
      <rPr>
        <sz val="11"/>
        <color theme="1"/>
        <rFont val="Calibri"/>
        <family val="2"/>
        <scheme val="minor"/>
      </rPr>
      <t xml:space="preserve">  En el carril izquierdo no presenta señalización horizontal ni vertical.</t>
    </r>
  </si>
  <si>
    <r>
      <rPr>
        <b/>
        <sz val="11"/>
        <color theme="1"/>
        <rFont val="Calibri"/>
        <family val="2"/>
        <scheme val="minor"/>
      </rPr>
      <t>COMENTARIOS 2:  2.1</t>
    </r>
    <r>
      <rPr>
        <sz val="11"/>
        <color theme="1"/>
        <rFont val="Calibri"/>
        <family val="2"/>
        <scheme val="minor"/>
      </rPr>
      <t xml:space="preserve"> El carril izquierdo cuenta con una bermacuneta de 1.035 m de ancho.                                                                                                                                                                                                                                                                                                                                                                                                </t>
    </r>
    <r>
      <rPr>
        <b/>
        <sz val="11"/>
        <color theme="1"/>
        <rFont val="Calibri"/>
        <family val="2"/>
        <scheme val="minor"/>
      </rPr>
      <t xml:space="preserve"> 2.2</t>
    </r>
    <r>
      <rPr>
        <sz val="11"/>
        <color theme="1"/>
        <rFont val="Calibri"/>
        <family val="2"/>
        <scheme val="minor"/>
      </rPr>
      <t xml:space="preserve"> El carril derecho no presenta señalización vertical.                                                                                                                                       </t>
    </r>
    <r>
      <rPr>
        <b/>
        <sz val="11"/>
        <color theme="1"/>
        <rFont val="Calibri"/>
        <family val="2"/>
        <scheme val="minor"/>
      </rPr>
      <t>2.3</t>
    </r>
    <r>
      <rPr>
        <sz val="11"/>
        <color theme="1"/>
        <rFont val="Calibri"/>
        <family val="2"/>
        <scheme val="minor"/>
      </rPr>
      <t xml:space="preserve">  En el carril izquierdo no presenta señalización horizontal ni vertical.</t>
    </r>
  </si>
  <si>
    <r>
      <rPr>
        <b/>
        <sz val="11"/>
        <color theme="1"/>
        <rFont val="Calibri"/>
        <family val="2"/>
        <scheme val="minor"/>
      </rPr>
      <t>COMENTARIOS 2:  2.1</t>
    </r>
    <r>
      <rPr>
        <sz val="11"/>
        <color theme="1"/>
        <rFont val="Calibri"/>
        <family val="2"/>
        <scheme val="minor"/>
      </rPr>
      <t xml:space="preserve"> El carril izquierdo cuenta con una bermacuneta de 1.035 m de ancho.                                                                                                                                                                                                                                                                                                                                                                                                      </t>
    </r>
    <r>
      <rPr>
        <b/>
        <sz val="11"/>
        <color theme="1"/>
        <rFont val="Calibri"/>
        <family val="2"/>
        <scheme val="minor"/>
      </rPr>
      <t xml:space="preserve"> 2.2</t>
    </r>
    <r>
      <rPr>
        <sz val="11"/>
        <color theme="1"/>
        <rFont val="Calibri"/>
        <family val="2"/>
        <scheme val="minor"/>
      </rPr>
      <t xml:space="preserve"> El carril derecho no presenta señalización vertical.                                                                                                                                                         </t>
    </r>
    <r>
      <rPr>
        <b/>
        <sz val="11"/>
        <color theme="1"/>
        <rFont val="Calibri"/>
        <family val="2"/>
        <scheme val="minor"/>
      </rPr>
      <t>2.3</t>
    </r>
    <r>
      <rPr>
        <sz val="11"/>
        <color theme="1"/>
        <rFont val="Calibri"/>
        <family val="2"/>
        <scheme val="minor"/>
      </rPr>
      <t xml:space="preserve">  En el carril izquierdo no presenta señalización horizontal ni vertical.</t>
    </r>
  </si>
  <si>
    <r>
      <rPr>
        <b/>
        <sz val="11"/>
        <color theme="1"/>
        <rFont val="Calibri"/>
        <family val="2"/>
        <scheme val="minor"/>
      </rPr>
      <t>COMENTARIOS 2:  2.1</t>
    </r>
    <r>
      <rPr>
        <sz val="11"/>
        <color theme="1"/>
        <rFont val="Calibri"/>
        <family val="2"/>
        <scheme val="minor"/>
      </rPr>
      <t xml:space="preserve"> El carril izquierdo cuenta con una bermacuneta de 1.035 m de ancho.                                                                                                                                                                                                                                                                                                                                                                                                    </t>
    </r>
    <r>
      <rPr>
        <b/>
        <sz val="11"/>
        <color theme="1"/>
        <rFont val="Calibri"/>
        <family val="2"/>
        <scheme val="minor"/>
      </rPr>
      <t xml:space="preserve"> 2.2</t>
    </r>
    <r>
      <rPr>
        <sz val="11"/>
        <color theme="1"/>
        <rFont val="Calibri"/>
        <family val="2"/>
        <scheme val="minor"/>
      </rPr>
      <t xml:space="preserve"> El carril derecho no presenta señalización vertical.                                                                                                                                               </t>
    </r>
    <r>
      <rPr>
        <b/>
        <sz val="11"/>
        <color theme="1"/>
        <rFont val="Calibri"/>
        <family val="2"/>
        <scheme val="minor"/>
      </rPr>
      <t>2.3</t>
    </r>
    <r>
      <rPr>
        <sz val="11"/>
        <color theme="1"/>
        <rFont val="Calibri"/>
        <family val="2"/>
        <scheme val="minor"/>
      </rPr>
      <t xml:space="preserve">  En el carril izquierdo no presenta señalización horizontal ni vertical.</t>
    </r>
  </si>
  <si>
    <r>
      <rPr>
        <b/>
        <sz val="11"/>
        <color theme="1"/>
        <rFont val="Calibri"/>
        <family val="2"/>
        <scheme val="minor"/>
      </rPr>
      <t>COMENTARIOS 2:  2.1</t>
    </r>
    <r>
      <rPr>
        <sz val="11"/>
        <color theme="1"/>
        <rFont val="Calibri"/>
        <family val="2"/>
        <scheme val="minor"/>
      </rPr>
      <t xml:space="preserve"> El carril izquierdo cuenta con una bermacuneta de 1.035 m de ancho.                                                                                                                                                                                                                                                                                                                                                                                         </t>
    </r>
    <r>
      <rPr>
        <b/>
        <sz val="11"/>
        <color theme="1"/>
        <rFont val="Calibri"/>
        <family val="2"/>
        <scheme val="minor"/>
      </rPr>
      <t xml:space="preserve"> 2.2</t>
    </r>
    <r>
      <rPr>
        <sz val="11"/>
        <color theme="1"/>
        <rFont val="Calibri"/>
        <family val="2"/>
        <scheme val="minor"/>
      </rPr>
      <t xml:space="preserve"> El carril derecho no presenta señalización vertical.                                                                                                                                         </t>
    </r>
    <r>
      <rPr>
        <b/>
        <sz val="11"/>
        <color theme="1"/>
        <rFont val="Calibri"/>
        <family val="2"/>
        <scheme val="minor"/>
      </rPr>
      <t>2.3</t>
    </r>
    <r>
      <rPr>
        <sz val="11"/>
        <color theme="1"/>
        <rFont val="Calibri"/>
        <family val="2"/>
        <scheme val="minor"/>
      </rPr>
      <t xml:space="preserve">  En el carril izquierdo no presenta señalización horizontal ni vertical.</t>
    </r>
  </si>
  <si>
    <r>
      <rPr>
        <b/>
        <sz val="11"/>
        <color theme="1"/>
        <rFont val="Calibri"/>
        <family val="2"/>
        <scheme val="minor"/>
      </rPr>
      <t>COMENTARIOS 2:  2.1</t>
    </r>
    <r>
      <rPr>
        <sz val="11"/>
        <color theme="1"/>
        <rFont val="Calibri"/>
        <family val="2"/>
        <scheme val="minor"/>
      </rPr>
      <t xml:space="preserve"> El carril izquierdo cuenta con una bermacuneta de 1.035 m de ancho.                                                                                                                                                                                                                                                                                                                                                                                              </t>
    </r>
    <r>
      <rPr>
        <b/>
        <sz val="11"/>
        <color theme="1"/>
        <rFont val="Calibri"/>
        <family val="2"/>
        <scheme val="minor"/>
      </rPr>
      <t xml:space="preserve"> 2.2</t>
    </r>
    <r>
      <rPr>
        <sz val="11"/>
        <color theme="1"/>
        <rFont val="Calibri"/>
        <family val="2"/>
        <scheme val="minor"/>
      </rPr>
      <t xml:space="preserve"> El carril derecho no presenta señalización vertical.                                                                                                                                        </t>
    </r>
    <r>
      <rPr>
        <b/>
        <sz val="11"/>
        <color theme="1"/>
        <rFont val="Calibri"/>
        <family val="2"/>
        <scheme val="minor"/>
      </rPr>
      <t>2.3</t>
    </r>
    <r>
      <rPr>
        <sz val="11"/>
        <color theme="1"/>
        <rFont val="Calibri"/>
        <family val="2"/>
        <scheme val="minor"/>
      </rPr>
      <t xml:space="preserve">  En el carril derecho e izquierdo presenta señalización horizontal.</t>
    </r>
  </si>
  <si>
    <r>
      <rPr>
        <b/>
        <sz val="11"/>
        <color theme="1"/>
        <rFont val="Calibri"/>
        <family val="2"/>
        <scheme val="minor"/>
      </rPr>
      <t>COMENTARIOS 2:  2.1</t>
    </r>
    <r>
      <rPr>
        <sz val="11"/>
        <color theme="1"/>
        <rFont val="Calibri"/>
        <family val="2"/>
        <scheme val="minor"/>
      </rPr>
      <t xml:space="preserve"> El carril izquierdo cuenta con una bermacuneta de 1.035 m de ancho.                                                                                                                                                                                                                                                                                                                                                                                       </t>
    </r>
    <r>
      <rPr>
        <b/>
        <sz val="11"/>
        <color theme="1"/>
        <rFont val="Calibri"/>
        <family val="2"/>
        <scheme val="minor"/>
      </rPr>
      <t xml:space="preserve"> 2.2</t>
    </r>
    <r>
      <rPr>
        <sz val="11"/>
        <color theme="1"/>
        <rFont val="Calibri"/>
        <family val="2"/>
        <scheme val="minor"/>
      </rPr>
      <t xml:space="preserve"> El carril derecho no presenta señalización vertical.                                                                                                                                                </t>
    </r>
    <r>
      <rPr>
        <b/>
        <sz val="11"/>
        <color theme="1"/>
        <rFont val="Calibri"/>
        <family val="2"/>
        <scheme val="minor"/>
      </rPr>
      <t>2.3</t>
    </r>
    <r>
      <rPr>
        <sz val="11"/>
        <color theme="1"/>
        <rFont val="Calibri"/>
        <family val="2"/>
        <scheme val="minor"/>
      </rPr>
      <t xml:space="preserve">  En el carril derecho e izquierdo presenta señalización horizontal.</t>
    </r>
  </si>
  <si>
    <r>
      <rPr>
        <b/>
        <sz val="11"/>
        <color theme="1"/>
        <rFont val="Calibri"/>
        <family val="2"/>
        <scheme val="minor"/>
      </rPr>
      <t>COMENTARIOS 2:  2.1</t>
    </r>
    <r>
      <rPr>
        <sz val="11"/>
        <color theme="1"/>
        <rFont val="Calibri"/>
        <family val="2"/>
        <scheme val="minor"/>
      </rPr>
      <t xml:space="preserve"> El carril izquierdo cuenta con una bermacuneta de 1.035 m de ancho.                                                                                                                                                                                                                                                                                                                                                                                               </t>
    </r>
    <r>
      <rPr>
        <b/>
        <sz val="11"/>
        <color theme="1"/>
        <rFont val="Calibri"/>
        <family val="2"/>
        <scheme val="minor"/>
      </rPr>
      <t xml:space="preserve"> 2.2</t>
    </r>
    <r>
      <rPr>
        <sz val="11"/>
        <color theme="1"/>
        <rFont val="Calibri"/>
        <family val="2"/>
        <scheme val="minor"/>
      </rPr>
      <t xml:space="preserve"> El carril derecho no presenta señalización vertical.                                                                                                                                                </t>
    </r>
    <r>
      <rPr>
        <b/>
        <sz val="11"/>
        <color theme="1"/>
        <rFont val="Calibri"/>
        <family val="2"/>
        <scheme val="minor"/>
      </rPr>
      <t>2.</t>
    </r>
    <r>
      <rPr>
        <sz val="11"/>
        <color theme="1"/>
        <rFont val="Calibri"/>
        <family val="2"/>
        <scheme val="minor"/>
      </rPr>
      <t>3 El carril derecho e izquierdo presenta señalización horizontal.</t>
    </r>
  </si>
  <si>
    <r>
      <rPr>
        <b/>
        <sz val="11"/>
        <color theme="1"/>
        <rFont val="Calibri"/>
        <family val="2"/>
        <scheme val="minor"/>
      </rPr>
      <t>COMENTARIOS 2:  2.1</t>
    </r>
    <r>
      <rPr>
        <sz val="11"/>
        <color theme="1"/>
        <rFont val="Calibri"/>
        <family val="2"/>
        <scheme val="minor"/>
      </rPr>
      <t xml:space="preserve"> El carril izquierdo cuenta con una bermacuneta de 1.035 m de ancho.                                                                                                                                                                                                                                                                                                                                                                                              </t>
    </r>
    <r>
      <rPr>
        <b/>
        <sz val="11"/>
        <color theme="1"/>
        <rFont val="Calibri"/>
        <family val="2"/>
        <scheme val="minor"/>
      </rPr>
      <t xml:space="preserve"> 2.2 </t>
    </r>
    <r>
      <rPr>
        <sz val="11"/>
        <color theme="1"/>
        <rFont val="Calibri"/>
        <family val="2"/>
        <scheme val="minor"/>
      </rPr>
      <t xml:space="preserve">El carril derecho no presenta señalización vertical.                                                                                                                                          </t>
    </r>
    <r>
      <rPr>
        <b/>
        <sz val="11"/>
        <color theme="1"/>
        <rFont val="Calibri"/>
        <family val="2"/>
        <scheme val="minor"/>
      </rPr>
      <t>2.3</t>
    </r>
    <r>
      <rPr>
        <sz val="11"/>
        <color theme="1"/>
        <rFont val="Calibri"/>
        <family val="2"/>
        <scheme val="minor"/>
      </rPr>
      <t xml:space="preserve"> En el carril derecho e izquierdo presenta señalización horizontal.</t>
    </r>
  </si>
  <si>
    <r>
      <rPr>
        <b/>
        <sz val="11"/>
        <color theme="1"/>
        <rFont val="Calibri"/>
        <family val="2"/>
        <scheme val="minor"/>
      </rPr>
      <t>COMENTARIOS 2:  2.1</t>
    </r>
    <r>
      <rPr>
        <sz val="11"/>
        <color theme="1"/>
        <rFont val="Calibri"/>
        <family val="2"/>
        <scheme val="minor"/>
      </rPr>
      <t xml:space="preserve"> El carril izquierdo cuenta con una bermacuneta de 1.035 m de ancho.                                                                                                                                                                                                                                                                                                                                                                                              </t>
    </r>
    <r>
      <rPr>
        <b/>
        <sz val="11"/>
        <color theme="1"/>
        <rFont val="Calibri"/>
        <family val="2"/>
        <scheme val="minor"/>
      </rPr>
      <t xml:space="preserve"> 2.2</t>
    </r>
    <r>
      <rPr>
        <sz val="11"/>
        <color theme="1"/>
        <rFont val="Calibri"/>
        <family val="2"/>
        <scheme val="minor"/>
      </rPr>
      <t xml:space="preserve"> El carril derecho no presenta señalización vertical.                                                                                                                                         </t>
    </r>
    <r>
      <rPr>
        <b/>
        <sz val="11"/>
        <color theme="1"/>
        <rFont val="Calibri"/>
        <family val="2"/>
        <scheme val="minor"/>
      </rPr>
      <t>2.3</t>
    </r>
    <r>
      <rPr>
        <sz val="11"/>
        <color theme="1"/>
        <rFont val="Calibri"/>
        <family val="2"/>
        <scheme val="minor"/>
      </rPr>
      <t xml:space="preserve">  En el carril derecho e izquierdo presenta señalización horizontal.</t>
    </r>
  </si>
  <si>
    <r>
      <rPr>
        <b/>
        <sz val="11"/>
        <color theme="1"/>
        <rFont val="Calibri"/>
        <family val="2"/>
        <scheme val="minor"/>
      </rPr>
      <t>COMENTARIOS 2:  2.1</t>
    </r>
    <r>
      <rPr>
        <sz val="11"/>
        <color theme="1"/>
        <rFont val="Calibri"/>
        <family val="2"/>
        <scheme val="minor"/>
      </rPr>
      <t xml:space="preserve"> El carril izquierdo cuenta con una bermacuneta de 1.035 m de ancho.                                                                                                                                                                                                                                                                                                                                                                                    </t>
    </r>
    <r>
      <rPr>
        <b/>
        <sz val="11"/>
        <color theme="1"/>
        <rFont val="Calibri"/>
        <family val="2"/>
        <scheme val="minor"/>
      </rPr>
      <t xml:space="preserve"> 2.2</t>
    </r>
    <r>
      <rPr>
        <sz val="11"/>
        <color theme="1"/>
        <rFont val="Calibri"/>
        <family val="2"/>
        <scheme val="minor"/>
      </rPr>
      <t xml:space="preserve"> El carril derecho no presenta señalización vertical.                                                                                                                                         </t>
    </r>
    <r>
      <rPr>
        <b/>
        <sz val="11"/>
        <color theme="1"/>
        <rFont val="Calibri"/>
        <family val="2"/>
        <scheme val="minor"/>
      </rPr>
      <t>2.3</t>
    </r>
    <r>
      <rPr>
        <sz val="11"/>
        <color theme="1"/>
        <rFont val="Calibri"/>
        <family val="2"/>
        <scheme val="minor"/>
      </rPr>
      <t xml:space="preserve"> En el carril derecho e izquierdo presenta señalización horizontal.</t>
    </r>
  </si>
  <si>
    <r>
      <rPr>
        <b/>
        <sz val="11"/>
        <color theme="1"/>
        <rFont val="Calibri"/>
        <family val="2"/>
        <scheme val="minor"/>
      </rPr>
      <t>COMENTARIOS 2:  2.1</t>
    </r>
    <r>
      <rPr>
        <sz val="11"/>
        <color theme="1"/>
        <rFont val="Calibri"/>
        <family val="2"/>
        <scheme val="minor"/>
      </rPr>
      <t xml:space="preserve"> El carril izquierdo cuenta con una bermacuneta de 1.035 m de ancho.                                                                                                                                                                                                                                                                                                                                                                                                 </t>
    </r>
    <r>
      <rPr>
        <b/>
        <sz val="11"/>
        <color theme="1"/>
        <rFont val="Calibri"/>
        <family val="2"/>
        <scheme val="minor"/>
      </rPr>
      <t xml:space="preserve"> 2.2</t>
    </r>
    <r>
      <rPr>
        <sz val="11"/>
        <color theme="1"/>
        <rFont val="Calibri"/>
        <family val="2"/>
        <scheme val="minor"/>
      </rPr>
      <t xml:space="preserve"> El carril derecho no presenta señalización vertical.                                                                                                                                                      </t>
    </r>
    <r>
      <rPr>
        <b/>
        <sz val="11"/>
        <color theme="1"/>
        <rFont val="Calibri"/>
        <family val="2"/>
        <scheme val="minor"/>
      </rPr>
      <t>2.3</t>
    </r>
    <r>
      <rPr>
        <sz val="11"/>
        <color theme="1"/>
        <rFont val="Calibri"/>
        <family val="2"/>
        <scheme val="minor"/>
      </rPr>
      <t xml:space="preserve"> En el carril derecho e izquierdo presenta señalización horizontal.</t>
    </r>
  </si>
  <si>
    <r>
      <rPr>
        <b/>
        <sz val="11"/>
        <color theme="1"/>
        <rFont val="Calibri"/>
        <family val="2"/>
        <scheme val="minor"/>
      </rPr>
      <t>COMENTARIOS 2:  2.1</t>
    </r>
    <r>
      <rPr>
        <sz val="11"/>
        <color theme="1"/>
        <rFont val="Calibri"/>
        <family val="2"/>
        <scheme val="minor"/>
      </rPr>
      <t xml:space="preserve"> El carril izquierdo cuenta con una bermacuneta de 1.035 m de ancho.                                                                                                                                                                                                                                                                                                                                                                                                </t>
    </r>
    <r>
      <rPr>
        <b/>
        <sz val="11"/>
        <color theme="1"/>
        <rFont val="Calibri"/>
        <family val="2"/>
        <scheme val="minor"/>
      </rPr>
      <t xml:space="preserve"> 2.2</t>
    </r>
    <r>
      <rPr>
        <sz val="11"/>
        <color theme="1"/>
        <rFont val="Calibri"/>
        <family val="2"/>
        <scheme val="minor"/>
      </rPr>
      <t xml:space="preserve"> El carril derecho no presenta señalización vertical.                                                                                                                                                 </t>
    </r>
    <r>
      <rPr>
        <b/>
        <sz val="11"/>
        <color theme="1"/>
        <rFont val="Calibri"/>
        <family val="2"/>
        <scheme val="minor"/>
      </rPr>
      <t>2.3</t>
    </r>
    <r>
      <rPr>
        <sz val="11"/>
        <color theme="1"/>
        <rFont val="Calibri"/>
        <family val="2"/>
        <scheme val="minor"/>
      </rPr>
      <t xml:space="preserve">  En el carril derecho e izquierdo presenta señalización horizontal.</t>
    </r>
  </si>
  <si>
    <t>Ancho de carril: 3.57 m                                          Ancho de bermacuneta: 79 cm</t>
  </si>
  <si>
    <t>Ancho de carril: 3.57 m                                          Ancho de bermacuneta: 79 Cm</t>
  </si>
  <si>
    <t>Ancho de carril: 3.57 m                                          Ancho de bermacuneta: 95 Cm</t>
  </si>
  <si>
    <t>Desprendimiento de la capa asfáltica esta falla se da porque del espesor de la capa de rodadura no es el adecuado ó porque la mezcla es muy permable lo cual genera descascaramiento en el paviemento sin afectar las demás capas de la estructura.</t>
  </si>
  <si>
    <r>
      <rPr>
        <b/>
        <sz val="11"/>
        <color theme="1"/>
        <rFont val="Calibri"/>
        <family val="2"/>
        <scheme val="minor"/>
      </rPr>
      <t>COMENTARIOS 2:  2.1</t>
    </r>
    <r>
      <rPr>
        <sz val="11"/>
        <color theme="1"/>
        <rFont val="Calibri"/>
        <family val="2"/>
        <scheme val="minor"/>
      </rPr>
      <t xml:space="preserve"> El carril izquierdo cuenta con una bermacuneta de 1.035 m de ancho.                                                                                                                                                                                                                                                                                                                                                                                       </t>
    </r>
    <r>
      <rPr>
        <b/>
        <sz val="11"/>
        <color theme="1"/>
        <rFont val="Calibri"/>
        <family val="2"/>
        <scheme val="minor"/>
      </rPr>
      <t xml:space="preserve"> 2.2</t>
    </r>
    <r>
      <rPr>
        <sz val="11"/>
        <color theme="1"/>
        <rFont val="Calibri"/>
        <family val="2"/>
        <scheme val="minor"/>
      </rPr>
      <t xml:space="preserve"> El carril derecho no presenta señalización vertical.                                                                                                                                           </t>
    </r>
    <r>
      <rPr>
        <b/>
        <sz val="11"/>
        <color theme="1"/>
        <rFont val="Calibri"/>
        <family val="2"/>
        <scheme val="minor"/>
      </rPr>
      <t>2.3</t>
    </r>
    <r>
      <rPr>
        <sz val="11"/>
        <color theme="1"/>
        <rFont val="Calibri"/>
        <family val="2"/>
        <scheme val="minor"/>
      </rPr>
      <t xml:space="preserve">  En el carril derecho e izquierdo presenta señalización horizontal.</t>
    </r>
  </si>
  <si>
    <t>Ancho de carril: 3.57 m                                          Ancho de bermacuneta: 1.19 m</t>
  </si>
  <si>
    <t>Ancho de carril: 3.9 m                                          Ancho de bermacuneta: 1.19 m</t>
  </si>
  <si>
    <t>Ancho de carril: 3.57 m                                          Ancho de bermacuneta: 94 m</t>
  </si>
  <si>
    <t>Ancho de carril: 3.57 m                                          Ancho de bermacuneta: 1.51 m</t>
  </si>
  <si>
    <t>Ancho de carril: 3.57 m                                          Ancho de bermacuneta: 1.14 m</t>
  </si>
  <si>
    <t>Ancho de carril: 3.57 m                                          Ancho de berma: 1.43 m</t>
  </si>
  <si>
    <t>Ancho de carril: 3.57 m                                          Ancho de bermacuneta: 70 Cm</t>
  </si>
  <si>
    <t>Ancho de carril: 3.57 m                                          Ancho de bermacuneta: 1.46 m</t>
  </si>
  <si>
    <r>
      <t>COMENTARIOS: 1.</t>
    </r>
    <r>
      <rPr>
        <sz val="11"/>
        <color theme="1"/>
        <rFont val="Calibri"/>
        <family val="2"/>
        <scheme val="minor"/>
      </rPr>
      <t xml:space="preserve"> Durante la inspección visual se presento un  clima soleado con una temperatura aproximadamente de 32°C, esta via no cuenta con la suficiente señalizacion horizontal ni vertical la cual es perjudicial para los usuarios que transitan por esta vía, de igual manera no se le ha realizado el mantenimiento adecuado, y por tal motivo la acumulacion de basuras en las cunetas no permite un flujo constante del agua en epoca de lluvias.</t>
    </r>
  </si>
  <si>
    <r>
      <t>COMENTARIOS: 1.</t>
    </r>
    <r>
      <rPr>
        <sz val="11"/>
        <color theme="1"/>
        <rFont val="Calibri"/>
        <family val="2"/>
        <scheme val="minor"/>
      </rPr>
      <t xml:space="preserve"> Durante la inspección visual se presento un  clima soleado con una temperatura aproximadamente de 32°C, esta via no cuenta con la suficiente señalización horizontal ni vertical la cual es perjudicial para los usuarios que transitan por esta vía, de igual manera no se le ha realizado el mantenimiento adecuado, y por tal motivo la acumulación de basuras en las cunetas no permite un flujo constante del agua en epoca de lluvias.</t>
    </r>
  </si>
  <si>
    <t>Ancho de carril: 3.57 m                                          Ancho de bermacuneta: 94 cm</t>
  </si>
  <si>
    <r>
      <rPr>
        <b/>
        <sz val="11"/>
        <color theme="1"/>
        <rFont val="Calibri"/>
        <family val="2"/>
        <scheme val="minor"/>
      </rPr>
      <t>COMENTARIOS 2:  2.1</t>
    </r>
    <r>
      <rPr>
        <sz val="11"/>
        <color theme="1"/>
        <rFont val="Calibri"/>
        <family val="2"/>
        <scheme val="minor"/>
      </rPr>
      <t xml:space="preserve"> Falta de mantenimiento de las bermacunetas                                                                                                                                                                                                                                                                                                                                                                                   </t>
    </r>
    <r>
      <rPr>
        <b/>
        <sz val="11"/>
        <color theme="1"/>
        <rFont val="Calibri"/>
        <family val="2"/>
        <scheme val="minor"/>
      </rPr>
      <t xml:space="preserve"> 2.2</t>
    </r>
    <r>
      <rPr>
        <sz val="11"/>
        <color theme="1"/>
        <rFont val="Calibri"/>
        <family val="2"/>
        <scheme val="minor"/>
      </rPr>
      <t xml:space="preserve"> El carril derecho no presenta señalización horizontal, ni vertical                                                                                                                                                                    </t>
    </r>
  </si>
  <si>
    <r>
      <rPr>
        <b/>
        <sz val="11"/>
        <color theme="1"/>
        <rFont val="Calibri"/>
        <family val="2"/>
        <scheme val="minor"/>
      </rPr>
      <t>COMENTARIOS 2:  2.1</t>
    </r>
    <r>
      <rPr>
        <sz val="11"/>
        <color theme="1"/>
        <rFont val="Calibri"/>
        <family val="2"/>
        <scheme val="minor"/>
      </rPr>
      <t xml:space="preserve"> Falta de mantenimiento de las bermacunetas                                                                                                                                                                                                                                                                                                                               </t>
    </r>
    <r>
      <rPr>
        <b/>
        <sz val="11"/>
        <color theme="1"/>
        <rFont val="Calibri"/>
        <family val="2"/>
        <scheme val="minor"/>
      </rPr>
      <t xml:space="preserve"> 2.2</t>
    </r>
    <r>
      <rPr>
        <sz val="11"/>
        <color theme="1"/>
        <rFont val="Calibri"/>
        <family val="2"/>
        <scheme val="minor"/>
      </rPr>
      <t xml:space="preserve"> El carril derecho y izquierdo no presenta señalización vertical ni horizontal                                                                                                                                            </t>
    </r>
  </si>
  <si>
    <r>
      <rPr>
        <b/>
        <sz val="11"/>
        <color theme="1"/>
        <rFont val="Calibri"/>
        <family val="2"/>
        <scheme val="minor"/>
      </rPr>
      <t>COMENTARIOS 2:  2.1</t>
    </r>
    <r>
      <rPr>
        <sz val="11"/>
        <color theme="1"/>
        <rFont val="Calibri"/>
        <family val="2"/>
        <scheme val="minor"/>
      </rPr>
      <t xml:space="preserve"> Falta de mantenimiento de las bermacunetas                                                                                                                                                                                                                                                                                                                                                                                           </t>
    </r>
    <r>
      <rPr>
        <b/>
        <sz val="11"/>
        <color theme="1"/>
        <rFont val="Calibri"/>
        <family val="2"/>
        <scheme val="minor"/>
      </rPr>
      <t xml:space="preserve"> 2.2</t>
    </r>
    <r>
      <rPr>
        <sz val="11"/>
        <color theme="1"/>
        <rFont val="Calibri"/>
        <family val="2"/>
        <scheme val="minor"/>
      </rPr>
      <t xml:space="preserve"> El carril derecho no presenta señalización horizontal, ni vertical                                                                                                                                          </t>
    </r>
  </si>
  <si>
    <r>
      <rPr>
        <b/>
        <sz val="11"/>
        <color theme="1"/>
        <rFont val="Calibri"/>
        <family val="2"/>
        <scheme val="minor"/>
      </rPr>
      <t>COMENTARIOS 2:  2.1</t>
    </r>
    <r>
      <rPr>
        <sz val="11"/>
        <color theme="1"/>
        <rFont val="Calibri"/>
        <family val="2"/>
        <scheme val="minor"/>
      </rPr>
      <t xml:space="preserve"> Falta de mantenimiento de las bermacunetas                                                                                                                                                                                                                                                                                                                                                                                            </t>
    </r>
    <r>
      <rPr>
        <b/>
        <sz val="11"/>
        <color theme="1"/>
        <rFont val="Calibri"/>
        <family val="2"/>
        <scheme val="minor"/>
      </rPr>
      <t xml:space="preserve"> 2.2</t>
    </r>
    <r>
      <rPr>
        <sz val="11"/>
        <color theme="1"/>
        <rFont val="Calibri"/>
        <family val="2"/>
        <scheme val="minor"/>
      </rPr>
      <t xml:space="preserve"> El carril derecho no presenta señalización horizontal, ni vertical                                                                                                                                          </t>
    </r>
  </si>
  <si>
    <r>
      <rPr>
        <b/>
        <sz val="11"/>
        <color theme="1"/>
        <rFont val="Calibri"/>
        <family val="2"/>
        <scheme val="minor"/>
      </rPr>
      <t>COMENTARIOS 2:  2.1</t>
    </r>
    <r>
      <rPr>
        <sz val="11"/>
        <color theme="1"/>
        <rFont val="Calibri"/>
        <family val="2"/>
        <scheme val="minor"/>
      </rPr>
      <t xml:space="preserve"> Falta de mantenimiento de las bermacunetas                                                                                                                                                                                                                                                                                                                                                                                  </t>
    </r>
    <r>
      <rPr>
        <b/>
        <sz val="11"/>
        <color theme="1"/>
        <rFont val="Calibri"/>
        <family val="2"/>
        <scheme val="minor"/>
      </rPr>
      <t xml:space="preserve"> 2.3</t>
    </r>
    <r>
      <rPr>
        <sz val="11"/>
        <color theme="1"/>
        <rFont val="Calibri"/>
        <family val="2"/>
        <scheme val="minor"/>
      </rPr>
      <t xml:space="preserve"> El carril derecho no presenta señalización horizontal, ni vertical                                                                                                                                          </t>
    </r>
  </si>
  <si>
    <r>
      <rPr>
        <b/>
        <sz val="11"/>
        <color theme="1"/>
        <rFont val="Calibri"/>
        <family val="2"/>
        <scheme val="minor"/>
      </rPr>
      <t>COMENTARIOS 2:  2.1</t>
    </r>
    <r>
      <rPr>
        <sz val="11"/>
        <color theme="1"/>
        <rFont val="Calibri"/>
        <family val="2"/>
        <scheme val="minor"/>
      </rPr>
      <t xml:space="preserve"> Falta de mantenimiento de las bermacunetas                                                                                                                                                                                                                                                                                                                              </t>
    </r>
    <r>
      <rPr>
        <b/>
        <sz val="11"/>
        <color theme="1"/>
        <rFont val="Calibri"/>
        <family val="2"/>
        <scheme val="minor"/>
      </rPr>
      <t xml:space="preserve"> 2.2</t>
    </r>
    <r>
      <rPr>
        <sz val="11"/>
        <color theme="1"/>
        <rFont val="Calibri"/>
        <family val="2"/>
        <scheme val="minor"/>
      </rPr>
      <t xml:space="preserve"> El carril derecho no presenta señalización horizontal, ni vertical                                                                                                                                          </t>
    </r>
  </si>
  <si>
    <r>
      <rPr>
        <b/>
        <sz val="11"/>
        <color theme="1"/>
        <rFont val="Calibri"/>
        <family val="2"/>
        <scheme val="minor"/>
      </rPr>
      <t>COMENTARIOS 2:  2.1</t>
    </r>
    <r>
      <rPr>
        <sz val="11"/>
        <color theme="1"/>
        <rFont val="Calibri"/>
        <family val="2"/>
        <scheme val="minor"/>
      </rPr>
      <t xml:space="preserve"> Falta de mantenimiento de las bermacunetas                                                                                                                                                                                                                                                                                                                     </t>
    </r>
    <r>
      <rPr>
        <b/>
        <sz val="11"/>
        <color theme="1"/>
        <rFont val="Calibri"/>
        <family val="2"/>
        <scheme val="minor"/>
      </rPr>
      <t xml:space="preserve"> 2.2</t>
    </r>
    <r>
      <rPr>
        <sz val="11"/>
        <color theme="1"/>
        <rFont val="Calibri"/>
        <family val="2"/>
        <scheme val="minor"/>
      </rPr>
      <t xml:space="preserve"> El carril derecho no presenta señalización horizontal, ni vertical                                                                                                                                          </t>
    </r>
  </si>
  <si>
    <r>
      <rPr>
        <b/>
        <sz val="11"/>
        <color theme="1"/>
        <rFont val="Calibri"/>
        <family val="2"/>
        <scheme val="minor"/>
      </rPr>
      <t>COMENTARIOS 2:  2.1</t>
    </r>
    <r>
      <rPr>
        <sz val="11"/>
        <color theme="1"/>
        <rFont val="Calibri"/>
        <family val="2"/>
        <scheme val="minor"/>
      </rPr>
      <t xml:space="preserve"> Falta de mantenimiento de las bermacunetas                                                                                                                                                                                                                                                                                                                      </t>
    </r>
    <r>
      <rPr>
        <b/>
        <sz val="11"/>
        <color theme="1"/>
        <rFont val="Calibri"/>
        <family val="2"/>
        <scheme val="minor"/>
      </rPr>
      <t xml:space="preserve"> 2.2</t>
    </r>
    <r>
      <rPr>
        <sz val="11"/>
        <color theme="1"/>
        <rFont val="Calibri"/>
        <family val="2"/>
        <scheme val="minor"/>
      </rPr>
      <t xml:space="preserve"> El carril derecho no presenta señalización horizontal, ni vertical                                                                                                                                          </t>
    </r>
  </si>
  <si>
    <r>
      <rPr>
        <b/>
        <sz val="11"/>
        <color theme="1"/>
        <rFont val="Calibri"/>
        <family val="2"/>
        <scheme val="minor"/>
      </rPr>
      <t>COMENTARIOS 2:  2.1</t>
    </r>
    <r>
      <rPr>
        <sz val="11"/>
        <color theme="1"/>
        <rFont val="Calibri"/>
        <family val="2"/>
        <scheme val="minor"/>
      </rPr>
      <t xml:space="preserve"> Falta de mantenimiento de bermacunetas                                                                                                                                                                                                                                                                                                                                                    </t>
    </r>
    <r>
      <rPr>
        <b/>
        <sz val="11"/>
        <color theme="1"/>
        <rFont val="Calibri"/>
        <family val="2"/>
        <scheme val="minor"/>
      </rPr>
      <t xml:space="preserve"> 2.2</t>
    </r>
    <r>
      <rPr>
        <sz val="11"/>
        <color theme="1"/>
        <rFont val="Calibri"/>
        <family val="2"/>
        <scheme val="minor"/>
      </rPr>
      <t xml:space="preserve"> El carril derecho no presenta señalización horizontal, ni vertical                                                                                                                                          </t>
    </r>
  </si>
  <si>
    <t>En este tramo se presenta un desgaste superficial en el carril  derecho e izquierdo causado posiblemente por acción del tránsito de vehiculos pesados ocasionando una pérdida del ligante de la capa de rodadura.</t>
  </si>
  <si>
    <t>Se presenta discontinuidades de la carpeta asfaltica en dirección al tránsito causado posiblemente por los sobreesfuerzos de tensión que genera el tránsito en las capas de estructura de pavimento.</t>
  </si>
  <si>
    <t>El bache es una desintegración de la capa de rodadura la cual deja expuesto los materiales granulares, estos baches pueden aumentar su profundidad por el alto flujo de tránsito.</t>
  </si>
  <si>
    <t>COMENTARIOS: 1. Durante la inspección visual se presento un  clima soleado con una temperatura aproximadamente de 32°C, esta via no cuenta con la suficiente señalización horizontal ni vertical la cual es perjudicial para los usuarios que transitan por esta vía, de igual manera no se le ha realizado el mantenimiento adecuado, y por tal motivo la acumulación de basuras en las cunetas no permite un flujo constante del agua en epoca de lluvias.</t>
  </si>
  <si>
    <r>
      <t>COMENTARIOS: 1.</t>
    </r>
    <r>
      <rPr>
        <sz val="11"/>
        <color theme="1"/>
        <rFont val="Calibri"/>
        <family val="2"/>
        <scheme val="minor"/>
      </rPr>
      <t xml:space="preserve"> Durante la inspección visual se presento un  clima templado con una temperatura aproximadamente de 20°C, esta via no cuenta con la suficiente señalización horizontal ni vertical la cual es perjudicial para los usuarios que transitan por esta vía, de igual manera no se le ha realizado el mantenimiento adecuado, y por tal motivo la acumulación de basuras en las cunetas no permite un flujo constante del agua en epoca de lluvias.</t>
    </r>
  </si>
  <si>
    <t xml:space="preserve"> COMENTARIOS: 1. Durante la inspección visual se presento un  clima templado con una temperatura aproximadamente de 20°C, esta via no cuenta con la suficiente señalización horizontal ni vertical la cual es perjudicial para los usuarios que transitan por esta vía, de igual manera no se le ha realizado el mantenimiento adecuado, y por tal motivo la acumulación de basuras en las cunetas no permite un flujo constante del agua en epoca de lluvias.</t>
  </si>
  <si>
    <r>
      <t>COMENTARIOS: 1.</t>
    </r>
    <r>
      <rPr>
        <sz val="11"/>
        <color theme="1"/>
        <rFont val="Calibri"/>
        <family val="2"/>
        <scheme val="minor"/>
      </rPr>
      <t xml:space="preserve"> Durante la inspección visual se presento un  clima templado con una temperatura aproximadamente de 20°C, esta via no cuenta con la suficiente señalización horizontal ni vertical la cual es perjudicial para los usuarios que transitan por esta vía, de igual manera no se le ha realizado el mantenimiento adecuado, y por tal motivo la acumulacion de basuras en las cunetas no permite un flujo constante del agua en epoca de lluvias.</t>
    </r>
  </si>
  <si>
    <t>Debido a la repetición de cargas causadas por los vehiculos pesados  genera una deformacion en la capa de pavimento la cual presenta una profundidad de 2 mm.</t>
  </si>
  <si>
    <t>Debido a la repetición de cargas causadas por los vehiculos pesados  genera una deformacion en la capa de pavimento la cual presenta una profundidad de  3 mm.</t>
  </si>
  <si>
    <t>Debido a la repetición de cargas causadas por los vehiculos pesados  genera una deformacion en la capa de pavimento la cual presenta una profundidad de 4 mm.</t>
  </si>
  <si>
    <t>Debido a la repetición de cargas causadas por los vehiculos pesados  genera una deformacion en la capa de pavimento la cual presenta una profundidad de 7 mm.</t>
  </si>
  <si>
    <t xml:space="preserve">Debido a la repetición de cargas causadas por los vehiculos pesados  genera una deformacion en la capa de pavimento la cual presenta una profundidad de 2mm. </t>
  </si>
  <si>
    <t>Debido a la repetición de cargas causadas por los vehiculos pesados  genera una deformacion en la capa de pavimento la cual presenta una profundidad de 3 mm.</t>
  </si>
  <si>
    <t>Debido a la repetición de cargas causadas por los vehiculos pesados  genera una deformacion en la capa de pavimento la cual presenta una profundidad de 3mm.</t>
  </si>
  <si>
    <t>Debido a la repetición de cargas causadas por los vehiculos pesados  genera una deformación en la capa de pavimento la cual presenta una profundidad de 2 mm.</t>
  </si>
  <si>
    <t xml:space="preserve">Debido a la repetición de cargas causadas por los vehiculos pesados  genera una deformacion en la capa de pavimento la cual presenta una profundidad de 2 mm. </t>
  </si>
  <si>
    <t>Debido a la repetición de cargas causadas por los vehiculos pesados  genera una deformacion en la capa de pavimento la cual presenta una profundidad de 5 mm.</t>
  </si>
  <si>
    <t>Debido a la repetición de cargas causadas por los vehiculos pesados  genera una deformacion en la capa de pavimento la cual presenta una profundidad de 6 mm.</t>
  </si>
  <si>
    <t xml:space="preserve">Debido a la repetición de cargas causadas por los vehiculos pesados  genera una deformacion en la capa de pavimento la cual presenta una profundidad de 6 mm. </t>
  </si>
  <si>
    <r>
      <rPr>
        <b/>
        <sz val="11"/>
        <color theme="1"/>
        <rFont val="Calibri"/>
        <family val="2"/>
        <scheme val="minor"/>
      </rPr>
      <t>COMENTARIOS 2:  2.1</t>
    </r>
    <r>
      <rPr>
        <sz val="11"/>
        <color theme="1"/>
        <rFont val="Calibri"/>
        <family val="2"/>
        <scheme val="minor"/>
      </rPr>
      <t xml:space="preserve"> Falta de mantenimiento en las bermacunetas                                                                                                                                                                                                                                                                                                                                    </t>
    </r>
    <r>
      <rPr>
        <b/>
        <sz val="11"/>
        <color theme="1"/>
        <rFont val="Calibri"/>
        <family val="2"/>
        <scheme val="minor"/>
      </rPr>
      <t>2.2</t>
    </r>
    <r>
      <rPr>
        <sz val="11"/>
        <color theme="1"/>
        <rFont val="Calibri"/>
        <family val="2"/>
        <scheme val="minor"/>
      </rPr>
      <t xml:space="preserve"> Falta de señalización horizontal y vertical                                                                                                             </t>
    </r>
  </si>
  <si>
    <r>
      <rPr>
        <b/>
        <sz val="11"/>
        <color theme="1"/>
        <rFont val="Calibri"/>
        <family val="2"/>
        <scheme val="minor"/>
      </rPr>
      <t>COMENTARIOS 2:  2.1</t>
    </r>
    <r>
      <rPr>
        <sz val="11"/>
        <color theme="1"/>
        <rFont val="Calibri"/>
        <family val="2"/>
        <scheme val="minor"/>
      </rPr>
      <t xml:space="preserve"> Falta de mantenimiento en las bermacunetas                                                                                                                                                                                                                                        </t>
    </r>
    <r>
      <rPr>
        <sz val="11"/>
        <rFont val="Calibri"/>
        <family val="2"/>
        <scheme val="minor"/>
      </rPr>
      <t xml:space="preserve">        </t>
    </r>
    <r>
      <rPr>
        <b/>
        <sz val="11"/>
        <rFont val="Calibri"/>
        <family val="2"/>
        <scheme val="minor"/>
      </rPr>
      <t>2.2</t>
    </r>
    <r>
      <rPr>
        <sz val="11"/>
        <rFont val="Calibri"/>
        <family val="2"/>
        <scheme val="minor"/>
      </rPr>
      <t xml:space="preserve"> Presencia de agua (nacederos)           </t>
    </r>
    <r>
      <rPr>
        <sz val="11"/>
        <color theme="1"/>
        <rFont val="Calibri"/>
        <family val="2"/>
        <scheme val="minor"/>
      </rPr>
      <t xml:space="preserve">                                                                                                                                                                                                   </t>
    </r>
    <r>
      <rPr>
        <b/>
        <sz val="11"/>
        <color theme="1"/>
        <rFont val="Calibri"/>
        <family val="2"/>
        <scheme val="minor"/>
      </rPr>
      <t xml:space="preserve"> 2.3</t>
    </r>
    <r>
      <rPr>
        <sz val="11"/>
        <color theme="1"/>
        <rFont val="Calibri"/>
        <family val="2"/>
        <scheme val="minor"/>
      </rPr>
      <t xml:space="preserve"> El carril derecho no presenta señalización horizontal, ni vertical                                                                                                                                          </t>
    </r>
  </si>
  <si>
    <r>
      <rPr>
        <b/>
        <sz val="11"/>
        <color theme="1"/>
        <rFont val="Calibri"/>
        <family val="2"/>
        <scheme val="minor"/>
      </rPr>
      <t>COMENTARIOS 2:  2.1</t>
    </r>
    <r>
      <rPr>
        <sz val="11"/>
        <color theme="1"/>
        <rFont val="Calibri"/>
        <family val="2"/>
        <scheme val="minor"/>
      </rPr>
      <t xml:space="preserve"> Falta de mantenimiento en las bermacunetas                                                                                                                                                                                                                                                </t>
    </r>
    <r>
      <rPr>
        <b/>
        <sz val="11"/>
        <color theme="1"/>
        <rFont val="Calibri"/>
        <family val="2"/>
        <scheme val="minor"/>
      </rPr>
      <t>2.2</t>
    </r>
    <r>
      <rPr>
        <sz val="11"/>
        <color theme="1"/>
        <rFont val="Calibri"/>
        <family val="2"/>
        <scheme val="minor"/>
      </rPr>
      <t xml:space="preserve"> El carril derecho cuenta con una bermacuneta de 70 cm, presenta exposición del acero (oxidación)                                                                                                                                              </t>
    </r>
    <r>
      <rPr>
        <b/>
        <sz val="11"/>
        <color theme="1"/>
        <rFont val="Calibri"/>
        <family val="2"/>
        <scheme val="minor"/>
      </rPr>
      <t xml:space="preserve"> 2.3</t>
    </r>
    <r>
      <rPr>
        <sz val="11"/>
        <color theme="1"/>
        <rFont val="Calibri"/>
        <family val="2"/>
        <scheme val="minor"/>
      </rPr>
      <t xml:space="preserve"> El carril derecho no presenta señalización horizontal, ni vertical                                                                                                                                          </t>
    </r>
  </si>
  <si>
    <r>
      <rPr>
        <b/>
        <sz val="11"/>
        <color theme="1"/>
        <rFont val="Calibri"/>
        <family val="2"/>
        <scheme val="minor"/>
      </rPr>
      <t>COMENTARIOS 2:  2.1</t>
    </r>
    <r>
      <rPr>
        <sz val="11"/>
        <color theme="1"/>
        <rFont val="Calibri"/>
        <family val="2"/>
        <scheme val="minor"/>
      </rPr>
      <t xml:space="preserve"> Falta de mantenimiento en las bermacunetas                                                                                                                                                                                                                                                </t>
    </r>
    <r>
      <rPr>
        <b/>
        <sz val="11"/>
        <color theme="1"/>
        <rFont val="Calibri"/>
        <family val="2"/>
        <scheme val="minor"/>
      </rPr>
      <t>2.2</t>
    </r>
    <r>
      <rPr>
        <sz val="11"/>
        <color theme="1"/>
        <rFont val="Calibri"/>
        <family val="2"/>
        <scheme val="minor"/>
      </rPr>
      <t xml:space="preserve"> El carril derecho cuenta con una bermacuneta de 1.43 m, presenta exposición del acero (oxidación)                                                                                                                                              </t>
    </r>
    <r>
      <rPr>
        <b/>
        <sz val="11"/>
        <color theme="1"/>
        <rFont val="Calibri"/>
        <family val="2"/>
        <scheme val="minor"/>
      </rPr>
      <t xml:space="preserve"> 2.3</t>
    </r>
    <r>
      <rPr>
        <sz val="11"/>
        <color theme="1"/>
        <rFont val="Calibri"/>
        <family val="2"/>
        <scheme val="minor"/>
      </rPr>
      <t xml:space="preserve"> El carril derecho no presenta señalización horizontal, ni vertical                                                                                                                                          </t>
    </r>
  </si>
  <si>
    <r>
      <rPr>
        <b/>
        <sz val="11"/>
        <color theme="1"/>
        <rFont val="Calibri"/>
        <family val="2"/>
        <scheme val="minor"/>
      </rPr>
      <t>COMENTARIOS 2:  2.1</t>
    </r>
    <r>
      <rPr>
        <sz val="11"/>
        <color theme="1"/>
        <rFont val="Calibri"/>
        <family val="2"/>
        <scheme val="minor"/>
      </rPr>
      <t xml:space="preserve"> Falta de mantenimiento de las bermacunetas                                                                                                                                                                                                                                                                                                                                                                                        </t>
    </r>
    <r>
      <rPr>
        <b/>
        <sz val="11"/>
        <color theme="1"/>
        <rFont val="Calibri"/>
        <family val="2"/>
        <scheme val="minor"/>
      </rPr>
      <t xml:space="preserve"> 2.2</t>
    </r>
    <r>
      <rPr>
        <sz val="11"/>
        <color theme="1"/>
        <rFont val="Calibri"/>
        <family val="2"/>
        <scheme val="minor"/>
      </rPr>
      <t xml:space="preserve"> El carril derecho no presenta señalización horizontal, ni vertical                                                                                                                                          </t>
    </r>
  </si>
  <si>
    <r>
      <rPr>
        <b/>
        <sz val="11"/>
        <color theme="1"/>
        <rFont val="Calibri"/>
        <family val="2"/>
        <scheme val="minor"/>
      </rPr>
      <t>COMENTARIOS 2:  2.1</t>
    </r>
    <r>
      <rPr>
        <sz val="11"/>
        <color theme="1"/>
        <rFont val="Calibri"/>
        <family val="2"/>
        <scheme val="minor"/>
      </rPr>
      <t xml:space="preserve"> Falta de mantenimiento en las bermacunetas                                                                                                                                                                                                                                                                                                                                                                                     </t>
    </r>
    <r>
      <rPr>
        <b/>
        <sz val="11"/>
        <color theme="1"/>
        <rFont val="Calibri"/>
        <family val="2"/>
        <scheme val="minor"/>
      </rPr>
      <t xml:space="preserve"> 2.2</t>
    </r>
    <r>
      <rPr>
        <sz val="11"/>
        <color theme="1"/>
        <rFont val="Calibri"/>
        <family val="2"/>
        <scheme val="minor"/>
      </rPr>
      <t xml:space="preserve"> El carril derecho no presenta señalización horizontal, ni vertical                                                                                                                                          </t>
    </r>
  </si>
  <si>
    <r>
      <rPr>
        <b/>
        <sz val="11"/>
        <color theme="1"/>
        <rFont val="Calibri"/>
        <family val="2"/>
        <scheme val="minor"/>
      </rPr>
      <t>COMENTARIOS 2:  2.1</t>
    </r>
    <r>
      <rPr>
        <sz val="11"/>
        <color theme="1"/>
        <rFont val="Calibri"/>
        <family val="2"/>
        <scheme val="minor"/>
      </rPr>
      <t xml:space="preserve"> Falta de mantenimiento en las bermacunetas                                                                                                                                                                                                                                                                                                                                                                    </t>
    </r>
    <r>
      <rPr>
        <b/>
        <sz val="11"/>
        <color theme="1"/>
        <rFont val="Calibri"/>
        <family val="2"/>
        <scheme val="minor"/>
      </rPr>
      <t xml:space="preserve"> 2.2</t>
    </r>
    <r>
      <rPr>
        <sz val="11"/>
        <color theme="1"/>
        <rFont val="Calibri"/>
        <family val="2"/>
        <scheme val="minor"/>
      </rPr>
      <t xml:space="preserve"> El carril derecho no presenta señalización horizontal, ni vertical                                                                                                                                          </t>
    </r>
  </si>
  <si>
    <r>
      <rPr>
        <b/>
        <sz val="11"/>
        <color theme="1"/>
        <rFont val="Calibri"/>
        <family val="2"/>
        <scheme val="minor"/>
      </rPr>
      <t>COMENTARIOS 2:  2.1</t>
    </r>
    <r>
      <rPr>
        <sz val="11"/>
        <color theme="1"/>
        <rFont val="Calibri"/>
        <family val="2"/>
        <scheme val="minor"/>
      </rPr>
      <t xml:space="preserve"> Falta de mantenimiento en las bermacunetas                                                                                                                                                                                                                                                                                                                                                                                       </t>
    </r>
    <r>
      <rPr>
        <b/>
        <sz val="11"/>
        <color theme="1"/>
        <rFont val="Calibri"/>
        <family val="2"/>
        <scheme val="minor"/>
      </rPr>
      <t xml:space="preserve"> 2.2</t>
    </r>
    <r>
      <rPr>
        <sz val="11"/>
        <color theme="1"/>
        <rFont val="Calibri"/>
        <family val="2"/>
        <scheme val="minor"/>
      </rPr>
      <t xml:space="preserve">  carril derecho no presenta señalización horizontal, ni vertical                                                                                                                                          </t>
    </r>
  </si>
  <si>
    <r>
      <rPr>
        <b/>
        <sz val="11"/>
        <color theme="1"/>
        <rFont val="Calibri"/>
        <family val="2"/>
        <scheme val="minor"/>
      </rPr>
      <t>COMENTARIOS 2:  2.1</t>
    </r>
    <r>
      <rPr>
        <sz val="11"/>
        <color theme="1"/>
        <rFont val="Calibri"/>
        <family val="2"/>
        <scheme val="minor"/>
      </rPr>
      <t xml:space="preserve"> Falta de mantenimiento en las bermacunetas                                                                                                                                                                                                                                                                                                                                                                                       </t>
    </r>
    <r>
      <rPr>
        <b/>
        <sz val="11"/>
        <color theme="1"/>
        <rFont val="Calibri"/>
        <family val="2"/>
        <scheme val="minor"/>
      </rPr>
      <t xml:space="preserve"> 2.3</t>
    </r>
    <r>
      <rPr>
        <sz val="11"/>
        <color theme="1"/>
        <rFont val="Calibri"/>
        <family val="2"/>
        <scheme val="minor"/>
      </rPr>
      <t xml:space="preserve"> El carril derecho no presenta señalización horizontal, ni vertical                                                                                                                                          </t>
    </r>
  </si>
  <si>
    <r>
      <rPr>
        <b/>
        <sz val="11"/>
        <color theme="1"/>
        <rFont val="Calibri"/>
        <family val="2"/>
        <scheme val="minor"/>
      </rPr>
      <t>COMENTARIOS 2:  2.1</t>
    </r>
    <r>
      <rPr>
        <sz val="11"/>
        <color theme="1"/>
        <rFont val="Calibri"/>
        <family val="2"/>
        <scheme val="minor"/>
      </rPr>
      <t xml:space="preserve"> Falta de mantenimiento de las bermacunetas                                                                                                                                                                                                                                                                                                                                                </t>
    </r>
    <r>
      <rPr>
        <b/>
        <sz val="11"/>
        <color theme="1"/>
        <rFont val="Calibri"/>
        <family val="2"/>
        <scheme val="minor"/>
      </rPr>
      <t xml:space="preserve"> 2.2</t>
    </r>
    <r>
      <rPr>
        <sz val="11"/>
        <color theme="1"/>
        <rFont val="Calibri"/>
        <family val="2"/>
        <scheme val="minor"/>
      </rPr>
      <t xml:space="preserve"> El carril derecho no presenta señalización horizontal, ni vertical                                                                                                                                          </t>
    </r>
  </si>
  <si>
    <r>
      <rPr>
        <b/>
        <sz val="11"/>
        <color theme="1"/>
        <rFont val="Calibri"/>
        <family val="2"/>
        <scheme val="minor"/>
      </rPr>
      <t>COMENTARIOS 2:  2.1</t>
    </r>
    <r>
      <rPr>
        <sz val="11"/>
        <color theme="1"/>
        <rFont val="Calibri"/>
        <family val="2"/>
        <scheme val="minor"/>
      </rPr>
      <t xml:space="preserve"> Falta de mantenimiento en las bermacunetas                                                                                                                                                                                                                                                                                                                                                                                  </t>
    </r>
    <r>
      <rPr>
        <b/>
        <sz val="11"/>
        <color theme="1"/>
        <rFont val="Calibri"/>
        <family val="2"/>
        <scheme val="minor"/>
      </rPr>
      <t xml:space="preserve"> 2.2</t>
    </r>
    <r>
      <rPr>
        <sz val="11"/>
        <color theme="1"/>
        <rFont val="Calibri"/>
        <family val="2"/>
        <scheme val="minor"/>
      </rPr>
      <t xml:space="preserve"> El carril derecho no presenta señalización horizontal, ni vertical                                                                                                                                          </t>
    </r>
  </si>
  <si>
    <r>
      <rPr>
        <b/>
        <sz val="11"/>
        <color theme="1"/>
        <rFont val="Calibri"/>
        <family val="2"/>
        <scheme val="minor"/>
      </rPr>
      <t>COMENTARIOS 2:  2.1</t>
    </r>
    <r>
      <rPr>
        <sz val="11"/>
        <color theme="1"/>
        <rFont val="Calibri"/>
        <family val="2"/>
        <scheme val="minor"/>
      </rPr>
      <t xml:space="preserve"> Falta de mantenimiento de las bermacunetas                                                                                                                                                                                                                                                                                                                                                                               </t>
    </r>
    <r>
      <rPr>
        <b/>
        <sz val="11"/>
        <color theme="1"/>
        <rFont val="Calibri"/>
        <family val="2"/>
        <scheme val="minor"/>
      </rPr>
      <t xml:space="preserve"> 2.2</t>
    </r>
    <r>
      <rPr>
        <sz val="11"/>
        <color theme="1"/>
        <rFont val="Calibri"/>
        <family val="2"/>
        <scheme val="minor"/>
      </rPr>
      <t xml:space="preserve"> El carril derecho no presenta señalización horizontal, ni vertical                                                                                                                                          </t>
    </r>
  </si>
  <si>
    <r>
      <rPr>
        <b/>
        <sz val="11"/>
        <color theme="1"/>
        <rFont val="Calibri"/>
        <family val="2"/>
        <scheme val="minor"/>
      </rPr>
      <t>COMENTARIOS 2:  2.1</t>
    </r>
    <r>
      <rPr>
        <sz val="11"/>
        <color theme="1"/>
        <rFont val="Calibri"/>
        <family val="2"/>
        <scheme val="minor"/>
      </rPr>
      <t xml:space="preserve"> Falta de mantenimiento de las bermacunetas                                                                                                                                                                                                                                                                                                                                                                                               </t>
    </r>
    <r>
      <rPr>
        <b/>
        <sz val="11"/>
        <color theme="1"/>
        <rFont val="Calibri"/>
        <family val="2"/>
        <scheme val="minor"/>
      </rPr>
      <t xml:space="preserve"> 2.2</t>
    </r>
    <r>
      <rPr>
        <sz val="11"/>
        <color theme="1"/>
        <rFont val="Calibri"/>
        <family val="2"/>
        <scheme val="minor"/>
      </rPr>
      <t xml:space="preserve"> El carril derecho no presenta señalización horizontal, ni vertical                                                                                                                                          </t>
    </r>
  </si>
  <si>
    <r>
      <rPr>
        <b/>
        <sz val="11"/>
        <color theme="1"/>
        <rFont val="Calibri"/>
        <family val="2"/>
        <scheme val="minor"/>
      </rPr>
      <t>COMENTARIOS 2:  2.1</t>
    </r>
    <r>
      <rPr>
        <sz val="11"/>
        <color theme="1"/>
        <rFont val="Calibri"/>
        <family val="2"/>
        <scheme val="minor"/>
      </rPr>
      <t xml:space="preserve"> Falta de mantenimiento de bermacunetas                                                                                                                                                                                                                                                                                                                                                                                 </t>
    </r>
    <r>
      <rPr>
        <b/>
        <sz val="11"/>
        <color theme="1"/>
        <rFont val="Calibri"/>
        <family val="2"/>
        <scheme val="minor"/>
      </rPr>
      <t xml:space="preserve"> 2.2</t>
    </r>
    <r>
      <rPr>
        <sz val="11"/>
        <color theme="1"/>
        <rFont val="Calibri"/>
        <family val="2"/>
        <scheme val="minor"/>
      </rPr>
      <t xml:space="preserve"> El carril derecho no presenta señalización horizontal, ni vertical                                                                                                                                          </t>
    </r>
  </si>
  <si>
    <r>
      <rPr>
        <b/>
        <sz val="11"/>
        <color theme="1"/>
        <rFont val="Calibri"/>
        <family val="2"/>
        <scheme val="minor"/>
      </rPr>
      <t>COMENTARIOS 2:  2.1</t>
    </r>
    <r>
      <rPr>
        <sz val="11"/>
        <color theme="1"/>
        <rFont val="Calibri"/>
        <family val="2"/>
        <scheme val="minor"/>
      </rPr>
      <t xml:space="preserve"> Falta de mantenimiento en las bermacunetas                                                                                                                                                                                                                                                                                                                                                                                        </t>
    </r>
    <r>
      <rPr>
        <b/>
        <sz val="11"/>
        <color theme="1"/>
        <rFont val="Calibri"/>
        <family val="2"/>
        <scheme val="minor"/>
      </rPr>
      <t xml:space="preserve"> 2.2</t>
    </r>
    <r>
      <rPr>
        <sz val="11"/>
        <color theme="1"/>
        <rFont val="Calibri"/>
        <family val="2"/>
        <scheme val="minor"/>
      </rPr>
      <t xml:space="preserve"> El carril derecho no presenta señalización horizontal, ni vertical                                                                                                                                          </t>
    </r>
  </si>
  <si>
    <r>
      <rPr>
        <b/>
        <sz val="11"/>
        <color theme="1"/>
        <rFont val="Calibri"/>
        <family val="2"/>
        <scheme val="minor"/>
      </rPr>
      <t>COMENTARIOS 2:  2.1</t>
    </r>
    <r>
      <rPr>
        <sz val="11"/>
        <color theme="1"/>
        <rFont val="Calibri"/>
        <family val="2"/>
        <scheme val="minor"/>
      </rPr>
      <t xml:space="preserve"> Falta de mantenimiento en las bermacunetas                                                                                                                                                                                                                                                                                                                                                                         </t>
    </r>
    <r>
      <rPr>
        <b/>
        <sz val="11"/>
        <color theme="1"/>
        <rFont val="Calibri"/>
        <family val="2"/>
        <scheme val="minor"/>
      </rPr>
      <t xml:space="preserve"> 2.2</t>
    </r>
    <r>
      <rPr>
        <sz val="11"/>
        <color theme="1"/>
        <rFont val="Calibri"/>
        <family val="2"/>
        <scheme val="minor"/>
      </rPr>
      <t xml:space="preserve"> El carril derecho no presenta señalización horizontal, ni vertical                                                                                                                                          </t>
    </r>
  </si>
  <si>
    <r>
      <rPr>
        <b/>
        <sz val="11"/>
        <color theme="1"/>
        <rFont val="Calibri"/>
        <family val="2"/>
        <scheme val="minor"/>
      </rPr>
      <t>COMENTARIOS 2:  2.1</t>
    </r>
    <r>
      <rPr>
        <sz val="11"/>
        <color theme="1"/>
        <rFont val="Calibri"/>
        <family val="2"/>
        <scheme val="minor"/>
      </rPr>
      <t xml:space="preserve"> Falta de mantenimiento en las bermacunetas                                                                                                                                                                                                                                                                                                                                                                                   </t>
    </r>
    <r>
      <rPr>
        <b/>
        <sz val="11"/>
        <color theme="1"/>
        <rFont val="Calibri"/>
        <family val="2"/>
        <scheme val="minor"/>
      </rPr>
      <t xml:space="preserve"> 2.2</t>
    </r>
    <r>
      <rPr>
        <sz val="11"/>
        <color theme="1"/>
        <rFont val="Calibri"/>
        <family val="2"/>
        <scheme val="minor"/>
      </rPr>
      <t xml:space="preserve"> El carril derecho no presenta señalización horizontal, ni vertical                                                                                                                                          </t>
    </r>
  </si>
  <si>
    <r>
      <rPr>
        <b/>
        <sz val="11"/>
        <color theme="1"/>
        <rFont val="Calibri"/>
        <family val="2"/>
        <scheme val="minor"/>
      </rPr>
      <t>COMENTARIOS 2:  2.1</t>
    </r>
    <r>
      <rPr>
        <sz val="11"/>
        <color theme="1"/>
        <rFont val="Calibri"/>
        <family val="2"/>
        <scheme val="minor"/>
      </rPr>
      <t xml:space="preserve"> Falta de mantenimiento en las bermacunetas                                                                                                                                                                                                                                                                                                                                                                           </t>
    </r>
    <r>
      <rPr>
        <b/>
        <sz val="11"/>
        <color theme="1"/>
        <rFont val="Calibri"/>
        <family val="2"/>
        <scheme val="minor"/>
      </rPr>
      <t xml:space="preserve"> 2.2</t>
    </r>
    <r>
      <rPr>
        <sz val="11"/>
        <color theme="1"/>
        <rFont val="Calibri"/>
        <family val="2"/>
        <scheme val="minor"/>
      </rPr>
      <t xml:space="preserve"> El carril derecho no presenta señalización horizontal, ni vertical                                                                                                                                          </t>
    </r>
  </si>
  <si>
    <r>
      <rPr>
        <b/>
        <sz val="11"/>
        <color theme="1"/>
        <rFont val="Calibri"/>
        <family val="2"/>
        <scheme val="minor"/>
      </rPr>
      <t>COMENTARIOS 2:  2.1</t>
    </r>
    <r>
      <rPr>
        <sz val="11"/>
        <color theme="1"/>
        <rFont val="Calibri"/>
        <family val="2"/>
        <scheme val="minor"/>
      </rPr>
      <t xml:space="preserve"> Falta de mantenimiento de las bermacunetas                                                                                                                                                                                                                                                                                                                                                        </t>
    </r>
    <r>
      <rPr>
        <b/>
        <sz val="11"/>
        <color theme="1"/>
        <rFont val="Calibri"/>
        <family val="2"/>
        <scheme val="minor"/>
      </rPr>
      <t xml:space="preserve"> 2.2</t>
    </r>
    <r>
      <rPr>
        <sz val="11"/>
        <color theme="1"/>
        <rFont val="Calibri"/>
        <family val="2"/>
        <scheme val="minor"/>
      </rPr>
      <t xml:space="preserve"> El carril derecho no presenta señalización horizontal, ni vertical                                                                                                                                          </t>
    </r>
  </si>
  <si>
    <r>
      <rPr>
        <b/>
        <sz val="11"/>
        <color theme="1"/>
        <rFont val="Calibri"/>
        <family val="2"/>
        <scheme val="minor"/>
      </rPr>
      <t>COMENTARIOS 2:  2.1</t>
    </r>
    <r>
      <rPr>
        <sz val="11"/>
        <color theme="1"/>
        <rFont val="Calibri"/>
        <family val="2"/>
        <scheme val="minor"/>
      </rPr>
      <t xml:space="preserve"> Falta de mantenimiento de las bermacunetas                                                                                                                                                                                                                                                                                                  </t>
    </r>
    <r>
      <rPr>
        <b/>
        <sz val="11"/>
        <color theme="1"/>
        <rFont val="Calibri"/>
        <family val="2"/>
        <scheme val="minor"/>
      </rPr>
      <t xml:space="preserve"> 2.2</t>
    </r>
    <r>
      <rPr>
        <sz val="11"/>
        <color theme="1"/>
        <rFont val="Calibri"/>
        <family val="2"/>
        <scheme val="minor"/>
      </rPr>
      <t xml:space="preserve"> El carril derecho no presenta señalización horizontal, ni vertical                                                                                                                                          </t>
    </r>
  </si>
  <si>
    <r>
      <rPr>
        <b/>
        <sz val="11"/>
        <color theme="1"/>
        <rFont val="Calibri"/>
        <family val="2"/>
        <scheme val="minor"/>
      </rPr>
      <t>COMENTARIOS 2:  2.1</t>
    </r>
    <r>
      <rPr>
        <sz val="11"/>
        <color theme="1"/>
        <rFont val="Calibri"/>
        <family val="2"/>
        <scheme val="minor"/>
      </rPr>
      <t xml:space="preserve"> Falta de mantenimiento de las  bermacunetas                                                                                                                                                                                                                                                                                                                                                                           </t>
    </r>
    <r>
      <rPr>
        <b/>
        <sz val="11"/>
        <color theme="1"/>
        <rFont val="Calibri"/>
        <family val="2"/>
        <scheme val="minor"/>
      </rPr>
      <t xml:space="preserve"> 2.2</t>
    </r>
    <r>
      <rPr>
        <sz val="11"/>
        <color theme="1"/>
        <rFont val="Calibri"/>
        <family val="2"/>
        <scheme val="minor"/>
      </rPr>
      <t xml:space="preserve"> El carril derecho no presenta señalización horizontal, ni vertical                                                                                                                                          </t>
    </r>
  </si>
  <si>
    <r>
      <rPr>
        <b/>
        <sz val="11"/>
        <color theme="1"/>
        <rFont val="Calibri"/>
        <family val="2"/>
        <scheme val="minor"/>
      </rPr>
      <t>COMENTARIOS 2:  2.1</t>
    </r>
    <r>
      <rPr>
        <sz val="11"/>
        <color theme="1"/>
        <rFont val="Calibri"/>
        <family val="2"/>
        <scheme val="minor"/>
      </rPr>
      <t xml:space="preserve"> Falta de mantenimiento en las bermacunetas                                                                                                                                                                                                                                                                                                                                    </t>
    </r>
    <r>
      <rPr>
        <b/>
        <sz val="11"/>
        <color theme="1"/>
        <rFont val="Calibri"/>
        <family val="2"/>
        <scheme val="minor"/>
      </rPr>
      <t>2.2</t>
    </r>
    <r>
      <rPr>
        <sz val="11"/>
        <color theme="1"/>
        <rFont val="Calibri"/>
        <family val="2"/>
        <scheme val="minor"/>
      </rPr>
      <t xml:space="preserve"> Falta de señalización horizontal y vertical                                                                                                                               </t>
    </r>
  </si>
  <si>
    <r>
      <rPr>
        <b/>
        <sz val="11"/>
        <color theme="1"/>
        <rFont val="Calibri"/>
        <family val="2"/>
        <scheme val="minor"/>
      </rPr>
      <t>COMENTARIOS 2:  2.1</t>
    </r>
    <r>
      <rPr>
        <sz val="11"/>
        <color theme="1"/>
        <rFont val="Calibri"/>
        <family val="2"/>
        <scheme val="minor"/>
      </rPr>
      <t xml:space="preserve"> Falta de mantenimiento en las bermacunetas                                                                                                                                                                                                                                                                                                                                    </t>
    </r>
    <r>
      <rPr>
        <b/>
        <sz val="11"/>
        <color theme="1"/>
        <rFont val="Calibri"/>
        <family val="2"/>
        <scheme val="minor"/>
      </rPr>
      <t>2.2</t>
    </r>
    <r>
      <rPr>
        <sz val="11"/>
        <color theme="1"/>
        <rFont val="Calibri"/>
        <family val="2"/>
        <scheme val="minor"/>
      </rPr>
      <t xml:space="preserve"> Falta de señalización horizontal y vertical                                                                                                                                       </t>
    </r>
  </si>
  <si>
    <r>
      <rPr>
        <b/>
        <sz val="11"/>
        <color theme="1"/>
        <rFont val="Calibri"/>
        <family val="2"/>
        <scheme val="minor"/>
      </rPr>
      <t>COMENTARIOS 2:  2.1</t>
    </r>
    <r>
      <rPr>
        <sz val="11"/>
        <color theme="1"/>
        <rFont val="Calibri"/>
        <family val="2"/>
        <scheme val="minor"/>
      </rPr>
      <t xml:space="preserve"> Falta de mantenimiento de las bermacunetas                                                                                                                                                                                                                                                                                                                                    </t>
    </r>
    <r>
      <rPr>
        <b/>
        <sz val="11"/>
        <color theme="1"/>
        <rFont val="Calibri"/>
        <family val="2"/>
        <scheme val="minor"/>
      </rPr>
      <t>2.2</t>
    </r>
    <r>
      <rPr>
        <sz val="11"/>
        <color theme="1"/>
        <rFont val="Calibri"/>
        <family val="2"/>
        <scheme val="minor"/>
      </rPr>
      <t xml:space="preserve"> Falta de señalización horizontal en el carril derecho                                                                                                                                                                                                                                                                                                                                                                                                                    </t>
    </r>
  </si>
  <si>
    <r>
      <rPr>
        <b/>
        <sz val="11"/>
        <color theme="1"/>
        <rFont val="Calibri"/>
        <family val="2"/>
        <scheme val="minor"/>
      </rPr>
      <t>COMENTARIOS 2:  2.1</t>
    </r>
    <r>
      <rPr>
        <sz val="11"/>
        <color theme="1"/>
        <rFont val="Calibri"/>
        <family val="2"/>
        <scheme val="minor"/>
      </rPr>
      <t xml:space="preserve"> Falta de mantenimiento de las bermacunetas                                                                                                                                                                                                                                                                                                                                    </t>
    </r>
    <r>
      <rPr>
        <b/>
        <sz val="11"/>
        <rFont val="Calibri"/>
        <family val="2"/>
        <scheme val="minor"/>
      </rPr>
      <t>2.2</t>
    </r>
    <r>
      <rPr>
        <sz val="11"/>
        <rFont val="Calibri"/>
        <family val="2"/>
        <scheme val="minor"/>
      </rPr>
      <t xml:space="preserve"> Falta de señalización horizontal en el carril derecho   </t>
    </r>
    <r>
      <rPr>
        <sz val="11"/>
        <color rgb="FFFF0000"/>
        <rFont val="Calibri"/>
        <family val="2"/>
        <scheme val="minor"/>
      </rPr>
      <t xml:space="preserve">  </t>
    </r>
    <r>
      <rPr>
        <sz val="11"/>
        <color theme="1"/>
        <rFont val="Calibri"/>
        <family val="2"/>
        <scheme val="minor"/>
      </rPr>
      <t xml:space="preserve">                                                                                                                                                                                                                                                                                                                                                                                                               </t>
    </r>
  </si>
  <si>
    <r>
      <rPr>
        <b/>
        <sz val="11"/>
        <color theme="1"/>
        <rFont val="Calibri"/>
        <family val="2"/>
        <scheme val="minor"/>
      </rPr>
      <t>COMENTARIOS 2:  2.1</t>
    </r>
    <r>
      <rPr>
        <sz val="11"/>
        <color theme="1"/>
        <rFont val="Calibri"/>
        <family val="2"/>
        <scheme val="minor"/>
      </rPr>
      <t xml:space="preserve"> Falta de mantenimiento de las bermacunetas                                                                                                                                                                                                                                                                                                                                    </t>
    </r>
    <r>
      <rPr>
        <b/>
        <sz val="11"/>
        <rFont val="Calibri"/>
        <family val="2"/>
        <scheme val="minor"/>
      </rPr>
      <t>2.2</t>
    </r>
    <r>
      <rPr>
        <sz val="11"/>
        <rFont val="Calibri"/>
        <family val="2"/>
        <scheme val="minor"/>
      </rPr>
      <t xml:space="preserve"> Falta de señalización horizontal en el carril derecho     </t>
    </r>
    <r>
      <rPr>
        <sz val="11"/>
        <color theme="1"/>
        <rFont val="Calibri"/>
        <family val="2"/>
        <scheme val="minor"/>
      </rPr>
      <t xml:space="preserve">                                                                                                                                                                                                                                                                                                                                                                                                               </t>
    </r>
  </si>
  <si>
    <r>
      <rPr>
        <b/>
        <sz val="11"/>
        <color theme="1"/>
        <rFont val="Calibri"/>
        <family val="2"/>
        <scheme val="minor"/>
      </rPr>
      <t>COMENTARIOS 2:  2.1</t>
    </r>
    <r>
      <rPr>
        <sz val="11"/>
        <color theme="1"/>
        <rFont val="Calibri"/>
        <family val="2"/>
        <scheme val="minor"/>
      </rPr>
      <t xml:space="preserve"> Falta de mantenimiento de las bermacunetas                                                                                                                                                                                                                                                                                                                                    </t>
    </r>
    <r>
      <rPr>
        <b/>
        <sz val="11"/>
        <rFont val="Calibri"/>
        <family val="2"/>
        <scheme val="minor"/>
      </rPr>
      <t>2.2</t>
    </r>
    <r>
      <rPr>
        <sz val="11"/>
        <rFont val="Calibri"/>
        <family val="2"/>
        <scheme val="minor"/>
      </rPr>
      <t xml:space="preserve"> Falta de señalización horizontal en el carril derecho          </t>
    </r>
    <r>
      <rPr>
        <sz val="11"/>
        <color theme="1"/>
        <rFont val="Calibri"/>
        <family val="2"/>
        <scheme val="minor"/>
      </rPr>
      <t xml:space="preserve">                                                                                                                                                                                                                                                                                                                                                                                                          </t>
    </r>
  </si>
  <si>
    <r>
      <rPr>
        <b/>
        <sz val="11"/>
        <color theme="1"/>
        <rFont val="Calibri"/>
        <family val="2"/>
        <scheme val="minor"/>
      </rPr>
      <t>COMENTARIOS 2:  2.1</t>
    </r>
    <r>
      <rPr>
        <sz val="11"/>
        <color theme="1"/>
        <rFont val="Calibri"/>
        <family val="2"/>
        <scheme val="minor"/>
      </rPr>
      <t xml:space="preserve"> Falta de mantenimiento de las bermacunetas                                                                                                                                                                                                                                                                                                                                    </t>
    </r>
    <r>
      <rPr>
        <b/>
        <sz val="11"/>
        <color theme="1"/>
        <rFont val="Calibri"/>
        <family val="2"/>
        <scheme val="minor"/>
      </rPr>
      <t>2.2</t>
    </r>
    <r>
      <rPr>
        <sz val="11"/>
        <color theme="1"/>
        <rFont val="Calibri"/>
        <family val="2"/>
        <scheme val="minor"/>
      </rPr>
      <t xml:space="preserve"> Falta de señalización horizontal en el carril derecho</t>
    </r>
    <r>
      <rPr>
        <sz val="11"/>
        <color rgb="FFFF0000"/>
        <rFont val="Calibri"/>
        <family val="2"/>
        <scheme val="minor"/>
      </rPr>
      <t xml:space="preserve">     </t>
    </r>
    <r>
      <rPr>
        <sz val="11"/>
        <color theme="1"/>
        <rFont val="Calibri"/>
        <family val="2"/>
        <scheme val="minor"/>
      </rPr>
      <t xml:space="preserve">                                                                                                                                                                                                                                                                                                                                                                                                               </t>
    </r>
  </si>
  <si>
    <r>
      <rPr>
        <b/>
        <sz val="11"/>
        <color theme="1"/>
        <rFont val="Calibri"/>
        <family val="2"/>
        <scheme val="minor"/>
      </rPr>
      <t>COMENTARIOS 2:  2.1</t>
    </r>
    <r>
      <rPr>
        <sz val="11"/>
        <color theme="1"/>
        <rFont val="Calibri"/>
        <family val="2"/>
        <scheme val="minor"/>
      </rPr>
      <t xml:space="preserve"> Falta de mantenimiento de las bermacunetas                                                                                                                                                                                                                                                                                                                                    </t>
    </r>
    <r>
      <rPr>
        <b/>
        <sz val="11"/>
        <color theme="1"/>
        <rFont val="Calibri"/>
        <family val="2"/>
        <scheme val="minor"/>
      </rPr>
      <t>2.2</t>
    </r>
    <r>
      <rPr>
        <sz val="11"/>
        <color theme="1"/>
        <rFont val="Calibri"/>
        <family val="2"/>
        <scheme val="minor"/>
      </rPr>
      <t xml:space="preserve"> Falta de señalización horizontal en el carril derecho e izquierdo </t>
    </r>
    <r>
      <rPr>
        <sz val="11"/>
        <color rgb="FFFF0000"/>
        <rFont val="Calibri"/>
        <family val="2"/>
        <scheme val="minor"/>
      </rPr>
      <t xml:space="preserve">     </t>
    </r>
    <r>
      <rPr>
        <sz val="11"/>
        <color theme="1"/>
        <rFont val="Calibri"/>
        <family val="2"/>
        <scheme val="minor"/>
      </rPr>
      <t xml:space="preserve">                                                                                                                                                                                                                                                                                                                                                                                                               </t>
    </r>
  </si>
  <si>
    <r>
      <rPr>
        <b/>
        <sz val="11"/>
        <color theme="1"/>
        <rFont val="Calibri"/>
        <family val="2"/>
        <scheme val="minor"/>
      </rPr>
      <t>COMENTARIOS 2:  2.1</t>
    </r>
    <r>
      <rPr>
        <sz val="11"/>
        <color theme="1"/>
        <rFont val="Calibri"/>
        <family val="2"/>
        <scheme val="minor"/>
      </rPr>
      <t xml:space="preserve"> Falta de mantenimiento de las bermacunetas                                                                                                                                                                                                                                                                                                                                    </t>
    </r>
    <r>
      <rPr>
        <b/>
        <sz val="11"/>
        <color theme="1"/>
        <rFont val="Calibri"/>
        <family val="2"/>
        <scheme val="minor"/>
      </rPr>
      <t>2.2</t>
    </r>
    <r>
      <rPr>
        <sz val="11"/>
        <color theme="1"/>
        <rFont val="Calibri"/>
        <family val="2"/>
        <scheme val="minor"/>
      </rPr>
      <t xml:space="preserve"> Falta de señalización horizontal en el carril derecho e izquierdo </t>
    </r>
    <r>
      <rPr>
        <sz val="11"/>
        <color rgb="FFFF0000"/>
        <rFont val="Calibri"/>
        <family val="2"/>
        <scheme val="minor"/>
      </rPr>
      <t xml:space="preserve">    </t>
    </r>
    <r>
      <rPr>
        <sz val="11"/>
        <color theme="1"/>
        <rFont val="Calibri"/>
        <family val="2"/>
        <scheme val="minor"/>
      </rPr>
      <t xml:space="preserve">                                                                                                                                                                                                                                                                                                                                                                                                               </t>
    </r>
  </si>
  <si>
    <r>
      <rPr>
        <b/>
        <sz val="11"/>
        <color theme="1"/>
        <rFont val="Calibri"/>
        <family val="2"/>
        <scheme val="minor"/>
      </rPr>
      <t>COMENTARIOS 2:  2.1</t>
    </r>
    <r>
      <rPr>
        <sz val="11"/>
        <color theme="1"/>
        <rFont val="Calibri"/>
        <family val="2"/>
        <scheme val="minor"/>
      </rPr>
      <t xml:space="preserve"> Falta de mantenimiento de las bermacunetas                                                                                                                                                                                                                                                                                                                                    </t>
    </r>
    <r>
      <rPr>
        <b/>
        <sz val="11"/>
        <color theme="1"/>
        <rFont val="Calibri"/>
        <family val="2"/>
        <scheme val="minor"/>
      </rPr>
      <t>2.2</t>
    </r>
    <r>
      <rPr>
        <sz val="11"/>
        <color theme="1"/>
        <rFont val="Calibri"/>
        <family val="2"/>
        <scheme val="minor"/>
      </rPr>
      <t xml:space="preserve"> Falta de señalización horizontal en el carril derecho</t>
    </r>
    <r>
      <rPr>
        <sz val="11"/>
        <color rgb="FFFF0000"/>
        <rFont val="Calibri"/>
        <family val="2"/>
        <scheme val="minor"/>
      </rPr>
      <t xml:space="preserve"> </t>
    </r>
    <r>
      <rPr>
        <sz val="11"/>
        <color theme="1"/>
        <rFont val="Calibri"/>
        <family val="2"/>
        <scheme val="minor"/>
      </rPr>
      <t xml:space="preserve">e izquierdo </t>
    </r>
    <r>
      <rPr>
        <sz val="11"/>
        <color rgb="FFFF0000"/>
        <rFont val="Calibri"/>
        <family val="2"/>
        <scheme val="minor"/>
      </rPr>
      <t xml:space="preserve">    </t>
    </r>
    <r>
      <rPr>
        <sz val="11"/>
        <color theme="1"/>
        <rFont val="Calibri"/>
        <family val="2"/>
        <scheme val="minor"/>
      </rPr>
      <t xml:space="preserve">                                                                                                                                                                                                                                                                                                                                                                                                               </t>
    </r>
  </si>
  <si>
    <r>
      <rPr>
        <b/>
        <sz val="11"/>
        <color theme="1"/>
        <rFont val="Calibri"/>
        <family val="2"/>
        <scheme val="minor"/>
      </rPr>
      <t>COMENTARIOS 2:  2.1</t>
    </r>
    <r>
      <rPr>
        <sz val="11"/>
        <color theme="1"/>
        <rFont val="Calibri"/>
        <family val="2"/>
        <scheme val="minor"/>
      </rPr>
      <t xml:space="preserve"> Falta de mantenimiento de las bermacunetas                                                                                                                                                                                                                                                                                                                                    </t>
    </r>
    <r>
      <rPr>
        <b/>
        <sz val="11"/>
        <color theme="1"/>
        <rFont val="Calibri"/>
        <family val="2"/>
        <scheme val="minor"/>
      </rPr>
      <t>2.2</t>
    </r>
    <r>
      <rPr>
        <sz val="11"/>
        <color theme="1"/>
        <rFont val="Calibri"/>
        <family val="2"/>
        <scheme val="minor"/>
      </rPr>
      <t xml:space="preserve"> Falta de señalización horizontal en el carril derecho e izquierdo </t>
    </r>
    <r>
      <rPr>
        <sz val="11"/>
        <color rgb="FFFF0000"/>
        <rFont val="Calibri"/>
        <family val="2"/>
        <scheme val="minor"/>
      </rPr>
      <t xml:space="preserve">   </t>
    </r>
    <r>
      <rPr>
        <sz val="11"/>
        <color theme="1"/>
        <rFont val="Calibri"/>
        <family val="2"/>
        <scheme val="minor"/>
      </rPr>
      <t xml:space="preserve">                                                                                                                                                                                                                                                                                                                                                                                                               </t>
    </r>
  </si>
  <si>
    <t>Ancho de carril: 3.57 m                                          Ancho de bermacuneta:1.46 m</t>
  </si>
  <si>
    <r>
      <rPr>
        <b/>
        <sz val="11"/>
        <color theme="1"/>
        <rFont val="Calibri"/>
        <family val="2"/>
        <scheme val="minor"/>
      </rPr>
      <t>COMENTARIOS 2:  2.1</t>
    </r>
    <r>
      <rPr>
        <sz val="11"/>
        <color theme="1"/>
        <rFont val="Calibri"/>
        <family val="2"/>
        <scheme val="minor"/>
      </rPr>
      <t xml:space="preserve"> Falta de mantenimiento de las  bermacunetas                                                                                                                                                                                                                                                                                                                                    </t>
    </r>
    <r>
      <rPr>
        <b/>
        <sz val="11"/>
        <color theme="1"/>
        <rFont val="Calibri"/>
        <family val="2"/>
        <scheme val="minor"/>
      </rPr>
      <t>2.2</t>
    </r>
    <r>
      <rPr>
        <sz val="11"/>
        <color theme="1"/>
        <rFont val="Calibri"/>
        <family val="2"/>
        <scheme val="minor"/>
      </rPr>
      <t xml:space="preserve"> Falta de señalización horizontal en el carril derecho</t>
    </r>
    <r>
      <rPr>
        <sz val="11"/>
        <color rgb="FFFF0000"/>
        <rFont val="Calibri"/>
        <family val="2"/>
        <scheme val="minor"/>
      </rPr>
      <t xml:space="preserve">  </t>
    </r>
    <r>
      <rPr>
        <sz val="11"/>
        <rFont val="Calibri"/>
        <family val="2"/>
        <scheme val="minor"/>
      </rPr>
      <t xml:space="preserve">e izquierdo  </t>
    </r>
    <r>
      <rPr>
        <sz val="11"/>
        <color rgb="FFFF0000"/>
        <rFont val="Calibri"/>
        <family val="2"/>
        <scheme val="minor"/>
      </rPr>
      <t xml:space="preserve">   </t>
    </r>
    <r>
      <rPr>
        <sz val="11"/>
        <color theme="1"/>
        <rFont val="Calibri"/>
        <family val="2"/>
        <scheme val="minor"/>
      </rPr>
      <t xml:space="preserve">                                                                                                                                                                                                                                                                                                                                                                                                               </t>
    </r>
  </si>
  <si>
    <r>
      <rPr>
        <b/>
        <sz val="11"/>
        <color theme="1"/>
        <rFont val="Calibri"/>
        <family val="2"/>
        <scheme val="minor"/>
      </rPr>
      <t>COMENTARIOS 2:  2.1</t>
    </r>
    <r>
      <rPr>
        <sz val="11"/>
        <color theme="1"/>
        <rFont val="Calibri"/>
        <family val="2"/>
        <scheme val="minor"/>
      </rPr>
      <t xml:space="preserve"> Falta de mantenimiento de las  bermacunetas                                                                                                                                                                                                                                                                                                                                    </t>
    </r>
    <r>
      <rPr>
        <b/>
        <sz val="11"/>
        <color theme="1"/>
        <rFont val="Calibri"/>
        <family val="2"/>
        <scheme val="minor"/>
      </rPr>
      <t>2.2</t>
    </r>
    <r>
      <rPr>
        <sz val="11"/>
        <color theme="1"/>
        <rFont val="Calibri"/>
        <family val="2"/>
        <scheme val="minor"/>
      </rPr>
      <t xml:space="preserve"> Falta de señalización horizontal en el carril derecho e izquierdo </t>
    </r>
    <r>
      <rPr>
        <sz val="11"/>
        <color rgb="FFFF0000"/>
        <rFont val="Calibri"/>
        <family val="2"/>
        <scheme val="minor"/>
      </rPr>
      <t xml:space="preserve">     </t>
    </r>
    <r>
      <rPr>
        <sz val="11"/>
        <color theme="1"/>
        <rFont val="Calibri"/>
        <family val="2"/>
        <scheme val="minor"/>
      </rPr>
      <t xml:space="preserve">                                                                                                                                                                                                                                                                                                                                                                                                               </t>
    </r>
  </si>
  <si>
    <r>
      <rPr>
        <b/>
        <sz val="11"/>
        <color theme="1"/>
        <rFont val="Calibri"/>
        <family val="2"/>
        <scheme val="minor"/>
      </rPr>
      <t>COMENTARIOS 2:  2.1</t>
    </r>
    <r>
      <rPr>
        <sz val="11"/>
        <color theme="1"/>
        <rFont val="Calibri"/>
        <family val="2"/>
        <scheme val="minor"/>
      </rPr>
      <t xml:space="preserve"> Falta de mantenimiento de las bermacunetas                                                                                                                                                                                                                                                                                                                                    </t>
    </r>
    <r>
      <rPr>
        <b/>
        <sz val="11"/>
        <color theme="1"/>
        <rFont val="Calibri"/>
        <family val="2"/>
        <scheme val="minor"/>
      </rPr>
      <t>2.2</t>
    </r>
    <r>
      <rPr>
        <sz val="11"/>
        <color theme="1"/>
        <rFont val="Calibri"/>
        <family val="2"/>
        <scheme val="minor"/>
      </rPr>
      <t xml:space="preserve"> Falta de señalización horizontal en el carril derecho</t>
    </r>
    <r>
      <rPr>
        <sz val="11"/>
        <color rgb="FFFF0000"/>
        <rFont val="Calibri"/>
        <family val="2"/>
        <scheme val="minor"/>
      </rPr>
      <t xml:space="preserve"> </t>
    </r>
    <r>
      <rPr>
        <sz val="11"/>
        <rFont val="Calibri"/>
        <family val="2"/>
        <scheme val="minor"/>
      </rPr>
      <t xml:space="preserve">e izquierdo   </t>
    </r>
    <r>
      <rPr>
        <sz val="11"/>
        <color theme="1"/>
        <rFont val="Calibri"/>
        <family val="2"/>
        <scheme val="minor"/>
      </rPr>
      <t xml:space="preserve">                                                                                                                                                                                                                                                                                                                                                                                                             </t>
    </r>
  </si>
  <si>
    <t>70 m</t>
  </si>
  <si>
    <t>Ancho de carril: 3.57 m                                          Ancho de bermacuneta: 65 Cm</t>
  </si>
  <si>
    <r>
      <rPr>
        <b/>
        <sz val="11"/>
        <color theme="1"/>
        <rFont val="Calibri"/>
        <family val="2"/>
        <scheme val="minor"/>
      </rPr>
      <t>COMENTARIOS 2:  2.1</t>
    </r>
    <r>
      <rPr>
        <sz val="11"/>
        <color theme="1"/>
        <rFont val="Calibri"/>
        <family val="2"/>
        <scheme val="minor"/>
      </rPr>
      <t xml:space="preserve"> Falta de mantenimiento de las bermacunetas                                                                                                                                                                                                                                                                                                                                    </t>
    </r>
    <r>
      <rPr>
        <b/>
        <sz val="11"/>
        <color theme="1"/>
        <rFont val="Calibri"/>
        <family val="2"/>
        <scheme val="minor"/>
      </rPr>
      <t>2.2</t>
    </r>
    <r>
      <rPr>
        <sz val="11"/>
        <color theme="1"/>
        <rFont val="Calibri"/>
        <family val="2"/>
        <scheme val="minor"/>
      </rPr>
      <t xml:space="preserve"> Falta de señalización horizontal en el carril derecho e izquierdo </t>
    </r>
    <r>
      <rPr>
        <sz val="11"/>
        <color rgb="FFFF0000"/>
        <rFont val="Calibri"/>
        <family val="2"/>
        <scheme val="minor"/>
      </rPr>
      <t xml:space="preserve">  </t>
    </r>
    <r>
      <rPr>
        <sz val="11"/>
        <color theme="1"/>
        <rFont val="Calibri"/>
        <family val="2"/>
        <scheme val="minor"/>
      </rPr>
      <t xml:space="preserve">                                                                                                                                                                                                                                                                                                                                                                                                               </t>
    </r>
  </si>
  <si>
    <t>Ancho de carril: 3.57 m                                          Ancho de bermacuneta: 65 cm</t>
  </si>
  <si>
    <t>k00+740</t>
  </si>
  <si>
    <r>
      <rPr>
        <b/>
        <sz val="11"/>
        <color theme="1"/>
        <rFont val="Calibri"/>
        <family val="2"/>
        <scheme val="minor"/>
      </rPr>
      <t>COMENTARIOS 2:  2.1</t>
    </r>
    <r>
      <rPr>
        <sz val="11"/>
        <color theme="1"/>
        <rFont val="Calibri"/>
        <family val="2"/>
        <scheme val="minor"/>
      </rPr>
      <t xml:space="preserve"> Falta de mantenimiento de las bermacunetas                                                                                                                                                                                                                                                                                                                                   </t>
    </r>
    <r>
      <rPr>
        <b/>
        <sz val="11"/>
        <color theme="1"/>
        <rFont val="Calibri"/>
        <family val="2"/>
        <scheme val="minor"/>
      </rPr>
      <t>2.2</t>
    </r>
    <r>
      <rPr>
        <sz val="11"/>
        <color theme="1"/>
        <rFont val="Calibri"/>
        <family val="2"/>
        <scheme val="minor"/>
      </rPr>
      <t xml:space="preserve"> Falta de señalización horizontal en el carril derecho e izquierdo </t>
    </r>
    <r>
      <rPr>
        <sz val="11"/>
        <color rgb="FFFF0000"/>
        <rFont val="Calibri"/>
        <family val="2"/>
        <scheme val="minor"/>
      </rPr>
      <t xml:space="preserve">     </t>
    </r>
    <r>
      <rPr>
        <sz val="11"/>
        <color theme="1"/>
        <rFont val="Calibri"/>
        <family val="2"/>
        <scheme val="minor"/>
      </rPr>
      <t xml:space="preserve">                                                                                                                                                                                                                                                                                                                                                                                                               </t>
    </r>
  </si>
  <si>
    <t>5m</t>
  </si>
  <si>
    <r>
      <rPr>
        <b/>
        <sz val="11"/>
        <color theme="1"/>
        <rFont val="Calibri"/>
        <family val="2"/>
        <scheme val="minor"/>
      </rPr>
      <t>COMENTARIOS 2:  2.1</t>
    </r>
    <r>
      <rPr>
        <sz val="11"/>
        <color theme="1"/>
        <rFont val="Calibri"/>
        <family val="2"/>
        <scheme val="minor"/>
      </rPr>
      <t xml:space="preserve"> Falta de mantenimiento de las bermacunetas                                                                                                                                                                                                                                                                                                                                    </t>
    </r>
    <r>
      <rPr>
        <b/>
        <sz val="11"/>
        <color theme="1"/>
        <rFont val="Calibri"/>
        <family val="2"/>
        <scheme val="minor"/>
      </rPr>
      <t>2.2</t>
    </r>
    <r>
      <rPr>
        <sz val="11"/>
        <color theme="1"/>
        <rFont val="Calibri"/>
        <family val="2"/>
        <scheme val="minor"/>
      </rPr>
      <t xml:space="preserve"> Falta de señalización horizontal en el carril derecho e izquierdo                                                                                                                                                                                                                                                                                                                                                                                                              </t>
    </r>
  </si>
  <si>
    <t>68 cm</t>
  </si>
  <si>
    <t>55 cm</t>
  </si>
  <si>
    <t>95 cm</t>
  </si>
  <si>
    <t>72 cm</t>
  </si>
  <si>
    <t>5 mm</t>
  </si>
  <si>
    <t>1 mm</t>
  </si>
  <si>
    <t>35 m</t>
  </si>
  <si>
    <r>
      <rPr>
        <b/>
        <sz val="11"/>
        <color theme="1"/>
        <rFont val="Calibri"/>
        <family val="2"/>
        <scheme val="minor"/>
      </rPr>
      <t>COMENTARIOS 2:  2.1</t>
    </r>
    <r>
      <rPr>
        <sz val="11"/>
        <color theme="1"/>
        <rFont val="Calibri"/>
        <family val="2"/>
        <scheme val="minor"/>
      </rPr>
      <t xml:space="preserve"> Falta de mantenimiento de las bermacunetas                                                                                                                                                                                                                                                                                                                                </t>
    </r>
    <r>
      <rPr>
        <b/>
        <sz val="11"/>
        <color theme="1"/>
        <rFont val="Calibri"/>
        <family val="2"/>
        <scheme val="minor"/>
      </rPr>
      <t>2.2</t>
    </r>
    <r>
      <rPr>
        <sz val="11"/>
        <color theme="1"/>
        <rFont val="Calibri"/>
        <family val="2"/>
        <scheme val="minor"/>
      </rPr>
      <t xml:space="preserve"> Falta de señalización horizontal en el carril derecho e izquierdo                                                                                                                                                                                                                                                                                                                                                                                                                </t>
    </r>
  </si>
  <si>
    <t xml:space="preserve">Debido a la repetición de cargas causadas por los vehiculos pesados  genera una deformacion en la capa de pavimento la cual presenta una profundidad de 5 mm </t>
  </si>
  <si>
    <t>Debido a la repetición de cargas causadas por los vehiculos pesados  genera una deformacion en la capa de pavimento la cual presenta una profundidad de 2 mm</t>
  </si>
  <si>
    <r>
      <rPr>
        <b/>
        <sz val="11"/>
        <color theme="1"/>
        <rFont val="Calibri"/>
        <family val="2"/>
        <scheme val="minor"/>
      </rPr>
      <t>COMENTARIOS 2:  2.1</t>
    </r>
    <r>
      <rPr>
        <sz val="11"/>
        <color theme="1"/>
        <rFont val="Calibri"/>
        <family val="2"/>
        <scheme val="minor"/>
      </rPr>
      <t xml:space="preserve"> Falta de mantenimiento de las bermacunetas                                                                                                                                                                                                                                                                                                                                    </t>
    </r>
    <r>
      <rPr>
        <b/>
        <sz val="11"/>
        <color theme="1"/>
        <rFont val="Calibri"/>
        <family val="2"/>
        <scheme val="minor"/>
      </rPr>
      <t>2.2</t>
    </r>
    <r>
      <rPr>
        <sz val="11"/>
        <color theme="1"/>
        <rFont val="Calibri"/>
        <family val="2"/>
        <scheme val="minor"/>
      </rPr>
      <t xml:space="preserve"> Falta de señalización horizontal en el carril derecho</t>
    </r>
    <r>
      <rPr>
        <sz val="11"/>
        <color rgb="FFFF0000"/>
        <rFont val="Calibri"/>
        <family val="2"/>
        <scheme val="minor"/>
      </rPr>
      <t xml:space="preserve"> </t>
    </r>
    <r>
      <rPr>
        <sz val="11"/>
        <color theme="1"/>
        <rFont val="Calibri"/>
        <family val="2"/>
        <scheme val="minor"/>
      </rPr>
      <t xml:space="preserve">e izquierdo                                                                                                                                                                                                                                                                                                                                                                                                                    </t>
    </r>
  </si>
  <si>
    <r>
      <rPr>
        <b/>
        <sz val="11"/>
        <color theme="1"/>
        <rFont val="Calibri"/>
        <family val="2"/>
        <scheme val="minor"/>
      </rPr>
      <t>COMENTARIOS 2:  2.1</t>
    </r>
    <r>
      <rPr>
        <sz val="11"/>
        <color theme="1"/>
        <rFont val="Calibri"/>
        <family val="2"/>
        <scheme val="minor"/>
      </rPr>
      <t xml:space="preserve"> Falta de mantenimiento de las bermacunetas                                                                                                                                                                                                                                                                                                                              </t>
    </r>
    <r>
      <rPr>
        <b/>
        <sz val="11"/>
        <color theme="1"/>
        <rFont val="Calibri"/>
        <family val="2"/>
        <scheme val="minor"/>
      </rPr>
      <t>2.2</t>
    </r>
    <r>
      <rPr>
        <sz val="11"/>
        <color theme="1"/>
        <rFont val="Calibri"/>
        <family val="2"/>
        <scheme val="minor"/>
      </rPr>
      <t xml:space="preserve"> Falta de señalización horizontal en el carril derecho</t>
    </r>
    <r>
      <rPr>
        <sz val="11"/>
        <color rgb="FFFF0000"/>
        <rFont val="Calibri"/>
        <family val="2"/>
        <scheme val="minor"/>
      </rPr>
      <t xml:space="preserve">                                                                                                                                                                                                                        </t>
    </r>
    <r>
      <rPr>
        <b/>
        <sz val="11"/>
        <color theme="1"/>
        <rFont val="Calibri"/>
        <family val="2"/>
        <scheme val="minor"/>
      </rPr>
      <t xml:space="preserve"> 2.3</t>
    </r>
    <r>
      <rPr>
        <sz val="11"/>
        <color theme="1"/>
        <rFont val="Calibri"/>
        <family val="2"/>
        <scheme val="minor"/>
      </rPr>
      <t xml:space="preserve"> En este tramo se encuentra una obra de drenaje </t>
    </r>
    <r>
      <rPr>
        <sz val="11"/>
        <color rgb="FFFF0000"/>
        <rFont val="Calibri"/>
        <family val="2"/>
        <scheme val="minor"/>
      </rPr>
      <t xml:space="preserve">  </t>
    </r>
    <r>
      <rPr>
        <sz val="11"/>
        <color theme="1"/>
        <rFont val="Calibri"/>
        <family val="2"/>
        <scheme val="minor"/>
      </rPr>
      <t xml:space="preserve">                                                                                                                                                                                                                                                                                                                                                                                                               </t>
    </r>
  </si>
  <si>
    <t>Debido a la repetición de cargas causadas por los vehiculos pesados  genera una deformacion en la capa de pavimento la cual presenta una profundidad de 5 mm</t>
  </si>
  <si>
    <t>Debido a la repetición de cargas causadas por los vehiculos pesados  genera una deformacion en la capa de pavimento la cual presenta una profundidad de 2.2 cm.</t>
  </si>
  <si>
    <t>Debido a la repetición de cargas causadas por los vehiculos pesados  genera una deformacion en la capa de pavimento la cual presenta una profundidad de 3 mm</t>
  </si>
  <si>
    <r>
      <rPr>
        <b/>
        <sz val="11"/>
        <color theme="1"/>
        <rFont val="Calibri"/>
        <family val="2"/>
        <scheme val="minor"/>
      </rPr>
      <t>COMENTARIOS 2:  2.1</t>
    </r>
    <r>
      <rPr>
        <sz val="11"/>
        <color theme="1"/>
        <rFont val="Calibri"/>
        <family val="2"/>
        <scheme val="minor"/>
      </rPr>
      <t xml:space="preserve"> Falta de mantenimiento de las bermacunetas                                                                                                                                                                                                                                                                                                                                    </t>
    </r>
    <r>
      <rPr>
        <b/>
        <sz val="11"/>
        <color theme="1"/>
        <rFont val="Calibri"/>
        <family val="2"/>
        <scheme val="minor"/>
      </rPr>
      <t>2.2</t>
    </r>
    <r>
      <rPr>
        <sz val="11"/>
        <color theme="1"/>
        <rFont val="Calibri"/>
        <family val="2"/>
        <scheme val="minor"/>
      </rPr>
      <t xml:space="preserve"> Falta de señalización horizontal en el carril derecho e izquierdo </t>
    </r>
    <r>
      <rPr>
        <sz val="11"/>
        <color rgb="FFFF0000"/>
        <rFont val="Calibri"/>
        <family val="2"/>
        <scheme val="minor"/>
      </rPr>
      <t xml:space="preserve"> </t>
    </r>
    <r>
      <rPr>
        <sz val="11"/>
        <color theme="1"/>
        <rFont val="Calibri"/>
        <family val="2"/>
        <scheme val="minor"/>
      </rPr>
      <t xml:space="preserve">                                                                                                                                                                                                                                                                                                                                                                                                               </t>
    </r>
  </si>
  <si>
    <r>
      <rPr>
        <b/>
        <sz val="11"/>
        <color theme="1"/>
        <rFont val="Calibri"/>
        <family val="2"/>
        <scheme val="minor"/>
      </rPr>
      <t>COMENTARIOS 2:  2.1</t>
    </r>
    <r>
      <rPr>
        <sz val="11"/>
        <color theme="1"/>
        <rFont val="Calibri"/>
        <family val="2"/>
        <scheme val="minor"/>
      </rPr>
      <t xml:space="preserve"> Falta de mantenimiento de las bermacunetas                                                                                                                                                                                                                                                                                                                                     </t>
    </r>
    <r>
      <rPr>
        <b/>
        <sz val="11"/>
        <color theme="1"/>
        <rFont val="Calibri"/>
        <family val="2"/>
        <scheme val="minor"/>
      </rPr>
      <t>2.2</t>
    </r>
    <r>
      <rPr>
        <sz val="11"/>
        <color theme="1"/>
        <rFont val="Calibri"/>
        <family val="2"/>
        <scheme val="minor"/>
      </rPr>
      <t xml:space="preserve"> Falta de señalización horizontal en el carril derecho e izquierdo </t>
    </r>
    <r>
      <rPr>
        <sz val="11"/>
        <color rgb="FFFF0000"/>
        <rFont val="Calibri"/>
        <family val="2"/>
        <scheme val="minor"/>
      </rPr>
      <t xml:space="preserve">    </t>
    </r>
    <r>
      <rPr>
        <sz val="11"/>
        <color theme="1"/>
        <rFont val="Calibri"/>
        <family val="2"/>
        <scheme val="minor"/>
      </rPr>
      <t xml:space="preserve">                                                                                                                                                                                                                                                                                                                                                                                                               </t>
    </r>
  </si>
  <si>
    <t xml:space="preserve"> 5 m</t>
  </si>
  <si>
    <t>Debido a la repetición de cargas causadas por los vehiculos pesados  genera una deformacion en la capa de pavimento la cual presenta una profundidad de 8 mm.</t>
  </si>
  <si>
    <r>
      <rPr>
        <b/>
        <sz val="11"/>
        <color theme="1"/>
        <rFont val="Calibri"/>
        <family val="2"/>
        <scheme val="minor"/>
      </rPr>
      <t>COMENTARIOS 2:  2.1</t>
    </r>
    <r>
      <rPr>
        <sz val="11"/>
        <color theme="1"/>
        <rFont val="Calibri"/>
        <family val="2"/>
        <scheme val="minor"/>
      </rPr>
      <t xml:space="preserve"> Falta de mantenimiento de las bermacunetas                                                                                                                                                                                                                                                                                                                                 </t>
    </r>
    <r>
      <rPr>
        <b/>
        <sz val="11"/>
        <color theme="1"/>
        <rFont val="Calibri"/>
        <family val="2"/>
        <scheme val="minor"/>
      </rPr>
      <t>2.2</t>
    </r>
    <r>
      <rPr>
        <sz val="11"/>
        <color theme="1"/>
        <rFont val="Calibri"/>
        <family val="2"/>
        <scheme val="minor"/>
      </rPr>
      <t xml:space="preserve"> Falta de señalización horizontal en el carril derecho e izquierdo </t>
    </r>
    <r>
      <rPr>
        <sz val="11"/>
        <color rgb="FFFF0000"/>
        <rFont val="Calibri"/>
        <family val="2"/>
        <scheme val="minor"/>
      </rPr>
      <t xml:space="preserve"> </t>
    </r>
    <r>
      <rPr>
        <sz val="11"/>
        <color theme="1"/>
        <rFont val="Calibri"/>
        <family val="2"/>
        <scheme val="minor"/>
      </rPr>
      <t xml:space="preserve">                                                                                                                                                                                                                                                                                                                                                                                                               </t>
    </r>
  </si>
  <si>
    <t>k00+900</t>
  </si>
  <si>
    <t>k00+920</t>
  </si>
  <si>
    <t>55 m</t>
  </si>
  <si>
    <r>
      <rPr>
        <b/>
        <sz val="11"/>
        <color theme="1"/>
        <rFont val="Calibri"/>
        <family val="2"/>
        <scheme val="minor"/>
      </rPr>
      <t>COMENTARIOS 2:  2.1</t>
    </r>
    <r>
      <rPr>
        <sz val="11"/>
        <color theme="1"/>
        <rFont val="Calibri"/>
        <family val="2"/>
        <scheme val="minor"/>
      </rPr>
      <t xml:space="preserve"> Falta de mantenimiento de las bermacunetas                                                                                                                                                                                                                                                                                                                                    </t>
    </r>
    <r>
      <rPr>
        <b/>
        <sz val="11"/>
        <color theme="1"/>
        <rFont val="Calibri"/>
        <family val="2"/>
        <scheme val="minor"/>
      </rPr>
      <t>2.2</t>
    </r>
    <r>
      <rPr>
        <sz val="11"/>
        <color theme="1"/>
        <rFont val="Calibri"/>
        <family val="2"/>
        <scheme val="minor"/>
      </rPr>
      <t xml:space="preserve"> Falta de señalización horizontal en el carril derecho e izquierdo </t>
    </r>
    <r>
      <rPr>
        <sz val="11"/>
        <color rgb="FFFF0000"/>
        <rFont val="Calibri"/>
        <family val="2"/>
        <scheme val="minor"/>
      </rPr>
      <t xml:space="preserve">   </t>
    </r>
    <r>
      <rPr>
        <sz val="11"/>
        <color theme="1"/>
        <rFont val="Calibri"/>
        <family val="2"/>
        <scheme val="minor"/>
      </rPr>
      <t xml:space="preserve">                                                                      </t>
    </r>
    <r>
      <rPr>
        <b/>
        <sz val="11"/>
        <color theme="1"/>
        <rFont val="Calibri"/>
        <family val="2"/>
        <scheme val="minor"/>
      </rPr>
      <t xml:space="preserve">                                        2.3 </t>
    </r>
    <r>
      <rPr>
        <sz val="11"/>
        <color theme="1"/>
        <rFont val="Calibri"/>
        <family val="2"/>
        <scheme val="minor"/>
      </rPr>
      <t xml:space="preserve">Este tramo presenta un muro de contención debido a que se presentan deslizamientos.                                                                                                                                                                                                                                                                                                                                                                                                       </t>
    </r>
  </si>
  <si>
    <t>k00+925</t>
  </si>
  <si>
    <t>39 cm</t>
  </si>
  <si>
    <t>20 m</t>
  </si>
  <si>
    <t>k00+930</t>
  </si>
  <si>
    <t>50 cm</t>
  </si>
  <si>
    <t>k00+940</t>
  </si>
  <si>
    <t xml:space="preserve">40 cm </t>
  </si>
  <si>
    <r>
      <rPr>
        <b/>
        <sz val="11"/>
        <color theme="1"/>
        <rFont val="Calibri"/>
        <family val="2"/>
        <scheme val="minor"/>
      </rPr>
      <t>COMENTARIOS 2:  2.1</t>
    </r>
    <r>
      <rPr>
        <sz val="11"/>
        <color theme="1"/>
        <rFont val="Calibri"/>
        <family val="2"/>
        <scheme val="minor"/>
      </rPr>
      <t xml:space="preserve"> Falta de mantenimiento de las bermacunetas                                                                                                                                                                                                                                                                                                                                    </t>
    </r>
    <r>
      <rPr>
        <b/>
        <sz val="11"/>
        <color theme="1"/>
        <rFont val="Calibri"/>
        <family val="2"/>
        <scheme val="minor"/>
      </rPr>
      <t>2.2</t>
    </r>
    <r>
      <rPr>
        <sz val="11"/>
        <color theme="1"/>
        <rFont val="Calibri"/>
        <family val="2"/>
        <scheme val="minor"/>
      </rPr>
      <t xml:space="preserve"> Falta de señalización horizontal en el carril derecho e izquierdo </t>
    </r>
    <r>
      <rPr>
        <sz val="11"/>
        <color rgb="FFFF0000"/>
        <rFont val="Calibri"/>
        <family val="2"/>
        <scheme val="minor"/>
      </rPr>
      <t xml:space="preserve">   </t>
    </r>
    <r>
      <rPr>
        <sz val="11"/>
        <color theme="1"/>
        <rFont val="Calibri"/>
        <family val="2"/>
        <scheme val="minor"/>
      </rPr>
      <t xml:space="preserve">                                                                      </t>
    </r>
    <r>
      <rPr>
        <b/>
        <sz val="11"/>
        <color theme="1"/>
        <rFont val="Calibri"/>
        <family val="2"/>
        <scheme val="minor"/>
      </rPr>
      <t xml:space="preserve">                                        2.3 </t>
    </r>
    <r>
      <rPr>
        <sz val="11"/>
        <color theme="1"/>
        <rFont val="Calibri"/>
        <family val="2"/>
        <scheme val="minor"/>
      </rPr>
      <t xml:space="preserve">Este tramo presenta una obra de drenaje                                                                                                                                                                                                                                                                                                                                                                                                     </t>
    </r>
  </si>
  <si>
    <t>k00+945</t>
  </si>
  <si>
    <r>
      <rPr>
        <b/>
        <sz val="11"/>
        <color theme="1"/>
        <rFont val="Calibri"/>
        <family val="2"/>
        <scheme val="minor"/>
      </rPr>
      <t>COMENTARIOS 2:  2.1</t>
    </r>
    <r>
      <rPr>
        <sz val="11"/>
        <color theme="1"/>
        <rFont val="Calibri"/>
        <family val="2"/>
        <scheme val="minor"/>
      </rPr>
      <t xml:space="preserve"> Falta de mantenimiento de las bermacunetas                                                                                                                                                                                                                                                                                                                                    </t>
    </r>
    <r>
      <rPr>
        <b/>
        <sz val="11"/>
        <color theme="1"/>
        <rFont val="Calibri"/>
        <family val="2"/>
        <scheme val="minor"/>
      </rPr>
      <t>2.2</t>
    </r>
    <r>
      <rPr>
        <sz val="11"/>
        <color theme="1"/>
        <rFont val="Calibri"/>
        <family val="2"/>
        <scheme val="minor"/>
      </rPr>
      <t xml:space="preserve"> Falta de señalización horizontal en el carril derecho e izquierdo </t>
    </r>
    <r>
      <rPr>
        <sz val="11"/>
        <color rgb="FFFF0000"/>
        <rFont val="Calibri"/>
        <family val="2"/>
        <scheme val="minor"/>
      </rPr>
      <t xml:space="preserve">   </t>
    </r>
    <r>
      <rPr>
        <sz val="11"/>
        <color theme="1"/>
        <rFont val="Calibri"/>
        <family val="2"/>
        <scheme val="minor"/>
      </rPr>
      <t xml:space="preserve">                                                                      </t>
    </r>
    <r>
      <rPr>
        <b/>
        <sz val="11"/>
        <color theme="1"/>
        <rFont val="Calibri"/>
        <family val="2"/>
        <scheme val="minor"/>
      </rPr>
      <t xml:space="preserve">                                        </t>
    </r>
    <r>
      <rPr>
        <sz val="11"/>
        <color theme="1"/>
        <rFont val="Calibri"/>
        <family val="2"/>
        <scheme val="minor"/>
      </rPr>
      <t xml:space="preserve">                                                                                                                                                                                                                                                                                                                                                                                       </t>
    </r>
  </si>
  <si>
    <t>k00+950</t>
  </si>
  <si>
    <t>k00+955</t>
  </si>
  <si>
    <t>k00+960</t>
  </si>
  <si>
    <t>Debido a la repetición de cargas causadas por los vehiculos pesados  genera una deformacion en la capa de pavimento la cual presenta una profundidad de 5 cm.</t>
  </si>
  <si>
    <t>k00+965</t>
  </si>
  <si>
    <t>Debido a la repetición de cargas causadas por los vehiculos pesados  genera una deformacion en la capa de pavimento la cual presenta una profundidad de 1 cm</t>
  </si>
  <si>
    <t>k00+970</t>
  </si>
  <si>
    <t>k00+975</t>
  </si>
  <si>
    <t>k00+980</t>
  </si>
  <si>
    <t>k00+985</t>
  </si>
  <si>
    <t>k00+990</t>
  </si>
  <si>
    <t>k00+995</t>
  </si>
  <si>
    <t>k00+1000</t>
  </si>
  <si>
    <t>T1</t>
  </si>
  <si>
    <t>T2</t>
  </si>
  <si>
    <t>T3</t>
  </si>
  <si>
    <t>T4</t>
  </si>
  <si>
    <t>T5</t>
  </si>
  <si>
    <t>T6</t>
  </si>
  <si>
    <t>T7</t>
  </si>
  <si>
    <t>T8</t>
  </si>
  <si>
    <t>T9</t>
  </si>
  <si>
    <t>T10</t>
  </si>
  <si>
    <t>T11</t>
  </si>
  <si>
    <t>T12</t>
  </si>
  <si>
    <t>T13</t>
  </si>
  <si>
    <t>T14</t>
  </si>
  <si>
    <t>T15</t>
  </si>
  <si>
    <t>T16</t>
  </si>
  <si>
    <t>T18</t>
  </si>
  <si>
    <t>T19</t>
  </si>
  <si>
    <t>T20</t>
  </si>
  <si>
    <t>T21</t>
  </si>
  <si>
    <t>T22</t>
  </si>
  <si>
    <t>T23</t>
  </si>
  <si>
    <t>T24</t>
  </si>
  <si>
    <t>T25</t>
  </si>
  <si>
    <t>T26</t>
  </si>
  <si>
    <t>T27</t>
  </si>
  <si>
    <t>T28</t>
  </si>
  <si>
    <t>T29</t>
  </si>
  <si>
    <t>T30</t>
  </si>
  <si>
    <t>T31</t>
  </si>
  <si>
    <t>T32</t>
  </si>
  <si>
    <t>T33</t>
  </si>
  <si>
    <t>T34</t>
  </si>
  <si>
    <t>T35</t>
  </si>
  <si>
    <t>T36</t>
  </si>
  <si>
    <t>T37</t>
  </si>
  <si>
    <t>T38</t>
  </si>
  <si>
    <t>T39</t>
  </si>
  <si>
    <t>T40</t>
  </si>
  <si>
    <t>T41</t>
  </si>
  <si>
    <t>T42</t>
  </si>
  <si>
    <t>T43</t>
  </si>
  <si>
    <t>T44</t>
  </si>
  <si>
    <t>T45</t>
  </si>
  <si>
    <t>T46</t>
  </si>
  <si>
    <t>T47</t>
  </si>
  <si>
    <t>T48</t>
  </si>
  <si>
    <t>T49</t>
  </si>
  <si>
    <r>
      <rPr>
        <b/>
        <sz val="11"/>
        <color theme="1"/>
        <rFont val="Calibri"/>
        <family val="2"/>
        <scheme val="minor"/>
      </rPr>
      <t>COMENTARIO 1:</t>
    </r>
    <r>
      <rPr>
        <sz val="11"/>
        <color theme="1"/>
        <rFont val="Calibri"/>
        <family val="2"/>
        <scheme val="minor"/>
      </rPr>
      <t xml:space="preserve">   Durante la inspección visual se presento un  clima soleado con una temperatura aproximadamente de 30°C, esta vía no cuenta con la suficiente señalización horizontal ni vertical la cual es perjudicial para los usuarios que transitan por esta vía, de igual manera no se le ha realizado el mantenimiento adecuado, y por tal motivo la acumulación de basuras en la bermacuneta no permite un flujo constante del agua en epoca de lluvias.</t>
    </r>
  </si>
  <si>
    <t>1.10 m</t>
  </si>
  <si>
    <t>1.1 m</t>
  </si>
  <si>
    <t>1.3 m</t>
  </si>
  <si>
    <r>
      <rPr>
        <b/>
        <sz val="11"/>
        <color theme="1"/>
        <rFont val="Calibri"/>
        <family val="2"/>
        <scheme val="minor"/>
      </rPr>
      <t>COMENTARIOS:</t>
    </r>
    <r>
      <rPr>
        <sz val="11"/>
        <color theme="1"/>
        <rFont val="Calibri"/>
        <family val="2"/>
        <scheme val="minor"/>
      </rPr>
      <t xml:space="preserve"> Durante la inspección visual se presento un  clima soleado con una temperatura aproximadamente de 30°C, esta via no cuenta con la suficiente señalización horizontal ni vertical la cual es perjudicial para los usuarios que transitan por esta vía, de igual manera no se le ha realizado el mantenimiento adecuado, y por tal motivo la acumulación de basuras en las cunetas no permite un flujo constante del agua en epoca de lluvias.</t>
    </r>
  </si>
  <si>
    <r>
      <rPr>
        <b/>
        <sz val="11"/>
        <color theme="1"/>
        <rFont val="Calibri"/>
        <family val="2"/>
        <scheme val="minor"/>
      </rPr>
      <t>COMENTARIOS 1:</t>
    </r>
    <r>
      <rPr>
        <sz val="11"/>
        <color theme="1"/>
        <rFont val="Calibri"/>
        <family val="2"/>
        <scheme val="minor"/>
      </rPr>
      <t xml:space="preserve"> Durante la inspección visual se presento un  clima soleado con una temperatura aproximadamente de 30°C, esta via no cuenta con la suficiente señalización horizontal ni vertical la cual es perjudicial para los usuarios que transitan por esta vía, de igual manera no se le ha realizado el mantenimiento adecuado, y por tal motivo la acumulación de basuras en las cunetas no permite un flujo constante del agua en epoca de lluvias.</t>
    </r>
  </si>
  <si>
    <r>
      <rPr>
        <b/>
        <sz val="11"/>
        <color theme="1"/>
        <rFont val="Calibri"/>
        <family val="2"/>
        <scheme val="minor"/>
      </rPr>
      <t>COMENTARIOS 2:</t>
    </r>
    <r>
      <rPr>
        <sz val="11"/>
        <color theme="1"/>
        <rFont val="Calibri"/>
        <family val="2"/>
        <scheme val="minor"/>
      </rPr>
      <t xml:space="preserve"> El carril izquierdo cuenta  con una bermacuneta de 1.035 m de ancho                                                                                                                                                                                                                                                        </t>
    </r>
  </si>
  <si>
    <t>Debido a la repetición de cargas causadas por los vehiculos pesados  genera una deformacion en la capa de pavimento la cual presenta una profundidad de  5 mm.</t>
  </si>
  <si>
    <t>Debido a la repetición de cargas causadas por los vehiculos pesados  genera una deformacion en la capa de pavimento la cual presenta una profundidad de  4 mm.</t>
  </si>
  <si>
    <t xml:space="preserve">1.1 m </t>
  </si>
  <si>
    <r>
      <rPr>
        <b/>
        <sz val="11"/>
        <color theme="1"/>
        <rFont val="Calibri"/>
        <family val="2"/>
        <scheme val="minor"/>
      </rPr>
      <t>COMENTARIOS 2:  2.1</t>
    </r>
    <r>
      <rPr>
        <sz val="11"/>
        <color theme="1"/>
        <rFont val="Calibri"/>
        <family val="2"/>
        <scheme val="minor"/>
      </rPr>
      <t xml:space="preserve"> Falta de mantenimiento de las  bermacunetas                                                                                                                                                                                                                                                                                                                                    </t>
    </r>
    <r>
      <rPr>
        <b/>
        <sz val="11"/>
        <color theme="1"/>
        <rFont val="Calibri"/>
        <family val="2"/>
        <scheme val="minor"/>
      </rPr>
      <t>2.2</t>
    </r>
    <r>
      <rPr>
        <sz val="11"/>
        <color theme="1"/>
        <rFont val="Calibri"/>
        <family val="2"/>
        <scheme val="minor"/>
      </rPr>
      <t xml:space="preserve"> Falta de señalización horizontal y vertical  en el carril derecho e izquierdo                                                                                                                                </t>
    </r>
  </si>
  <si>
    <r>
      <rPr>
        <b/>
        <sz val="11"/>
        <color theme="1"/>
        <rFont val="Calibri"/>
        <family val="2"/>
        <scheme val="minor"/>
      </rPr>
      <t>COMENTARIOS 2:  2.1</t>
    </r>
    <r>
      <rPr>
        <sz val="11"/>
        <color theme="1"/>
        <rFont val="Calibri"/>
        <family val="2"/>
        <scheme val="minor"/>
      </rPr>
      <t xml:space="preserve"> Falta de mantenimiento de las bermacunetas                                                                                                                                                                                                                                                                                                                                    </t>
    </r>
    <r>
      <rPr>
        <b/>
        <sz val="11"/>
        <color theme="1"/>
        <rFont val="Calibri"/>
        <family val="2"/>
        <scheme val="minor"/>
      </rPr>
      <t>2.2</t>
    </r>
    <r>
      <rPr>
        <sz val="11"/>
        <color theme="1"/>
        <rFont val="Calibri"/>
        <family val="2"/>
        <scheme val="minor"/>
      </rPr>
      <t xml:space="preserve"> Falta de señalización horizontal y vertical en el carril derecho e izquierdo                                                                                                                                </t>
    </r>
  </si>
  <si>
    <r>
      <rPr>
        <b/>
        <sz val="11"/>
        <color theme="1"/>
        <rFont val="Calibri"/>
        <family val="2"/>
        <scheme val="minor"/>
      </rPr>
      <t>COMENTARIOS 2:  2.1</t>
    </r>
    <r>
      <rPr>
        <sz val="11"/>
        <color theme="1"/>
        <rFont val="Calibri"/>
        <family val="2"/>
        <scheme val="minor"/>
      </rPr>
      <t xml:space="preserve"> Falta de mantenimiento de cunetas                                                                                                                                                                                                                                                                                                                                    </t>
    </r>
    <r>
      <rPr>
        <b/>
        <sz val="11"/>
        <color theme="1"/>
        <rFont val="Calibri"/>
        <family val="2"/>
        <scheme val="minor"/>
      </rPr>
      <t>2.2</t>
    </r>
    <r>
      <rPr>
        <sz val="11"/>
        <color theme="1"/>
        <rFont val="Calibri"/>
        <family val="2"/>
        <scheme val="minor"/>
      </rPr>
      <t xml:space="preserve"> Falta de señalización horizontal y vertical en el carril derecho e izquierdo                                                                                                                                                                                                                                                                                                                                                                                                               </t>
    </r>
  </si>
  <si>
    <r>
      <rPr>
        <b/>
        <sz val="11"/>
        <color theme="1"/>
        <rFont val="Calibri"/>
        <family val="2"/>
        <scheme val="minor"/>
      </rPr>
      <t>COMENTARIOS 2:  2.1</t>
    </r>
    <r>
      <rPr>
        <sz val="11"/>
        <color theme="1"/>
        <rFont val="Calibri"/>
        <family val="2"/>
        <scheme val="minor"/>
      </rPr>
      <t xml:space="preserve"> Falta de mantenimiento de las bermacunetas                                                                                                                                                                                                                                                                                                                                    </t>
    </r>
    <r>
      <rPr>
        <b/>
        <sz val="11"/>
        <color theme="1"/>
        <rFont val="Calibri"/>
        <family val="2"/>
        <scheme val="minor"/>
      </rPr>
      <t>2.2</t>
    </r>
    <r>
      <rPr>
        <sz val="11"/>
        <color theme="1"/>
        <rFont val="Calibri"/>
        <family val="2"/>
        <scheme val="minor"/>
      </rPr>
      <t xml:space="preserve"> Falta de señalización horizontal y vertical en el carril derecho e izquierdo                                                                                                                                                                                                                                                                                                                                                                                                                     </t>
    </r>
  </si>
  <si>
    <r>
      <rPr>
        <b/>
        <sz val="11"/>
        <color theme="1"/>
        <rFont val="Calibri"/>
        <family val="2"/>
        <scheme val="minor"/>
      </rPr>
      <t>COMENTARIOS 2:  2.1</t>
    </r>
    <r>
      <rPr>
        <sz val="11"/>
        <color theme="1"/>
        <rFont val="Calibri"/>
        <family val="2"/>
        <scheme val="minor"/>
      </rPr>
      <t xml:space="preserve"> Falta de mantenimiento de cunetas                                                                                                                                                                                                                                                                                                                                    </t>
    </r>
    <r>
      <rPr>
        <b/>
        <sz val="11"/>
        <color theme="1"/>
        <rFont val="Calibri"/>
        <family val="2"/>
        <scheme val="minor"/>
      </rPr>
      <t>2.2</t>
    </r>
    <r>
      <rPr>
        <sz val="11"/>
        <color theme="1"/>
        <rFont val="Calibri"/>
        <family val="2"/>
        <scheme val="minor"/>
      </rPr>
      <t xml:space="preserve"> Falta de señalización horizontal y vertical en el carril derecho e izquierdo                                                                                                                                                                                                                                                                                                                                                                                                              </t>
    </r>
  </si>
  <si>
    <r>
      <rPr>
        <b/>
        <sz val="11"/>
        <color theme="1"/>
        <rFont val="Calibri"/>
        <family val="2"/>
        <scheme val="minor"/>
      </rPr>
      <t>COMENTARIOS 2:  2.1</t>
    </r>
    <r>
      <rPr>
        <sz val="11"/>
        <color theme="1"/>
        <rFont val="Calibri"/>
        <family val="2"/>
        <scheme val="minor"/>
      </rPr>
      <t xml:space="preserve"> Falta de mantenimiento de  las bermacunetas                                                                                                                                                                                                                                                                                                                                    </t>
    </r>
    <r>
      <rPr>
        <b/>
        <sz val="11"/>
        <color theme="1"/>
        <rFont val="Calibri"/>
        <family val="2"/>
        <scheme val="minor"/>
      </rPr>
      <t>2.2</t>
    </r>
    <r>
      <rPr>
        <sz val="11"/>
        <color theme="1"/>
        <rFont val="Calibri"/>
        <family val="2"/>
        <scheme val="minor"/>
      </rPr>
      <t xml:space="preserve"> Falta de señalización horizontal y vertical en el carril derecho e izquierdo                                                                                                                                                                                                                                                                                                                                                                                                                 </t>
    </r>
  </si>
  <si>
    <r>
      <rPr>
        <b/>
        <sz val="11"/>
        <color theme="1"/>
        <rFont val="Calibri"/>
        <family val="2"/>
        <scheme val="minor"/>
      </rPr>
      <t>COMENTARIOS 2:  2.1</t>
    </r>
    <r>
      <rPr>
        <sz val="11"/>
        <color theme="1"/>
        <rFont val="Calibri"/>
        <family val="2"/>
        <scheme val="minor"/>
      </rPr>
      <t xml:space="preserve"> Falta de mantenimiento de las bermacunetas                                                                                                                                                                                                                                                                                                                                    </t>
    </r>
    <r>
      <rPr>
        <b/>
        <sz val="11"/>
        <color theme="1"/>
        <rFont val="Calibri"/>
        <family val="2"/>
        <scheme val="minor"/>
      </rPr>
      <t>2.2</t>
    </r>
    <r>
      <rPr>
        <sz val="11"/>
        <color theme="1"/>
        <rFont val="Calibri"/>
        <family val="2"/>
        <scheme val="minor"/>
      </rPr>
      <t xml:space="preserve"> Falta de señalización horizontal y vertical en el carril derecho e izquierdo                                                                                                                                                                                                                                                                                                                                                                                                               </t>
    </r>
  </si>
  <si>
    <r>
      <rPr>
        <b/>
        <sz val="11"/>
        <color theme="1"/>
        <rFont val="Calibri"/>
        <family val="2"/>
        <scheme val="minor"/>
      </rPr>
      <t>COMENTARIOS 2:  2.1</t>
    </r>
    <r>
      <rPr>
        <sz val="11"/>
        <color theme="1"/>
        <rFont val="Calibri"/>
        <family val="2"/>
        <scheme val="minor"/>
      </rPr>
      <t xml:space="preserve"> Falta de mantenimiento de las bermacunetas                                                                                                                                                                                                                                                                                                                                    </t>
    </r>
    <r>
      <rPr>
        <b/>
        <sz val="11"/>
        <color theme="1"/>
        <rFont val="Calibri"/>
        <family val="2"/>
        <scheme val="minor"/>
      </rPr>
      <t>2.2</t>
    </r>
    <r>
      <rPr>
        <sz val="11"/>
        <color theme="1"/>
        <rFont val="Calibri"/>
        <family val="2"/>
        <scheme val="minor"/>
      </rPr>
      <t xml:space="preserve"> Falta de señalización horizontal en el carril derecho                                                                                                                                                                                                                                                                                                                                                                                                                   </t>
    </r>
  </si>
  <si>
    <t>Se presenta discontinuidades de la carpeta asfáltica transversal al tránsito causado posiblemente por los sobreesfuerzos de tensión que genera el tránsito en las capas de estructura de pavimento.</t>
  </si>
  <si>
    <t>las fisuras longitudinales las cuales se encuentran en el mismo sentido del tránsito se dan cuando se supera los esfuerzos a tensión.</t>
  </si>
  <si>
    <t>Son fisuras que se dan de forma parabólica las cuales se presentan por inestabilidad de la banca ó por fallas de taludes y terraplen.</t>
  </si>
  <si>
    <t>PA</t>
  </si>
  <si>
    <t>La pérdida de agregado es una disgregación de la capa de rodadura causada por la acción de tránsito o por agentes climaticos los cuales ocasionan una exposición gradual  de los agregados.</t>
  </si>
  <si>
    <t xml:space="preserve">27 cm </t>
  </si>
  <si>
    <t xml:space="preserve">2 cm </t>
  </si>
  <si>
    <r>
      <rPr>
        <b/>
        <sz val="11"/>
        <color theme="1"/>
        <rFont val="Calibri"/>
        <family val="2"/>
        <scheme val="minor"/>
      </rPr>
      <t>COMENTARIOS 2:  2.1</t>
    </r>
    <r>
      <rPr>
        <sz val="11"/>
        <color theme="1"/>
        <rFont val="Calibri"/>
        <family val="2"/>
        <scheme val="minor"/>
      </rPr>
      <t xml:space="preserve"> Falta de mantenimiento de las bermacunetas                                                                                                                                                                                                                                                                                                                                    </t>
    </r>
    <r>
      <rPr>
        <b/>
        <sz val="11"/>
        <rFont val="Calibri"/>
        <family val="2"/>
        <scheme val="minor"/>
      </rPr>
      <t>2.2</t>
    </r>
    <r>
      <rPr>
        <sz val="11"/>
        <rFont val="Calibri"/>
        <family val="2"/>
        <scheme val="minor"/>
      </rPr>
      <t xml:space="preserve"> Falta de señalización horizontal en el carril derecho e izquierdo      </t>
    </r>
    <r>
      <rPr>
        <sz val="11"/>
        <color theme="1"/>
        <rFont val="Calibri"/>
        <family val="2"/>
        <scheme val="minor"/>
      </rPr>
      <t xml:space="preserve">                                                                                                                                                                                                                                                                                                                                                                                                         </t>
    </r>
  </si>
  <si>
    <r>
      <rPr>
        <b/>
        <sz val="11"/>
        <color theme="1"/>
        <rFont val="Calibri"/>
        <family val="2"/>
        <scheme val="minor"/>
      </rPr>
      <t>COMENTARIOS 2:  2.1</t>
    </r>
    <r>
      <rPr>
        <sz val="11"/>
        <color theme="1"/>
        <rFont val="Calibri"/>
        <family val="2"/>
        <scheme val="minor"/>
      </rPr>
      <t xml:space="preserve"> Falta de mantenimiento de las bermacunetas                                                                                                                                                                                                                                                                                                                                    </t>
    </r>
    <r>
      <rPr>
        <b/>
        <sz val="11"/>
        <rFont val="Calibri"/>
        <family val="2"/>
        <scheme val="minor"/>
      </rPr>
      <t>2.2</t>
    </r>
    <r>
      <rPr>
        <sz val="11"/>
        <rFont val="Calibri"/>
        <family val="2"/>
        <scheme val="minor"/>
      </rPr>
      <t xml:space="preserve"> Falta de señalización horizontal en el carril derecho           </t>
    </r>
    <r>
      <rPr>
        <sz val="11"/>
        <color theme="1"/>
        <rFont val="Calibri"/>
        <family val="2"/>
        <scheme val="minor"/>
      </rPr>
      <t xml:space="preserve">                                                                                                                                                                                                                                                                                                                                                                                                         </t>
    </r>
  </si>
  <si>
    <t xml:space="preserve">33 cm </t>
  </si>
  <si>
    <t xml:space="preserve">2.5 cm </t>
  </si>
  <si>
    <t xml:space="preserve">20 cm </t>
  </si>
  <si>
    <t xml:space="preserve">3 cm </t>
  </si>
  <si>
    <r>
      <rPr>
        <b/>
        <sz val="11"/>
        <rFont val="Calibri"/>
        <family val="2"/>
        <scheme val="minor"/>
      </rPr>
      <t>COMENTARIOS 2:  2.1</t>
    </r>
    <r>
      <rPr>
        <sz val="11"/>
        <rFont val="Calibri"/>
        <family val="2"/>
        <scheme val="minor"/>
      </rPr>
      <t xml:space="preserve"> Falta de mantenimiento de las bermacunetas                                                                                                                                                                                                                                                                                                                                    </t>
    </r>
    <r>
      <rPr>
        <b/>
        <sz val="11"/>
        <rFont val="Calibri"/>
        <family val="2"/>
        <scheme val="minor"/>
      </rPr>
      <t>2.2</t>
    </r>
    <r>
      <rPr>
        <sz val="11"/>
        <rFont val="Calibri"/>
        <family val="2"/>
        <scheme val="minor"/>
      </rPr>
      <t xml:space="preserve"> Falta de señalización horizontal en el carril derecho e izquierdo                 </t>
    </r>
    <r>
      <rPr>
        <sz val="11"/>
        <color theme="1"/>
        <rFont val="Calibri"/>
        <family val="2"/>
        <scheme val="minor"/>
      </rPr>
      <t xml:space="preserve">                                                                                                                                                                                                                                                                                                                                                                                                  </t>
    </r>
  </si>
  <si>
    <t xml:space="preserve">1.0 cm </t>
  </si>
  <si>
    <t>3.53 m</t>
  </si>
  <si>
    <t>4.57 m</t>
  </si>
  <si>
    <r>
      <rPr>
        <b/>
        <sz val="11"/>
        <color theme="1"/>
        <rFont val="Calibri"/>
        <family val="2"/>
        <scheme val="minor"/>
      </rPr>
      <t>COMENTARIOS 2:  2.1</t>
    </r>
    <r>
      <rPr>
        <sz val="11"/>
        <color theme="1"/>
        <rFont val="Calibri"/>
        <family val="2"/>
        <scheme val="minor"/>
      </rPr>
      <t xml:space="preserve"> Falta de mantenimiento de las bermacunetas                                                                                                                                                                                                                                                                                                                                    </t>
    </r>
    <r>
      <rPr>
        <b/>
        <sz val="11"/>
        <color theme="1"/>
        <rFont val="Calibri"/>
        <family val="2"/>
        <scheme val="minor"/>
      </rPr>
      <t>2.2</t>
    </r>
    <r>
      <rPr>
        <sz val="11"/>
        <color theme="1"/>
        <rFont val="Calibri"/>
        <family val="2"/>
        <scheme val="minor"/>
      </rPr>
      <t xml:space="preserve"> Falta de señalización horizontal en el carril derecho e izquierdo                                                                                                                                                                                                                                                                                                                                                                                                                     </t>
    </r>
  </si>
  <si>
    <t>k00+605</t>
  </si>
  <si>
    <r>
      <rPr>
        <b/>
        <sz val="11"/>
        <color theme="1"/>
        <rFont val="Calibri"/>
        <family val="2"/>
        <scheme val="minor"/>
      </rPr>
      <t>COMENTARIOS 2:  2.1</t>
    </r>
    <r>
      <rPr>
        <sz val="11"/>
        <color theme="1"/>
        <rFont val="Calibri"/>
        <family val="2"/>
        <scheme val="minor"/>
      </rPr>
      <t xml:space="preserve"> Falta de mantenimiento de las  bermacunetas                                                                                                                                                                                                                                                                                                                                    </t>
    </r>
    <r>
      <rPr>
        <b/>
        <sz val="11"/>
        <color theme="1"/>
        <rFont val="Calibri"/>
        <family val="2"/>
        <scheme val="minor"/>
      </rPr>
      <t>2.2</t>
    </r>
    <r>
      <rPr>
        <sz val="11"/>
        <color theme="1"/>
        <rFont val="Calibri"/>
        <family val="2"/>
        <scheme val="minor"/>
      </rPr>
      <t xml:space="preserve"> Falta de señalización horizontal en el carril derecho</t>
    </r>
    <r>
      <rPr>
        <sz val="11"/>
        <color rgb="FFFF0000"/>
        <rFont val="Calibri"/>
        <family val="2"/>
        <scheme val="minor"/>
      </rPr>
      <t xml:space="preserve">     </t>
    </r>
    <r>
      <rPr>
        <sz val="11"/>
        <color theme="1"/>
        <rFont val="Calibri"/>
        <family val="2"/>
        <scheme val="minor"/>
      </rPr>
      <t xml:space="preserve">                                                                                                                                                                                                                                                                                                                                                                                                               </t>
    </r>
  </si>
  <si>
    <t xml:space="preserve">  5 m </t>
  </si>
  <si>
    <t>k00+385</t>
  </si>
  <si>
    <t>k00+390</t>
  </si>
  <si>
    <t>k00+395</t>
  </si>
  <si>
    <t>k00+475</t>
  </si>
  <si>
    <t>k00+470</t>
  </si>
  <si>
    <t>Ancho de carril: 3.57 m                                          Ancho de bermacuneta: 1.49 m</t>
  </si>
  <si>
    <t>k00+400</t>
  </si>
  <si>
    <t>k00+415</t>
  </si>
  <si>
    <t>k00+420</t>
  </si>
  <si>
    <t>k00+425</t>
  </si>
  <si>
    <t>k00+430</t>
  </si>
  <si>
    <t>k00+435</t>
  </si>
  <si>
    <t>k00+440</t>
  </si>
  <si>
    <t>k00+445</t>
  </si>
  <si>
    <t>k00+455</t>
  </si>
  <si>
    <t>k00+460</t>
  </si>
  <si>
    <t>Ancho de carril: 3.57 m                                          Ancho de bermacuneta: 1.43 m</t>
  </si>
  <si>
    <r>
      <rPr>
        <b/>
        <sz val="11"/>
        <color theme="1"/>
        <rFont val="Calibri"/>
        <family val="2"/>
        <scheme val="minor"/>
      </rPr>
      <t>COMENTARIOS 2:  2.1</t>
    </r>
    <r>
      <rPr>
        <sz val="11"/>
        <color theme="1"/>
        <rFont val="Calibri"/>
        <family val="2"/>
        <scheme val="minor"/>
      </rPr>
      <t xml:space="preserve"> Falta de mantenimiento en las bermacunetas                                                                                                                                                                                                                                                </t>
    </r>
    <r>
      <rPr>
        <b/>
        <sz val="11"/>
        <color theme="1"/>
        <rFont val="Calibri"/>
        <family val="2"/>
        <scheme val="minor"/>
      </rPr>
      <t>2.2</t>
    </r>
    <r>
      <rPr>
        <sz val="11"/>
        <color theme="1"/>
        <rFont val="Calibri"/>
        <family val="2"/>
        <scheme val="minor"/>
      </rPr>
      <t xml:space="preserve"> El carril derecho cuenta con una bermacuneta de 70 cm                                                                                                                                    </t>
    </r>
    <r>
      <rPr>
        <b/>
        <sz val="11"/>
        <color theme="1"/>
        <rFont val="Calibri"/>
        <family val="2"/>
        <scheme val="minor"/>
      </rPr>
      <t xml:space="preserve"> 2.3</t>
    </r>
    <r>
      <rPr>
        <sz val="11"/>
        <color theme="1"/>
        <rFont val="Calibri"/>
        <family val="2"/>
        <scheme val="minor"/>
      </rPr>
      <t xml:space="preserve"> El carril derecho no presenta señalización horizontal, ni vertical                                                                                                                                          </t>
    </r>
  </si>
  <si>
    <t>Ancho de carril: 3.57 m                                          Ancho de bermacuneta: 1.50 m</t>
  </si>
  <si>
    <r>
      <rPr>
        <b/>
        <sz val="11"/>
        <color theme="1"/>
        <rFont val="Calibri"/>
        <family val="2"/>
        <scheme val="minor"/>
      </rPr>
      <t>COMENTARIOS 2:  2.1</t>
    </r>
    <r>
      <rPr>
        <sz val="11"/>
        <color theme="1"/>
        <rFont val="Calibri"/>
        <family val="2"/>
        <scheme val="minor"/>
      </rPr>
      <t xml:space="preserve"> Falta de mantenimiento en las bermacunetas                                                                                                                                                                                                                                                                                                                                                                        </t>
    </r>
    <r>
      <rPr>
        <b/>
        <sz val="11"/>
        <color theme="1"/>
        <rFont val="Calibri"/>
        <family val="2"/>
        <scheme val="minor"/>
      </rPr>
      <t xml:space="preserve"> 2.2</t>
    </r>
    <r>
      <rPr>
        <sz val="11"/>
        <color theme="1"/>
        <rFont val="Calibri"/>
        <family val="2"/>
        <scheme val="minor"/>
      </rPr>
      <t xml:space="preserve"> El carril derecho no presenta señalización horizontal, ni vertical                                                                                                                                          </t>
    </r>
  </si>
  <si>
    <t>T50</t>
  </si>
  <si>
    <t>T51</t>
  </si>
  <si>
    <t>T52</t>
  </si>
  <si>
    <t>T53</t>
  </si>
  <si>
    <t>T54</t>
  </si>
  <si>
    <t>T55</t>
  </si>
  <si>
    <t>T56</t>
  </si>
  <si>
    <t>T57</t>
  </si>
  <si>
    <t>T58</t>
  </si>
  <si>
    <t>T59</t>
  </si>
  <si>
    <t>T60</t>
  </si>
  <si>
    <t>T61</t>
  </si>
  <si>
    <t>T62</t>
  </si>
  <si>
    <t>T63</t>
  </si>
  <si>
    <t>T64</t>
  </si>
  <si>
    <t>T65</t>
  </si>
  <si>
    <t>T66</t>
  </si>
  <si>
    <t>T67</t>
  </si>
  <si>
    <t>T68</t>
  </si>
  <si>
    <t>T69</t>
  </si>
  <si>
    <t>T70</t>
  </si>
  <si>
    <t>T71</t>
  </si>
  <si>
    <t>T72</t>
  </si>
  <si>
    <t>T73</t>
  </si>
  <si>
    <t>T74</t>
  </si>
  <si>
    <t>T75</t>
  </si>
  <si>
    <t>T76</t>
  </si>
  <si>
    <t>T77</t>
  </si>
  <si>
    <t>T78</t>
  </si>
  <si>
    <t>T79</t>
  </si>
  <si>
    <t>T80</t>
  </si>
  <si>
    <t>T81</t>
  </si>
  <si>
    <t>T82</t>
  </si>
  <si>
    <t>T83</t>
  </si>
  <si>
    <t>T84</t>
  </si>
  <si>
    <t>T85</t>
  </si>
  <si>
    <t>T86</t>
  </si>
  <si>
    <t>T87</t>
  </si>
  <si>
    <t>T88</t>
  </si>
  <si>
    <t>T89</t>
  </si>
  <si>
    <t>T90</t>
  </si>
  <si>
    <t>T91</t>
  </si>
  <si>
    <t>T92</t>
  </si>
  <si>
    <t>T93</t>
  </si>
  <si>
    <t>T94</t>
  </si>
  <si>
    <t>T95</t>
  </si>
  <si>
    <t>T96</t>
  </si>
  <si>
    <t>T97</t>
  </si>
  <si>
    <t>T98</t>
  </si>
  <si>
    <t>T99</t>
  </si>
  <si>
    <t>T100</t>
  </si>
  <si>
    <t>T101</t>
  </si>
  <si>
    <t>T102</t>
  </si>
  <si>
    <t>T103</t>
  </si>
  <si>
    <t>T104</t>
  </si>
  <si>
    <t>T105</t>
  </si>
  <si>
    <t>T106</t>
  </si>
  <si>
    <t>T107</t>
  </si>
  <si>
    <t>T108</t>
  </si>
  <si>
    <t>T109</t>
  </si>
  <si>
    <t>T110</t>
  </si>
  <si>
    <t>T111</t>
  </si>
  <si>
    <t>T112</t>
  </si>
  <si>
    <t>T113</t>
  </si>
  <si>
    <t>T114</t>
  </si>
  <si>
    <t>T115</t>
  </si>
  <si>
    <t>T116</t>
  </si>
  <si>
    <t>T117</t>
  </si>
  <si>
    <t>T118</t>
  </si>
  <si>
    <t>T119</t>
  </si>
  <si>
    <t>T120</t>
  </si>
  <si>
    <t>T121</t>
  </si>
  <si>
    <t>T122</t>
  </si>
  <si>
    <t>T123</t>
  </si>
  <si>
    <t>T124</t>
  </si>
  <si>
    <t>T125</t>
  </si>
  <si>
    <t>T126</t>
  </si>
  <si>
    <t>T127</t>
  </si>
  <si>
    <t>T128</t>
  </si>
  <si>
    <t>T129</t>
  </si>
  <si>
    <t>T130</t>
  </si>
  <si>
    <t>T131</t>
  </si>
  <si>
    <t>T132</t>
  </si>
  <si>
    <t>T133</t>
  </si>
  <si>
    <t>T134</t>
  </si>
  <si>
    <t>T135</t>
  </si>
  <si>
    <t>T136</t>
  </si>
  <si>
    <t>T137</t>
  </si>
  <si>
    <t>T138</t>
  </si>
  <si>
    <t>T139</t>
  </si>
  <si>
    <t>T140</t>
  </si>
  <si>
    <t>T141</t>
  </si>
  <si>
    <t>T142</t>
  </si>
  <si>
    <t>T143</t>
  </si>
  <si>
    <t>T144</t>
  </si>
  <si>
    <t>T145</t>
  </si>
  <si>
    <t>T146</t>
  </si>
  <si>
    <t>T147</t>
  </si>
  <si>
    <t>T149</t>
  </si>
  <si>
    <t>T150</t>
  </si>
  <si>
    <t>T151</t>
  </si>
  <si>
    <t>T152</t>
  </si>
  <si>
    <t>T148</t>
  </si>
  <si>
    <t>T153</t>
  </si>
  <si>
    <t>T154</t>
  </si>
  <si>
    <t>Área total inspeccionada (m2)</t>
  </si>
  <si>
    <t>40 cm</t>
  </si>
  <si>
    <t xml:space="preserve">15 cm </t>
  </si>
  <si>
    <t xml:space="preserve">50 cm </t>
  </si>
  <si>
    <t xml:space="preserve">126 cm </t>
  </si>
  <si>
    <t xml:space="preserve">5 cm </t>
  </si>
  <si>
    <t xml:space="preserve">40 Cm </t>
  </si>
  <si>
    <t>87 cm</t>
  </si>
  <si>
    <t>2.86 m</t>
  </si>
  <si>
    <t xml:space="preserve">ÁREA DE AFECTACIÓN </t>
  </si>
  <si>
    <r>
      <t>COMENTARIOS:</t>
    </r>
    <r>
      <rPr>
        <sz val="11"/>
        <color theme="1"/>
        <rFont val="Calibri"/>
        <family val="2"/>
        <scheme val="minor"/>
      </rPr>
      <t xml:space="preserve"> Durante la inspección visual se presento un  clima soleado con una temperatura aproximadamente de 30°C, esta via no cuenta con la suficiente señalizacion horizontal ni vertical la cual es perjudicial para los usuarios que transitan por esta vía, de igual manera no se le ha realizado el mantenimiento adecuado, y por tal motivo la acumulación de basuras en las cunetas no permite un flujo constante del agua en epoca de lluvias.</t>
    </r>
  </si>
  <si>
    <r>
      <t>COMENTARIOS: 1.</t>
    </r>
    <r>
      <rPr>
        <sz val="11"/>
        <color theme="1"/>
        <rFont val="Calibri"/>
        <family val="2"/>
        <scheme val="minor"/>
      </rPr>
      <t xml:space="preserve"> Durante la inspección visual se presento un  clima soleado con una temperatura aproximadamente de 30°C, esta via no cuenta con la suficiente señalización horizontal ni vertical la cual es perjudicial para los usuarios que transitan por esta vía, de igual manera no se le ha realizado el mantenimiento adecuado, y por tal motivo la acumulación de basuras en las cunetas no permite un flujo constante del agua en epoca de lluvias.</t>
    </r>
  </si>
  <si>
    <r>
      <t>COMENTARIOS: 1.</t>
    </r>
    <r>
      <rPr>
        <sz val="11"/>
        <color theme="1"/>
        <rFont val="Calibri"/>
        <family val="2"/>
        <scheme val="minor"/>
      </rPr>
      <t xml:space="preserve"> Durante la inspección visual se presento un  clima templado con una temperatura aproximadamente de 20°C, esta via no cuenta con la suficiente señalizació n horizontal ni vertical la cual es perjudicial para los usuarios que transitan por esta vía, de igual manera no se le ha realizado el mantenimiento adecuado, y por tal motivo la acumulación de basuras en las cunetas no permite un flujo constante del agua en epoca de lluvias.</t>
    </r>
  </si>
  <si>
    <r>
      <t>COMENTARIOS: 1.</t>
    </r>
    <r>
      <rPr>
        <sz val="11"/>
        <color theme="1"/>
        <rFont val="Calibri"/>
        <family val="2"/>
        <scheme val="minor"/>
      </rPr>
      <t xml:space="preserve"> Durante la inspección visual se presento un  clima templado con una temperatura aproximadamente de 21°C, esta via no cuenta con la suficiente señalización horizontal ni vertical la cual es perjudicial para los usuarios que transitan por esta vía, de igual manera no se le ha realizado el mantenimiento adecuado, y por tal motivo la acumulación de basuras en las cunetas no permite un flujo constante del agua en epoca de lluvias.</t>
    </r>
  </si>
  <si>
    <t>Son fisuras de forma longitudinal que se da por la mala ejecución de las juntas de la carpeta asfaltica en su contrucción.</t>
  </si>
  <si>
    <t>N°. Placa</t>
  </si>
  <si>
    <t>#</t>
  </si>
  <si>
    <t xml:space="preserve">Letra </t>
  </si>
  <si>
    <t>Dimensiones de la Losa</t>
  </si>
  <si>
    <t>ABSCISA</t>
  </si>
  <si>
    <t xml:space="preserve">Tipos </t>
  </si>
  <si>
    <t>Sever</t>
  </si>
  <si>
    <t>Daño</t>
  </si>
  <si>
    <t>Reparación</t>
  </si>
  <si>
    <t xml:space="preserve">Largo </t>
  </si>
  <si>
    <t xml:space="preserve">Ancho </t>
  </si>
  <si>
    <t>TIPOS DE DETERIORO</t>
  </si>
  <si>
    <t xml:space="preserve">Numero de calzada </t>
  </si>
  <si>
    <t xml:space="preserve">Número de carriles por calzada </t>
  </si>
  <si>
    <t xml:space="preserve">PR Final </t>
  </si>
  <si>
    <t xml:space="preserve">PR Inicial </t>
  </si>
  <si>
    <t xml:space="preserve">Espesor de losa </t>
  </si>
  <si>
    <t xml:space="preserve">FORMATO PARA LA INSPECCIÓN VISUAL DE PAVIMENTO RIGIDO </t>
  </si>
  <si>
    <t xml:space="preserve">DAÑOS </t>
  </si>
  <si>
    <t xml:space="preserve">ATA </t>
  </si>
  <si>
    <t>54.8 cm</t>
  </si>
  <si>
    <t xml:space="preserve">Ancho de bermacuneta </t>
  </si>
  <si>
    <t>k00+00</t>
  </si>
  <si>
    <t>k00+015-k00+020</t>
  </si>
  <si>
    <t>k00+035</t>
  </si>
  <si>
    <t>k00+040</t>
  </si>
  <si>
    <t>k00+050-k00+055</t>
  </si>
  <si>
    <t>k00+055-k00+060</t>
  </si>
  <si>
    <t>k00+060-k00+065</t>
  </si>
  <si>
    <t>k00+065-k00+070</t>
  </si>
  <si>
    <t>CARRIL  D 65-70</t>
  </si>
  <si>
    <t>CARRIL I 70-75</t>
  </si>
  <si>
    <t>CARRIL D 70-75</t>
  </si>
  <si>
    <t>CARRIL D 75-80</t>
  </si>
  <si>
    <t>K00+250-K00+255</t>
  </si>
  <si>
    <t>CARRIL D 255-260</t>
  </si>
  <si>
    <t>CARRIL I 255-260</t>
  </si>
  <si>
    <t>CARRIL D 260-265</t>
  </si>
  <si>
    <t>CARRIL D 265-270</t>
  </si>
  <si>
    <t>CARRIL I 265-270</t>
  </si>
  <si>
    <t>CARRIL D 275-280</t>
  </si>
  <si>
    <t>CARRIL I 270-275</t>
  </si>
  <si>
    <t>CARRIL D 280-285</t>
  </si>
  <si>
    <t>CARRIL D 285-290</t>
  </si>
  <si>
    <t>CARRIL D 290-305</t>
  </si>
  <si>
    <t>CARRIL D 305-310</t>
  </si>
  <si>
    <t>CARRIL D 310-315</t>
  </si>
  <si>
    <t>CARRIL I 310-315</t>
  </si>
  <si>
    <t>CARRIL D 315-320</t>
  </si>
  <si>
    <t>CARRIL D 325-330</t>
  </si>
  <si>
    <t>CARRIL D 330-335</t>
  </si>
  <si>
    <t>CARRIL D 335-340</t>
  </si>
  <si>
    <t>CARRIL D 340-345</t>
  </si>
  <si>
    <t>CARRIL D 345-350</t>
  </si>
  <si>
    <t>CARRIL D 350-355</t>
  </si>
  <si>
    <t>CARRIL D 355-360</t>
  </si>
  <si>
    <t>CARRIL D 360-365</t>
  </si>
  <si>
    <t>CARRIL D 365-370</t>
  </si>
  <si>
    <t>CARRIL D 370-375</t>
  </si>
  <si>
    <t>CARRIL D 375-380</t>
  </si>
  <si>
    <t>CARRIL I 375-380</t>
  </si>
  <si>
    <t>CARRIL I 370-375</t>
  </si>
  <si>
    <t>CARRIL D 380-385</t>
  </si>
  <si>
    <t>CARRIL D 385-390</t>
  </si>
  <si>
    <t>CARRIL I 385-390</t>
  </si>
  <si>
    <t>CARRIL D 390-395</t>
  </si>
  <si>
    <t>CARRIL D 395-400</t>
  </si>
  <si>
    <t>CARRIL I 395-400</t>
  </si>
  <si>
    <t>CARRIL D 400-405</t>
  </si>
  <si>
    <t>CARRIL I 400-405</t>
  </si>
  <si>
    <t>CARRIL D 405-410</t>
  </si>
  <si>
    <t>CARRIL D 410-415</t>
  </si>
  <si>
    <t>CARRIL I 410-415</t>
  </si>
  <si>
    <t>CARRIL D 415-420</t>
  </si>
  <si>
    <t>CARRIL D 420-425</t>
  </si>
  <si>
    <t>CARRIL D 425-430</t>
  </si>
  <si>
    <t>CARRIL D 430-435</t>
  </si>
  <si>
    <t>CARRIL I 430-435</t>
  </si>
  <si>
    <t>CARRIL D 435-440</t>
  </si>
  <si>
    <t>CARRIL D 440-445</t>
  </si>
  <si>
    <t>CARRIL D 445-450</t>
  </si>
  <si>
    <t>CARRIL I 445-450</t>
  </si>
  <si>
    <t>CARRIL D 450-455</t>
  </si>
  <si>
    <t>CARRIL I 450-455</t>
  </si>
  <si>
    <t>CARRIL D 455-460</t>
  </si>
  <si>
    <t>CARRIL I 455-460</t>
  </si>
  <si>
    <t>CARRIL D 460-465</t>
  </si>
  <si>
    <t>CARRIL I 460-465</t>
  </si>
  <si>
    <t>CARRIL D 465-470</t>
  </si>
  <si>
    <t>CARRIL I 465-470</t>
  </si>
  <si>
    <t>CARRIL D 470-475</t>
  </si>
  <si>
    <t>CARRIL I 470-475</t>
  </si>
  <si>
    <t>CARRIL D 475-480</t>
  </si>
  <si>
    <t>CARRIL I 475-480</t>
  </si>
  <si>
    <t>CARRIL D 480-485</t>
  </si>
  <si>
    <t>CARRIL I 480-485</t>
  </si>
  <si>
    <t>CARRIL D 485-490</t>
  </si>
  <si>
    <t>CARRIL I 485-490</t>
  </si>
  <si>
    <t>CARRIL D 490-495</t>
  </si>
  <si>
    <t>CARRIL I 490-495</t>
  </si>
  <si>
    <t>CARRIL D 495-500</t>
  </si>
  <si>
    <t>CARRIL I 500-505</t>
  </si>
  <si>
    <t>CARRIL D 500-505</t>
  </si>
  <si>
    <t>CARRIL D 505-510</t>
  </si>
  <si>
    <t>CARRIL I 505-510</t>
  </si>
  <si>
    <t>CARRIL D 510-515</t>
  </si>
  <si>
    <t>CARRIL I 510-515</t>
  </si>
  <si>
    <t>CARRIL D 515-520</t>
  </si>
  <si>
    <t>CARRIL D 520-525</t>
  </si>
  <si>
    <t>CARRIL D 525-530</t>
  </si>
  <si>
    <t>CARRIL D 530-535</t>
  </si>
  <si>
    <t>CARRIL D 535-540</t>
  </si>
  <si>
    <t>CARRIL I 535-450</t>
  </si>
  <si>
    <t>CARRIL D 540-545</t>
  </si>
  <si>
    <t>CARRIL D 545-550</t>
  </si>
  <si>
    <t>CARRIL I 545-550</t>
  </si>
  <si>
    <t>CARRIL D 550-555</t>
  </si>
  <si>
    <t>CARRIL D 555-560</t>
  </si>
  <si>
    <t>CARRIL D 560-565</t>
  </si>
  <si>
    <t>CARRIL I 560-565</t>
  </si>
  <si>
    <t>CARRIL D 565-570</t>
  </si>
  <si>
    <t>FISURA LONGITUDINAL 565-570</t>
  </si>
  <si>
    <t>FISURA EN MEDIA LUNA 565-570</t>
  </si>
  <si>
    <t>CARRIL D 570-575</t>
  </si>
  <si>
    <t>CARRIL D 575-580</t>
  </si>
  <si>
    <t>PERDIDA DE AGREGADO 575-580</t>
  </si>
  <si>
    <t>CARRIL D 580-585</t>
  </si>
  <si>
    <t>PERDIDA 580-585</t>
  </si>
  <si>
    <t>DESCASCARAMIENTO 585-590</t>
  </si>
  <si>
    <t>PERDIDA 585-590</t>
  </si>
  <si>
    <t>CARRIL D 585-590</t>
  </si>
  <si>
    <t>CARRIL D 590-595</t>
  </si>
  <si>
    <t>FISURA TRANSVERSAL 590-595</t>
  </si>
  <si>
    <t>PARCHE 590-595</t>
  </si>
  <si>
    <t>CARRIL D 595-600</t>
  </si>
  <si>
    <t>CARRIL D 600-605</t>
  </si>
  <si>
    <t>CARRIL D 605-610</t>
  </si>
  <si>
    <t>CARRIL I 605-610</t>
  </si>
  <si>
    <t>CARRIL D 610-615</t>
  </si>
  <si>
    <t>CARRIL I 610-615</t>
  </si>
  <si>
    <t>CARRIL D 615-620</t>
  </si>
  <si>
    <t>CARRIL I 615-620</t>
  </si>
  <si>
    <t>CARRIL D 620-625</t>
  </si>
  <si>
    <t>CARRIL I 620-625</t>
  </si>
  <si>
    <t>CARRIL D 625-630</t>
  </si>
  <si>
    <t>CARRIL I 625-630</t>
  </si>
  <si>
    <t>CARRIL D 630-635</t>
  </si>
  <si>
    <t>CARRIL D 635-640</t>
  </si>
  <si>
    <t>CARRIL I 635-640</t>
  </si>
  <si>
    <t>k00+720</t>
  </si>
  <si>
    <t>k00+725</t>
  </si>
  <si>
    <t>CARRIL D 640-720</t>
  </si>
  <si>
    <t>CARRIL I 640-720</t>
  </si>
  <si>
    <t>CARRIL D 720-725</t>
  </si>
  <si>
    <t>CARRIL D 725-730</t>
  </si>
  <si>
    <t xml:space="preserve"> cm </t>
  </si>
  <si>
    <t>PERDIDA DE AGREGADO 725-730</t>
  </si>
  <si>
    <t>CARRIL D 730-735</t>
  </si>
  <si>
    <t>CARRIL D 735-740</t>
  </si>
  <si>
    <t>CARRIL D 740-745</t>
  </si>
  <si>
    <t>PERDIDA DE AGREGADO 740-745</t>
  </si>
  <si>
    <t xml:space="preserve">35  cm </t>
  </si>
  <si>
    <t>CARRIL D 85-90</t>
  </si>
  <si>
    <t>CARRIL I 85-90</t>
  </si>
  <si>
    <t>CARRIL D 90-95</t>
  </si>
  <si>
    <t>CARRIL I 90-95</t>
  </si>
  <si>
    <t>CARRIL D 95-100</t>
  </si>
  <si>
    <t>CARRIL 100-105</t>
  </si>
  <si>
    <t>CARRIL I 100-105</t>
  </si>
  <si>
    <t>CARRIL D 105-110</t>
  </si>
  <si>
    <t>CARRIL I 105-110</t>
  </si>
  <si>
    <t>CARRIL D 110-115</t>
  </si>
  <si>
    <t>CARRIL I 110-115</t>
  </si>
  <si>
    <t>CARRIL D 115-120</t>
  </si>
  <si>
    <t>CARRIL D 120-125</t>
  </si>
  <si>
    <t>CARRIL I 120-125</t>
  </si>
  <si>
    <t>CARRIL D 125-130</t>
  </si>
  <si>
    <t>CARRIL I 125-130</t>
  </si>
  <si>
    <t>CARRIL D 130-135</t>
  </si>
  <si>
    <t>CARRIL I 130-135</t>
  </si>
  <si>
    <t>CARRIL D 135-140</t>
  </si>
  <si>
    <t>CARRIL I 135-140</t>
  </si>
  <si>
    <t>CARRIL D 140-145</t>
  </si>
  <si>
    <t>CARRIL I 140-145</t>
  </si>
  <si>
    <t>CARRIL D 145-150</t>
  </si>
  <si>
    <t>CARRIL I 145-150</t>
  </si>
  <si>
    <t>CARRIL D 150-155</t>
  </si>
  <si>
    <t>CARRIL I 150-155</t>
  </si>
  <si>
    <t>CARRIL D 155-160</t>
  </si>
  <si>
    <t>CARRIL I 155-160</t>
  </si>
  <si>
    <t>CARRIL D 160-165</t>
  </si>
  <si>
    <t>CARRIL I 160-165</t>
  </si>
  <si>
    <t>CARRIL D 165-170</t>
  </si>
  <si>
    <t>DESCASCARAMIENTO 165-170</t>
  </si>
  <si>
    <t xml:space="preserve">FISURA LONGITUDINAL </t>
  </si>
  <si>
    <t>CARRIL I 165-170</t>
  </si>
  <si>
    <t>CARRIL D 170-175</t>
  </si>
  <si>
    <t>DESCASCARAMIENTO 170-175</t>
  </si>
  <si>
    <t>FISURA LONGITUDINAL 170-175</t>
  </si>
  <si>
    <t>CARRIL D 175-180</t>
  </si>
  <si>
    <t>BACHE 175-180</t>
  </si>
  <si>
    <t>PIEL DE COCODRILO 175-180</t>
  </si>
  <si>
    <t>CARRIL I 175-180</t>
  </si>
  <si>
    <t>CARRIL D 180-185</t>
  </si>
  <si>
    <t>FISURA LONGITUDINAL 180-185</t>
  </si>
  <si>
    <t>PIEL DE COCODRILO 180-185</t>
  </si>
  <si>
    <t>CARRIL D 185-190</t>
  </si>
  <si>
    <t>CARRIL D 190-195</t>
  </si>
  <si>
    <t>CARRIL D 195-200</t>
  </si>
  <si>
    <t>CARRIL I 195-200</t>
  </si>
  <si>
    <t>CARRIL D 200-205</t>
  </si>
  <si>
    <t>CARRIL I 200-205</t>
  </si>
  <si>
    <t>CARRIL D 205-210</t>
  </si>
  <si>
    <t>CARRIL D 210-215</t>
  </si>
  <si>
    <t>CARRIL I 210-215</t>
  </si>
  <si>
    <t>CARRIL D 215-220</t>
  </si>
  <si>
    <t>CARRIL D 220-225</t>
  </si>
  <si>
    <t>PARCHE 220-225</t>
  </si>
  <si>
    <t>CARRIL D 225-230</t>
  </si>
  <si>
    <t>BACHE 225-230</t>
  </si>
  <si>
    <t>CARRIL D 230-235</t>
  </si>
  <si>
    <t>CARRIL D 235-240</t>
  </si>
  <si>
    <t>CARRIL D 240-245</t>
  </si>
  <si>
    <t>CARRIL D 245-250</t>
  </si>
  <si>
    <t>CARRIL D 270-275</t>
  </si>
  <si>
    <t>CARRIL D 320-325</t>
  </si>
  <si>
    <t>CARRIL D 745-750</t>
  </si>
  <si>
    <t>FISURA TRANSVERSAL 745-750</t>
  </si>
  <si>
    <t>CARRIL D 750-785</t>
  </si>
  <si>
    <t>CARRIL D 785-790</t>
  </si>
  <si>
    <t>CARRIL I 785-790</t>
  </si>
  <si>
    <t>CARRIL I 790-795</t>
  </si>
  <si>
    <t>CARRIL D 790-795</t>
  </si>
  <si>
    <t>CARRIL D 795-800</t>
  </si>
  <si>
    <t>CARRIL I 795-800</t>
  </si>
  <si>
    <t>CARRIL D 800-805</t>
  </si>
  <si>
    <t>CARRIL I 800-805</t>
  </si>
  <si>
    <t>CARRIL D 805-810</t>
  </si>
  <si>
    <t>CARRIL I 805-810</t>
  </si>
  <si>
    <t>CARRIL D 810-815</t>
  </si>
  <si>
    <t>ABULTAMIENTO 810-815</t>
  </si>
  <si>
    <t>CARRIL I 810-815</t>
  </si>
  <si>
    <t>CARRIL D 815-820</t>
  </si>
  <si>
    <t>CARRIL D815-820</t>
  </si>
  <si>
    <t>CARRIL D 820-825</t>
  </si>
  <si>
    <t>CARRIL I 820-825</t>
  </si>
  <si>
    <t>CARRIL D 825-830</t>
  </si>
  <si>
    <t>CARRIL I 825-830</t>
  </si>
  <si>
    <t>CARRIL D 830-835</t>
  </si>
  <si>
    <t>CARRIL I 830-835</t>
  </si>
  <si>
    <t>CARRIL D 835-840</t>
  </si>
  <si>
    <t>CARRIL D 840-845</t>
  </si>
  <si>
    <t>CARRIL D 845-900</t>
  </si>
  <si>
    <t>CARRIL D 900-920</t>
  </si>
  <si>
    <t>CARRIL D 920-925</t>
  </si>
  <si>
    <t>CARRIL I 920-925</t>
  </si>
  <si>
    <t>CARRIL D 925-930</t>
  </si>
  <si>
    <t xml:space="preserve">FISURA EN JUNTAS DE CONSTRUCCIÓN </t>
  </si>
  <si>
    <t>CARRIL D 930-940</t>
  </si>
  <si>
    <t>CARRIL D 940-945</t>
  </si>
  <si>
    <t>CARRIL D 950-955</t>
  </si>
  <si>
    <t>CARRIL D 955-960</t>
  </si>
  <si>
    <t>CARRIL D 960-965</t>
  </si>
  <si>
    <t>ABULTAMIENTO 960-965</t>
  </si>
  <si>
    <t>CARRIL D 965-970</t>
  </si>
  <si>
    <t>CARRIL D 970-975</t>
  </si>
  <si>
    <t>CARRIL D 975-980</t>
  </si>
  <si>
    <t>CARRIL D 980-985</t>
  </si>
  <si>
    <t>CARRIL D 985-990</t>
  </si>
  <si>
    <t>CARRIL D 990-995</t>
  </si>
  <si>
    <t>CARRIL D 995-1000</t>
  </si>
  <si>
    <t>CARRIL D 945-950</t>
  </si>
  <si>
    <t>K00+000</t>
  </si>
  <si>
    <t>CARRIL D 080-085</t>
  </si>
  <si>
    <t>FISURA TRANSVERSAL 560-565</t>
  </si>
  <si>
    <t>K00+000+K1+000</t>
  </si>
  <si>
    <t>Observaciones:  Durante la inspección visual se presento un  clima templado con una temperatura aproximadamente de 21°C, a esta vía no se le ha realizado el mantenimiento adecuado, y por tal motivo la acumulación de basuras en las cunetas no permite un flujo constante del agua en epoca de lluvias.</t>
  </si>
  <si>
    <t>1000 m</t>
  </si>
  <si>
    <t>58.5 cm</t>
  </si>
  <si>
    <t>GL</t>
  </si>
  <si>
    <t>DST</t>
  </si>
  <si>
    <t>k1+000</t>
  </si>
  <si>
    <t xml:space="preserve">Grieta longitudinal </t>
  </si>
  <si>
    <t xml:space="preserve">Deterioro del sello </t>
  </si>
  <si>
    <t xml:space="preserve">La grieta longitudinal se presenta perpendicular al eje de la via </t>
  </si>
  <si>
    <t>Desprendimiento del sello de las juntas longitudinales  y transversales esto se debo a la pérdida de adherencai entre el sello y la losa.</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</si>
</sst>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0"/>
    <numFmt numFmtId="165" formatCode="0.0"/>
  </numFmts>
  <fonts count="12" x14ac:knownFonts="1">
    <font>
      <sz val="11"/>
      <color theme="1"/>
      <name val="Calibri"/>
      <family val="2"/>
      <scheme val="minor"/>
    </font>
    <font>
      <b/>
      <sz val="11"/>
      <color theme="1"/>
      <name val="Calibri"/>
      <family val="2"/>
      <scheme val="minor"/>
    </font>
    <font>
      <sz val="11"/>
      <name val="Calibri"/>
      <family val="2"/>
      <scheme val="minor"/>
    </font>
    <font>
      <sz val="11"/>
      <color rgb="FFFF0000"/>
      <name val="Calibri"/>
      <family val="2"/>
      <scheme val="minor"/>
    </font>
    <font>
      <b/>
      <sz val="11"/>
      <name val="Calibri"/>
      <family val="2"/>
      <scheme val="minor"/>
    </font>
    <font>
      <sz val="11"/>
      <color theme="1"/>
      <name val="Calibri"/>
      <family val="2"/>
      <scheme val="minor"/>
    </font>
    <font>
      <sz val="12"/>
      <color theme="1"/>
      <name val="Arial"/>
      <family val="2"/>
    </font>
    <font>
      <b/>
      <sz val="12"/>
      <color theme="1"/>
      <name val="Arial"/>
      <family val="2"/>
    </font>
    <font>
      <sz val="11"/>
      <color theme="1"/>
      <name val="Arial"/>
      <family val="2"/>
    </font>
    <font>
      <b/>
      <sz val="11"/>
      <color theme="1"/>
      <name val="Arial"/>
      <family val="2"/>
    </font>
    <font>
      <u/>
      <sz val="11"/>
      <color theme="10"/>
      <name val="Calibri"/>
      <family val="2"/>
      <scheme val="minor"/>
    </font>
    <font>
      <b/>
      <sz val="14"/>
      <name val="Arial"/>
      <family val="2"/>
    </font>
  </fonts>
  <fills count="13">
    <fill>
      <patternFill patternType="none"/>
    </fill>
    <fill>
      <patternFill patternType="gray125"/>
    </fill>
    <fill>
      <patternFill patternType="solid">
        <fgColor theme="7"/>
        <bgColor indexed="64"/>
      </patternFill>
    </fill>
    <fill>
      <patternFill patternType="solid">
        <fgColor theme="0"/>
        <bgColor indexed="64"/>
      </patternFill>
    </fill>
    <fill>
      <patternFill patternType="solid">
        <fgColor theme="5"/>
        <bgColor indexed="64"/>
      </patternFill>
    </fill>
    <fill>
      <patternFill patternType="solid">
        <fgColor theme="9"/>
        <bgColor indexed="64"/>
      </patternFill>
    </fill>
    <fill>
      <patternFill patternType="solid">
        <fgColor theme="7" tint="0.39997558519241921"/>
        <bgColor indexed="64"/>
      </patternFill>
    </fill>
    <fill>
      <patternFill patternType="solid">
        <fgColor theme="5" tint="0.39997558519241921"/>
        <bgColor indexed="64"/>
      </patternFill>
    </fill>
    <fill>
      <patternFill patternType="solid">
        <fgColor theme="8"/>
        <bgColor indexed="64"/>
      </patternFill>
    </fill>
    <fill>
      <patternFill patternType="solid">
        <fgColor rgb="FF0070C0"/>
        <bgColor indexed="64"/>
      </patternFill>
    </fill>
    <fill>
      <patternFill patternType="solid">
        <fgColor rgb="FF00B0F0"/>
        <bgColor indexed="64"/>
      </patternFill>
    </fill>
    <fill>
      <patternFill patternType="solid">
        <fgColor rgb="FFFF0000"/>
        <bgColor indexed="64"/>
      </patternFill>
    </fill>
    <fill>
      <patternFill patternType="solid">
        <fgColor theme="2"/>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s>
  <cellStyleXfs count="3">
    <xf numFmtId="0" fontId="0" fillId="0" borderId="0"/>
    <xf numFmtId="9" fontId="5" fillId="0" borderId="0" applyFont="0" applyFill="0" applyBorder="0" applyAlignment="0" applyProtection="0"/>
    <xf numFmtId="0" fontId="10" fillId="0" borderId="0" applyNumberFormat="0" applyFill="0" applyBorder="0" applyAlignment="0" applyProtection="0"/>
  </cellStyleXfs>
  <cellXfs count="428">
    <xf numFmtId="0" fontId="0" fillId="0" borderId="0" xfId="0"/>
    <xf numFmtId="0" fontId="0" fillId="0" borderId="0" xfId="0" applyAlignment="1">
      <alignment horizontal="center"/>
    </xf>
    <xf numFmtId="0" fontId="0" fillId="0" borderId="1" xfId="0" applyBorder="1" applyAlignment="1">
      <alignment horizontal="center"/>
    </xf>
    <xf numFmtId="0" fontId="0" fillId="0" borderId="1" xfId="0" applyBorder="1"/>
    <xf numFmtId="0" fontId="1" fillId="0" borderId="0" xfId="0" applyFont="1" applyAlignment="1">
      <alignment horizontal="center"/>
    </xf>
    <xf numFmtId="0" fontId="1" fillId="0" borderId="0" xfId="0" applyFont="1"/>
    <xf numFmtId="0" fontId="1" fillId="0" borderId="1" xfId="0" applyFont="1" applyBorder="1" applyAlignment="1">
      <alignment horizontal="center"/>
    </xf>
    <xf numFmtId="0" fontId="1" fillId="0" borderId="10" xfId="0" applyFont="1" applyBorder="1"/>
    <xf numFmtId="0" fontId="0" fillId="0" borderId="15" xfId="0" applyBorder="1"/>
    <xf numFmtId="0" fontId="0" fillId="0" borderId="25" xfId="0" applyBorder="1"/>
    <xf numFmtId="0" fontId="0" fillId="0" borderId="15" xfId="0" applyBorder="1" applyAlignment="1">
      <alignment horizontal="center"/>
    </xf>
    <xf numFmtId="0" fontId="0" fillId="0" borderId="15" xfId="0"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wrapText="1"/>
    </xf>
    <xf numFmtId="0" fontId="0" fillId="3" borderId="1" xfId="0" applyFill="1" applyBorder="1"/>
    <xf numFmtId="0" fontId="0" fillId="3" borderId="1" xfId="0" applyFill="1" applyBorder="1" applyAlignment="1">
      <alignment horizontal="center" vertical="center"/>
    </xf>
    <xf numFmtId="0" fontId="0" fillId="0" borderId="34" xfId="0" applyBorder="1" applyAlignment="1">
      <alignment horizontal="center" vertical="center"/>
    </xf>
    <xf numFmtId="0" fontId="0" fillId="0" borderId="35" xfId="0" applyBorder="1" applyAlignment="1">
      <alignment horizontal="center" vertical="center"/>
    </xf>
    <xf numFmtId="0" fontId="1" fillId="0" borderId="1" xfId="0" applyFont="1" applyBorder="1"/>
    <xf numFmtId="0" fontId="0" fillId="0" borderId="0" xfId="0" applyAlignment="1">
      <alignment horizontal="left" vertical="center" wrapText="1"/>
    </xf>
    <xf numFmtId="0" fontId="1" fillId="0" borderId="10" xfId="0" applyFont="1" applyBorder="1" applyAlignment="1">
      <alignment horizontal="center"/>
    </xf>
    <xf numFmtId="0" fontId="1" fillId="0" borderId="0" xfId="0" applyFont="1" applyAlignment="1">
      <alignment horizontal="left" vertical="center"/>
    </xf>
    <xf numFmtId="0" fontId="0" fillId="0" borderId="0" xfId="0" applyAlignment="1">
      <alignment horizontal="center" vertical="center"/>
    </xf>
    <xf numFmtId="0" fontId="0" fillId="3" borderId="15" xfId="0" applyFill="1" applyBorder="1" applyAlignment="1">
      <alignment horizontal="center" vertical="center"/>
    </xf>
    <xf numFmtId="0" fontId="0" fillId="3" borderId="1" xfId="0" applyFont="1" applyFill="1" applyBorder="1" applyAlignment="1">
      <alignment horizontal="center" vertical="center"/>
    </xf>
    <xf numFmtId="0" fontId="1" fillId="0" borderId="0" xfId="0" applyFont="1" applyBorder="1" applyAlignment="1">
      <alignment horizontal="left" vertical="center"/>
    </xf>
    <xf numFmtId="0" fontId="0" fillId="0" borderId="0" xfId="0" applyBorder="1" applyAlignment="1">
      <alignment vertical="center" wrapText="1"/>
    </xf>
    <xf numFmtId="0" fontId="0" fillId="3" borderId="0" xfId="0" applyFill="1" applyAlignment="1">
      <alignment horizontal="center" vertical="center"/>
    </xf>
    <xf numFmtId="0" fontId="1" fillId="0" borderId="10" xfId="0" applyFont="1" applyBorder="1" applyAlignment="1">
      <alignment horizontal="center" vertical="center"/>
    </xf>
    <xf numFmtId="0" fontId="0" fillId="0" borderId="40" xfId="0" applyFont="1" applyBorder="1" applyAlignment="1">
      <alignment horizontal="center" vertical="center"/>
    </xf>
    <xf numFmtId="0" fontId="0" fillId="0" borderId="39" xfId="0" applyFont="1" applyBorder="1" applyAlignment="1">
      <alignment horizontal="center" vertical="center"/>
    </xf>
    <xf numFmtId="0" fontId="0" fillId="0" borderId="0" xfId="0" applyBorder="1" applyAlignment="1">
      <alignment horizontal="left" vertical="center" wrapText="1"/>
    </xf>
    <xf numFmtId="0" fontId="2" fillId="0" borderId="39"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1" xfId="0" applyBorder="1" applyAlignment="1">
      <alignment horizontal="center" vertical="top"/>
    </xf>
    <xf numFmtId="0" fontId="1" fillId="0" borderId="1" xfId="0" applyFont="1" applyBorder="1" applyAlignment="1">
      <alignment horizontal="center"/>
    </xf>
    <xf numFmtId="0" fontId="0" fillId="0" borderId="1" xfId="0" applyFont="1" applyBorder="1" applyAlignment="1">
      <alignment horizontal="center"/>
    </xf>
    <xf numFmtId="0" fontId="0" fillId="0" borderId="0" xfId="0" applyBorder="1" applyAlignment="1">
      <alignment horizontal="left" vertical="center" wrapText="1"/>
    </xf>
    <xf numFmtId="0" fontId="1" fillId="0" borderId="1" xfId="0" applyFont="1" applyBorder="1" applyAlignment="1">
      <alignment horizontal="center"/>
    </xf>
    <xf numFmtId="0" fontId="0" fillId="3" borderId="1" xfId="0" applyFont="1" applyFill="1" applyBorder="1" applyAlignment="1">
      <alignment horizontal="center"/>
    </xf>
    <xf numFmtId="0" fontId="1" fillId="0" borderId="10" xfId="0" applyFont="1" applyBorder="1" applyAlignment="1">
      <alignment horizontal="center"/>
    </xf>
    <xf numFmtId="0" fontId="0" fillId="3" borderId="1" xfId="0" applyFont="1" applyFill="1" applyBorder="1" applyAlignment="1">
      <alignment horizontal="center" vertical="center" wrapText="1"/>
    </xf>
    <xf numFmtId="0" fontId="0" fillId="3" borderId="39" xfId="0" applyFont="1" applyFill="1" applyBorder="1" applyAlignment="1">
      <alignment horizontal="center" vertical="center"/>
    </xf>
    <xf numFmtId="0" fontId="0" fillId="0" borderId="1" xfId="0" applyFont="1" applyBorder="1" applyAlignment="1">
      <alignment horizontal="center" vertical="center"/>
    </xf>
    <xf numFmtId="0" fontId="2" fillId="3" borderId="39" xfId="0" applyFont="1" applyFill="1" applyBorder="1" applyAlignment="1">
      <alignment horizontal="center" vertical="center"/>
    </xf>
    <xf numFmtId="0" fontId="0" fillId="0" borderId="1" xfId="0" applyBorder="1" applyAlignment="1">
      <alignment horizontal="center" vertical="center"/>
    </xf>
    <xf numFmtId="0" fontId="1" fillId="0" borderId="0" xfId="0" applyFont="1" applyBorder="1" applyAlignment="1">
      <alignment horizontal="center"/>
    </xf>
    <xf numFmtId="0" fontId="1" fillId="0" borderId="10" xfId="0" applyFont="1" applyBorder="1" applyAlignment="1">
      <alignment horizontal="center"/>
    </xf>
    <xf numFmtId="0" fontId="1" fillId="0" borderId="22" xfId="0" applyFont="1" applyBorder="1" applyAlignment="1">
      <alignment horizontal="center"/>
    </xf>
    <xf numFmtId="0" fontId="1" fillId="0" borderId="1" xfId="0" applyFont="1" applyBorder="1" applyAlignment="1">
      <alignment horizontal="center"/>
    </xf>
    <xf numFmtId="0" fontId="1" fillId="0" borderId="1" xfId="0" applyFont="1" applyBorder="1" applyAlignment="1">
      <alignment horizontal="center" vertical="center"/>
    </xf>
    <xf numFmtId="0" fontId="1" fillId="0" borderId="0" xfId="0" applyFont="1" applyBorder="1" applyAlignment="1">
      <alignment horizontal="center"/>
    </xf>
    <xf numFmtId="0" fontId="1" fillId="0" borderId="27" xfId="0" applyFont="1" applyBorder="1" applyAlignment="1">
      <alignment horizontal="center"/>
    </xf>
    <xf numFmtId="0" fontId="1" fillId="0" borderId="0" xfId="0" applyFont="1" applyAlignment="1">
      <alignment horizontal="center"/>
    </xf>
    <xf numFmtId="0" fontId="1" fillId="0" borderId="10" xfId="0" applyFont="1" applyBorder="1" applyAlignment="1">
      <alignment horizontal="center"/>
    </xf>
    <xf numFmtId="0" fontId="1" fillId="0" borderId="1" xfId="0" applyFont="1" applyBorder="1" applyAlignment="1">
      <alignment horizontal="center"/>
    </xf>
    <xf numFmtId="0" fontId="1" fillId="0" borderId="1" xfId="0" applyFont="1" applyBorder="1" applyAlignment="1">
      <alignment horizontal="center" vertical="center"/>
    </xf>
    <xf numFmtId="0" fontId="1" fillId="0" borderId="22" xfId="0" applyFont="1" applyBorder="1" applyAlignment="1">
      <alignment horizontal="center"/>
    </xf>
    <xf numFmtId="0" fontId="1" fillId="0" borderId="0" xfId="0" applyFont="1" applyBorder="1"/>
    <xf numFmtId="0" fontId="1" fillId="0" borderId="20" xfId="0" applyFont="1" applyBorder="1"/>
    <xf numFmtId="0" fontId="8" fillId="0" borderId="1" xfId="0" applyFont="1" applyBorder="1" applyAlignment="1">
      <alignment horizontal="center"/>
    </xf>
    <xf numFmtId="0" fontId="7" fillId="0" borderId="62" xfId="0" applyFont="1" applyBorder="1" applyAlignment="1">
      <alignment horizontal="center" vertical="center"/>
    </xf>
    <xf numFmtId="0" fontId="6" fillId="0" borderId="22" xfId="0" applyFont="1" applyBorder="1" applyAlignment="1">
      <alignment horizontal="center" vertical="center"/>
    </xf>
    <xf numFmtId="0" fontId="8" fillId="0" borderId="22" xfId="0" applyFont="1" applyBorder="1" applyAlignment="1">
      <alignment horizontal="center" vertical="center"/>
    </xf>
    <xf numFmtId="0" fontId="7" fillId="0" borderId="48" xfId="0" applyFont="1" applyBorder="1" applyAlignment="1">
      <alignment horizontal="center" vertical="center"/>
    </xf>
    <xf numFmtId="0" fontId="8" fillId="0" borderId="45" xfId="0" applyFont="1" applyBorder="1" applyAlignment="1">
      <alignment horizontal="center" vertical="center"/>
    </xf>
    <xf numFmtId="0" fontId="8" fillId="0" borderId="48" xfId="0" applyFont="1" applyBorder="1" applyAlignment="1">
      <alignment horizontal="center" vertical="center"/>
    </xf>
    <xf numFmtId="0" fontId="9" fillId="0" borderId="48" xfId="0" applyFont="1" applyBorder="1" applyAlignment="1">
      <alignment horizontal="center" vertical="center"/>
    </xf>
    <xf numFmtId="0" fontId="8" fillId="0" borderId="0" xfId="0" applyFont="1" applyAlignment="1">
      <alignment vertical="center"/>
    </xf>
    <xf numFmtId="0" fontId="0" fillId="0" borderId="1" xfId="0" applyBorder="1" applyAlignment="1">
      <alignment vertical="center" wrapText="1"/>
    </xf>
    <xf numFmtId="0" fontId="0" fillId="0" borderId="1" xfId="0" applyBorder="1" applyAlignment="1"/>
    <xf numFmtId="0" fontId="0" fillId="0" borderId="16" xfId="0" applyBorder="1" applyAlignment="1"/>
    <xf numFmtId="0" fontId="0" fillId="0" borderId="16" xfId="0" applyBorder="1"/>
    <xf numFmtId="0" fontId="0" fillId="0" borderId="19" xfId="0" applyBorder="1"/>
    <xf numFmtId="0" fontId="0" fillId="0" borderId="20" xfId="0" applyBorder="1"/>
    <xf numFmtId="0" fontId="0" fillId="0" borderId="31" xfId="0" applyBorder="1"/>
    <xf numFmtId="0" fontId="1" fillId="0" borderId="0" xfId="0" applyFont="1" applyBorder="1" applyAlignment="1">
      <alignment horizontal="center"/>
    </xf>
    <xf numFmtId="0" fontId="1" fillId="0" borderId="10" xfId="0" applyFont="1" applyBorder="1" applyAlignment="1">
      <alignment horizontal="center"/>
    </xf>
    <xf numFmtId="0" fontId="1" fillId="0" borderId="1" xfId="0" applyFont="1" applyBorder="1" applyAlignment="1">
      <alignment horizontal="center"/>
    </xf>
    <xf numFmtId="0" fontId="1" fillId="0" borderId="22" xfId="0" applyFont="1" applyBorder="1" applyAlignment="1">
      <alignment horizontal="center"/>
    </xf>
    <xf numFmtId="0" fontId="0" fillId="0" borderId="0" xfId="0" applyBorder="1" applyAlignment="1">
      <alignment horizontal="center"/>
    </xf>
    <xf numFmtId="0" fontId="0" fillId="0" borderId="16" xfId="0"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0" fontId="0" fillId="0" borderId="31" xfId="0" applyBorder="1" applyAlignment="1">
      <alignment horizontal="center" vertical="center"/>
    </xf>
    <xf numFmtId="9" fontId="0" fillId="0" borderId="15" xfId="0" applyNumberFormat="1" applyBorder="1" applyAlignment="1">
      <alignment horizontal="center" vertical="center"/>
    </xf>
    <xf numFmtId="9" fontId="0" fillId="0" borderId="19" xfId="0" applyNumberFormat="1" applyBorder="1" applyAlignment="1">
      <alignment horizontal="center" vertical="center"/>
    </xf>
    <xf numFmtId="9" fontId="0" fillId="0" borderId="1" xfId="0" applyNumberFormat="1" applyBorder="1" applyAlignment="1">
      <alignment horizontal="center" vertical="center"/>
    </xf>
    <xf numFmtId="9" fontId="0" fillId="0" borderId="20" xfId="0" applyNumberFormat="1" applyBorder="1" applyAlignment="1">
      <alignment horizontal="center" vertical="center"/>
    </xf>
    <xf numFmtId="9" fontId="0" fillId="0" borderId="16" xfId="0" applyNumberFormat="1" applyBorder="1" applyAlignment="1">
      <alignment horizontal="center" vertical="center"/>
    </xf>
    <xf numFmtId="9" fontId="0" fillId="0" borderId="31" xfId="0" applyNumberFormat="1" applyBorder="1" applyAlignment="1">
      <alignment horizontal="center" vertical="center"/>
    </xf>
    <xf numFmtId="0" fontId="1" fillId="0" borderId="0" xfId="0" applyFont="1" applyBorder="1" applyAlignment="1">
      <alignment horizontal="center"/>
    </xf>
    <xf numFmtId="0" fontId="1" fillId="0" borderId="10" xfId="0" applyFont="1" applyBorder="1" applyAlignment="1">
      <alignment horizontal="center"/>
    </xf>
    <xf numFmtId="0" fontId="0" fillId="0" borderId="28" xfId="0" applyBorder="1"/>
    <xf numFmtId="0" fontId="0" fillId="0" borderId="10" xfId="0" applyBorder="1"/>
    <xf numFmtId="0" fontId="0" fillId="0" borderId="22" xfId="0" applyBorder="1"/>
    <xf numFmtId="0" fontId="1" fillId="0" borderId="10" xfId="0" applyFont="1" applyBorder="1" applyAlignment="1">
      <alignment horizontal="center"/>
    </xf>
    <xf numFmtId="0" fontId="10" fillId="0" borderId="1" xfId="2" applyBorder="1" applyAlignment="1">
      <alignment horizontal="center" vertical="center"/>
    </xf>
    <xf numFmtId="0" fontId="10" fillId="0" borderId="10" xfId="2" applyBorder="1" applyAlignment="1">
      <alignment horizontal="center"/>
    </xf>
    <xf numFmtId="0" fontId="10" fillId="0" borderId="1" xfId="2" applyBorder="1" applyAlignment="1">
      <alignment horizontal="center"/>
    </xf>
    <xf numFmtId="0" fontId="10" fillId="0" borderId="10" xfId="2" applyBorder="1" applyAlignment="1">
      <alignment horizontal="center" vertical="center"/>
    </xf>
    <xf numFmtId="0" fontId="0" fillId="0" borderId="0" xfId="0" applyFill="1" applyAlignment="1">
      <alignment horizontal="center"/>
    </xf>
    <xf numFmtId="0" fontId="10" fillId="0" borderId="0" xfId="2" applyFill="1" applyAlignment="1">
      <alignment horizontal="center" vertical="center"/>
    </xf>
    <xf numFmtId="0" fontId="10" fillId="0" borderId="0" xfId="2" applyFill="1" applyAlignment="1">
      <alignment horizontal="center"/>
    </xf>
    <xf numFmtId="0" fontId="10" fillId="0" borderId="56" xfId="2" applyFill="1" applyBorder="1" applyAlignment="1">
      <alignment horizontal="center"/>
    </xf>
    <xf numFmtId="0" fontId="1" fillId="0" borderId="0" xfId="0" applyFont="1" applyFill="1" applyAlignment="1">
      <alignment horizontal="center" vertical="center"/>
    </xf>
    <xf numFmtId="0" fontId="1" fillId="3" borderId="10" xfId="0" applyFont="1" applyFill="1" applyBorder="1" applyAlignment="1">
      <alignment horizontal="center"/>
    </xf>
    <xf numFmtId="0" fontId="1" fillId="3" borderId="10" xfId="0" applyFont="1" applyFill="1" applyBorder="1" applyAlignment="1">
      <alignment horizontal="center" vertical="center"/>
    </xf>
    <xf numFmtId="0" fontId="10" fillId="3" borderId="10" xfId="2" applyFill="1" applyBorder="1" applyAlignment="1">
      <alignment horizontal="center" vertical="center"/>
    </xf>
    <xf numFmtId="0" fontId="10" fillId="3" borderId="10" xfId="2" applyFill="1" applyBorder="1" applyAlignment="1">
      <alignment horizontal="center"/>
    </xf>
    <xf numFmtId="0" fontId="10" fillId="0" borderId="10" xfId="2" applyFill="1" applyBorder="1" applyAlignment="1">
      <alignment horizontal="center" vertical="center"/>
    </xf>
    <xf numFmtId="0" fontId="10" fillId="0" borderId="10" xfId="2" applyFill="1" applyBorder="1" applyAlignment="1">
      <alignment horizontal="center"/>
    </xf>
    <xf numFmtId="0" fontId="10" fillId="3" borderId="1" xfId="2" applyFill="1" applyBorder="1" applyAlignment="1">
      <alignment horizontal="center" vertical="center"/>
    </xf>
    <xf numFmtId="0" fontId="4" fillId="0" borderId="10" xfId="0" applyFont="1" applyBorder="1" applyAlignment="1">
      <alignment horizontal="center" vertical="center"/>
    </xf>
    <xf numFmtId="0" fontId="10" fillId="3" borderId="39" xfId="2" applyFill="1" applyBorder="1" applyAlignment="1">
      <alignment horizontal="center" vertical="center"/>
    </xf>
    <xf numFmtId="0" fontId="10" fillId="0" borderId="39" xfId="2" applyBorder="1" applyAlignment="1">
      <alignment horizontal="center" vertical="center"/>
    </xf>
    <xf numFmtId="0" fontId="1" fillId="0" borderId="10" xfId="0" applyFont="1" applyBorder="1" applyAlignment="1">
      <alignment horizontal="center"/>
    </xf>
    <xf numFmtId="0" fontId="10" fillId="0" borderId="35" xfId="2" applyFill="1" applyBorder="1" applyAlignment="1">
      <alignment horizontal="center" vertical="center"/>
    </xf>
    <xf numFmtId="0" fontId="10" fillId="0" borderId="1" xfId="2" applyFill="1" applyBorder="1" applyAlignment="1">
      <alignment horizontal="center" vertical="center"/>
    </xf>
    <xf numFmtId="0" fontId="0" fillId="0" borderId="0" xfId="0" applyAlignment="1">
      <alignment vertical="center" wrapText="1"/>
    </xf>
    <xf numFmtId="0" fontId="9" fillId="0" borderId="62" xfId="0" applyFont="1" applyBorder="1" applyAlignment="1">
      <alignment horizontal="center" vertical="center"/>
    </xf>
    <xf numFmtId="0" fontId="1" fillId="0" borderId="10" xfId="0" applyFont="1" applyBorder="1" applyAlignment="1">
      <alignment horizontal="center"/>
    </xf>
    <xf numFmtId="0" fontId="0" fillId="0" borderId="0" xfId="0" applyFill="1"/>
    <xf numFmtId="0" fontId="1" fillId="0" borderId="1" xfId="0" applyFont="1" applyBorder="1" applyAlignment="1">
      <alignment horizontal="center"/>
    </xf>
    <xf numFmtId="0" fontId="0" fillId="0" borderId="30" xfId="0" applyBorder="1"/>
    <xf numFmtId="0" fontId="0" fillId="0" borderId="29" xfId="0" applyBorder="1"/>
    <xf numFmtId="0" fontId="0" fillId="0" borderId="59" xfId="0" applyBorder="1"/>
    <xf numFmtId="0" fontId="0" fillId="3" borderId="0" xfId="0" applyFill="1"/>
    <xf numFmtId="0" fontId="2" fillId="3" borderId="1" xfId="0" applyFont="1" applyFill="1" applyBorder="1" applyAlignment="1">
      <alignment horizontal="center" vertical="center"/>
    </xf>
    <xf numFmtId="0" fontId="0" fillId="0" borderId="15" xfId="0" applyFont="1" applyBorder="1" applyAlignment="1">
      <alignment horizontal="center" vertical="center"/>
    </xf>
    <xf numFmtId="0" fontId="1" fillId="0" borderId="15" xfId="0" applyFont="1" applyBorder="1" applyAlignment="1">
      <alignment horizontal="left" vertical="center"/>
    </xf>
    <xf numFmtId="0" fontId="1" fillId="0" borderId="1" xfId="0" applyFont="1" applyBorder="1" applyAlignment="1">
      <alignment horizontal="left" vertical="center"/>
    </xf>
    <xf numFmtId="0" fontId="0" fillId="0" borderId="5" xfId="0" applyBorder="1" applyAlignment="1">
      <alignment horizontal="left" vertical="center" wrapText="1"/>
    </xf>
    <xf numFmtId="0" fontId="0" fillId="0" borderId="6" xfId="0" applyBorder="1" applyAlignment="1">
      <alignment horizontal="left" vertical="center" wrapText="1"/>
    </xf>
    <xf numFmtId="0" fontId="0" fillId="0" borderId="18" xfId="0" applyBorder="1" applyAlignment="1">
      <alignment horizontal="left" vertical="center" wrapText="1"/>
    </xf>
    <xf numFmtId="0" fontId="0" fillId="0" borderId="8" xfId="0" applyBorder="1" applyAlignment="1">
      <alignment horizontal="left" vertical="center" wrapText="1"/>
    </xf>
    <xf numFmtId="0" fontId="0" fillId="0" borderId="0" xfId="0" applyBorder="1" applyAlignment="1">
      <alignment horizontal="left" vertical="center" wrapText="1"/>
    </xf>
    <xf numFmtId="0" fontId="0" fillId="0" borderId="27" xfId="0" applyBorder="1" applyAlignment="1">
      <alignment horizontal="left" vertical="center" wrapText="1"/>
    </xf>
    <xf numFmtId="0" fontId="0" fillId="0" borderId="21" xfId="0" applyBorder="1" applyAlignment="1">
      <alignment horizontal="left" vertical="center" wrapText="1"/>
    </xf>
    <xf numFmtId="0" fontId="0" fillId="0" borderId="10" xfId="0" applyBorder="1" applyAlignment="1">
      <alignment horizontal="left" vertical="center" wrapText="1"/>
    </xf>
    <xf numFmtId="0" fontId="0" fillId="0" borderId="22" xfId="0" applyBorder="1" applyAlignment="1">
      <alignment horizontal="left" vertical="center" wrapText="1"/>
    </xf>
    <xf numFmtId="0" fontId="1" fillId="0" borderId="19" xfId="0" applyFont="1" applyBorder="1" applyAlignment="1">
      <alignment horizontal="left" vertical="center"/>
    </xf>
    <xf numFmtId="0" fontId="1" fillId="0" borderId="20" xfId="0" applyFont="1" applyBorder="1" applyAlignment="1">
      <alignment horizontal="left" vertical="center"/>
    </xf>
    <xf numFmtId="0" fontId="1" fillId="0" borderId="26" xfId="0" applyFont="1" applyBorder="1" applyAlignment="1">
      <alignment horizontal="center"/>
    </xf>
    <xf numFmtId="0" fontId="1" fillId="0" borderId="0" xfId="0" applyFont="1" applyBorder="1" applyAlignment="1">
      <alignment horizontal="center"/>
    </xf>
    <xf numFmtId="0" fontId="1" fillId="0" borderId="27" xfId="0" applyFont="1" applyBorder="1" applyAlignment="1">
      <alignment horizontal="center"/>
    </xf>
    <xf numFmtId="0" fontId="1" fillId="0" borderId="10" xfId="0" applyFont="1" applyBorder="1" applyAlignment="1">
      <alignment horizontal="center"/>
    </xf>
    <xf numFmtId="0" fontId="1" fillId="0" borderId="1" xfId="0" applyFont="1" applyBorder="1" applyAlignment="1">
      <alignment horizontal="center"/>
    </xf>
    <xf numFmtId="0" fontId="0" fillId="0" borderId="28" xfId="0" applyBorder="1" applyAlignment="1">
      <alignment horizontal="center"/>
    </xf>
    <xf numFmtId="0" fontId="0" fillId="0" borderId="10" xfId="0" applyBorder="1" applyAlignment="1">
      <alignment horizontal="center"/>
    </xf>
    <xf numFmtId="0" fontId="0" fillId="0" borderId="22" xfId="0" applyBorder="1" applyAlignment="1">
      <alignment horizontal="center"/>
    </xf>
    <xf numFmtId="0" fontId="1" fillId="0" borderId="12" xfId="0" applyFont="1" applyBorder="1" applyAlignment="1">
      <alignment horizontal="center"/>
    </xf>
    <xf numFmtId="0" fontId="1" fillId="0" borderId="13" xfId="0" applyFont="1" applyBorder="1" applyAlignment="1">
      <alignment horizontal="center"/>
    </xf>
    <xf numFmtId="0" fontId="1" fillId="0" borderId="41" xfId="0" applyFont="1" applyBorder="1" applyAlignment="1">
      <alignment horizontal="center" vertical="center"/>
    </xf>
    <xf numFmtId="0" fontId="1" fillId="0" borderId="24" xfId="0" applyFont="1" applyBorder="1" applyAlignment="1">
      <alignment horizontal="center" vertical="center"/>
    </xf>
    <xf numFmtId="0" fontId="1" fillId="0" borderId="25" xfId="0" applyFont="1" applyBorder="1" applyAlignment="1">
      <alignment horizontal="center" vertical="center"/>
    </xf>
    <xf numFmtId="0" fontId="1" fillId="0" borderId="8" xfId="0" applyFont="1" applyBorder="1" applyAlignment="1">
      <alignment horizontal="center" vertical="center"/>
    </xf>
    <xf numFmtId="0" fontId="1" fillId="0" borderId="0" xfId="0" applyFont="1" applyBorder="1" applyAlignment="1">
      <alignment horizontal="center" vertical="center"/>
    </xf>
    <xf numFmtId="0" fontId="1" fillId="0" borderId="27" xfId="0" applyFont="1" applyBorder="1" applyAlignment="1">
      <alignment horizontal="center" vertical="center"/>
    </xf>
    <xf numFmtId="0" fontId="1" fillId="0" borderId="37" xfId="0" applyFont="1" applyBorder="1" applyAlignment="1">
      <alignment horizontal="center" vertical="center"/>
    </xf>
    <xf numFmtId="0" fontId="1" fillId="0" borderId="2" xfId="0" applyFont="1" applyBorder="1" applyAlignment="1">
      <alignment horizontal="center" vertical="center"/>
    </xf>
    <xf numFmtId="0" fontId="1" fillId="0" borderId="38" xfId="0" applyFont="1" applyBorder="1" applyAlignment="1">
      <alignment horizontal="center" vertical="center"/>
    </xf>
    <xf numFmtId="0" fontId="1" fillId="0" borderId="15" xfId="0" applyFont="1" applyBorder="1" applyAlignment="1">
      <alignment horizontal="center" vertical="center"/>
    </xf>
    <xf numFmtId="0" fontId="1" fillId="0" borderId="1" xfId="0" applyFont="1" applyBorder="1" applyAlignment="1">
      <alignment horizontal="center" vertical="center"/>
    </xf>
    <xf numFmtId="0" fontId="0" fillId="0" borderId="3" xfId="0" applyBorder="1" applyAlignment="1">
      <alignment horizontal="left" vertical="center" wrapText="1"/>
    </xf>
    <xf numFmtId="0" fontId="0" fillId="0" borderId="4" xfId="0" applyBorder="1" applyAlignment="1">
      <alignment horizontal="left" vertical="center" wrapText="1"/>
    </xf>
    <xf numFmtId="0" fontId="0" fillId="0" borderId="17" xfId="0" applyBorder="1" applyAlignment="1">
      <alignment horizontal="left" vertical="center" wrapText="1"/>
    </xf>
    <xf numFmtId="0" fontId="1" fillId="0" borderId="5" xfId="0" applyFont="1" applyBorder="1" applyAlignment="1">
      <alignment horizontal="left" vertical="center" wrapText="1"/>
    </xf>
    <xf numFmtId="0" fontId="1" fillId="0" borderId="6" xfId="0" applyFont="1" applyBorder="1" applyAlignment="1">
      <alignment horizontal="left" vertical="center" wrapText="1"/>
    </xf>
    <xf numFmtId="0" fontId="1" fillId="0" borderId="18" xfId="0" applyFont="1" applyBorder="1" applyAlignment="1">
      <alignment horizontal="left" vertical="center" wrapText="1"/>
    </xf>
    <xf numFmtId="0" fontId="1" fillId="0" borderId="37" xfId="0" applyFont="1" applyBorder="1" applyAlignment="1">
      <alignment horizontal="left" vertical="center" wrapText="1"/>
    </xf>
    <xf numFmtId="0" fontId="1" fillId="0" borderId="2" xfId="0" applyFont="1" applyBorder="1" applyAlignment="1">
      <alignment horizontal="left" vertical="center" wrapText="1"/>
    </xf>
    <xf numFmtId="0" fontId="1" fillId="0" borderId="38" xfId="0" applyFont="1" applyBorder="1" applyAlignment="1">
      <alignment horizontal="left" vertical="center" wrapText="1"/>
    </xf>
    <xf numFmtId="0" fontId="1" fillId="0" borderId="23" xfId="0" applyFont="1" applyBorder="1" applyAlignment="1">
      <alignment horizontal="center" vertical="center"/>
    </xf>
    <xf numFmtId="0" fontId="1" fillId="0" borderId="26" xfId="0" applyFont="1" applyBorder="1" applyAlignment="1">
      <alignment horizontal="center" vertical="center"/>
    </xf>
    <xf numFmtId="0" fontId="1" fillId="0" borderId="28" xfId="0" applyFont="1" applyBorder="1" applyAlignment="1">
      <alignment horizontal="center"/>
    </xf>
    <xf numFmtId="0" fontId="1" fillId="0" borderId="22" xfId="0" applyFont="1" applyBorder="1" applyAlignment="1">
      <alignment horizontal="center"/>
    </xf>
    <xf numFmtId="0" fontId="0" fillId="0" borderId="23" xfId="0" applyBorder="1" applyAlignment="1">
      <alignment horizontal="center"/>
    </xf>
    <xf numFmtId="0" fontId="0" fillId="0" borderId="24" xfId="0" applyBorder="1" applyAlignment="1">
      <alignment horizontal="center"/>
    </xf>
    <xf numFmtId="14" fontId="1" fillId="0" borderId="10" xfId="0" applyNumberFormat="1" applyFont="1" applyBorder="1" applyAlignment="1">
      <alignment horizontal="center"/>
    </xf>
    <xf numFmtId="0" fontId="1" fillId="0" borderId="3" xfId="0" applyFont="1" applyBorder="1" applyAlignment="1">
      <alignment horizontal="center"/>
    </xf>
    <xf numFmtId="0" fontId="1" fillId="0" borderId="36" xfId="0" applyFont="1" applyBorder="1" applyAlignment="1">
      <alignment horizontal="center"/>
    </xf>
    <xf numFmtId="0" fontId="1" fillId="0" borderId="42" xfId="0" applyFont="1" applyBorder="1" applyAlignment="1">
      <alignment horizontal="center"/>
    </xf>
    <xf numFmtId="0" fontId="1" fillId="0" borderId="43" xfId="0" applyFont="1" applyBorder="1" applyAlignment="1">
      <alignment horizontal="center"/>
    </xf>
    <xf numFmtId="0" fontId="1" fillId="0" borderId="44" xfId="0" applyFont="1" applyBorder="1" applyAlignment="1">
      <alignment horizontal="center"/>
    </xf>
    <xf numFmtId="0" fontId="1" fillId="0" borderId="30" xfId="0" applyFont="1" applyBorder="1" applyAlignment="1">
      <alignment horizontal="center" vertical="center"/>
    </xf>
    <xf numFmtId="0" fontId="1" fillId="0" borderId="40" xfId="0" applyFont="1" applyBorder="1" applyAlignment="1">
      <alignment horizontal="center" vertical="center"/>
    </xf>
    <xf numFmtId="0" fontId="1" fillId="0" borderId="29" xfId="0" applyFont="1" applyBorder="1" applyAlignment="1">
      <alignment horizontal="center" vertical="center"/>
    </xf>
    <xf numFmtId="0" fontId="1" fillId="0" borderId="39" xfId="0" applyFont="1" applyBorder="1" applyAlignment="1">
      <alignment horizontal="center" vertical="center"/>
    </xf>
    <xf numFmtId="0" fontId="0" fillId="0" borderId="1" xfId="0" applyBorder="1" applyAlignment="1">
      <alignment horizontal="left" vertical="center" wrapText="1"/>
    </xf>
    <xf numFmtId="0" fontId="0" fillId="0" borderId="16" xfId="0" applyBorder="1" applyAlignment="1">
      <alignment horizontal="left" vertical="center" wrapText="1"/>
    </xf>
    <xf numFmtId="0" fontId="1" fillId="0" borderId="32" xfId="0" applyFont="1" applyBorder="1" applyAlignment="1">
      <alignment horizontal="left" vertical="center"/>
    </xf>
    <xf numFmtId="0" fontId="1" fillId="0" borderId="6" xfId="0" applyFont="1" applyBorder="1" applyAlignment="1">
      <alignment horizontal="left" vertical="center"/>
    </xf>
    <xf numFmtId="0" fontId="1" fillId="0" borderId="7" xfId="0" applyFont="1" applyBorder="1" applyAlignment="1">
      <alignment horizontal="left" vertical="center"/>
    </xf>
    <xf numFmtId="0" fontId="1" fillId="0" borderId="33" xfId="0" applyFont="1" applyBorder="1" applyAlignment="1">
      <alignment horizontal="left" vertical="center"/>
    </xf>
    <xf numFmtId="0" fontId="1" fillId="0" borderId="2" xfId="0" applyFont="1" applyBorder="1" applyAlignment="1">
      <alignment horizontal="left" vertical="center"/>
    </xf>
    <xf numFmtId="0" fontId="1" fillId="0" borderId="9" xfId="0" applyFont="1" applyBorder="1" applyAlignment="1">
      <alignment horizontal="left" vertical="center"/>
    </xf>
    <xf numFmtId="0" fontId="1" fillId="0" borderId="28" xfId="0" applyFont="1" applyBorder="1" applyAlignment="1">
      <alignment horizontal="left" vertical="center"/>
    </xf>
    <xf numFmtId="0" fontId="1" fillId="0" borderId="10" xfId="0" applyFont="1" applyBorder="1" applyAlignment="1">
      <alignment horizontal="left" vertical="center"/>
    </xf>
    <xf numFmtId="0" fontId="1" fillId="0" borderId="11" xfId="0" applyFont="1" applyBorder="1" applyAlignment="1">
      <alignment horizontal="left" vertical="center"/>
    </xf>
    <xf numFmtId="0" fontId="0" fillId="0" borderId="37" xfId="0" applyBorder="1" applyAlignment="1">
      <alignment horizontal="left" vertical="center" wrapText="1"/>
    </xf>
    <xf numFmtId="0" fontId="0" fillId="0" borderId="2" xfId="0" applyBorder="1" applyAlignment="1">
      <alignment horizontal="left" vertical="center" wrapText="1"/>
    </xf>
    <xf numFmtId="0" fontId="0" fillId="0" borderId="38" xfId="0" applyBorder="1" applyAlignment="1">
      <alignment horizontal="left" vertical="center" wrapText="1"/>
    </xf>
    <xf numFmtId="0" fontId="0" fillId="0" borderId="5" xfId="0" applyBorder="1" applyAlignment="1">
      <alignment horizontal="left" wrapText="1"/>
    </xf>
    <xf numFmtId="0" fontId="0" fillId="0" borderId="6" xfId="0" applyBorder="1" applyAlignment="1">
      <alignment horizontal="left" wrapText="1"/>
    </xf>
    <xf numFmtId="0" fontId="0" fillId="0" borderId="18" xfId="0" applyBorder="1" applyAlignment="1">
      <alignment horizontal="left" wrapText="1"/>
    </xf>
    <xf numFmtId="0" fontId="0" fillId="0" borderId="37" xfId="0" applyBorder="1" applyAlignment="1">
      <alignment horizontal="left" wrapText="1"/>
    </xf>
    <xf numFmtId="0" fontId="0" fillId="0" borderId="2" xfId="0" applyBorder="1" applyAlignment="1">
      <alignment horizontal="left" wrapText="1"/>
    </xf>
    <xf numFmtId="0" fontId="0" fillId="0" borderId="38" xfId="0" applyBorder="1" applyAlignment="1">
      <alignment horizontal="left" wrapText="1"/>
    </xf>
    <xf numFmtId="0" fontId="1" fillId="0" borderId="8" xfId="0" applyFont="1" applyBorder="1" applyAlignment="1">
      <alignment horizontal="left" vertical="center" wrapText="1"/>
    </xf>
    <xf numFmtId="0" fontId="1" fillId="0" borderId="0" xfId="0" applyFont="1" applyAlignment="1">
      <alignment horizontal="left" vertical="center" wrapText="1"/>
    </xf>
    <xf numFmtId="0" fontId="1" fillId="0" borderId="27" xfId="0" applyFont="1" applyBorder="1" applyAlignment="1">
      <alignment horizontal="left" vertical="center" wrapText="1"/>
    </xf>
    <xf numFmtId="0" fontId="1" fillId="0" borderId="21" xfId="0" applyFont="1" applyBorder="1" applyAlignment="1">
      <alignment horizontal="left" vertical="center" wrapText="1"/>
    </xf>
    <xf numFmtId="0" fontId="1" fillId="0" borderId="10" xfId="0" applyFont="1" applyBorder="1" applyAlignment="1">
      <alignment horizontal="left" vertical="center" wrapText="1"/>
    </xf>
    <xf numFmtId="0" fontId="1" fillId="0" borderId="22" xfId="0" applyFont="1" applyBorder="1" applyAlignment="1">
      <alignment horizontal="left" vertical="center" wrapText="1"/>
    </xf>
    <xf numFmtId="0" fontId="0" fillId="0" borderId="5" xfId="0" applyBorder="1" applyAlignment="1">
      <alignment vertical="center" wrapText="1"/>
    </xf>
    <xf numFmtId="0" fontId="0" fillId="0" borderId="6" xfId="0" applyBorder="1" applyAlignment="1">
      <alignment vertical="center" wrapText="1"/>
    </xf>
    <xf numFmtId="0" fontId="0" fillId="0" borderId="18" xfId="0" applyBorder="1" applyAlignment="1">
      <alignment vertical="center" wrapText="1"/>
    </xf>
    <xf numFmtId="0" fontId="0" fillId="0" borderId="37" xfId="0" applyBorder="1" applyAlignment="1">
      <alignment vertical="center" wrapText="1"/>
    </xf>
    <xf numFmtId="0" fontId="0" fillId="0" borderId="2" xfId="0" applyBorder="1" applyAlignment="1">
      <alignment vertical="center" wrapText="1"/>
    </xf>
    <xf numFmtId="0" fontId="0" fillId="0" borderId="38" xfId="0" applyBorder="1" applyAlignment="1">
      <alignment vertical="center" wrapText="1"/>
    </xf>
    <xf numFmtId="0" fontId="0" fillId="0" borderId="3" xfId="0" applyBorder="1" applyAlignment="1">
      <alignment horizontal="left" wrapText="1"/>
    </xf>
    <xf numFmtId="0" fontId="0" fillId="0" borderId="4" xfId="0" applyBorder="1" applyAlignment="1">
      <alignment horizontal="left" wrapText="1"/>
    </xf>
    <xf numFmtId="0" fontId="0" fillId="0" borderId="17" xfId="0" applyBorder="1" applyAlignment="1">
      <alignment horizontal="left" wrapText="1"/>
    </xf>
    <xf numFmtId="0" fontId="0" fillId="0" borderId="28" xfId="0" applyBorder="1" applyAlignment="1">
      <alignment vertical="center"/>
    </xf>
    <xf numFmtId="0" fontId="0" fillId="0" borderId="10" xfId="0" applyBorder="1" applyAlignment="1">
      <alignment vertical="center"/>
    </xf>
    <xf numFmtId="0" fontId="0" fillId="0" borderId="22" xfId="0" applyBorder="1" applyAlignment="1">
      <alignment vertical="center"/>
    </xf>
    <xf numFmtId="0" fontId="0" fillId="3" borderId="3" xfId="0" applyFill="1" applyBorder="1" applyAlignment="1">
      <alignment horizontal="left" vertical="center" wrapText="1"/>
    </xf>
    <xf numFmtId="0" fontId="0" fillId="3" borderId="4" xfId="0" applyFill="1" applyBorder="1" applyAlignment="1">
      <alignment horizontal="left" vertical="center" wrapText="1"/>
    </xf>
    <xf numFmtId="0" fontId="0" fillId="3" borderId="17" xfId="0" applyFill="1" applyBorder="1" applyAlignment="1">
      <alignment horizontal="left" vertical="center" wrapText="1"/>
    </xf>
    <xf numFmtId="0" fontId="2" fillId="3" borderId="3" xfId="0" applyFont="1" applyFill="1" applyBorder="1" applyAlignment="1">
      <alignment horizontal="left" vertical="center" wrapText="1"/>
    </xf>
    <xf numFmtId="0" fontId="2" fillId="3" borderId="4" xfId="0" applyFont="1" applyFill="1" applyBorder="1" applyAlignment="1">
      <alignment horizontal="left" vertical="center" wrapText="1"/>
    </xf>
    <xf numFmtId="0" fontId="2" fillId="3" borderId="17" xfId="0" applyFont="1" applyFill="1" applyBorder="1" applyAlignment="1">
      <alignment horizontal="left" vertical="center" wrapText="1"/>
    </xf>
    <xf numFmtId="0" fontId="0" fillId="0" borderId="0" xfId="0" applyAlignment="1">
      <alignment horizontal="left" vertical="center" wrapText="1"/>
    </xf>
    <xf numFmtId="0" fontId="0" fillId="0" borderId="1" xfId="0" applyFont="1" applyBorder="1" applyAlignment="1">
      <alignment horizontal="center"/>
    </xf>
    <xf numFmtId="0" fontId="0" fillId="3" borderId="3" xfId="0" applyFill="1" applyBorder="1" applyAlignment="1">
      <alignment vertical="center" wrapText="1"/>
    </xf>
    <xf numFmtId="0" fontId="0" fillId="3" borderId="4" xfId="0" applyFill="1" applyBorder="1" applyAlignment="1">
      <alignment vertical="center" wrapText="1"/>
    </xf>
    <xf numFmtId="0" fontId="0" fillId="3" borderId="17" xfId="0" applyFill="1" applyBorder="1" applyAlignment="1">
      <alignment vertical="center" wrapText="1"/>
    </xf>
    <xf numFmtId="0" fontId="0" fillId="0" borderId="3" xfId="0" applyBorder="1" applyAlignment="1">
      <alignment vertical="center" wrapText="1"/>
    </xf>
    <xf numFmtId="0" fontId="0" fillId="0" borderId="4" xfId="0" applyBorder="1" applyAlignment="1">
      <alignment vertical="center" wrapText="1"/>
    </xf>
    <xf numFmtId="0" fontId="0" fillId="0" borderId="17" xfId="0" applyBorder="1" applyAlignment="1">
      <alignment vertical="center" wrapText="1"/>
    </xf>
    <xf numFmtId="0" fontId="1" fillId="0" borderId="5" xfId="0" applyFont="1" applyBorder="1" applyAlignment="1">
      <alignment vertical="center" wrapText="1"/>
    </xf>
    <xf numFmtId="0" fontId="1" fillId="0" borderId="6" xfId="0" applyFont="1" applyBorder="1" applyAlignment="1">
      <alignment vertical="center" wrapText="1"/>
    </xf>
    <xf numFmtId="0" fontId="1" fillId="0" borderId="18" xfId="0" applyFont="1" applyBorder="1" applyAlignment="1">
      <alignment vertical="center" wrapText="1"/>
    </xf>
    <xf numFmtId="0" fontId="1" fillId="0" borderId="37" xfId="0" applyFont="1" applyBorder="1" applyAlignment="1">
      <alignment vertical="center" wrapText="1"/>
    </xf>
    <xf numFmtId="0" fontId="1" fillId="0" borderId="2" xfId="0" applyFont="1" applyBorder="1" applyAlignment="1">
      <alignment vertical="center" wrapText="1"/>
    </xf>
    <xf numFmtId="0" fontId="1" fillId="0" borderId="38" xfId="0" applyFont="1" applyBorder="1" applyAlignment="1">
      <alignment vertical="center" wrapText="1"/>
    </xf>
    <xf numFmtId="0" fontId="0" fillId="0" borderId="8" xfId="0" applyBorder="1" applyAlignment="1">
      <alignment vertical="center" wrapText="1"/>
    </xf>
    <xf numFmtId="0" fontId="0" fillId="0" borderId="0" xfId="0" applyBorder="1" applyAlignment="1">
      <alignment vertical="center" wrapText="1"/>
    </xf>
    <xf numFmtId="0" fontId="0" fillId="0" borderId="27" xfId="0" applyBorder="1" applyAlignment="1">
      <alignment vertical="center" wrapText="1"/>
    </xf>
    <xf numFmtId="0" fontId="0" fillId="0" borderId="21" xfId="0" applyBorder="1" applyAlignment="1">
      <alignment vertical="center" wrapText="1"/>
    </xf>
    <xf numFmtId="0" fontId="0" fillId="0" borderId="10" xfId="0" applyBorder="1" applyAlignment="1">
      <alignment vertical="center" wrapText="1"/>
    </xf>
    <xf numFmtId="0" fontId="0" fillId="0" borderId="22" xfId="0" applyBorder="1" applyAlignment="1">
      <alignment vertical="center" wrapText="1"/>
    </xf>
    <xf numFmtId="0" fontId="0" fillId="0" borderId="3" xfId="0" applyBorder="1" applyAlignment="1">
      <alignment wrapText="1"/>
    </xf>
    <xf numFmtId="0" fontId="0" fillId="0" borderId="4" xfId="0" applyBorder="1" applyAlignment="1">
      <alignment wrapText="1"/>
    </xf>
    <xf numFmtId="0" fontId="0" fillId="0" borderId="17" xfId="0" applyBorder="1" applyAlignment="1">
      <alignment wrapText="1"/>
    </xf>
    <xf numFmtId="0" fontId="0" fillId="3" borderId="3" xfId="0" applyFill="1" applyBorder="1" applyAlignment="1">
      <alignment horizontal="left" vertical="center"/>
    </xf>
    <xf numFmtId="0" fontId="0" fillId="3" borderId="4" xfId="0" applyFill="1" applyBorder="1" applyAlignment="1">
      <alignment horizontal="left" vertical="center"/>
    </xf>
    <xf numFmtId="0" fontId="0" fillId="3" borderId="17" xfId="0" applyFill="1" applyBorder="1" applyAlignment="1">
      <alignment horizontal="left" vertical="center"/>
    </xf>
    <xf numFmtId="0" fontId="0" fillId="0" borderId="3" xfId="0" applyBorder="1" applyAlignment="1">
      <alignment horizontal="left" vertical="center"/>
    </xf>
    <xf numFmtId="0" fontId="0" fillId="0" borderId="4" xfId="0" applyBorder="1" applyAlignment="1">
      <alignment horizontal="left" vertical="center"/>
    </xf>
    <xf numFmtId="0" fontId="0" fillId="0" borderId="17" xfId="0" applyBorder="1" applyAlignment="1">
      <alignment horizontal="left" vertical="center"/>
    </xf>
    <xf numFmtId="0" fontId="1" fillId="0" borderId="0" xfId="0" applyFont="1" applyAlignment="1">
      <alignment horizontal="center" vertical="center"/>
    </xf>
    <xf numFmtId="0" fontId="1" fillId="0" borderId="13" xfId="0" applyFont="1" applyBorder="1" applyAlignment="1">
      <alignment horizontal="center" vertical="center"/>
    </xf>
    <xf numFmtId="0" fontId="1" fillId="0" borderId="14" xfId="0" applyFont="1" applyBorder="1" applyAlignment="1">
      <alignment horizontal="center" vertical="center"/>
    </xf>
    <xf numFmtId="0" fontId="1" fillId="0" borderId="16" xfId="0" applyFont="1" applyBorder="1" applyAlignment="1">
      <alignment horizontal="center" vertical="center"/>
    </xf>
    <xf numFmtId="0" fontId="0" fillId="0" borderId="33" xfId="0" applyBorder="1" applyAlignment="1">
      <alignment horizontal="center"/>
    </xf>
    <xf numFmtId="0" fontId="0" fillId="0" borderId="2" xfId="0" applyBorder="1" applyAlignment="1">
      <alignment horizontal="center"/>
    </xf>
    <xf numFmtId="0" fontId="0" fillId="0" borderId="38" xfId="0" applyBorder="1" applyAlignment="1">
      <alignment horizontal="center"/>
    </xf>
    <xf numFmtId="0" fontId="1" fillId="0" borderId="1" xfId="0" applyFont="1" applyBorder="1" applyAlignment="1">
      <alignment vertical="center" wrapText="1"/>
    </xf>
    <xf numFmtId="0" fontId="1" fillId="0" borderId="16" xfId="0" applyFont="1" applyBorder="1" applyAlignment="1">
      <alignment vertical="center" wrapText="1"/>
    </xf>
    <xf numFmtId="0" fontId="1" fillId="0" borderId="1" xfId="0" applyFont="1" applyBorder="1" applyAlignment="1">
      <alignment horizontal="left" vertical="center" wrapText="1"/>
    </xf>
    <xf numFmtId="0" fontId="1" fillId="0" borderId="16" xfId="0" applyFont="1" applyBorder="1" applyAlignment="1">
      <alignment horizontal="left" vertical="center" wrapText="1"/>
    </xf>
    <xf numFmtId="0" fontId="0" fillId="0" borderId="0" xfId="0" applyAlignment="1">
      <alignment vertical="center" wrapText="1"/>
    </xf>
    <xf numFmtId="0" fontId="1" fillId="0" borderId="0" xfId="0" applyFont="1" applyAlignment="1">
      <alignment horizontal="center"/>
    </xf>
    <xf numFmtId="0" fontId="0" fillId="0" borderId="3" xfId="0" applyFont="1" applyBorder="1" applyAlignment="1">
      <alignment horizontal="left" vertical="center" wrapText="1"/>
    </xf>
    <xf numFmtId="0" fontId="0" fillId="0" borderId="4" xfId="0" applyFont="1" applyBorder="1" applyAlignment="1">
      <alignment horizontal="left" vertical="center" wrapText="1"/>
    </xf>
    <xf numFmtId="0" fontId="0" fillId="0" borderId="17" xfId="0" applyFont="1" applyBorder="1" applyAlignment="1">
      <alignment horizontal="left" vertical="center" wrapText="1"/>
    </xf>
    <xf numFmtId="0" fontId="0" fillId="3" borderId="3" xfId="0" applyFont="1" applyFill="1" applyBorder="1" applyAlignment="1">
      <alignment horizontal="left" vertical="center" wrapText="1"/>
    </xf>
    <xf numFmtId="0" fontId="0" fillId="3" borderId="4" xfId="0" applyFont="1" applyFill="1" applyBorder="1" applyAlignment="1">
      <alignment horizontal="left" vertical="center" wrapText="1"/>
    </xf>
    <xf numFmtId="0" fontId="0" fillId="3" borderId="17" xfId="0" applyFont="1" applyFill="1" applyBorder="1" applyAlignment="1">
      <alignment horizontal="left" vertical="center" wrapText="1"/>
    </xf>
    <xf numFmtId="0" fontId="0" fillId="0" borderId="20" xfId="0" applyBorder="1" applyAlignment="1">
      <alignment horizontal="left" vertical="center" wrapText="1"/>
    </xf>
    <xf numFmtId="0" fontId="0" fillId="0" borderId="31" xfId="0" applyBorder="1" applyAlignment="1">
      <alignment horizontal="left" vertical="center" wrapText="1"/>
    </xf>
    <xf numFmtId="0" fontId="0" fillId="3" borderId="1" xfId="0" applyFill="1" applyBorder="1" applyAlignment="1">
      <alignment horizontal="left" vertical="center" wrapText="1"/>
    </xf>
    <xf numFmtId="0" fontId="0" fillId="3" borderId="16" xfId="0" applyFill="1" applyBorder="1" applyAlignment="1">
      <alignment horizontal="left" vertical="center" wrapText="1"/>
    </xf>
    <xf numFmtId="0" fontId="9" fillId="12" borderId="1" xfId="0" applyFont="1" applyFill="1" applyBorder="1" applyAlignment="1">
      <alignment horizontal="center"/>
    </xf>
    <xf numFmtId="0" fontId="0" fillId="0" borderId="0" xfId="0" applyAlignment="1">
      <alignment horizontal="center"/>
    </xf>
    <xf numFmtId="0" fontId="1" fillId="0" borderId="54" xfId="0" applyFont="1" applyBorder="1" applyAlignment="1">
      <alignment horizontal="center"/>
    </xf>
    <xf numFmtId="0" fontId="1" fillId="0" borderId="14" xfId="0" applyFont="1" applyBorder="1" applyAlignment="1">
      <alignment horizontal="center"/>
    </xf>
    <xf numFmtId="0" fontId="1" fillId="0" borderId="12" xfId="0" applyFont="1" applyBorder="1" applyAlignment="1">
      <alignment horizontal="center" vertical="center"/>
    </xf>
    <xf numFmtId="0" fontId="9" fillId="6" borderId="15" xfId="0" applyFont="1" applyFill="1" applyBorder="1" applyAlignment="1">
      <alignment horizontal="center" vertical="center"/>
    </xf>
    <xf numFmtId="0" fontId="9" fillId="6" borderId="1" xfId="0" applyFont="1" applyFill="1" applyBorder="1" applyAlignment="1">
      <alignment horizontal="center" vertical="center"/>
    </xf>
    <xf numFmtId="0" fontId="9" fillId="6" borderId="16" xfId="0" applyFont="1" applyFill="1" applyBorder="1" applyAlignment="1">
      <alignment horizontal="center" vertical="center"/>
    </xf>
    <xf numFmtId="0" fontId="9" fillId="7" borderId="15" xfId="0" applyFont="1" applyFill="1" applyBorder="1" applyAlignment="1">
      <alignment horizontal="center" vertical="center"/>
    </xf>
    <xf numFmtId="0" fontId="9" fillId="7" borderId="1" xfId="0" applyFont="1" applyFill="1" applyBorder="1" applyAlignment="1">
      <alignment horizontal="center" vertical="center"/>
    </xf>
    <xf numFmtId="0" fontId="9" fillId="7" borderId="16" xfId="0" applyFont="1" applyFill="1" applyBorder="1" applyAlignment="1">
      <alignment horizontal="center" vertical="center"/>
    </xf>
    <xf numFmtId="0" fontId="9" fillId="8" borderId="15" xfId="0" applyFont="1" applyFill="1" applyBorder="1" applyAlignment="1">
      <alignment horizontal="center" vertical="center"/>
    </xf>
    <xf numFmtId="0" fontId="9" fillId="8" borderId="1" xfId="0" applyFont="1" applyFill="1" applyBorder="1" applyAlignment="1">
      <alignment horizontal="center" vertical="center"/>
    </xf>
    <xf numFmtId="0" fontId="9" fillId="8" borderId="16" xfId="0" applyFont="1" applyFill="1" applyBorder="1" applyAlignment="1">
      <alignment horizontal="center" vertical="center"/>
    </xf>
    <xf numFmtId="0" fontId="9" fillId="2" borderId="15" xfId="0" applyFont="1" applyFill="1" applyBorder="1" applyAlignment="1">
      <alignment horizontal="center" vertical="center"/>
    </xf>
    <xf numFmtId="0" fontId="9" fillId="2" borderId="1" xfId="0" applyFont="1" applyFill="1" applyBorder="1" applyAlignment="1">
      <alignment horizontal="center" vertical="center"/>
    </xf>
    <xf numFmtId="0" fontId="9" fillId="2" borderId="16" xfId="0" applyFont="1" applyFill="1" applyBorder="1" applyAlignment="1">
      <alignment horizontal="center" vertical="center"/>
    </xf>
    <xf numFmtId="0" fontId="9" fillId="10" borderId="19" xfId="0" applyFont="1" applyFill="1" applyBorder="1" applyAlignment="1">
      <alignment horizontal="center"/>
    </xf>
    <xf numFmtId="0" fontId="9" fillId="10" borderId="20" xfId="0" applyFont="1" applyFill="1" applyBorder="1" applyAlignment="1">
      <alignment horizontal="center"/>
    </xf>
    <xf numFmtId="0" fontId="9" fillId="10" borderId="31" xfId="0" applyFont="1" applyFill="1" applyBorder="1" applyAlignment="1">
      <alignment horizontal="center"/>
    </xf>
    <xf numFmtId="0" fontId="9" fillId="5" borderId="15" xfId="0" applyFont="1" applyFill="1" applyBorder="1" applyAlignment="1">
      <alignment horizontal="center" vertical="center"/>
    </xf>
    <xf numFmtId="0" fontId="9" fillId="5" borderId="1" xfId="0" applyFont="1" applyFill="1" applyBorder="1" applyAlignment="1">
      <alignment horizontal="center" vertical="center"/>
    </xf>
    <xf numFmtId="0" fontId="9" fillId="5" borderId="16" xfId="0" applyFont="1" applyFill="1" applyBorder="1" applyAlignment="1">
      <alignment horizontal="center" vertical="center"/>
    </xf>
    <xf numFmtId="0" fontId="9" fillId="4" borderId="15" xfId="0" applyFont="1" applyFill="1" applyBorder="1" applyAlignment="1">
      <alignment horizontal="center" vertical="center"/>
    </xf>
    <xf numFmtId="0" fontId="9" fillId="4" borderId="1" xfId="0" applyFont="1" applyFill="1" applyBorder="1" applyAlignment="1">
      <alignment horizontal="center" vertical="center"/>
    </xf>
    <xf numFmtId="0" fontId="9" fillId="4" borderId="16" xfId="0" applyFont="1" applyFill="1" applyBorder="1" applyAlignment="1">
      <alignment horizontal="center" vertical="center"/>
    </xf>
    <xf numFmtId="0" fontId="9" fillId="9" borderId="15" xfId="0" applyFont="1" applyFill="1" applyBorder="1" applyAlignment="1">
      <alignment horizontal="center" vertical="center"/>
    </xf>
    <xf numFmtId="0" fontId="9" fillId="9" borderId="1" xfId="0" applyFont="1" applyFill="1" applyBorder="1" applyAlignment="1">
      <alignment horizontal="center" vertical="center"/>
    </xf>
    <xf numFmtId="0" fontId="9" fillId="9" borderId="16" xfId="0" applyFont="1" applyFill="1" applyBorder="1" applyAlignment="1">
      <alignment horizontal="center" vertical="center"/>
    </xf>
    <xf numFmtId="0" fontId="9" fillId="0" borderId="60" xfId="0" applyFont="1" applyBorder="1" applyAlignment="1">
      <alignment horizontal="center" vertical="center"/>
    </xf>
    <xf numFmtId="0" fontId="9" fillId="0" borderId="61" xfId="0" applyFont="1" applyBorder="1" applyAlignment="1">
      <alignment horizontal="center" vertical="center"/>
    </xf>
    <xf numFmtId="0" fontId="9" fillId="0" borderId="62" xfId="0" applyFont="1" applyBorder="1" applyAlignment="1">
      <alignment horizontal="center" vertical="center"/>
    </xf>
    <xf numFmtId="0" fontId="9" fillId="0" borderId="49" xfId="0" applyFont="1" applyBorder="1" applyAlignment="1">
      <alignment horizontal="center" vertical="center"/>
    </xf>
    <xf numFmtId="0" fontId="9" fillId="0" borderId="45" xfId="0" applyFont="1"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18" xfId="0" applyBorder="1" applyAlignment="1">
      <alignment horizontal="center" vertical="center"/>
    </xf>
    <xf numFmtId="0" fontId="0" fillId="0" borderId="37" xfId="0" applyBorder="1" applyAlignment="1">
      <alignment horizontal="center" vertical="center"/>
    </xf>
    <xf numFmtId="0" fontId="0" fillId="0" borderId="2" xfId="0" applyBorder="1" applyAlignment="1">
      <alignment horizontal="center" vertical="center"/>
    </xf>
    <xf numFmtId="0" fontId="0" fillId="0" borderId="38" xfId="0" applyBorder="1" applyAlignment="1">
      <alignment horizontal="center" vertical="center"/>
    </xf>
    <xf numFmtId="0" fontId="1" fillId="0" borderId="65" xfId="0" applyFont="1" applyBorder="1" applyAlignment="1">
      <alignment horizontal="center"/>
    </xf>
    <xf numFmtId="0" fontId="1" fillId="0" borderId="23" xfId="0" applyFont="1" applyBorder="1" applyAlignment="1">
      <alignment horizontal="left" vertical="center" wrapText="1"/>
    </xf>
    <xf numFmtId="0" fontId="1" fillId="0" borderId="24" xfId="0" applyFont="1" applyBorder="1" applyAlignment="1">
      <alignment horizontal="left" vertical="center" wrapText="1"/>
    </xf>
    <xf numFmtId="0" fontId="1" fillId="0" borderId="25" xfId="0" applyFont="1" applyBorder="1" applyAlignment="1">
      <alignment horizontal="left" vertical="center" wrapText="1"/>
    </xf>
    <xf numFmtId="0" fontId="1" fillId="0" borderId="26" xfId="0" applyFont="1" applyBorder="1" applyAlignment="1">
      <alignment horizontal="left" vertical="center" wrapText="1"/>
    </xf>
    <xf numFmtId="0" fontId="1" fillId="0" borderId="0" xfId="0" applyFont="1" applyBorder="1" applyAlignment="1">
      <alignment horizontal="left" vertical="center" wrapText="1"/>
    </xf>
    <xf numFmtId="0" fontId="1" fillId="0" borderId="28" xfId="0" applyFont="1" applyBorder="1" applyAlignment="1">
      <alignment horizontal="left" vertical="center" wrapText="1"/>
    </xf>
    <xf numFmtId="0" fontId="1" fillId="0" borderId="63" xfId="0" applyFont="1" applyBorder="1" applyAlignment="1">
      <alignment horizontal="center" vertical="center"/>
    </xf>
    <xf numFmtId="0" fontId="1" fillId="0" borderId="9" xfId="0" applyFont="1" applyBorder="1" applyAlignment="1">
      <alignment horizontal="center" vertical="center"/>
    </xf>
    <xf numFmtId="0" fontId="1" fillId="0" borderId="64" xfId="0" applyFont="1" applyBorder="1" applyAlignment="1">
      <alignment horizontal="center" vertical="center"/>
    </xf>
    <xf numFmtId="0" fontId="1" fillId="0" borderId="34" xfId="0" applyFont="1" applyBorder="1" applyAlignment="1">
      <alignment horizontal="center" vertical="center"/>
    </xf>
    <xf numFmtId="0" fontId="1" fillId="0" borderId="3" xfId="0" applyFont="1" applyBorder="1" applyAlignment="1">
      <alignment horizontal="center" vertical="center"/>
    </xf>
    <xf numFmtId="0" fontId="1" fillId="0" borderId="36" xfId="0" applyFont="1" applyBorder="1" applyAlignment="1">
      <alignment horizontal="center" vertical="center"/>
    </xf>
    <xf numFmtId="0" fontId="11" fillId="0" borderId="12" xfId="0" applyFont="1" applyBorder="1" applyAlignment="1">
      <alignment horizontal="center" vertical="center"/>
    </xf>
    <xf numFmtId="0" fontId="11" fillId="0" borderId="13" xfId="0" applyFont="1" applyBorder="1" applyAlignment="1">
      <alignment horizontal="center" vertical="center"/>
    </xf>
    <xf numFmtId="0" fontId="11" fillId="0" borderId="13" xfId="0" applyFont="1" applyBorder="1" applyAlignment="1">
      <alignment horizontal="center" vertical="center" wrapText="1"/>
    </xf>
    <xf numFmtId="0" fontId="11" fillId="0" borderId="13" xfId="0" applyFont="1" applyBorder="1" applyAlignment="1">
      <alignment horizontal="center"/>
    </xf>
    <xf numFmtId="0" fontId="11" fillId="0" borderId="14" xfId="0" applyFont="1" applyBorder="1" applyAlignment="1">
      <alignment horizontal="center"/>
    </xf>
    <xf numFmtId="0" fontId="11" fillId="0" borderId="15" xfId="0" applyFont="1" applyBorder="1" applyAlignment="1">
      <alignment horizontal="center" vertical="center"/>
    </xf>
    <xf numFmtId="0" fontId="11" fillId="0" borderId="1" xfId="0" applyFont="1" applyBorder="1" applyAlignment="1">
      <alignment horizontal="center" vertical="center"/>
    </xf>
    <xf numFmtId="0" fontId="11" fillId="0" borderId="1" xfId="0" applyFont="1" applyBorder="1" applyAlignment="1">
      <alignment horizontal="center" vertical="center" wrapText="1"/>
    </xf>
    <xf numFmtId="0" fontId="11" fillId="6" borderId="1" xfId="0" applyFont="1" applyFill="1" applyBorder="1" applyAlignment="1">
      <alignment horizontal="center"/>
    </xf>
    <xf numFmtId="0" fontId="11" fillId="7" borderId="1" xfId="0" applyFont="1" applyFill="1" applyBorder="1" applyAlignment="1">
      <alignment horizontal="center"/>
    </xf>
    <xf numFmtId="0" fontId="11" fillId="8" borderId="1" xfId="0" applyFont="1" applyFill="1" applyBorder="1" applyAlignment="1">
      <alignment horizontal="center"/>
    </xf>
    <xf numFmtId="0" fontId="11" fillId="5" borderId="1" xfId="0" applyFont="1" applyFill="1" applyBorder="1" applyAlignment="1">
      <alignment horizontal="center"/>
    </xf>
    <xf numFmtId="0" fontId="11" fillId="4" borderId="1" xfId="0" applyFont="1" applyFill="1" applyBorder="1" applyAlignment="1">
      <alignment horizontal="center"/>
    </xf>
    <xf numFmtId="0" fontId="11" fillId="9" borderId="1" xfId="0" applyFont="1" applyFill="1" applyBorder="1" applyAlignment="1">
      <alignment horizontal="center"/>
    </xf>
    <xf numFmtId="0" fontId="11" fillId="2" borderId="1" xfId="0" applyFont="1" applyFill="1" applyBorder="1" applyAlignment="1">
      <alignment horizontal="center"/>
    </xf>
    <xf numFmtId="0" fontId="11" fillId="10" borderId="1" xfId="0" applyFont="1" applyFill="1" applyBorder="1" applyAlignment="1">
      <alignment horizontal="center"/>
    </xf>
    <xf numFmtId="0" fontId="11" fillId="0" borderId="1" xfId="0" applyFont="1" applyBorder="1" applyAlignment="1">
      <alignment horizontal="center" wrapText="1"/>
    </xf>
    <xf numFmtId="0" fontId="11" fillId="0" borderId="16" xfId="0" applyFont="1" applyBorder="1" applyAlignment="1">
      <alignment horizontal="center" wrapText="1"/>
    </xf>
    <xf numFmtId="0" fontId="11" fillId="0" borderId="1" xfId="0" applyFont="1" applyBorder="1" applyAlignment="1">
      <alignment horizontal="center"/>
    </xf>
    <xf numFmtId="0" fontId="11" fillId="0" borderId="40" xfId="0" applyFont="1" applyBorder="1" applyAlignment="1">
      <alignment horizontal="center" vertical="center"/>
    </xf>
    <xf numFmtId="0" fontId="11" fillId="0" borderId="39" xfId="0" applyFont="1" applyBorder="1" applyAlignment="1">
      <alignment horizontal="center" vertical="center"/>
    </xf>
    <xf numFmtId="9" fontId="11" fillId="0" borderId="37" xfId="0" applyNumberFormat="1" applyFont="1" applyBorder="1" applyAlignment="1">
      <alignment horizontal="center" vertical="center"/>
    </xf>
    <xf numFmtId="9" fontId="11" fillId="0" borderId="38" xfId="0" applyNumberFormat="1" applyFont="1" applyBorder="1" applyAlignment="1">
      <alignment horizontal="center" vertical="center"/>
    </xf>
    <xf numFmtId="0" fontId="11" fillId="0" borderId="15" xfId="0" applyFont="1" applyBorder="1" applyAlignment="1">
      <alignment horizontal="center" vertical="center"/>
    </xf>
    <xf numFmtId="0" fontId="11" fillId="0" borderId="1" xfId="0" applyFont="1" applyBorder="1" applyAlignment="1">
      <alignment horizontal="center" vertical="center"/>
    </xf>
    <xf numFmtId="9" fontId="11" fillId="0" borderId="3" xfId="1" applyNumberFormat="1" applyFont="1" applyBorder="1" applyAlignment="1">
      <alignment horizontal="center" vertical="center"/>
    </xf>
    <xf numFmtId="9" fontId="11" fillId="0" borderId="17" xfId="1" applyNumberFormat="1" applyFont="1" applyBorder="1" applyAlignment="1">
      <alignment horizontal="center" vertical="center"/>
    </xf>
    <xf numFmtId="0" fontId="11" fillId="3" borderId="1" xfId="0" applyFont="1" applyFill="1" applyBorder="1" applyAlignment="1">
      <alignment horizontal="center" vertical="center"/>
    </xf>
    <xf numFmtId="0" fontId="11" fillId="0" borderId="1" xfId="0" applyFont="1" applyFill="1" applyBorder="1" applyAlignment="1">
      <alignment horizontal="center" vertical="center"/>
    </xf>
    <xf numFmtId="0" fontId="11" fillId="0" borderId="15" xfId="0" applyFont="1" applyFill="1" applyBorder="1" applyAlignment="1">
      <alignment horizontal="center" vertical="center"/>
    </xf>
    <xf numFmtId="0" fontId="11" fillId="0" borderId="19" xfId="0" applyFont="1" applyBorder="1" applyAlignment="1">
      <alignment horizontal="center" vertical="center"/>
    </xf>
    <xf numFmtId="0" fontId="11" fillId="0" borderId="20" xfId="0" applyFont="1" applyBorder="1" applyAlignment="1">
      <alignment horizontal="center" vertical="center"/>
    </xf>
    <xf numFmtId="0" fontId="11" fillId="0" borderId="20" xfId="0" applyFont="1" applyFill="1" applyBorder="1" applyAlignment="1">
      <alignment horizontal="center" vertical="center"/>
    </xf>
    <xf numFmtId="0" fontId="11" fillId="0" borderId="46" xfId="0" applyFont="1" applyBorder="1" applyAlignment="1">
      <alignment horizontal="center"/>
    </xf>
    <xf numFmtId="0" fontId="11" fillId="0" borderId="47" xfId="0" applyFont="1" applyBorder="1" applyAlignment="1">
      <alignment horizontal="center"/>
    </xf>
    <xf numFmtId="0" fontId="11" fillId="0" borderId="45" xfId="0" applyFont="1" applyBorder="1" applyAlignment="1">
      <alignment horizontal="center" vertical="center"/>
    </xf>
    <xf numFmtId="0" fontId="11" fillId="0" borderId="0" xfId="0" applyFont="1"/>
    <xf numFmtId="0" fontId="11" fillId="11" borderId="49" xfId="0" applyFont="1" applyFill="1" applyBorder="1" applyAlignment="1">
      <alignment horizontal="center"/>
    </xf>
    <xf numFmtId="0" fontId="11" fillId="11" borderId="50" xfId="0" applyFont="1" applyFill="1" applyBorder="1" applyAlignment="1">
      <alignment horizontal="center"/>
    </xf>
    <xf numFmtId="0" fontId="11" fillId="11" borderId="45" xfId="0" applyFont="1" applyFill="1" applyBorder="1" applyAlignment="1">
      <alignment horizontal="center"/>
    </xf>
    <xf numFmtId="0" fontId="11" fillId="0" borderId="48" xfId="0" applyFont="1" applyBorder="1" applyAlignment="1">
      <alignment horizontal="center"/>
    </xf>
    <xf numFmtId="9" fontId="11" fillId="0" borderId="49" xfId="1" applyFont="1" applyBorder="1" applyAlignment="1">
      <alignment horizontal="center"/>
    </xf>
    <xf numFmtId="9" fontId="11" fillId="0" borderId="45" xfId="1" applyFont="1" applyBorder="1" applyAlignment="1">
      <alignment horizontal="center"/>
    </xf>
    <xf numFmtId="0" fontId="11" fillId="0" borderId="14" xfId="0" applyFont="1" applyBorder="1" applyAlignment="1">
      <alignment horizontal="center" vertical="center"/>
    </xf>
    <xf numFmtId="0" fontId="11" fillId="0" borderId="52" xfId="0" applyFont="1" applyBorder="1" applyAlignment="1">
      <alignment horizontal="center" vertical="center"/>
    </xf>
    <xf numFmtId="0" fontId="11" fillId="0" borderId="54" xfId="0" applyFont="1" applyBorder="1" applyAlignment="1">
      <alignment horizontal="center" vertical="center"/>
    </xf>
    <xf numFmtId="0" fontId="11" fillId="0" borderId="19" xfId="0" applyFont="1" applyBorder="1" applyAlignment="1">
      <alignment horizontal="center" vertical="center"/>
    </xf>
    <xf numFmtId="0" fontId="11" fillId="0" borderId="20" xfId="0" applyFont="1" applyBorder="1" applyAlignment="1">
      <alignment horizontal="center" vertical="center"/>
    </xf>
    <xf numFmtId="0" fontId="11" fillId="0" borderId="31" xfId="0" applyFont="1" applyBorder="1" applyAlignment="1">
      <alignment horizontal="center" vertical="center"/>
    </xf>
    <xf numFmtId="0" fontId="11" fillId="0" borderId="53" xfId="0" applyFont="1" applyBorder="1" applyAlignment="1">
      <alignment horizontal="center" vertical="center"/>
    </xf>
    <xf numFmtId="0" fontId="11" fillId="0" borderId="55" xfId="0" applyFont="1" applyBorder="1" applyAlignment="1">
      <alignment horizontal="center" vertical="center"/>
    </xf>
    <xf numFmtId="0" fontId="11" fillId="0" borderId="23" xfId="0" applyFont="1" applyBorder="1" applyAlignment="1">
      <alignment horizontal="center" vertical="center"/>
    </xf>
    <xf numFmtId="0" fontId="11" fillId="0" borderId="24" xfId="0" applyFont="1" applyBorder="1" applyAlignment="1">
      <alignment horizontal="center" vertical="center"/>
    </xf>
    <xf numFmtId="0" fontId="11" fillId="0" borderId="25" xfId="0" applyFont="1" applyBorder="1" applyAlignment="1">
      <alignment horizontal="center" vertical="center"/>
    </xf>
    <xf numFmtId="2" fontId="11" fillId="0" borderId="9" xfId="0" applyNumberFormat="1" applyFont="1" applyBorder="1" applyAlignment="1">
      <alignment horizontal="center" vertical="center"/>
    </xf>
    <xf numFmtId="2" fontId="11" fillId="0" borderId="39" xfId="0" applyNumberFormat="1" applyFont="1" applyBorder="1" applyAlignment="1">
      <alignment horizontal="center" vertical="center"/>
    </xf>
    <xf numFmtId="0" fontId="11" fillId="0" borderId="39" xfId="0" applyFont="1" applyBorder="1" applyAlignment="1">
      <alignment horizontal="center" vertical="center"/>
    </xf>
    <xf numFmtId="164" fontId="11" fillId="0" borderId="39" xfId="0" applyNumberFormat="1" applyFont="1" applyBorder="1" applyAlignment="1">
      <alignment horizontal="center" vertical="center"/>
    </xf>
    <xf numFmtId="165" fontId="11" fillId="0" borderId="39" xfId="0" applyNumberFormat="1" applyFont="1" applyBorder="1" applyAlignment="1">
      <alignment horizontal="center" vertical="center"/>
    </xf>
    <xf numFmtId="164" fontId="11" fillId="0" borderId="58" xfId="0" applyNumberFormat="1" applyFont="1" applyBorder="1" applyAlignment="1">
      <alignment horizontal="center" vertical="center"/>
    </xf>
    <xf numFmtId="0" fontId="11" fillId="0" borderId="28" xfId="0" applyFont="1" applyBorder="1" applyAlignment="1">
      <alignment horizontal="center" vertical="center"/>
    </xf>
    <xf numFmtId="0" fontId="11" fillId="0" borderId="10" xfId="0" applyFont="1" applyBorder="1" applyAlignment="1">
      <alignment horizontal="center" vertical="center"/>
    </xf>
    <xf numFmtId="0" fontId="11" fillId="0" borderId="22" xfId="0" applyFont="1" applyBorder="1" applyAlignment="1">
      <alignment horizontal="center" vertical="center"/>
    </xf>
    <xf numFmtId="2" fontId="11" fillId="0" borderId="7" xfId="0" applyNumberFormat="1" applyFont="1" applyBorder="1" applyAlignment="1">
      <alignment horizontal="center" vertical="center"/>
    </xf>
    <xf numFmtId="2" fontId="11" fillId="0" borderId="29" xfId="0" applyNumberFormat="1" applyFont="1" applyBorder="1" applyAlignment="1">
      <alignment horizontal="center" vertical="center"/>
    </xf>
    <xf numFmtId="0" fontId="11" fillId="0" borderId="29" xfId="0" applyFont="1" applyBorder="1" applyAlignment="1">
      <alignment horizontal="center" vertical="center"/>
    </xf>
    <xf numFmtId="164" fontId="11" fillId="0" borderId="29" xfId="0" applyNumberFormat="1" applyFont="1" applyBorder="1" applyAlignment="1">
      <alignment horizontal="center" vertical="center"/>
    </xf>
    <xf numFmtId="165" fontId="11" fillId="0" borderId="29" xfId="0" applyNumberFormat="1" applyFont="1" applyBorder="1" applyAlignment="1">
      <alignment horizontal="center" vertical="center"/>
    </xf>
    <xf numFmtId="164" fontId="11" fillId="0" borderId="59" xfId="0" applyNumberFormat="1" applyFont="1" applyBorder="1" applyAlignment="1">
      <alignment horizontal="center" vertical="center"/>
    </xf>
    <xf numFmtId="9" fontId="11" fillId="0" borderId="52" xfId="1" applyFont="1" applyBorder="1" applyAlignment="1">
      <alignment horizontal="center" vertical="center"/>
    </xf>
    <xf numFmtId="9" fontId="11" fillId="0" borderId="54" xfId="1" applyFont="1" applyBorder="1" applyAlignment="1">
      <alignment horizontal="center" vertical="center"/>
    </xf>
    <xf numFmtId="9" fontId="11" fillId="0" borderId="12" xfId="1" applyFont="1" applyBorder="1" applyAlignment="1">
      <alignment horizontal="center" vertical="center"/>
    </xf>
    <xf numFmtId="9" fontId="11" fillId="0" borderId="14" xfId="1" applyFont="1" applyBorder="1" applyAlignment="1">
      <alignment horizontal="center" vertical="center"/>
    </xf>
    <xf numFmtId="9" fontId="11" fillId="0" borderId="43" xfId="1" applyFont="1" applyBorder="1" applyAlignment="1">
      <alignment horizontal="center" vertical="center"/>
    </xf>
    <xf numFmtId="9" fontId="11" fillId="0" borderId="42" xfId="1" applyFont="1" applyBorder="1" applyAlignment="1">
      <alignment horizontal="center" vertical="center"/>
    </xf>
    <xf numFmtId="9" fontId="11" fillId="0" borderId="53" xfId="1" applyFont="1" applyBorder="1" applyAlignment="1">
      <alignment horizontal="center" vertical="center"/>
    </xf>
    <xf numFmtId="9" fontId="11" fillId="0" borderId="55" xfId="1" applyFont="1" applyBorder="1" applyAlignment="1">
      <alignment horizontal="center" vertical="center"/>
    </xf>
    <xf numFmtId="9" fontId="11" fillId="0" borderId="19" xfId="1" applyFont="1" applyBorder="1" applyAlignment="1">
      <alignment horizontal="center" vertical="center"/>
    </xf>
    <xf numFmtId="9" fontId="11" fillId="0" borderId="31" xfId="1" applyFont="1" applyBorder="1" applyAlignment="1">
      <alignment horizontal="center" vertical="center"/>
    </xf>
    <xf numFmtId="9" fontId="11" fillId="0" borderId="56" xfId="1" applyFont="1" applyBorder="1" applyAlignment="1">
      <alignment horizontal="center" vertical="center"/>
    </xf>
    <xf numFmtId="9" fontId="11" fillId="0" borderId="57" xfId="1" applyFont="1" applyBorder="1" applyAlignment="1">
      <alignment horizontal="center" vertical="center"/>
    </xf>
    <xf numFmtId="0" fontId="11" fillId="0" borderId="26" xfId="0" applyFont="1" applyBorder="1" applyAlignment="1">
      <alignment horizontal="center" vertical="center"/>
    </xf>
    <xf numFmtId="0" fontId="11" fillId="0" borderId="0" xfId="0" applyFont="1" applyBorder="1" applyAlignment="1">
      <alignment horizontal="center" vertical="center"/>
    </xf>
    <xf numFmtId="0" fontId="11" fillId="0" borderId="27" xfId="0" applyFont="1" applyBorder="1" applyAlignment="1">
      <alignment horizontal="center" vertical="center"/>
    </xf>
    <xf numFmtId="9" fontId="11" fillId="0" borderId="9" xfId="0" applyNumberFormat="1" applyFont="1" applyBorder="1" applyAlignment="1">
      <alignment horizontal="center" vertical="center"/>
    </xf>
    <xf numFmtId="9" fontId="11" fillId="0" borderId="39" xfId="0" applyNumberFormat="1" applyFont="1" applyBorder="1" applyAlignment="1">
      <alignment horizontal="center" vertical="center"/>
    </xf>
    <xf numFmtId="9" fontId="11" fillId="0" borderId="39" xfId="1" applyFont="1" applyBorder="1" applyAlignment="1">
      <alignment horizontal="center" vertical="center"/>
    </xf>
    <xf numFmtId="0" fontId="11" fillId="0" borderId="58" xfId="0" applyFont="1" applyBorder="1" applyAlignment="1">
      <alignment horizontal="center" vertical="center"/>
    </xf>
    <xf numFmtId="0" fontId="11" fillId="0" borderId="51" xfId="0" applyFont="1" applyBorder="1" applyAlignment="1">
      <alignment horizontal="center" vertical="center"/>
    </xf>
    <xf numFmtId="9" fontId="11" fillId="0" borderId="20" xfId="1" applyFont="1" applyBorder="1" applyAlignment="1">
      <alignment horizontal="center" vertical="center"/>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3" Type="http://schemas.microsoft.com/office/2011/relationships/chartStyle" Target="style1.xml"/><Relationship Id="rId2" Type="http://schemas.microsoft.com/office/2011/relationships/chartColorStyle" Target="colors1.xml"/><Relationship Id="rId1" Type="http://schemas.openxmlformats.org/officeDocument/2006/relationships/chartUserShapes" Target="../drawings/drawing3.xml"/></Relationships>
</file>

<file path=xl/charts/_rels/chart10.xml.rels><?xml version="1.0" encoding="UTF-8" standalone="yes"?>
<Relationships xmlns="http://schemas.openxmlformats.org/package/2006/relationships"><Relationship Id="rId3" Type="http://schemas.microsoft.com/office/2011/relationships/chartStyle" Target="style10.xml"/><Relationship Id="rId2" Type="http://schemas.microsoft.com/office/2011/relationships/chartColorStyle" Target="colors10.xml"/><Relationship Id="rId1" Type="http://schemas.openxmlformats.org/officeDocument/2006/relationships/chartUserShapes" Target="../drawings/drawing9.xml"/></Relationships>
</file>

<file path=xl/charts/_rels/chart11.xml.rels><?xml version="1.0" encoding="UTF-8" standalone="yes"?>
<Relationships xmlns="http://schemas.openxmlformats.org/package/2006/relationships"><Relationship Id="rId3" Type="http://schemas.microsoft.com/office/2011/relationships/chartStyle" Target="style11.xml"/><Relationship Id="rId2" Type="http://schemas.microsoft.com/office/2011/relationships/chartColorStyle" Target="colors11.xml"/><Relationship Id="rId1" Type="http://schemas.openxmlformats.org/officeDocument/2006/relationships/chartUserShapes" Target="../drawings/drawing10.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microsoft.com/office/2011/relationships/chartStyle" Target="style5.xml"/><Relationship Id="rId2" Type="http://schemas.microsoft.com/office/2011/relationships/chartColorStyle" Target="colors5.xml"/><Relationship Id="rId1" Type="http://schemas.openxmlformats.org/officeDocument/2006/relationships/chartUserShapes" Target="../drawings/drawing4.xml"/></Relationships>
</file>

<file path=xl/charts/_rels/chart6.xml.rels><?xml version="1.0" encoding="UTF-8" standalone="yes"?>
<Relationships xmlns="http://schemas.openxmlformats.org/package/2006/relationships"><Relationship Id="rId3" Type="http://schemas.microsoft.com/office/2011/relationships/chartStyle" Target="style6.xml"/><Relationship Id="rId2" Type="http://schemas.microsoft.com/office/2011/relationships/chartColorStyle" Target="colors6.xml"/><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3" Type="http://schemas.microsoft.com/office/2011/relationships/chartStyle" Target="style7.xml"/><Relationship Id="rId2" Type="http://schemas.microsoft.com/office/2011/relationships/chartColorStyle" Target="colors7.xml"/><Relationship Id="rId1" Type="http://schemas.openxmlformats.org/officeDocument/2006/relationships/chartUserShapes" Target="../drawings/drawing6.xml"/></Relationships>
</file>

<file path=xl/charts/_rels/chart8.xml.rels><?xml version="1.0" encoding="UTF-8" standalone="yes"?>
<Relationships xmlns="http://schemas.openxmlformats.org/package/2006/relationships"><Relationship Id="rId3" Type="http://schemas.microsoft.com/office/2011/relationships/chartStyle" Target="style8.xml"/><Relationship Id="rId2" Type="http://schemas.microsoft.com/office/2011/relationships/chartColorStyle" Target="colors8.xml"/><Relationship Id="rId1" Type="http://schemas.openxmlformats.org/officeDocument/2006/relationships/chartUserShapes" Target="../drawings/drawing7.xml"/></Relationships>
</file>

<file path=xl/charts/_rels/chart9.xml.rels><?xml version="1.0" encoding="UTF-8" standalone="yes"?>
<Relationships xmlns="http://schemas.openxmlformats.org/package/2006/relationships"><Relationship Id="rId3" Type="http://schemas.microsoft.com/office/2011/relationships/chartStyle" Target="style9.xml"/><Relationship Id="rId2" Type="http://schemas.microsoft.com/office/2011/relationships/chartColorStyle" Target="colors9.xml"/><Relationship Id="rId1" Type="http://schemas.openxmlformats.org/officeDocument/2006/relationships/chartUserShapes" Target="../drawings/drawing8.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O"/>
              <a:t>Grafica de área afectada por tramos T1-T30 </a:t>
            </a:r>
          </a:p>
        </c:rich>
      </c:tx>
      <c:layout>
        <c:manualLayout>
          <c:xMode val="edge"/>
          <c:yMode val="edge"/>
          <c:x val="0.38647513795513289"/>
          <c:y val="2.3793153192310502E-2"/>
        </c:manualLayout>
      </c:layout>
      <c:overlay val="0"/>
      <c:spPr>
        <a:noFill/>
        <a:ln>
          <a:noFill/>
        </a:ln>
        <a:effectLst/>
      </c:spPr>
    </c:title>
    <c:autoTitleDeleted val="0"/>
    <c:plotArea>
      <c:layout>
        <c:manualLayout>
          <c:layoutTarget val="inner"/>
          <c:xMode val="edge"/>
          <c:yMode val="edge"/>
          <c:x val="5.9143537964025036E-2"/>
          <c:y val="7.1974545933818218E-2"/>
          <c:w val="0.93920788305900393"/>
          <c:h val="0.79087867066345985"/>
        </c:manualLayout>
      </c:layout>
      <c:barChart>
        <c:barDir val="col"/>
        <c:grouping val="stacked"/>
        <c:varyColors val="0"/>
        <c:ser>
          <c:idx val="0"/>
          <c:order val="0"/>
          <c:spPr>
            <a:solidFill>
              <a:srgbClr val="002060"/>
            </a:solidFill>
            <a:ln>
              <a:solidFill>
                <a:srgbClr val="002060"/>
              </a:solidFill>
            </a:ln>
            <a:effectLst/>
          </c:spPr>
          <c:invertIfNegative val="0"/>
          <c:dPt>
            <c:idx val="14"/>
            <c:invertIfNegative val="0"/>
            <c:bubble3D val="0"/>
            <c:extLst xmlns:c16r2="http://schemas.microsoft.com/office/drawing/2015/06/chart">
              <c:ext xmlns:c16="http://schemas.microsoft.com/office/drawing/2014/chart" uri="{C3380CC4-5D6E-409C-BE32-E72D297353CC}">
                <c16:uniqueId val="{00000001-7F23-4819-89CE-D536D8AD729F}"/>
              </c:ext>
            </c:extLst>
          </c:dPt>
          <c:dPt>
            <c:idx val="25"/>
            <c:invertIfNegative val="0"/>
            <c:bubble3D val="0"/>
            <c:spPr>
              <a:solidFill>
                <a:srgbClr val="FF0000"/>
              </a:solidFill>
              <a:ln>
                <a:solidFill>
                  <a:srgbClr val="FF0000"/>
                </a:solidFill>
              </a:ln>
              <a:effectLst/>
            </c:spPr>
          </c:dPt>
          <c:cat>
            <c:multiLvlStrRef>
              <c:f>'Análisis de Datos  '!$C$6:$D$34</c:f>
              <c:multiLvlStrCache>
                <c:ptCount val="29"/>
                <c:lvl>
                  <c:pt idx="0">
                    <c:v>k00+030</c:v>
                  </c:pt>
                  <c:pt idx="1">
                    <c:v>k00+045</c:v>
                  </c:pt>
                  <c:pt idx="2">
                    <c:v>k00+065</c:v>
                  </c:pt>
                  <c:pt idx="3">
                    <c:v>k00+070</c:v>
                  </c:pt>
                  <c:pt idx="4">
                    <c:v>k00+075</c:v>
                  </c:pt>
                  <c:pt idx="5">
                    <c:v>k00+080</c:v>
                  </c:pt>
                  <c:pt idx="6">
                    <c:v>k00+085</c:v>
                  </c:pt>
                  <c:pt idx="7">
                    <c:v>k00+090</c:v>
                  </c:pt>
                  <c:pt idx="8">
                    <c:v>k00+095</c:v>
                  </c:pt>
                  <c:pt idx="9">
                    <c:v>k00+100</c:v>
                  </c:pt>
                  <c:pt idx="10">
                    <c:v>k00+105</c:v>
                  </c:pt>
                  <c:pt idx="11">
                    <c:v>k00+110</c:v>
                  </c:pt>
                  <c:pt idx="12">
                    <c:v>k00+115</c:v>
                  </c:pt>
                  <c:pt idx="13">
                    <c:v>k00+120</c:v>
                  </c:pt>
                  <c:pt idx="14">
                    <c:v>k00+125</c:v>
                  </c:pt>
                  <c:pt idx="15">
                    <c:v>k00+130</c:v>
                  </c:pt>
                  <c:pt idx="16">
                    <c:v>k00+135</c:v>
                  </c:pt>
                  <c:pt idx="17">
                    <c:v>k00+140</c:v>
                  </c:pt>
                  <c:pt idx="18">
                    <c:v>k00+145</c:v>
                  </c:pt>
                  <c:pt idx="19">
                    <c:v>k00+150</c:v>
                  </c:pt>
                  <c:pt idx="20">
                    <c:v>k00+155</c:v>
                  </c:pt>
                  <c:pt idx="21">
                    <c:v>k00+160</c:v>
                  </c:pt>
                  <c:pt idx="22">
                    <c:v>k00+165</c:v>
                  </c:pt>
                  <c:pt idx="23">
                    <c:v>k00+170</c:v>
                  </c:pt>
                  <c:pt idx="24">
                    <c:v>k00+175</c:v>
                  </c:pt>
                  <c:pt idx="25">
                    <c:v>k00+180</c:v>
                  </c:pt>
                  <c:pt idx="26">
                    <c:v>k00+185</c:v>
                  </c:pt>
                  <c:pt idx="27">
                    <c:v>k00+190</c:v>
                  </c:pt>
                  <c:pt idx="28">
                    <c:v>k00+195</c:v>
                  </c:pt>
                </c:lvl>
                <c:lvl>
                  <c:pt idx="0">
                    <c:v>k00+000</c:v>
                  </c:pt>
                  <c:pt idx="1">
                    <c:v>k00+030</c:v>
                  </c:pt>
                  <c:pt idx="2">
                    <c:v>k00+045</c:v>
                  </c:pt>
                  <c:pt idx="3">
                    <c:v>k00+065</c:v>
                  </c:pt>
                  <c:pt idx="4">
                    <c:v>k00+070</c:v>
                  </c:pt>
                  <c:pt idx="5">
                    <c:v>k00+075</c:v>
                  </c:pt>
                  <c:pt idx="6">
                    <c:v>k00+080</c:v>
                  </c:pt>
                  <c:pt idx="7">
                    <c:v>k00+085</c:v>
                  </c:pt>
                  <c:pt idx="8">
                    <c:v>k00+090</c:v>
                  </c:pt>
                  <c:pt idx="9">
                    <c:v>k00+095</c:v>
                  </c:pt>
                  <c:pt idx="10">
                    <c:v>k00+100</c:v>
                  </c:pt>
                  <c:pt idx="11">
                    <c:v>k00+105</c:v>
                  </c:pt>
                  <c:pt idx="12">
                    <c:v>k00+110</c:v>
                  </c:pt>
                  <c:pt idx="13">
                    <c:v>k00+115</c:v>
                  </c:pt>
                  <c:pt idx="14">
                    <c:v>k00+120</c:v>
                  </c:pt>
                  <c:pt idx="15">
                    <c:v>k00+125</c:v>
                  </c:pt>
                  <c:pt idx="16">
                    <c:v>k00+130</c:v>
                  </c:pt>
                  <c:pt idx="17">
                    <c:v>k00+135</c:v>
                  </c:pt>
                  <c:pt idx="18">
                    <c:v>k00+140</c:v>
                  </c:pt>
                  <c:pt idx="19">
                    <c:v>k00+145</c:v>
                  </c:pt>
                  <c:pt idx="20">
                    <c:v>k00+150</c:v>
                  </c:pt>
                  <c:pt idx="21">
                    <c:v>k00+155</c:v>
                  </c:pt>
                  <c:pt idx="22">
                    <c:v>k00+160</c:v>
                  </c:pt>
                  <c:pt idx="23">
                    <c:v>k00+165</c:v>
                  </c:pt>
                  <c:pt idx="24">
                    <c:v>k00+170</c:v>
                  </c:pt>
                  <c:pt idx="25">
                    <c:v>k00+175</c:v>
                  </c:pt>
                  <c:pt idx="26">
                    <c:v>k00+180</c:v>
                  </c:pt>
                  <c:pt idx="27">
                    <c:v>k00+185</c:v>
                  </c:pt>
                  <c:pt idx="28">
                    <c:v>k00+190</c:v>
                  </c:pt>
                </c:lvl>
              </c:multiLvlStrCache>
            </c:multiLvlStrRef>
          </c:cat>
          <c:val>
            <c:numRef>
              <c:f>'Análisis de Datos  '!$AD$6:$AD$34</c:f>
              <c:numCache>
                <c:formatCode>General</c:formatCode>
                <c:ptCount val="29"/>
                <c:pt idx="0">
                  <c:v>0</c:v>
                </c:pt>
                <c:pt idx="1">
                  <c:v>16.5</c:v>
                </c:pt>
                <c:pt idx="2">
                  <c:v>22</c:v>
                </c:pt>
                <c:pt idx="3">
                  <c:v>12</c:v>
                </c:pt>
                <c:pt idx="4">
                  <c:v>12</c:v>
                </c:pt>
                <c:pt idx="5">
                  <c:v>12</c:v>
                </c:pt>
                <c:pt idx="6">
                  <c:v>6.5</c:v>
                </c:pt>
                <c:pt idx="7">
                  <c:v>6.5</c:v>
                </c:pt>
                <c:pt idx="8">
                  <c:v>18.5</c:v>
                </c:pt>
                <c:pt idx="9">
                  <c:v>18.5</c:v>
                </c:pt>
                <c:pt idx="10">
                  <c:v>13</c:v>
                </c:pt>
                <c:pt idx="11">
                  <c:v>18.5</c:v>
                </c:pt>
                <c:pt idx="12">
                  <c:v>18.5</c:v>
                </c:pt>
                <c:pt idx="13">
                  <c:v>12</c:v>
                </c:pt>
                <c:pt idx="14">
                  <c:v>18.5</c:v>
                </c:pt>
                <c:pt idx="15">
                  <c:v>18.5</c:v>
                </c:pt>
                <c:pt idx="16">
                  <c:v>12</c:v>
                </c:pt>
                <c:pt idx="17">
                  <c:v>12</c:v>
                </c:pt>
                <c:pt idx="18">
                  <c:v>12</c:v>
                </c:pt>
                <c:pt idx="19">
                  <c:v>13</c:v>
                </c:pt>
                <c:pt idx="20">
                  <c:v>13</c:v>
                </c:pt>
                <c:pt idx="21">
                  <c:v>13</c:v>
                </c:pt>
                <c:pt idx="22">
                  <c:v>13</c:v>
                </c:pt>
                <c:pt idx="23">
                  <c:v>12</c:v>
                </c:pt>
                <c:pt idx="24">
                  <c:v>13.275</c:v>
                </c:pt>
                <c:pt idx="25">
                  <c:v>22.334599999999998</c:v>
                </c:pt>
                <c:pt idx="26">
                  <c:v>8.1547000000000001</c:v>
                </c:pt>
                <c:pt idx="27">
                  <c:v>6.5</c:v>
                </c:pt>
                <c:pt idx="28">
                  <c:v>18.5</c:v>
                </c:pt>
              </c:numCache>
            </c:numRef>
          </c:val>
          <c:extLst xmlns:c16r2="http://schemas.microsoft.com/office/drawing/2015/06/chart">
            <c:ext xmlns:c16="http://schemas.microsoft.com/office/drawing/2014/chart" uri="{C3380CC4-5D6E-409C-BE32-E72D297353CC}">
              <c16:uniqueId val="{00000002-7F23-4819-89CE-D536D8AD729F}"/>
            </c:ext>
          </c:extLst>
        </c:ser>
        <c:dLbls>
          <c:showLegendKey val="0"/>
          <c:showVal val="0"/>
          <c:showCatName val="0"/>
          <c:showSerName val="0"/>
          <c:showPercent val="0"/>
          <c:showBubbleSize val="0"/>
        </c:dLbls>
        <c:gapWidth val="150"/>
        <c:overlap val="100"/>
        <c:axId val="189306880"/>
        <c:axId val="189400768"/>
      </c:barChart>
      <c:catAx>
        <c:axId val="1893068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a:lstStyle/>
          <a:p>
            <a:pPr>
              <a:defRPr/>
            </a:pPr>
            <a:endParaRPr lang="es-CO"/>
          </a:p>
        </c:txPr>
        <c:crossAx val="189400768"/>
        <c:crosses val="autoZero"/>
        <c:auto val="1"/>
        <c:lblAlgn val="ctr"/>
        <c:lblOffset val="100"/>
        <c:noMultiLvlLbl val="0"/>
      </c:catAx>
      <c:valAx>
        <c:axId val="1894007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vert="horz"/>
          <a:lstStyle/>
          <a:p>
            <a:pPr>
              <a:defRPr/>
            </a:pPr>
            <a:endParaRPr lang="es-CO"/>
          </a:p>
        </c:txPr>
        <c:crossAx val="189306880"/>
        <c:crosses val="autoZero"/>
        <c:crossBetween val="between"/>
      </c:valAx>
      <c:spPr>
        <a:noFill/>
        <a:ln>
          <a:solidFill>
            <a:sysClr val="windowText" lastClr="000000"/>
          </a:solidFill>
        </a:ln>
        <a:effectLst/>
      </c:spPr>
    </c:plotArea>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sz="1100"/>
      </a:pPr>
      <a:endParaRPr lang="es-CO"/>
    </a:p>
  </c:txPr>
  <c:printSettings>
    <c:headerFooter/>
    <c:pageMargins b="0.75" l="0.7" r="0.7" t="0.75" header="0.3" footer="0.3"/>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600" b="1">
                <a:solidFill>
                  <a:srgbClr val="002060"/>
                </a:solidFill>
                <a:latin typeface="Arial" panose="020B0604020202020204" pitchFamily="34" charset="0"/>
                <a:cs typeface="Arial" panose="020B0604020202020204" pitchFamily="34" charset="0"/>
              </a:rPr>
              <a:t>Distribución</a:t>
            </a:r>
            <a:r>
              <a:rPr lang="es-CO" sz="1600" b="1" baseline="0">
                <a:solidFill>
                  <a:srgbClr val="002060"/>
                </a:solidFill>
                <a:latin typeface="Arial" panose="020B0604020202020204" pitchFamily="34" charset="0"/>
                <a:cs typeface="Arial" panose="020B0604020202020204" pitchFamily="34" charset="0"/>
              </a:rPr>
              <a:t> del % de severidad Media por daño </a:t>
            </a:r>
            <a:endParaRPr lang="es-CO" sz="1600" b="1">
              <a:solidFill>
                <a:srgbClr val="002060"/>
              </a:solidFill>
              <a:latin typeface="Arial" panose="020B0604020202020204" pitchFamily="34" charset="0"/>
              <a:cs typeface="Arial" panose="020B0604020202020204" pitchFamily="34" charset="0"/>
            </a:endParaRPr>
          </a:p>
        </c:rich>
      </c:tx>
      <c:layout>
        <c:manualLayout>
          <c:xMode val="edge"/>
          <c:yMode val="edge"/>
          <c:x val="0.34331345895195936"/>
          <c:y val="6.8350162913903112E-2"/>
        </c:manualLayout>
      </c:layout>
      <c:overlay val="0"/>
      <c:spPr>
        <a:noFill/>
        <a:ln>
          <a:noFill/>
        </a:ln>
        <a:effectLst/>
      </c:spPr>
    </c:title>
    <c:autoTitleDeleted val="0"/>
    <c:plotArea>
      <c:layout>
        <c:manualLayout>
          <c:layoutTarget val="inner"/>
          <c:xMode val="edge"/>
          <c:yMode val="edge"/>
          <c:x val="0.11286663393357312"/>
          <c:y val="0.15990315542586833"/>
          <c:w val="0.82962557865057152"/>
          <c:h val="0.69422015210741395"/>
        </c:manualLayout>
      </c:layout>
      <c:barChart>
        <c:barDir val="col"/>
        <c:grouping val="stacked"/>
        <c:varyColors val="0"/>
        <c:ser>
          <c:idx val="0"/>
          <c:order val="0"/>
          <c:spPr>
            <a:solidFill>
              <a:schemeClr val="accent1"/>
            </a:solidFill>
            <a:ln>
              <a:noFill/>
            </a:ln>
            <a:effectLst/>
          </c:spPr>
          <c:invertIfNegative val="0"/>
          <c:cat>
            <c:strRef>
              <c:f>'Análisis de Datos  '!$AH$7:$AH$14</c:f>
              <c:strCache>
                <c:ptCount val="8"/>
                <c:pt idx="0">
                  <c:v>FL</c:v>
                </c:pt>
                <c:pt idx="1">
                  <c:v>FCL</c:v>
                </c:pt>
                <c:pt idx="2">
                  <c:v>FJL</c:v>
                </c:pt>
                <c:pt idx="3">
                  <c:v>PC</c:v>
                </c:pt>
                <c:pt idx="4">
                  <c:v>AHU</c:v>
                </c:pt>
                <c:pt idx="5">
                  <c:v>DC</c:v>
                </c:pt>
                <c:pt idx="6">
                  <c:v>BCH</c:v>
                </c:pt>
                <c:pt idx="7">
                  <c:v>PCH</c:v>
                </c:pt>
              </c:strCache>
            </c:strRef>
          </c:cat>
          <c:val>
            <c:numRef>
              <c:f>'Análisis de Datos  '!$AI$7:$AI$14</c:f>
              <c:numCache>
                <c:formatCode>General</c:formatCode>
                <c:ptCount val="8"/>
              </c:numCache>
            </c:numRef>
          </c:val>
          <c:extLst xmlns:c16r2="http://schemas.microsoft.com/office/drawing/2015/06/chart">
            <c:ext xmlns:c16="http://schemas.microsoft.com/office/drawing/2014/chart" uri="{C3380CC4-5D6E-409C-BE32-E72D297353CC}">
              <c16:uniqueId val="{00000000-309F-44AB-A425-76E374F104B7}"/>
            </c:ext>
          </c:extLst>
        </c:ser>
        <c:ser>
          <c:idx val="1"/>
          <c:order val="1"/>
          <c:spPr>
            <a:solidFill>
              <a:schemeClr val="accent2"/>
            </a:solidFill>
            <a:ln>
              <a:noFill/>
            </a:ln>
            <a:effectLst/>
          </c:spPr>
          <c:invertIfNegative val="0"/>
          <c:cat>
            <c:strRef>
              <c:f>'Análisis de Datos  '!$AH$7:$AH$14</c:f>
              <c:strCache>
                <c:ptCount val="8"/>
                <c:pt idx="0">
                  <c:v>FL</c:v>
                </c:pt>
                <c:pt idx="1">
                  <c:v>FCL</c:v>
                </c:pt>
                <c:pt idx="2">
                  <c:v>FJL</c:v>
                </c:pt>
                <c:pt idx="3">
                  <c:v>PC</c:v>
                </c:pt>
                <c:pt idx="4">
                  <c:v>AHU</c:v>
                </c:pt>
                <c:pt idx="5">
                  <c:v>DC</c:v>
                </c:pt>
                <c:pt idx="6">
                  <c:v>BCH</c:v>
                </c:pt>
                <c:pt idx="7">
                  <c:v>PCH</c:v>
                </c:pt>
              </c:strCache>
            </c:strRef>
          </c:cat>
          <c:val>
            <c:numRef>
              <c:f>'Análisis de Datos  '!$AJ$7:$AJ$14</c:f>
              <c:numCache>
                <c:formatCode>General</c:formatCode>
                <c:ptCount val="8"/>
              </c:numCache>
            </c:numRef>
          </c:val>
          <c:extLst xmlns:c16r2="http://schemas.microsoft.com/office/drawing/2015/06/chart">
            <c:ext xmlns:c16="http://schemas.microsoft.com/office/drawing/2014/chart" uri="{C3380CC4-5D6E-409C-BE32-E72D297353CC}">
              <c16:uniqueId val="{00000001-309F-44AB-A425-76E374F104B7}"/>
            </c:ext>
          </c:extLst>
        </c:ser>
        <c:ser>
          <c:idx val="2"/>
          <c:order val="2"/>
          <c:spPr>
            <a:solidFill>
              <a:schemeClr val="accent3"/>
            </a:solidFill>
            <a:ln>
              <a:solidFill>
                <a:sysClr val="windowText" lastClr="000000"/>
              </a:solidFill>
            </a:ln>
            <a:effectLst/>
          </c:spPr>
          <c:invertIfNegative val="0"/>
          <c:dPt>
            <c:idx val="3"/>
            <c:invertIfNegative val="0"/>
            <c:bubble3D val="0"/>
            <c:spPr>
              <a:solidFill>
                <a:schemeClr val="accent6"/>
              </a:solidFill>
              <a:ln>
                <a:solidFill>
                  <a:sysClr val="windowText" lastClr="000000"/>
                </a:solidFill>
              </a:ln>
              <a:effectLst/>
            </c:spPr>
            <c:extLst xmlns:c16r2="http://schemas.microsoft.com/office/drawing/2015/06/chart">
              <c:ext xmlns:c16="http://schemas.microsoft.com/office/drawing/2014/chart" uri="{C3380CC4-5D6E-409C-BE32-E72D297353CC}">
                <c16:uniqueId val="{00000003-309F-44AB-A425-76E374F104B7}"/>
              </c:ext>
            </c:extLst>
          </c:dPt>
          <c:dPt>
            <c:idx val="4"/>
            <c:invertIfNegative val="0"/>
            <c:bubble3D val="0"/>
            <c:spPr>
              <a:solidFill>
                <a:schemeClr val="accent2"/>
              </a:solidFill>
              <a:ln>
                <a:solidFill>
                  <a:sysClr val="windowText" lastClr="000000"/>
                </a:solidFill>
              </a:ln>
              <a:effectLst/>
            </c:spPr>
            <c:extLst xmlns:c16r2="http://schemas.microsoft.com/office/drawing/2015/06/chart">
              <c:ext xmlns:c16="http://schemas.microsoft.com/office/drawing/2014/chart" uri="{C3380CC4-5D6E-409C-BE32-E72D297353CC}">
                <c16:uniqueId val="{00000005-309F-44AB-A425-76E374F104B7}"/>
              </c:ext>
            </c:extLst>
          </c:dPt>
          <c:dPt>
            <c:idx val="5"/>
            <c:invertIfNegative val="0"/>
            <c:bubble3D val="0"/>
            <c:spPr>
              <a:solidFill>
                <a:schemeClr val="accent1"/>
              </a:solidFill>
              <a:ln>
                <a:solidFill>
                  <a:sysClr val="windowText" lastClr="000000"/>
                </a:solidFill>
              </a:ln>
              <a:effectLst/>
            </c:spPr>
            <c:extLst xmlns:c16r2="http://schemas.microsoft.com/office/drawing/2015/06/chart">
              <c:ext xmlns:c16="http://schemas.microsoft.com/office/drawing/2014/chart" uri="{C3380CC4-5D6E-409C-BE32-E72D297353CC}">
                <c16:uniqueId val="{00000007-309F-44AB-A425-76E374F104B7}"/>
              </c:ext>
            </c:extLst>
          </c:dPt>
          <c:dPt>
            <c:idx val="6"/>
            <c:invertIfNegative val="0"/>
            <c:bubble3D val="0"/>
            <c:spPr>
              <a:solidFill>
                <a:schemeClr val="accent4"/>
              </a:solidFill>
              <a:ln>
                <a:solidFill>
                  <a:sysClr val="windowText" lastClr="000000"/>
                </a:solidFill>
              </a:ln>
              <a:effectLst/>
            </c:spPr>
            <c:extLst xmlns:c16r2="http://schemas.microsoft.com/office/drawing/2015/06/chart">
              <c:ext xmlns:c16="http://schemas.microsoft.com/office/drawing/2014/chart" uri="{C3380CC4-5D6E-409C-BE32-E72D297353CC}">
                <c16:uniqueId val="{00000009-309F-44AB-A425-76E374F104B7}"/>
              </c:ext>
            </c:extLst>
          </c:dPt>
          <c:cat>
            <c:strRef>
              <c:f>'Análisis de Datos  '!$AH$7:$AH$14</c:f>
              <c:strCache>
                <c:ptCount val="8"/>
                <c:pt idx="0">
                  <c:v>FL</c:v>
                </c:pt>
                <c:pt idx="1">
                  <c:v>FCL</c:v>
                </c:pt>
                <c:pt idx="2">
                  <c:v>FJL</c:v>
                </c:pt>
                <c:pt idx="3">
                  <c:v>PC</c:v>
                </c:pt>
                <c:pt idx="4">
                  <c:v>AHU</c:v>
                </c:pt>
                <c:pt idx="5">
                  <c:v>DC</c:v>
                </c:pt>
                <c:pt idx="6">
                  <c:v>BCH</c:v>
                </c:pt>
                <c:pt idx="7">
                  <c:v>PCH</c:v>
                </c:pt>
              </c:strCache>
            </c:strRef>
          </c:cat>
          <c:val>
            <c:numRef>
              <c:f>'Análisis de Datos  '!$AQ$7:$AQ$14</c:f>
              <c:numCache>
                <c:formatCode>0%</c:formatCode>
                <c:ptCount val="8"/>
                <c:pt idx="0">
                  <c:v>3.8688906023835712E-6</c:v>
                </c:pt>
                <c:pt idx="1">
                  <c:v>0</c:v>
                </c:pt>
                <c:pt idx="2">
                  <c:v>0</c:v>
                </c:pt>
                <c:pt idx="3">
                  <c:v>3.2328233432084824E-2</c:v>
                </c:pt>
                <c:pt idx="4">
                  <c:v>5.2013581699877035E-2</c:v>
                </c:pt>
                <c:pt idx="5">
                  <c:v>1.6909486898529595E-3</c:v>
                </c:pt>
                <c:pt idx="6">
                  <c:v>8.8308104378880953E-3</c:v>
                </c:pt>
                <c:pt idx="7">
                  <c:v>0</c:v>
                </c:pt>
              </c:numCache>
            </c:numRef>
          </c:val>
          <c:extLst xmlns:c16r2="http://schemas.microsoft.com/office/drawing/2015/06/chart">
            <c:ext xmlns:c16="http://schemas.microsoft.com/office/drawing/2014/chart" uri="{C3380CC4-5D6E-409C-BE32-E72D297353CC}">
              <c16:uniqueId val="{0000000A-309F-44AB-A425-76E374F104B7}"/>
            </c:ext>
          </c:extLst>
        </c:ser>
        <c:dLbls>
          <c:showLegendKey val="0"/>
          <c:showVal val="0"/>
          <c:showCatName val="0"/>
          <c:showSerName val="0"/>
          <c:showPercent val="0"/>
          <c:showBubbleSize val="0"/>
        </c:dLbls>
        <c:gapWidth val="150"/>
        <c:overlap val="100"/>
        <c:axId val="191763968"/>
        <c:axId val="191426496"/>
      </c:barChart>
      <c:catAx>
        <c:axId val="1917639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1426496"/>
        <c:crosses val="autoZero"/>
        <c:auto val="1"/>
        <c:lblAlgn val="ctr"/>
        <c:lblOffset val="100"/>
        <c:noMultiLvlLbl val="0"/>
      </c:catAx>
      <c:valAx>
        <c:axId val="1914264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1763968"/>
        <c:crosses val="autoZero"/>
        <c:crossBetween val="between"/>
      </c:valAx>
      <c:spPr>
        <a:noFill/>
        <a:ln>
          <a:noFill/>
        </a:ln>
        <a:effectLst/>
      </c:spPr>
    </c:plotArea>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600" b="1">
                <a:solidFill>
                  <a:srgbClr val="002060"/>
                </a:solidFill>
                <a:latin typeface="Arial" panose="020B0604020202020204" pitchFamily="34" charset="0"/>
                <a:cs typeface="Arial" panose="020B0604020202020204" pitchFamily="34" charset="0"/>
              </a:rPr>
              <a:t>Distribución</a:t>
            </a:r>
            <a:r>
              <a:rPr lang="es-CO" sz="1600" b="1" baseline="0">
                <a:solidFill>
                  <a:srgbClr val="002060"/>
                </a:solidFill>
                <a:latin typeface="Arial" panose="020B0604020202020204" pitchFamily="34" charset="0"/>
                <a:cs typeface="Arial" panose="020B0604020202020204" pitchFamily="34" charset="0"/>
              </a:rPr>
              <a:t> del % de severidad Alto por daño </a:t>
            </a:r>
            <a:endParaRPr lang="es-CO" sz="1600" b="1">
              <a:solidFill>
                <a:srgbClr val="002060"/>
              </a:solidFill>
              <a:latin typeface="Arial" panose="020B0604020202020204" pitchFamily="34" charset="0"/>
              <a:cs typeface="Arial" panose="020B0604020202020204" pitchFamily="34" charset="0"/>
            </a:endParaRPr>
          </a:p>
        </c:rich>
      </c:tx>
      <c:layout>
        <c:manualLayout>
          <c:xMode val="edge"/>
          <c:yMode val="edge"/>
          <c:x val="0.28872236903186083"/>
          <c:y val="1.9700964183802239E-2"/>
        </c:manualLayout>
      </c:layout>
      <c:overlay val="0"/>
      <c:spPr>
        <a:noFill/>
        <a:ln>
          <a:noFill/>
        </a:ln>
        <a:effectLst/>
      </c:spPr>
    </c:title>
    <c:autoTitleDeleted val="0"/>
    <c:plotArea>
      <c:layout>
        <c:manualLayout>
          <c:layoutTarget val="inner"/>
          <c:xMode val="edge"/>
          <c:yMode val="edge"/>
          <c:x val="0.10767748887665947"/>
          <c:y val="8.8493840924481912E-2"/>
          <c:w val="0.8325580182681015"/>
          <c:h val="0.76355951087410168"/>
        </c:manualLayout>
      </c:layout>
      <c:barChart>
        <c:barDir val="col"/>
        <c:grouping val="stacked"/>
        <c:varyColors val="0"/>
        <c:ser>
          <c:idx val="0"/>
          <c:order val="0"/>
          <c:spPr>
            <a:solidFill>
              <a:schemeClr val="accent1"/>
            </a:solidFill>
            <a:ln>
              <a:noFill/>
            </a:ln>
            <a:effectLst/>
          </c:spPr>
          <c:invertIfNegative val="0"/>
          <c:cat>
            <c:strRef>
              <c:f>'Análisis de Datos  '!$AH$7:$AH$14</c:f>
              <c:strCache>
                <c:ptCount val="8"/>
                <c:pt idx="0">
                  <c:v>FL</c:v>
                </c:pt>
                <c:pt idx="1">
                  <c:v>FCL</c:v>
                </c:pt>
                <c:pt idx="2">
                  <c:v>FJL</c:v>
                </c:pt>
                <c:pt idx="3">
                  <c:v>PC</c:v>
                </c:pt>
                <c:pt idx="4">
                  <c:v>AHU</c:v>
                </c:pt>
                <c:pt idx="5">
                  <c:v>DC</c:v>
                </c:pt>
                <c:pt idx="6">
                  <c:v>BCH</c:v>
                </c:pt>
                <c:pt idx="7">
                  <c:v>PCH</c:v>
                </c:pt>
              </c:strCache>
            </c:strRef>
          </c:cat>
          <c:val>
            <c:numRef>
              <c:f>'Análisis de Datos  '!$AI$7:$AI$14</c:f>
              <c:numCache>
                <c:formatCode>General</c:formatCode>
                <c:ptCount val="8"/>
              </c:numCache>
            </c:numRef>
          </c:val>
          <c:extLst xmlns:c16r2="http://schemas.microsoft.com/office/drawing/2015/06/chart">
            <c:ext xmlns:c16="http://schemas.microsoft.com/office/drawing/2014/chart" uri="{C3380CC4-5D6E-409C-BE32-E72D297353CC}">
              <c16:uniqueId val="{00000000-8FA6-459E-BCB2-BA08D01D11C1}"/>
            </c:ext>
          </c:extLst>
        </c:ser>
        <c:ser>
          <c:idx val="1"/>
          <c:order val="1"/>
          <c:spPr>
            <a:solidFill>
              <a:schemeClr val="accent2"/>
            </a:solidFill>
            <a:ln>
              <a:noFill/>
            </a:ln>
            <a:effectLst/>
          </c:spPr>
          <c:invertIfNegative val="0"/>
          <c:cat>
            <c:strRef>
              <c:f>'Análisis de Datos  '!$AH$7:$AH$14</c:f>
              <c:strCache>
                <c:ptCount val="8"/>
                <c:pt idx="0">
                  <c:v>FL</c:v>
                </c:pt>
                <c:pt idx="1">
                  <c:v>FCL</c:v>
                </c:pt>
                <c:pt idx="2">
                  <c:v>FJL</c:v>
                </c:pt>
                <c:pt idx="3">
                  <c:v>PC</c:v>
                </c:pt>
                <c:pt idx="4">
                  <c:v>AHU</c:v>
                </c:pt>
                <c:pt idx="5">
                  <c:v>DC</c:v>
                </c:pt>
                <c:pt idx="6">
                  <c:v>BCH</c:v>
                </c:pt>
                <c:pt idx="7">
                  <c:v>PCH</c:v>
                </c:pt>
              </c:strCache>
            </c:strRef>
          </c:cat>
          <c:val>
            <c:numRef>
              <c:f>'Análisis de Datos  '!$AJ$7:$AJ$14</c:f>
              <c:numCache>
                <c:formatCode>General</c:formatCode>
                <c:ptCount val="8"/>
              </c:numCache>
            </c:numRef>
          </c:val>
          <c:extLst xmlns:c16r2="http://schemas.microsoft.com/office/drawing/2015/06/chart">
            <c:ext xmlns:c16="http://schemas.microsoft.com/office/drawing/2014/chart" uri="{C3380CC4-5D6E-409C-BE32-E72D297353CC}">
              <c16:uniqueId val="{00000001-8FA6-459E-BCB2-BA08D01D11C1}"/>
            </c:ext>
          </c:extLst>
        </c:ser>
        <c:ser>
          <c:idx val="2"/>
          <c:order val="2"/>
          <c:spPr>
            <a:solidFill>
              <a:schemeClr val="accent3"/>
            </a:solidFill>
            <a:ln>
              <a:solidFill>
                <a:sysClr val="windowText" lastClr="000000"/>
              </a:solidFill>
            </a:ln>
            <a:effectLst/>
          </c:spPr>
          <c:invertIfNegative val="0"/>
          <c:dPt>
            <c:idx val="0"/>
            <c:invertIfNegative val="0"/>
            <c:bubble3D val="0"/>
            <c:spPr>
              <a:solidFill>
                <a:schemeClr val="accent4">
                  <a:lumMod val="60000"/>
                  <a:lumOff val="40000"/>
                </a:schemeClr>
              </a:solidFill>
              <a:ln>
                <a:solidFill>
                  <a:sysClr val="windowText" lastClr="000000"/>
                </a:solidFill>
              </a:ln>
              <a:effectLst/>
            </c:spPr>
            <c:extLst xmlns:c16r2="http://schemas.microsoft.com/office/drawing/2015/06/chart">
              <c:ext xmlns:c16="http://schemas.microsoft.com/office/drawing/2014/chart" uri="{C3380CC4-5D6E-409C-BE32-E72D297353CC}">
                <c16:uniqueId val="{00000003-8FA6-459E-BCB2-BA08D01D11C1}"/>
              </c:ext>
            </c:extLst>
          </c:dPt>
          <c:dPt>
            <c:idx val="4"/>
            <c:invertIfNegative val="0"/>
            <c:bubble3D val="0"/>
            <c:spPr>
              <a:solidFill>
                <a:schemeClr val="accent2"/>
              </a:solidFill>
              <a:ln>
                <a:solidFill>
                  <a:sysClr val="windowText" lastClr="000000"/>
                </a:solidFill>
              </a:ln>
              <a:effectLst/>
            </c:spPr>
            <c:extLst xmlns:c16r2="http://schemas.microsoft.com/office/drawing/2015/06/chart">
              <c:ext xmlns:c16="http://schemas.microsoft.com/office/drawing/2014/chart" uri="{C3380CC4-5D6E-409C-BE32-E72D297353CC}">
                <c16:uniqueId val="{00000005-8FA6-459E-BCB2-BA08D01D11C1}"/>
              </c:ext>
            </c:extLst>
          </c:dPt>
          <c:dPt>
            <c:idx val="6"/>
            <c:invertIfNegative val="0"/>
            <c:bubble3D val="0"/>
            <c:spPr>
              <a:solidFill>
                <a:schemeClr val="accent4"/>
              </a:solidFill>
              <a:ln>
                <a:solidFill>
                  <a:sysClr val="windowText" lastClr="000000"/>
                </a:solidFill>
              </a:ln>
              <a:effectLst/>
            </c:spPr>
            <c:extLst xmlns:c16r2="http://schemas.microsoft.com/office/drawing/2015/06/chart">
              <c:ext xmlns:c16="http://schemas.microsoft.com/office/drawing/2014/chart" uri="{C3380CC4-5D6E-409C-BE32-E72D297353CC}">
                <c16:uniqueId val="{00000007-8FA6-459E-BCB2-BA08D01D11C1}"/>
              </c:ext>
            </c:extLst>
          </c:dPt>
          <c:cat>
            <c:strRef>
              <c:f>'Análisis de Datos  '!$AH$7:$AH$14</c:f>
              <c:strCache>
                <c:ptCount val="8"/>
                <c:pt idx="0">
                  <c:v>FL</c:v>
                </c:pt>
                <c:pt idx="1">
                  <c:v>FCL</c:v>
                </c:pt>
                <c:pt idx="2">
                  <c:v>FJL</c:v>
                </c:pt>
                <c:pt idx="3">
                  <c:v>PC</c:v>
                </c:pt>
                <c:pt idx="4">
                  <c:v>AHU</c:v>
                </c:pt>
                <c:pt idx="5">
                  <c:v>DC</c:v>
                </c:pt>
                <c:pt idx="6">
                  <c:v>BCH</c:v>
                </c:pt>
                <c:pt idx="7">
                  <c:v>PCH</c:v>
                </c:pt>
              </c:strCache>
            </c:strRef>
          </c:cat>
          <c:val>
            <c:numRef>
              <c:f>'Análisis de Datos  '!$AR$7:$AR$14</c:f>
              <c:numCache>
                <c:formatCode>0%</c:formatCode>
                <c:ptCount val="8"/>
                <c:pt idx="0">
                  <c:v>2.5391285526832033E-3</c:v>
                </c:pt>
                <c:pt idx="1">
                  <c:v>1.8803349431164909E-4</c:v>
                </c:pt>
                <c:pt idx="2">
                  <c:v>0</c:v>
                </c:pt>
                <c:pt idx="3">
                  <c:v>0</c:v>
                </c:pt>
                <c:pt idx="4">
                  <c:v>4.0988596242035734E-2</c:v>
                </c:pt>
                <c:pt idx="5">
                  <c:v>0</c:v>
                </c:pt>
                <c:pt idx="6">
                  <c:v>3.2587963150846236E-2</c:v>
                </c:pt>
                <c:pt idx="7">
                  <c:v>0</c:v>
                </c:pt>
              </c:numCache>
            </c:numRef>
          </c:val>
          <c:extLst xmlns:c16r2="http://schemas.microsoft.com/office/drawing/2015/06/chart">
            <c:ext xmlns:c16="http://schemas.microsoft.com/office/drawing/2014/chart" uri="{C3380CC4-5D6E-409C-BE32-E72D297353CC}">
              <c16:uniqueId val="{00000008-8FA6-459E-BCB2-BA08D01D11C1}"/>
            </c:ext>
          </c:extLst>
        </c:ser>
        <c:dLbls>
          <c:showLegendKey val="0"/>
          <c:showVal val="0"/>
          <c:showCatName val="0"/>
          <c:showSerName val="0"/>
          <c:showPercent val="0"/>
          <c:showBubbleSize val="0"/>
        </c:dLbls>
        <c:gapWidth val="150"/>
        <c:overlap val="100"/>
        <c:axId val="191874560"/>
        <c:axId val="191428800"/>
      </c:barChart>
      <c:catAx>
        <c:axId val="1918745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1428800"/>
        <c:crosses val="autoZero"/>
        <c:auto val="1"/>
        <c:lblAlgn val="ctr"/>
        <c:lblOffset val="100"/>
        <c:noMultiLvlLbl val="0"/>
      </c:catAx>
      <c:valAx>
        <c:axId val="19142880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1874560"/>
        <c:crosses val="autoZero"/>
        <c:crossBetween val="between"/>
      </c:valAx>
      <c:spPr>
        <a:noFill/>
        <a:ln>
          <a:noFill/>
        </a:ln>
        <a:effectLst/>
      </c:spPr>
    </c:plotArea>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600" b="1">
                <a:solidFill>
                  <a:srgbClr val="002060"/>
                </a:solidFill>
                <a:latin typeface="Arial" panose="020B0604020202020204" pitchFamily="34" charset="0"/>
                <a:cs typeface="Arial" panose="020B0604020202020204" pitchFamily="34" charset="0"/>
              </a:rPr>
              <a:t>Grafica</a:t>
            </a:r>
            <a:r>
              <a:rPr lang="es-CO" sz="1600" b="1" baseline="0">
                <a:solidFill>
                  <a:srgbClr val="002060"/>
                </a:solidFill>
                <a:latin typeface="Arial" panose="020B0604020202020204" pitchFamily="34" charset="0"/>
                <a:cs typeface="Arial" panose="020B0604020202020204" pitchFamily="34" charset="0"/>
              </a:rPr>
              <a:t> de área afectada por tramos T31-T61 </a:t>
            </a:r>
            <a:endParaRPr lang="es-CO" sz="1600" b="1">
              <a:solidFill>
                <a:srgbClr val="002060"/>
              </a:solidFill>
              <a:latin typeface="Arial" panose="020B0604020202020204" pitchFamily="34" charset="0"/>
              <a:cs typeface="Arial" panose="020B0604020202020204" pitchFamily="34" charset="0"/>
            </a:endParaRPr>
          </a:p>
        </c:rich>
      </c:tx>
      <c:layout>
        <c:manualLayout>
          <c:xMode val="edge"/>
          <c:yMode val="edge"/>
          <c:x val="0.38316445390149256"/>
          <c:y val="3.2328241646438625E-2"/>
        </c:manualLayout>
      </c:layout>
      <c:overlay val="0"/>
      <c:spPr>
        <a:noFill/>
        <a:ln>
          <a:noFill/>
        </a:ln>
        <a:effectLst/>
      </c:spPr>
    </c:title>
    <c:autoTitleDeleted val="0"/>
    <c:plotArea>
      <c:layout>
        <c:manualLayout>
          <c:layoutTarget val="inner"/>
          <c:xMode val="edge"/>
          <c:yMode val="edge"/>
          <c:x val="6.4059463031023195E-2"/>
          <c:y val="9.4614969704163776E-2"/>
          <c:w val="0.93431491968015767"/>
          <c:h val="0.79087867066345985"/>
        </c:manualLayout>
      </c:layout>
      <c:barChart>
        <c:barDir val="col"/>
        <c:grouping val="stacked"/>
        <c:varyColors val="0"/>
        <c:ser>
          <c:idx val="0"/>
          <c:order val="0"/>
          <c:spPr>
            <a:solidFill>
              <a:srgbClr val="FF0000"/>
            </a:solidFill>
            <a:ln>
              <a:noFill/>
            </a:ln>
            <a:effectLst/>
          </c:spPr>
          <c:invertIfNegative val="0"/>
          <c:dPt>
            <c:idx val="0"/>
            <c:invertIfNegative val="0"/>
            <c:bubble3D val="0"/>
            <c:spPr>
              <a:solidFill>
                <a:srgbClr val="002060"/>
              </a:solidFill>
              <a:ln>
                <a:noFill/>
              </a:ln>
              <a:effectLst/>
            </c:spPr>
            <c:extLst xmlns:c16r2="http://schemas.microsoft.com/office/drawing/2015/06/chart">
              <c:ext xmlns:c16="http://schemas.microsoft.com/office/drawing/2014/chart" uri="{C3380CC4-5D6E-409C-BE32-E72D297353CC}">
                <c16:uniqueId val="{00000001-BADC-4434-86F3-C15610BE0580}"/>
              </c:ext>
            </c:extLst>
          </c:dPt>
          <c:dPt>
            <c:idx val="1"/>
            <c:invertIfNegative val="0"/>
            <c:bubble3D val="0"/>
            <c:spPr>
              <a:solidFill>
                <a:srgbClr val="002060"/>
              </a:solidFill>
              <a:ln>
                <a:noFill/>
              </a:ln>
              <a:effectLst/>
            </c:spPr>
            <c:extLst xmlns:c16r2="http://schemas.microsoft.com/office/drawing/2015/06/chart">
              <c:ext xmlns:c16="http://schemas.microsoft.com/office/drawing/2014/chart" uri="{C3380CC4-5D6E-409C-BE32-E72D297353CC}">
                <c16:uniqueId val="{00000003-BADC-4434-86F3-C15610BE0580}"/>
              </c:ext>
            </c:extLst>
          </c:dPt>
          <c:dPt>
            <c:idx val="2"/>
            <c:invertIfNegative val="0"/>
            <c:bubble3D val="0"/>
            <c:spPr>
              <a:solidFill>
                <a:srgbClr val="002060"/>
              </a:solidFill>
              <a:ln>
                <a:noFill/>
              </a:ln>
              <a:effectLst/>
            </c:spPr>
            <c:extLst xmlns:c16r2="http://schemas.microsoft.com/office/drawing/2015/06/chart">
              <c:ext xmlns:c16="http://schemas.microsoft.com/office/drawing/2014/chart" uri="{C3380CC4-5D6E-409C-BE32-E72D297353CC}">
                <c16:uniqueId val="{00000005-BADC-4434-86F3-C15610BE0580}"/>
              </c:ext>
            </c:extLst>
          </c:dPt>
          <c:dPt>
            <c:idx val="3"/>
            <c:invertIfNegative val="0"/>
            <c:bubble3D val="0"/>
            <c:spPr>
              <a:solidFill>
                <a:srgbClr val="002060"/>
              </a:solidFill>
              <a:ln>
                <a:noFill/>
              </a:ln>
              <a:effectLst/>
            </c:spPr>
            <c:extLst xmlns:c16r2="http://schemas.microsoft.com/office/drawing/2015/06/chart">
              <c:ext xmlns:c16="http://schemas.microsoft.com/office/drawing/2014/chart" uri="{C3380CC4-5D6E-409C-BE32-E72D297353CC}">
                <c16:uniqueId val="{00000007-BADC-4434-86F3-C15610BE0580}"/>
              </c:ext>
            </c:extLst>
          </c:dPt>
          <c:dPt>
            <c:idx val="4"/>
            <c:invertIfNegative val="0"/>
            <c:bubble3D val="0"/>
            <c:spPr>
              <a:solidFill>
                <a:srgbClr val="002060"/>
              </a:solidFill>
              <a:ln>
                <a:noFill/>
              </a:ln>
              <a:effectLst/>
            </c:spPr>
            <c:extLst xmlns:c16r2="http://schemas.microsoft.com/office/drawing/2015/06/chart">
              <c:ext xmlns:c16="http://schemas.microsoft.com/office/drawing/2014/chart" uri="{C3380CC4-5D6E-409C-BE32-E72D297353CC}">
                <c16:uniqueId val="{00000009-BADC-4434-86F3-C15610BE0580}"/>
              </c:ext>
            </c:extLst>
          </c:dPt>
          <c:dPt>
            <c:idx val="5"/>
            <c:invertIfNegative val="0"/>
            <c:bubble3D val="0"/>
            <c:spPr>
              <a:solidFill>
                <a:srgbClr val="002060"/>
              </a:solidFill>
              <a:ln>
                <a:noFill/>
              </a:ln>
              <a:effectLst/>
            </c:spPr>
            <c:extLst xmlns:c16r2="http://schemas.microsoft.com/office/drawing/2015/06/chart">
              <c:ext xmlns:c16="http://schemas.microsoft.com/office/drawing/2014/chart" uri="{C3380CC4-5D6E-409C-BE32-E72D297353CC}">
                <c16:uniqueId val="{0000000B-BADC-4434-86F3-C15610BE0580}"/>
              </c:ext>
            </c:extLst>
          </c:dPt>
          <c:dPt>
            <c:idx val="6"/>
            <c:invertIfNegative val="0"/>
            <c:bubble3D val="0"/>
            <c:spPr>
              <a:solidFill>
                <a:srgbClr val="002060"/>
              </a:solidFill>
              <a:ln>
                <a:noFill/>
              </a:ln>
              <a:effectLst/>
            </c:spPr>
            <c:extLst xmlns:c16r2="http://schemas.microsoft.com/office/drawing/2015/06/chart">
              <c:ext xmlns:c16="http://schemas.microsoft.com/office/drawing/2014/chart" uri="{C3380CC4-5D6E-409C-BE32-E72D297353CC}">
                <c16:uniqueId val="{0000000D-BADC-4434-86F3-C15610BE0580}"/>
              </c:ext>
            </c:extLst>
          </c:dPt>
          <c:dPt>
            <c:idx val="7"/>
            <c:invertIfNegative val="0"/>
            <c:bubble3D val="0"/>
            <c:spPr>
              <a:solidFill>
                <a:srgbClr val="002060"/>
              </a:solidFill>
              <a:ln>
                <a:noFill/>
              </a:ln>
              <a:effectLst/>
            </c:spPr>
            <c:extLst xmlns:c16r2="http://schemas.microsoft.com/office/drawing/2015/06/chart">
              <c:ext xmlns:c16="http://schemas.microsoft.com/office/drawing/2014/chart" uri="{C3380CC4-5D6E-409C-BE32-E72D297353CC}">
                <c16:uniqueId val="{0000000F-BADC-4434-86F3-C15610BE0580}"/>
              </c:ext>
            </c:extLst>
          </c:dPt>
          <c:dPt>
            <c:idx val="8"/>
            <c:invertIfNegative val="0"/>
            <c:bubble3D val="0"/>
            <c:spPr>
              <a:solidFill>
                <a:srgbClr val="002060"/>
              </a:solidFill>
              <a:ln>
                <a:noFill/>
              </a:ln>
              <a:effectLst/>
            </c:spPr>
            <c:extLst xmlns:c16r2="http://schemas.microsoft.com/office/drawing/2015/06/chart">
              <c:ext xmlns:c16="http://schemas.microsoft.com/office/drawing/2014/chart" uri="{C3380CC4-5D6E-409C-BE32-E72D297353CC}">
                <c16:uniqueId val="{00000011-BADC-4434-86F3-C15610BE0580}"/>
              </c:ext>
            </c:extLst>
          </c:dPt>
          <c:dPt>
            <c:idx val="9"/>
            <c:invertIfNegative val="0"/>
            <c:bubble3D val="0"/>
            <c:spPr>
              <a:solidFill>
                <a:srgbClr val="002060"/>
              </a:solidFill>
              <a:ln>
                <a:noFill/>
              </a:ln>
              <a:effectLst/>
            </c:spPr>
            <c:extLst xmlns:c16r2="http://schemas.microsoft.com/office/drawing/2015/06/chart">
              <c:ext xmlns:c16="http://schemas.microsoft.com/office/drawing/2014/chart" uri="{C3380CC4-5D6E-409C-BE32-E72D297353CC}">
                <c16:uniqueId val="{00000013-BADC-4434-86F3-C15610BE0580}"/>
              </c:ext>
            </c:extLst>
          </c:dPt>
          <c:dPt>
            <c:idx val="10"/>
            <c:invertIfNegative val="0"/>
            <c:bubble3D val="0"/>
            <c:spPr>
              <a:solidFill>
                <a:srgbClr val="002060"/>
              </a:solidFill>
              <a:ln>
                <a:noFill/>
              </a:ln>
              <a:effectLst/>
            </c:spPr>
            <c:extLst xmlns:c16r2="http://schemas.microsoft.com/office/drawing/2015/06/chart">
              <c:ext xmlns:c16="http://schemas.microsoft.com/office/drawing/2014/chart" uri="{C3380CC4-5D6E-409C-BE32-E72D297353CC}">
                <c16:uniqueId val="{00000015-BADC-4434-86F3-C15610BE0580}"/>
              </c:ext>
            </c:extLst>
          </c:dPt>
          <c:dPt>
            <c:idx val="11"/>
            <c:invertIfNegative val="0"/>
            <c:bubble3D val="0"/>
            <c:spPr>
              <a:solidFill>
                <a:srgbClr val="002060"/>
              </a:solidFill>
              <a:ln>
                <a:noFill/>
              </a:ln>
              <a:effectLst/>
            </c:spPr>
            <c:extLst xmlns:c16r2="http://schemas.microsoft.com/office/drawing/2015/06/chart">
              <c:ext xmlns:c16="http://schemas.microsoft.com/office/drawing/2014/chart" uri="{C3380CC4-5D6E-409C-BE32-E72D297353CC}">
                <c16:uniqueId val="{00000017-BADC-4434-86F3-C15610BE0580}"/>
              </c:ext>
            </c:extLst>
          </c:dPt>
          <c:dPt>
            <c:idx val="13"/>
            <c:invertIfNegative val="0"/>
            <c:bubble3D val="0"/>
            <c:spPr>
              <a:solidFill>
                <a:srgbClr val="002060"/>
              </a:solidFill>
              <a:ln>
                <a:noFill/>
              </a:ln>
              <a:effectLst/>
            </c:spPr>
            <c:extLst xmlns:c16r2="http://schemas.microsoft.com/office/drawing/2015/06/chart">
              <c:ext xmlns:c16="http://schemas.microsoft.com/office/drawing/2014/chart" uri="{C3380CC4-5D6E-409C-BE32-E72D297353CC}">
                <c16:uniqueId val="{00000019-BADC-4434-86F3-C15610BE0580}"/>
              </c:ext>
            </c:extLst>
          </c:dPt>
          <c:dPt>
            <c:idx val="14"/>
            <c:invertIfNegative val="0"/>
            <c:bubble3D val="0"/>
            <c:spPr>
              <a:solidFill>
                <a:srgbClr val="002060"/>
              </a:solidFill>
              <a:ln>
                <a:noFill/>
              </a:ln>
              <a:effectLst/>
            </c:spPr>
            <c:extLst xmlns:c16r2="http://schemas.microsoft.com/office/drawing/2015/06/chart">
              <c:ext xmlns:c16="http://schemas.microsoft.com/office/drawing/2014/chart" uri="{C3380CC4-5D6E-409C-BE32-E72D297353CC}">
                <c16:uniqueId val="{0000001B-BADC-4434-86F3-C15610BE0580}"/>
              </c:ext>
            </c:extLst>
          </c:dPt>
          <c:dPt>
            <c:idx val="15"/>
            <c:invertIfNegative val="0"/>
            <c:bubble3D val="0"/>
            <c:spPr>
              <a:solidFill>
                <a:srgbClr val="002060"/>
              </a:solidFill>
              <a:ln>
                <a:noFill/>
              </a:ln>
              <a:effectLst/>
            </c:spPr>
            <c:extLst xmlns:c16r2="http://schemas.microsoft.com/office/drawing/2015/06/chart">
              <c:ext xmlns:c16="http://schemas.microsoft.com/office/drawing/2014/chart" uri="{C3380CC4-5D6E-409C-BE32-E72D297353CC}">
                <c16:uniqueId val="{0000001D-BADC-4434-86F3-C15610BE0580}"/>
              </c:ext>
            </c:extLst>
          </c:dPt>
          <c:dPt>
            <c:idx val="16"/>
            <c:invertIfNegative val="0"/>
            <c:bubble3D val="0"/>
            <c:spPr>
              <a:solidFill>
                <a:srgbClr val="002060"/>
              </a:solidFill>
              <a:ln>
                <a:noFill/>
              </a:ln>
              <a:effectLst/>
            </c:spPr>
            <c:extLst xmlns:c16r2="http://schemas.microsoft.com/office/drawing/2015/06/chart">
              <c:ext xmlns:c16="http://schemas.microsoft.com/office/drawing/2014/chart" uri="{C3380CC4-5D6E-409C-BE32-E72D297353CC}">
                <c16:uniqueId val="{0000001F-BADC-4434-86F3-C15610BE0580}"/>
              </c:ext>
            </c:extLst>
          </c:dPt>
          <c:dPt>
            <c:idx val="17"/>
            <c:invertIfNegative val="0"/>
            <c:bubble3D val="0"/>
            <c:spPr>
              <a:solidFill>
                <a:srgbClr val="002060"/>
              </a:solidFill>
              <a:ln>
                <a:noFill/>
              </a:ln>
              <a:effectLst/>
            </c:spPr>
            <c:extLst xmlns:c16r2="http://schemas.microsoft.com/office/drawing/2015/06/chart">
              <c:ext xmlns:c16="http://schemas.microsoft.com/office/drawing/2014/chart" uri="{C3380CC4-5D6E-409C-BE32-E72D297353CC}">
                <c16:uniqueId val="{00000021-BADC-4434-86F3-C15610BE0580}"/>
              </c:ext>
            </c:extLst>
          </c:dPt>
          <c:dPt>
            <c:idx val="18"/>
            <c:invertIfNegative val="0"/>
            <c:bubble3D val="0"/>
            <c:spPr>
              <a:solidFill>
                <a:srgbClr val="002060"/>
              </a:solidFill>
              <a:ln>
                <a:noFill/>
              </a:ln>
              <a:effectLst/>
            </c:spPr>
            <c:extLst xmlns:c16r2="http://schemas.microsoft.com/office/drawing/2015/06/chart">
              <c:ext xmlns:c16="http://schemas.microsoft.com/office/drawing/2014/chart" uri="{C3380CC4-5D6E-409C-BE32-E72D297353CC}">
                <c16:uniqueId val="{00000023-BADC-4434-86F3-C15610BE0580}"/>
              </c:ext>
            </c:extLst>
          </c:dPt>
          <c:dPt>
            <c:idx val="21"/>
            <c:invertIfNegative val="0"/>
            <c:bubble3D val="0"/>
            <c:spPr>
              <a:solidFill>
                <a:srgbClr val="002060"/>
              </a:solidFill>
              <a:ln>
                <a:noFill/>
              </a:ln>
              <a:effectLst/>
            </c:spPr>
            <c:extLst xmlns:c16r2="http://schemas.microsoft.com/office/drawing/2015/06/chart">
              <c:ext xmlns:c16="http://schemas.microsoft.com/office/drawing/2014/chart" uri="{C3380CC4-5D6E-409C-BE32-E72D297353CC}">
                <c16:uniqueId val="{00000025-BADC-4434-86F3-C15610BE0580}"/>
              </c:ext>
            </c:extLst>
          </c:dPt>
          <c:dPt>
            <c:idx val="22"/>
            <c:invertIfNegative val="0"/>
            <c:bubble3D val="0"/>
            <c:spPr>
              <a:solidFill>
                <a:srgbClr val="002060"/>
              </a:solidFill>
              <a:ln>
                <a:noFill/>
              </a:ln>
              <a:effectLst/>
            </c:spPr>
            <c:extLst xmlns:c16r2="http://schemas.microsoft.com/office/drawing/2015/06/chart">
              <c:ext xmlns:c16="http://schemas.microsoft.com/office/drawing/2014/chart" uri="{C3380CC4-5D6E-409C-BE32-E72D297353CC}">
                <c16:uniqueId val="{00000027-BADC-4434-86F3-C15610BE0580}"/>
              </c:ext>
            </c:extLst>
          </c:dPt>
          <c:dPt>
            <c:idx val="23"/>
            <c:invertIfNegative val="0"/>
            <c:bubble3D val="0"/>
            <c:spPr>
              <a:solidFill>
                <a:srgbClr val="002060"/>
              </a:solidFill>
              <a:ln>
                <a:noFill/>
              </a:ln>
              <a:effectLst/>
            </c:spPr>
            <c:extLst xmlns:c16r2="http://schemas.microsoft.com/office/drawing/2015/06/chart">
              <c:ext xmlns:c16="http://schemas.microsoft.com/office/drawing/2014/chart" uri="{C3380CC4-5D6E-409C-BE32-E72D297353CC}">
                <c16:uniqueId val="{00000029-BADC-4434-86F3-C15610BE0580}"/>
              </c:ext>
            </c:extLst>
          </c:dPt>
          <c:dPt>
            <c:idx val="24"/>
            <c:invertIfNegative val="0"/>
            <c:bubble3D val="0"/>
            <c:spPr>
              <a:solidFill>
                <a:srgbClr val="002060"/>
              </a:solidFill>
              <a:ln>
                <a:noFill/>
              </a:ln>
              <a:effectLst/>
            </c:spPr>
            <c:extLst xmlns:c16r2="http://schemas.microsoft.com/office/drawing/2015/06/chart">
              <c:ext xmlns:c16="http://schemas.microsoft.com/office/drawing/2014/chart" uri="{C3380CC4-5D6E-409C-BE32-E72D297353CC}">
                <c16:uniqueId val="{0000002B-BADC-4434-86F3-C15610BE0580}"/>
              </c:ext>
            </c:extLst>
          </c:dPt>
          <c:dPt>
            <c:idx val="25"/>
            <c:invertIfNegative val="0"/>
            <c:bubble3D val="0"/>
            <c:spPr>
              <a:solidFill>
                <a:srgbClr val="002060"/>
              </a:solidFill>
              <a:ln>
                <a:noFill/>
              </a:ln>
              <a:effectLst/>
            </c:spPr>
            <c:extLst xmlns:c16r2="http://schemas.microsoft.com/office/drawing/2015/06/chart">
              <c:ext xmlns:c16="http://schemas.microsoft.com/office/drawing/2014/chart" uri="{C3380CC4-5D6E-409C-BE32-E72D297353CC}">
                <c16:uniqueId val="{0000002D-BADC-4434-86F3-C15610BE0580}"/>
              </c:ext>
            </c:extLst>
          </c:dPt>
          <c:dPt>
            <c:idx val="26"/>
            <c:invertIfNegative val="0"/>
            <c:bubble3D val="0"/>
            <c:spPr>
              <a:solidFill>
                <a:srgbClr val="002060"/>
              </a:solidFill>
              <a:ln>
                <a:noFill/>
              </a:ln>
              <a:effectLst/>
            </c:spPr>
            <c:extLst xmlns:c16r2="http://schemas.microsoft.com/office/drawing/2015/06/chart">
              <c:ext xmlns:c16="http://schemas.microsoft.com/office/drawing/2014/chart" uri="{C3380CC4-5D6E-409C-BE32-E72D297353CC}">
                <c16:uniqueId val="{0000002F-BADC-4434-86F3-C15610BE0580}"/>
              </c:ext>
            </c:extLst>
          </c:dPt>
          <c:dPt>
            <c:idx val="27"/>
            <c:invertIfNegative val="0"/>
            <c:bubble3D val="0"/>
            <c:spPr>
              <a:solidFill>
                <a:srgbClr val="002060"/>
              </a:solidFill>
              <a:ln>
                <a:noFill/>
              </a:ln>
              <a:effectLst/>
            </c:spPr>
            <c:extLst xmlns:c16r2="http://schemas.microsoft.com/office/drawing/2015/06/chart">
              <c:ext xmlns:c16="http://schemas.microsoft.com/office/drawing/2014/chart" uri="{C3380CC4-5D6E-409C-BE32-E72D297353CC}">
                <c16:uniqueId val="{00000031-BADC-4434-86F3-C15610BE0580}"/>
              </c:ext>
            </c:extLst>
          </c:dPt>
          <c:dPt>
            <c:idx val="28"/>
            <c:invertIfNegative val="0"/>
            <c:bubble3D val="0"/>
            <c:spPr>
              <a:solidFill>
                <a:srgbClr val="002060"/>
              </a:solidFill>
              <a:ln>
                <a:noFill/>
              </a:ln>
              <a:effectLst/>
            </c:spPr>
            <c:extLst xmlns:c16r2="http://schemas.microsoft.com/office/drawing/2015/06/chart">
              <c:ext xmlns:c16="http://schemas.microsoft.com/office/drawing/2014/chart" uri="{C3380CC4-5D6E-409C-BE32-E72D297353CC}">
                <c16:uniqueId val="{00000033-BADC-4434-86F3-C15610BE0580}"/>
              </c:ext>
            </c:extLst>
          </c:dPt>
          <c:dPt>
            <c:idx val="29"/>
            <c:invertIfNegative val="0"/>
            <c:bubble3D val="0"/>
            <c:spPr>
              <a:solidFill>
                <a:srgbClr val="002060"/>
              </a:solidFill>
              <a:ln>
                <a:noFill/>
              </a:ln>
              <a:effectLst/>
            </c:spPr>
            <c:extLst xmlns:c16r2="http://schemas.microsoft.com/office/drawing/2015/06/chart">
              <c:ext xmlns:c16="http://schemas.microsoft.com/office/drawing/2014/chart" uri="{C3380CC4-5D6E-409C-BE32-E72D297353CC}">
                <c16:uniqueId val="{00000035-BADC-4434-86F3-C15610BE0580}"/>
              </c:ext>
            </c:extLst>
          </c:dPt>
          <c:dPt>
            <c:idx val="30"/>
            <c:invertIfNegative val="0"/>
            <c:bubble3D val="0"/>
            <c:spPr>
              <a:solidFill>
                <a:srgbClr val="002060"/>
              </a:solidFill>
              <a:ln>
                <a:noFill/>
              </a:ln>
              <a:effectLst/>
            </c:spPr>
            <c:extLst xmlns:c16r2="http://schemas.microsoft.com/office/drawing/2015/06/chart">
              <c:ext xmlns:c16="http://schemas.microsoft.com/office/drawing/2014/chart" uri="{C3380CC4-5D6E-409C-BE32-E72D297353CC}">
                <c16:uniqueId val="{00000037-BADC-4434-86F3-C15610BE0580}"/>
              </c:ext>
            </c:extLst>
          </c:dPt>
          <c:dPt>
            <c:idx val="31"/>
            <c:invertIfNegative val="0"/>
            <c:bubble3D val="0"/>
            <c:spPr>
              <a:solidFill>
                <a:srgbClr val="002060"/>
              </a:solidFill>
              <a:ln>
                <a:noFill/>
              </a:ln>
              <a:effectLst/>
            </c:spPr>
            <c:extLst xmlns:c16r2="http://schemas.microsoft.com/office/drawing/2015/06/chart">
              <c:ext xmlns:c16="http://schemas.microsoft.com/office/drawing/2014/chart" uri="{C3380CC4-5D6E-409C-BE32-E72D297353CC}">
                <c16:uniqueId val="{00000039-BADC-4434-86F3-C15610BE0580}"/>
              </c:ext>
            </c:extLst>
          </c:dPt>
          <c:cat>
            <c:multiLvlStrRef>
              <c:f>'Análisis de Datos  '!$C$35:$D$66</c:f>
              <c:multiLvlStrCache>
                <c:ptCount val="32"/>
                <c:lvl>
                  <c:pt idx="0">
                    <c:v>k00+200</c:v>
                  </c:pt>
                  <c:pt idx="1">
                    <c:v>k00+205</c:v>
                  </c:pt>
                  <c:pt idx="2">
                    <c:v>k00+210</c:v>
                  </c:pt>
                  <c:pt idx="3">
                    <c:v>k00+215</c:v>
                  </c:pt>
                  <c:pt idx="4">
                    <c:v>k00+220</c:v>
                  </c:pt>
                  <c:pt idx="5">
                    <c:v>k00+225</c:v>
                  </c:pt>
                  <c:pt idx="6">
                    <c:v>k00+230</c:v>
                  </c:pt>
                  <c:pt idx="7">
                    <c:v>k00+235</c:v>
                  </c:pt>
                  <c:pt idx="8">
                    <c:v>k00+240</c:v>
                  </c:pt>
                  <c:pt idx="9">
                    <c:v>k00+245</c:v>
                  </c:pt>
                  <c:pt idx="10">
                    <c:v>k00+250</c:v>
                  </c:pt>
                  <c:pt idx="11">
                    <c:v>k00+255</c:v>
                  </c:pt>
                  <c:pt idx="12">
                    <c:v>k00+260</c:v>
                  </c:pt>
                  <c:pt idx="13">
                    <c:v>k00+265</c:v>
                  </c:pt>
                  <c:pt idx="14">
                    <c:v>k00+270</c:v>
                  </c:pt>
                  <c:pt idx="15">
                    <c:v>k00+275</c:v>
                  </c:pt>
                  <c:pt idx="16">
                    <c:v>k00+280</c:v>
                  </c:pt>
                  <c:pt idx="17">
                    <c:v>k00+285</c:v>
                  </c:pt>
                  <c:pt idx="18">
                    <c:v>k00+290</c:v>
                  </c:pt>
                  <c:pt idx="19">
                    <c:v>k00+305</c:v>
                  </c:pt>
                  <c:pt idx="20">
                    <c:v>k00+310</c:v>
                  </c:pt>
                  <c:pt idx="21">
                    <c:v>k00+315</c:v>
                  </c:pt>
                  <c:pt idx="22">
                    <c:v>k00+320</c:v>
                  </c:pt>
                  <c:pt idx="23">
                    <c:v>k00+325</c:v>
                  </c:pt>
                  <c:pt idx="24">
                    <c:v>k00+330</c:v>
                  </c:pt>
                  <c:pt idx="25">
                    <c:v>k00+335</c:v>
                  </c:pt>
                  <c:pt idx="26">
                    <c:v>k00+340</c:v>
                  </c:pt>
                  <c:pt idx="27">
                    <c:v>k00+345</c:v>
                  </c:pt>
                  <c:pt idx="28">
                    <c:v>k00+350</c:v>
                  </c:pt>
                  <c:pt idx="29">
                    <c:v>k00+355</c:v>
                  </c:pt>
                  <c:pt idx="30">
                    <c:v>k00+360</c:v>
                  </c:pt>
                  <c:pt idx="31">
                    <c:v>k00+365</c:v>
                  </c:pt>
                </c:lvl>
                <c:lvl>
                  <c:pt idx="0">
                    <c:v>k00+195</c:v>
                  </c:pt>
                  <c:pt idx="1">
                    <c:v>k00+200</c:v>
                  </c:pt>
                  <c:pt idx="2">
                    <c:v>k00+205</c:v>
                  </c:pt>
                  <c:pt idx="3">
                    <c:v>k00+210</c:v>
                  </c:pt>
                  <c:pt idx="4">
                    <c:v>k00+215</c:v>
                  </c:pt>
                  <c:pt idx="5">
                    <c:v>k00+220</c:v>
                  </c:pt>
                  <c:pt idx="6">
                    <c:v>k00+225</c:v>
                  </c:pt>
                  <c:pt idx="7">
                    <c:v>k00+230</c:v>
                  </c:pt>
                  <c:pt idx="8">
                    <c:v>k00+235</c:v>
                  </c:pt>
                  <c:pt idx="9">
                    <c:v>k00+240</c:v>
                  </c:pt>
                  <c:pt idx="10">
                    <c:v>k00+245</c:v>
                  </c:pt>
                  <c:pt idx="11">
                    <c:v>k00+250</c:v>
                  </c:pt>
                  <c:pt idx="12">
                    <c:v>k00+255</c:v>
                  </c:pt>
                  <c:pt idx="13">
                    <c:v>k00+260</c:v>
                  </c:pt>
                  <c:pt idx="14">
                    <c:v>k00+265</c:v>
                  </c:pt>
                  <c:pt idx="15">
                    <c:v>k00+270</c:v>
                  </c:pt>
                  <c:pt idx="16">
                    <c:v>k00+275</c:v>
                  </c:pt>
                  <c:pt idx="17">
                    <c:v>k00+280</c:v>
                  </c:pt>
                  <c:pt idx="18">
                    <c:v>k00+285</c:v>
                  </c:pt>
                  <c:pt idx="19">
                    <c:v>k00+290</c:v>
                  </c:pt>
                  <c:pt idx="20">
                    <c:v>k00+305</c:v>
                  </c:pt>
                  <c:pt idx="21">
                    <c:v>k00+310</c:v>
                  </c:pt>
                  <c:pt idx="22">
                    <c:v>k00+315</c:v>
                  </c:pt>
                  <c:pt idx="23">
                    <c:v>k00+320</c:v>
                  </c:pt>
                  <c:pt idx="24">
                    <c:v>k00+325</c:v>
                  </c:pt>
                  <c:pt idx="25">
                    <c:v>k00+330</c:v>
                  </c:pt>
                  <c:pt idx="26">
                    <c:v>k00+335</c:v>
                  </c:pt>
                  <c:pt idx="27">
                    <c:v>k00+340</c:v>
                  </c:pt>
                  <c:pt idx="28">
                    <c:v>k00+345</c:v>
                  </c:pt>
                  <c:pt idx="29">
                    <c:v>k00+350</c:v>
                  </c:pt>
                  <c:pt idx="30">
                    <c:v>k00+355</c:v>
                  </c:pt>
                  <c:pt idx="31">
                    <c:v>k00+360</c:v>
                  </c:pt>
                </c:lvl>
              </c:multiLvlStrCache>
            </c:multiLvlStrRef>
          </c:cat>
          <c:val>
            <c:numRef>
              <c:f>'Análisis de Datos  '!$AD$35:$AD$66</c:f>
              <c:numCache>
                <c:formatCode>General</c:formatCode>
                <c:ptCount val="32"/>
                <c:pt idx="0">
                  <c:v>13</c:v>
                </c:pt>
                <c:pt idx="1">
                  <c:v>13</c:v>
                </c:pt>
                <c:pt idx="2">
                  <c:v>13</c:v>
                </c:pt>
                <c:pt idx="3">
                  <c:v>6.5</c:v>
                </c:pt>
                <c:pt idx="4">
                  <c:v>6.5</c:v>
                </c:pt>
                <c:pt idx="5">
                  <c:v>13</c:v>
                </c:pt>
                <c:pt idx="6">
                  <c:v>13.7395</c:v>
                </c:pt>
                <c:pt idx="7">
                  <c:v>12</c:v>
                </c:pt>
                <c:pt idx="8">
                  <c:v>6.5</c:v>
                </c:pt>
                <c:pt idx="9">
                  <c:v>6.5</c:v>
                </c:pt>
                <c:pt idx="10">
                  <c:v>13</c:v>
                </c:pt>
                <c:pt idx="11">
                  <c:v>13</c:v>
                </c:pt>
                <c:pt idx="12">
                  <c:v>18.5</c:v>
                </c:pt>
                <c:pt idx="13">
                  <c:v>12</c:v>
                </c:pt>
                <c:pt idx="14">
                  <c:v>6.5</c:v>
                </c:pt>
                <c:pt idx="15">
                  <c:v>5.5</c:v>
                </c:pt>
                <c:pt idx="16">
                  <c:v>6.5</c:v>
                </c:pt>
                <c:pt idx="17">
                  <c:v>6.5</c:v>
                </c:pt>
                <c:pt idx="18">
                  <c:v>6.5</c:v>
                </c:pt>
                <c:pt idx="19">
                  <c:v>0</c:v>
                </c:pt>
                <c:pt idx="20">
                  <c:v>0</c:v>
                </c:pt>
                <c:pt idx="21">
                  <c:v>5.5</c:v>
                </c:pt>
                <c:pt idx="22">
                  <c:v>5.5</c:v>
                </c:pt>
                <c:pt idx="23">
                  <c:v>5.5</c:v>
                </c:pt>
                <c:pt idx="24">
                  <c:v>5.5</c:v>
                </c:pt>
                <c:pt idx="25">
                  <c:v>12</c:v>
                </c:pt>
                <c:pt idx="26">
                  <c:v>12</c:v>
                </c:pt>
                <c:pt idx="27">
                  <c:v>13</c:v>
                </c:pt>
                <c:pt idx="28">
                  <c:v>6.5</c:v>
                </c:pt>
                <c:pt idx="29">
                  <c:v>13</c:v>
                </c:pt>
                <c:pt idx="30">
                  <c:v>6.5</c:v>
                </c:pt>
                <c:pt idx="31">
                  <c:v>12</c:v>
                </c:pt>
              </c:numCache>
            </c:numRef>
          </c:val>
          <c:extLst xmlns:c16r2="http://schemas.microsoft.com/office/drawing/2015/06/chart">
            <c:ext xmlns:c16="http://schemas.microsoft.com/office/drawing/2014/chart" uri="{C3380CC4-5D6E-409C-BE32-E72D297353CC}">
              <c16:uniqueId val="{0000003A-BADC-4434-86F3-C15610BE0580}"/>
            </c:ext>
          </c:extLst>
        </c:ser>
        <c:dLbls>
          <c:showLegendKey val="0"/>
          <c:showVal val="0"/>
          <c:showCatName val="0"/>
          <c:showSerName val="0"/>
          <c:showPercent val="0"/>
          <c:showBubbleSize val="0"/>
        </c:dLbls>
        <c:gapWidth val="150"/>
        <c:overlap val="100"/>
        <c:axId val="190317056"/>
        <c:axId val="189402496"/>
      </c:barChart>
      <c:catAx>
        <c:axId val="1903170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0"/>
          <a:lstStyle/>
          <a:p>
            <a:pPr>
              <a:defRPr sz="900" b="0" i="0" u="none" strike="noStrike" kern="1200" baseline="0">
                <a:solidFill>
                  <a:schemeClr val="tx1">
                    <a:lumMod val="65000"/>
                    <a:lumOff val="35000"/>
                  </a:schemeClr>
                </a:solidFill>
                <a:latin typeface="+mn-lt"/>
                <a:ea typeface="+mn-ea"/>
                <a:cs typeface="+mn-cs"/>
              </a:defRPr>
            </a:pPr>
            <a:endParaRPr lang="es-CO"/>
          </a:p>
        </c:txPr>
        <c:crossAx val="189402496"/>
        <c:crosses val="autoZero"/>
        <c:auto val="1"/>
        <c:lblAlgn val="ctr"/>
        <c:lblOffset val="100"/>
        <c:noMultiLvlLbl val="0"/>
      </c:catAx>
      <c:valAx>
        <c:axId val="1894024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0317056"/>
        <c:crosses val="autoZero"/>
        <c:crossBetween val="between"/>
      </c:valAx>
      <c:spPr>
        <a:noFill/>
        <a:ln>
          <a:solidFill>
            <a:sysClr val="windowText" lastClr="000000"/>
          </a:solidFill>
        </a:ln>
        <a:effectLst/>
      </c:spPr>
    </c:plotArea>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600" b="1">
                <a:solidFill>
                  <a:srgbClr val="002060"/>
                </a:solidFill>
                <a:latin typeface="Arial" panose="020B0604020202020204" pitchFamily="34" charset="0"/>
                <a:cs typeface="Arial" panose="020B0604020202020204" pitchFamily="34" charset="0"/>
              </a:rPr>
              <a:t>Grafica</a:t>
            </a:r>
            <a:r>
              <a:rPr lang="es-CO" sz="1600" b="1" baseline="0">
                <a:solidFill>
                  <a:srgbClr val="002060"/>
                </a:solidFill>
                <a:latin typeface="Arial" panose="020B0604020202020204" pitchFamily="34" charset="0"/>
                <a:cs typeface="Arial" panose="020B0604020202020204" pitchFamily="34" charset="0"/>
              </a:rPr>
              <a:t> de área afectada por tramos T62-T92 </a:t>
            </a:r>
            <a:endParaRPr lang="es-CO" sz="1600" b="1">
              <a:solidFill>
                <a:srgbClr val="002060"/>
              </a:solidFill>
              <a:latin typeface="Arial" panose="020B0604020202020204" pitchFamily="34" charset="0"/>
              <a:cs typeface="Arial" panose="020B0604020202020204" pitchFamily="34" charset="0"/>
            </a:endParaRPr>
          </a:p>
        </c:rich>
      </c:tx>
      <c:layout>
        <c:manualLayout>
          <c:xMode val="edge"/>
          <c:yMode val="edge"/>
          <c:x val="0.38316445390149256"/>
          <c:y val="3.2328241646438625E-2"/>
        </c:manualLayout>
      </c:layout>
      <c:overlay val="0"/>
      <c:spPr>
        <a:noFill/>
        <a:ln>
          <a:noFill/>
        </a:ln>
        <a:effectLst/>
      </c:spPr>
    </c:title>
    <c:autoTitleDeleted val="0"/>
    <c:plotArea>
      <c:layout>
        <c:manualLayout>
          <c:layoutTarget val="inner"/>
          <c:xMode val="edge"/>
          <c:yMode val="edge"/>
          <c:x val="6.9181877187979468E-2"/>
          <c:y val="9.4614969704163776E-2"/>
          <c:w val="0.92919253752842212"/>
          <c:h val="0.79087867066345985"/>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rgbClr val="FF0000"/>
              </a:solidFill>
              <a:ln>
                <a:noFill/>
              </a:ln>
              <a:effectLst/>
            </c:spPr>
            <c:extLst xmlns:c16r2="http://schemas.microsoft.com/office/drawing/2015/06/chart">
              <c:ext xmlns:c16="http://schemas.microsoft.com/office/drawing/2014/chart" uri="{C3380CC4-5D6E-409C-BE32-E72D297353CC}">
                <c16:uniqueId val="{00000001-E7D5-4ABB-AB28-FBD1B14163FB}"/>
              </c:ext>
            </c:extLst>
          </c:dPt>
          <c:dPt>
            <c:idx val="1"/>
            <c:invertIfNegative val="0"/>
            <c:bubble3D val="0"/>
            <c:spPr>
              <a:solidFill>
                <a:srgbClr val="002060"/>
              </a:solidFill>
              <a:ln>
                <a:solidFill>
                  <a:srgbClr val="002060"/>
                </a:solidFill>
              </a:ln>
              <a:effectLst/>
            </c:spPr>
            <c:extLst xmlns:c16r2="http://schemas.microsoft.com/office/drawing/2015/06/chart">
              <c:ext xmlns:c16="http://schemas.microsoft.com/office/drawing/2014/chart" uri="{C3380CC4-5D6E-409C-BE32-E72D297353CC}">
                <c16:uniqueId val="{00000003-E7D5-4ABB-AB28-FBD1B14163FB}"/>
              </c:ext>
            </c:extLst>
          </c:dPt>
          <c:dPt>
            <c:idx val="2"/>
            <c:invertIfNegative val="0"/>
            <c:bubble3D val="0"/>
            <c:spPr>
              <a:solidFill>
                <a:srgbClr val="002060"/>
              </a:solidFill>
              <a:ln>
                <a:noFill/>
              </a:ln>
              <a:effectLst/>
            </c:spPr>
            <c:extLst xmlns:c16r2="http://schemas.microsoft.com/office/drawing/2015/06/chart">
              <c:ext xmlns:c16="http://schemas.microsoft.com/office/drawing/2014/chart" uri="{C3380CC4-5D6E-409C-BE32-E72D297353CC}">
                <c16:uniqueId val="{00000005-E7D5-4ABB-AB28-FBD1B14163FB}"/>
              </c:ext>
            </c:extLst>
          </c:dPt>
          <c:cat>
            <c:multiLvlStrRef>
              <c:f>'Análisis de Datos  '!$C$67:$D$97</c:f>
              <c:multiLvlStrCache>
                <c:ptCount val="31"/>
                <c:lvl>
                  <c:pt idx="0">
                    <c:v>k00+370</c:v>
                  </c:pt>
                  <c:pt idx="1">
                    <c:v>k00+375</c:v>
                  </c:pt>
                  <c:pt idx="2">
                    <c:v>k00+380</c:v>
                  </c:pt>
                  <c:pt idx="3">
                    <c:v>k00+385</c:v>
                  </c:pt>
                  <c:pt idx="4">
                    <c:v>k00+390</c:v>
                  </c:pt>
                  <c:pt idx="5">
                    <c:v>k00+395</c:v>
                  </c:pt>
                  <c:pt idx="6">
                    <c:v>k00+400</c:v>
                  </c:pt>
                  <c:pt idx="7">
                    <c:v>k00+405</c:v>
                  </c:pt>
                  <c:pt idx="8">
                    <c:v>k00+410</c:v>
                  </c:pt>
                  <c:pt idx="9">
                    <c:v>k00+415</c:v>
                  </c:pt>
                  <c:pt idx="10">
                    <c:v>k00+420</c:v>
                  </c:pt>
                  <c:pt idx="11">
                    <c:v>k00+425</c:v>
                  </c:pt>
                  <c:pt idx="12">
                    <c:v>k00+430</c:v>
                  </c:pt>
                  <c:pt idx="13">
                    <c:v>k00+435</c:v>
                  </c:pt>
                  <c:pt idx="14">
                    <c:v>k00+440</c:v>
                  </c:pt>
                  <c:pt idx="15">
                    <c:v>k00+445</c:v>
                  </c:pt>
                  <c:pt idx="16">
                    <c:v>k00+450</c:v>
                  </c:pt>
                  <c:pt idx="17">
                    <c:v>k00+455</c:v>
                  </c:pt>
                  <c:pt idx="18">
                    <c:v>k00+460</c:v>
                  </c:pt>
                  <c:pt idx="19">
                    <c:v>k00+465</c:v>
                  </c:pt>
                  <c:pt idx="20">
                    <c:v>k00+470</c:v>
                  </c:pt>
                  <c:pt idx="21">
                    <c:v>k00+475</c:v>
                  </c:pt>
                  <c:pt idx="22">
                    <c:v>k00+480</c:v>
                  </c:pt>
                  <c:pt idx="23">
                    <c:v>k00+485</c:v>
                  </c:pt>
                  <c:pt idx="24">
                    <c:v>k00+490</c:v>
                  </c:pt>
                  <c:pt idx="25">
                    <c:v>k00+495</c:v>
                  </c:pt>
                  <c:pt idx="26">
                    <c:v>k00+500</c:v>
                  </c:pt>
                  <c:pt idx="27">
                    <c:v>k00+505</c:v>
                  </c:pt>
                  <c:pt idx="28">
                    <c:v>k00+510</c:v>
                  </c:pt>
                  <c:pt idx="29">
                    <c:v>k00+515</c:v>
                  </c:pt>
                  <c:pt idx="30">
                    <c:v>k00+520</c:v>
                  </c:pt>
                </c:lvl>
                <c:lvl>
                  <c:pt idx="0">
                    <c:v>k00+365</c:v>
                  </c:pt>
                  <c:pt idx="1">
                    <c:v>k00+370</c:v>
                  </c:pt>
                  <c:pt idx="2">
                    <c:v>k00+375</c:v>
                  </c:pt>
                  <c:pt idx="3">
                    <c:v>k00+380</c:v>
                  </c:pt>
                  <c:pt idx="4">
                    <c:v>k00+385</c:v>
                  </c:pt>
                  <c:pt idx="5">
                    <c:v>k00+390</c:v>
                  </c:pt>
                  <c:pt idx="6">
                    <c:v>k00+395</c:v>
                  </c:pt>
                  <c:pt idx="7">
                    <c:v>k00+400</c:v>
                  </c:pt>
                  <c:pt idx="8">
                    <c:v>k00+405</c:v>
                  </c:pt>
                  <c:pt idx="9">
                    <c:v>k00+410</c:v>
                  </c:pt>
                  <c:pt idx="10">
                    <c:v>k00+415</c:v>
                  </c:pt>
                  <c:pt idx="11">
                    <c:v>k00+420</c:v>
                  </c:pt>
                  <c:pt idx="12">
                    <c:v>k00+425</c:v>
                  </c:pt>
                  <c:pt idx="13">
                    <c:v>k00+430</c:v>
                  </c:pt>
                  <c:pt idx="14">
                    <c:v>k00+435</c:v>
                  </c:pt>
                  <c:pt idx="15">
                    <c:v>k00+440</c:v>
                  </c:pt>
                  <c:pt idx="16">
                    <c:v>k00+445</c:v>
                  </c:pt>
                  <c:pt idx="17">
                    <c:v>k00+450</c:v>
                  </c:pt>
                  <c:pt idx="18">
                    <c:v>k00+455</c:v>
                  </c:pt>
                  <c:pt idx="19">
                    <c:v>k00+460</c:v>
                  </c:pt>
                  <c:pt idx="20">
                    <c:v>k00+465</c:v>
                  </c:pt>
                  <c:pt idx="21">
                    <c:v>k00+470</c:v>
                  </c:pt>
                  <c:pt idx="22">
                    <c:v>k00+475</c:v>
                  </c:pt>
                  <c:pt idx="23">
                    <c:v>k00+480</c:v>
                  </c:pt>
                  <c:pt idx="24">
                    <c:v>k00+485</c:v>
                  </c:pt>
                  <c:pt idx="25">
                    <c:v>k00+490</c:v>
                  </c:pt>
                  <c:pt idx="26">
                    <c:v>k00+495</c:v>
                  </c:pt>
                  <c:pt idx="27">
                    <c:v>k00+500</c:v>
                  </c:pt>
                  <c:pt idx="28">
                    <c:v>k00+505</c:v>
                  </c:pt>
                  <c:pt idx="29">
                    <c:v>k00+510</c:v>
                  </c:pt>
                  <c:pt idx="30">
                    <c:v>k00+515</c:v>
                  </c:pt>
                </c:lvl>
              </c:multiLvlStrCache>
            </c:multiLvlStrRef>
          </c:cat>
          <c:val>
            <c:numRef>
              <c:f>'Análisis de Datos  '!$AD$67:$AD$97</c:f>
              <c:numCache>
                <c:formatCode>General</c:formatCode>
                <c:ptCount val="31"/>
                <c:pt idx="0">
                  <c:v>18.5</c:v>
                </c:pt>
                <c:pt idx="1">
                  <c:v>6.5</c:v>
                </c:pt>
                <c:pt idx="2">
                  <c:v>5.5</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extLst xmlns:c16r2="http://schemas.microsoft.com/office/drawing/2015/06/chart">
            <c:ext xmlns:c16="http://schemas.microsoft.com/office/drawing/2014/chart" uri="{C3380CC4-5D6E-409C-BE32-E72D297353CC}">
              <c16:uniqueId val="{00000006-E7D5-4ABB-AB28-FBD1B14163FB}"/>
            </c:ext>
          </c:extLst>
        </c:ser>
        <c:dLbls>
          <c:showLegendKey val="0"/>
          <c:showVal val="0"/>
          <c:showCatName val="0"/>
          <c:showSerName val="0"/>
          <c:showPercent val="0"/>
          <c:showBubbleSize val="0"/>
        </c:dLbls>
        <c:gapWidth val="150"/>
        <c:overlap val="100"/>
        <c:axId val="190320128"/>
        <c:axId val="189404224"/>
      </c:barChart>
      <c:catAx>
        <c:axId val="1903201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0"/>
          <a:lstStyle/>
          <a:p>
            <a:pPr>
              <a:defRPr sz="900" b="0" i="0" u="none" strike="noStrike" kern="1200" baseline="0">
                <a:solidFill>
                  <a:schemeClr val="tx1">
                    <a:lumMod val="65000"/>
                    <a:lumOff val="35000"/>
                  </a:schemeClr>
                </a:solidFill>
                <a:latin typeface="+mn-lt"/>
                <a:ea typeface="+mn-ea"/>
                <a:cs typeface="+mn-cs"/>
              </a:defRPr>
            </a:pPr>
            <a:endParaRPr lang="es-CO"/>
          </a:p>
        </c:txPr>
        <c:crossAx val="189404224"/>
        <c:crosses val="autoZero"/>
        <c:auto val="1"/>
        <c:lblAlgn val="ctr"/>
        <c:lblOffset val="100"/>
        <c:noMultiLvlLbl val="0"/>
      </c:catAx>
      <c:valAx>
        <c:axId val="1894042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0320128"/>
        <c:crosses val="autoZero"/>
        <c:crossBetween val="between"/>
      </c:valAx>
      <c:spPr>
        <a:noFill/>
        <a:ln>
          <a:solidFill>
            <a:sysClr val="windowText" lastClr="000000"/>
          </a:solidFill>
        </a:ln>
        <a:effectLst/>
      </c:spPr>
    </c:plotArea>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600" b="1">
                <a:solidFill>
                  <a:srgbClr val="002060"/>
                </a:solidFill>
                <a:latin typeface="Arial" panose="020B0604020202020204" pitchFamily="34" charset="0"/>
                <a:cs typeface="Arial" panose="020B0604020202020204" pitchFamily="34" charset="0"/>
              </a:rPr>
              <a:t>Grafica</a:t>
            </a:r>
            <a:r>
              <a:rPr lang="es-CO" sz="1600" b="1" baseline="0">
                <a:solidFill>
                  <a:srgbClr val="002060"/>
                </a:solidFill>
                <a:latin typeface="Arial" panose="020B0604020202020204" pitchFamily="34" charset="0"/>
                <a:cs typeface="Arial" panose="020B0604020202020204" pitchFamily="34" charset="0"/>
              </a:rPr>
              <a:t> de área afectada por tramos T93-T123 </a:t>
            </a:r>
            <a:endParaRPr lang="es-CO" sz="1600" b="1">
              <a:solidFill>
                <a:srgbClr val="002060"/>
              </a:solidFill>
              <a:latin typeface="Arial" panose="020B0604020202020204" pitchFamily="34" charset="0"/>
              <a:cs typeface="Arial" panose="020B0604020202020204" pitchFamily="34" charset="0"/>
            </a:endParaRPr>
          </a:p>
        </c:rich>
      </c:tx>
      <c:layout>
        <c:manualLayout>
          <c:xMode val="edge"/>
          <c:yMode val="edge"/>
          <c:x val="0.38316445390149256"/>
          <c:y val="3.2328241646438625E-2"/>
        </c:manualLayout>
      </c:layout>
      <c:overlay val="0"/>
      <c:spPr>
        <a:noFill/>
        <a:ln>
          <a:noFill/>
        </a:ln>
        <a:effectLst/>
      </c:spPr>
    </c:title>
    <c:autoTitleDeleted val="0"/>
    <c:plotArea>
      <c:layout>
        <c:manualLayout>
          <c:layoutTarget val="inner"/>
          <c:xMode val="edge"/>
          <c:yMode val="edge"/>
          <c:x val="2.9188100225300977E-2"/>
          <c:y val="9.4614969704163776E-2"/>
          <c:w val="0.96918631053131321"/>
          <c:h val="0.79087867066345985"/>
        </c:manualLayout>
      </c:layout>
      <c:barChart>
        <c:barDir val="col"/>
        <c:grouping val="stacked"/>
        <c:varyColors val="0"/>
        <c:ser>
          <c:idx val="0"/>
          <c:order val="0"/>
          <c:spPr>
            <a:solidFill>
              <a:srgbClr val="002060"/>
            </a:solidFill>
            <a:ln>
              <a:noFill/>
            </a:ln>
            <a:effectLst/>
          </c:spPr>
          <c:invertIfNegative val="0"/>
          <c:dPt>
            <c:idx val="22"/>
            <c:invertIfNegative val="0"/>
            <c:bubble3D val="0"/>
            <c:spPr>
              <a:solidFill>
                <a:srgbClr val="FF0000"/>
              </a:solidFill>
              <a:ln>
                <a:noFill/>
              </a:ln>
              <a:effectLst/>
            </c:spPr>
            <c:extLst xmlns:c16r2="http://schemas.microsoft.com/office/drawing/2015/06/chart">
              <c:ext xmlns:c16="http://schemas.microsoft.com/office/drawing/2014/chart" uri="{C3380CC4-5D6E-409C-BE32-E72D297353CC}">
                <c16:uniqueId val="{00000001-88C2-4D0B-9F2C-2F3F45512546}"/>
              </c:ext>
            </c:extLst>
          </c:dPt>
          <c:dPt>
            <c:idx val="23"/>
            <c:invertIfNegative val="0"/>
            <c:bubble3D val="0"/>
            <c:spPr>
              <a:solidFill>
                <a:srgbClr val="FF0000"/>
              </a:solidFill>
              <a:ln>
                <a:noFill/>
              </a:ln>
              <a:effectLst/>
            </c:spPr>
            <c:extLst xmlns:c16r2="http://schemas.microsoft.com/office/drawing/2015/06/chart">
              <c:ext xmlns:c16="http://schemas.microsoft.com/office/drawing/2014/chart" uri="{C3380CC4-5D6E-409C-BE32-E72D297353CC}">
                <c16:uniqueId val="{00000003-88C2-4D0B-9F2C-2F3F45512546}"/>
              </c:ext>
            </c:extLst>
          </c:dPt>
          <c:cat>
            <c:multiLvlStrRef>
              <c:f>'Análisis de Datos  '!$C$98:$D$128</c:f>
              <c:multiLvlStrCache>
                <c:ptCount val="31"/>
                <c:lvl>
                  <c:pt idx="0">
                    <c:v>k00+525</c:v>
                  </c:pt>
                  <c:pt idx="1">
                    <c:v>k00+530</c:v>
                  </c:pt>
                  <c:pt idx="2">
                    <c:v>k00+535</c:v>
                  </c:pt>
                  <c:pt idx="3">
                    <c:v>k00+540</c:v>
                  </c:pt>
                  <c:pt idx="4">
                    <c:v>k00+545</c:v>
                  </c:pt>
                  <c:pt idx="5">
                    <c:v>k00+550</c:v>
                  </c:pt>
                  <c:pt idx="6">
                    <c:v>k00+555</c:v>
                  </c:pt>
                  <c:pt idx="7">
                    <c:v>k00+560</c:v>
                  </c:pt>
                  <c:pt idx="8">
                    <c:v>k00+565</c:v>
                  </c:pt>
                  <c:pt idx="9">
                    <c:v>k00+570</c:v>
                  </c:pt>
                  <c:pt idx="10">
                    <c:v>k00+575</c:v>
                  </c:pt>
                  <c:pt idx="11">
                    <c:v>k00+580</c:v>
                  </c:pt>
                  <c:pt idx="12">
                    <c:v>k00+585</c:v>
                  </c:pt>
                  <c:pt idx="13">
                    <c:v>k00+590</c:v>
                  </c:pt>
                  <c:pt idx="14">
                    <c:v>k00+595</c:v>
                  </c:pt>
                  <c:pt idx="15">
                    <c:v>k00+600</c:v>
                  </c:pt>
                  <c:pt idx="16">
                    <c:v>k00+605</c:v>
                  </c:pt>
                  <c:pt idx="17">
                    <c:v>k00+610</c:v>
                  </c:pt>
                  <c:pt idx="18">
                    <c:v>k00+615</c:v>
                  </c:pt>
                  <c:pt idx="19">
                    <c:v>k00+620</c:v>
                  </c:pt>
                  <c:pt idx="20">
                    <c:v>k00+625</c:v>
                  </c:pt>
                  <c:pt idx="21">
                    <c:v>k00+630</c:v>
                  </c:pt>
                  <c:pt idx="22">
                    <c:v>k00+635</c:v>
                  </c:pt>
                  <c:pt idx="23">
                    <c:v>k00+640</c:v>
                  </c:pt>
                  <c:pt idx="24">
                    <c:v>k00+645</c:v>
                  </c:pt>
                  <c:pt idx="25">
                    <c:v>k00+650</c:v>
                  </c:pt>
                  <c:pt idx="26">
                    <c:v>k00+660</c:v>
                  </c:pt>
                  <c:pt idx="27">
                    <c:v>k00+730</c:v>
                  </c:pt>
                  <c:pt idx="28">
                    <c:v>k00+735</c:v>
                  </c:pt>
                  <c:pt idx="29">
                    <c:v>k00+740</c:v>
                  </c:pt>
                  <c:pt idx="30">
                    <c:v>k00+745</c:v>
                  </c:pt>
                </c:lvl>
                <c:lvl>
                  <c:pt idx="0">
                    <c:v>k00+520</c:v>
                  </c:pt>
                  <c:pt idx="1">
                    <c:v>k00+525</c:v>
                  </c:pt>
                  <c:pt idx="2">
                    <c:v>k00+530</c:v>
                  </c:pt>
                  <c:pt idx="3">
                    <c:v>k00+535</c:v>
                  </c:pt>
                  <c:pt idx="4">
                    <c:v>k00+540</c:v>
                  </c:pt>
                  <c:pt idx="5">
                    <c:v>k00+545</c:v>
                  </c:pt>
                  <c:pt idx="6">
                    <c:v>k00+550</c:v>
                  </c:pt>
                  <c:pt idx="7">
                    <c:v>k00+555</c:v>
                  </c:pt>
                  <c:pt idx="8">
                    <c:v>k00+560</c:v>
                  </c:pt>
                  <c:pt idx="9">
                    <c:v>k00+565</c:v>
                  </c:pt>
                  <c:pt idx="10">
                    <c:v>k00+570</c:v>
                  </c:pt>
                  <c:pt idx="11">
                    <c:v>k00+575</c:v>
                  </c:pt>
                  <c:pt idx="12">
                    <c:v>k00+580</c:v>
                  </c:pt>
                  <c:pt idx="13">
                    <c:v>k00+585</c:v>
                  </c:pt>
                  <c:pt idx="14">
                    <c:v>k00+590</c:v>
                  </c:pt>
                  <c:pt idx="15">
                    <c:v>k00+595</c:v>
                  </c:pt>
                  <c:pt idx="16">
                    <c:v>k00+600</c:v>
                  </c:pt>
                  <c:pt idx="17">
                    <c:v>k00+605</c:v>
                  </c:pt>
                  <c:pt idx="18">
                    <c:v>k00+610</c:v>
                  </c:pt>
                  <c:pt idx="19">
                    <c:v>k00+615</c:v>
                  </c:pt>
                  <c:pt idx="20">
                    <c:v>k00+620</c:v>
                  </c:pt>
                  <c:pt idx="21">
                    <c:v>k00+625</c:v>
                  </c:pt>
                  <c:pt idx="22">
                    <c:v>k00+630</c:v>
                  </c:pt>
                  <c:pt idx="23">
                    <c:v>k00+635</c:v>
                  </c:pt>
                  <c:pt idx="24">
                    <c:v>k00+640</c:v>
                  </c:pt>
                  <c:pt idx="25">
                    <c:v>k00+645</c:v>
                  </c:pt>
                  <c:pt idx="26">
                    <c:v>k00+650</c:v>
                  </c:pt>
                  <c:pt idx="27">
                    <c:v>k00+660</c:v>
                  </c:pt>
                  <c:pt idx="28">
                    <c:v>k00+730</c:v>
                  </c:pt>
                  <c:pt idx="29">
                    <c:v>k00+735</c:v>
                  </c:pt>
                  <c:pt idx="30">
                    <c:v>k00+740</c:v>
                  </c:pt>
                </c:lvl>
              </c:multiLvlStrCache>
            </c:multiLvlStrRef>
          </c:cat>
          <c:val>
            <c:numRef>
              <c:f>'Análisis de Datos  '!$AD$98:$AD$128</c:f>
              <c:numCache>
                <c:formatCode>General</c:formatCode>
                <c:ptCount val="31"/>
                <c:pt idx="0">
                  <c:v>0</c:v>
                </c:pt>
                <c:pt idx="1">
                  <c:v>0</c:v>
                </c:pt>
                <c:pt idx="2">
                  <c:v>0</c:v>
                </c:pt>
                <c:pt idx="3">
                  <c:v>0</c:v>
                </c:pt>
                <c:pt idx="4">
                  <c:v>0</c:v>
                </c:pt>
                <c:pt idx="5">
                  <c:v>0</c:v>
                </c:pt>
                <c:pt idx="6">
                  <c:v>0</c:v>
                </c:pt>
                <c:pt idx="7">
                  <c:v>0</c:v>
                </c:pt>
                <c:pt idx="8">
                  <c:v>0</c:v>
                </c:pt>
                <c:pt idx="9">
                  <c:v>2.86E-2</c:v>
                </c:pt>
                <c:pt idx="10">
                  <c:v>0</c:v>
                </c:pt>
                <c:pt idx="11">
                  <c:v>0</c:v>
                </c:pt>
                <c:pt idx="12">
                  <c:v>0</c:v>
                </c:pt>
                <c:pt idx="13">
                  <c:v>6.0000000000000001E-3</c:v>
                </c:pt>
                <c:pt idx="14">
                  <c:v>9.8712000000000008E-2</c:v>
                </c:pt>
                <c:pt idx="15">
                  <c:v>6.5</c:v>
                </c:pt>
                <c:pt idx="16">
                  <c:v>6.5</c:v>
                </c:pt>
                <c:pt idx="17">
                  <c:v>6.5</c:v>
                </c:pt>
                <c:pt idx="18">
                  <c:v>0</c:v>
                </c:pt>
                <c:pt idx="19">
                  <c:v>6.5</c:v>
                </c:pt>
                <c:pt idx="20">
                  <c:v>6.5</c:v>
                </c:pt>
                <c:pt idx="21">
                  <c:v>12</c:v>
                </c:pt>
                <c:pt idx="22">
                  <c:v>13</c:v>
                </c:pt>
                <c:pt idx="23">
                  <c:v>13</c:v>
                </c:pt>
                <c:pt idx="24">
                  <c:v>0</c:v>
                </c:pt>
                <c:pt idx="25">
                  <c:v>0</c:v>
                </c:pt>
                <c:pt idx="26">
                  <c:v>0</c:v>
                </c:pt>
                <c:pt idx="27">
                  <c:v>0</c:v>
                </c:pt>
                <c:pt idx="28">
                  <c:v>0</c:v>
                </c:pt>
                <c:pt idx="29">
                  <c:v>0</c:v>
                </c:pt>
                <c:pt idx="30">
                  <c:v>0</c:v>
                </c:pt>
              </c:numCache>
            </c:numRef>
          </c:val>
          <c:extLst xmlns:c16r2="http://schemas.microsoft.com/office/drawing/2015/06/chart">
            <c:ext xmlns:c16="http://schemas.microsoft.com/office/drawing/2014/chart" uri="{C3380CC4-5D6E-409C-BE32-E72D297353CC}">
              <c16:uniqueId val="{00000004-88C2-4D0B-9F2C-2F3F45512546}"/>
            </c:ext>
          </c:extLst>
        </c:ser>
        <c:dLbls>
          <c:showLegendKey val="0"/>
          <c:showVal val="0"/>
          <c:showCatName val="0"/>
          <c:showSerName val="0"/>
          <c:showPercent val="0"/>
          <c:showBubbleSize val="0"/>
        </c:dLbls>
        <c:gapWidth val="150"/>
        <c:overlap val="100"/>
        <c:axId val="190739968"/>
        <c:axId val="189405952"/>
      </c:barChart>
      <c:catAx>
        <c:axId val="1907399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0"/>
          <a:lstStyle/>
          <a:p>
            <a:pPr>
              <a:defRPr sz="900" b="0" i="0" u="none" strike="noStrike" kern="1200" baseline="0">
                <a:solidFill>
                  <a:schemeClr val="tx1">
                    <a:lumMod val="65000"/>
                    <a:lumOff val="35000"/>
                  </a:schemeClr>
                </a:solidFill>
                <a:latin typeface="+mn-lt"/>
                <a:ea typeface="+mn-ea"/>
                <a:cs typeface="+mn-cs"/>
              </a:defRPr>
            </a:pPr>
            <a:endParaRPr lang="es-CO"/>
          </a:p>
        </c:txPr>
        <c:crossAx val="189405952"/>
        <c:crosses val="autoZero"/>
        <c:auto val="1"/>
        <c:lblAlgn val="ctr"/>
        <c:lblOffset val="100"/>
        <c:noMultiLvlLbl val="0"/>
      </c:catAx>
      <c:valAx>
        <c:axId val="18940595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0739968"/>
        <c:crosses val="autoZero"/>
        <c:crossBetween val="between"/>
      </c:valAx>
      <c:spPr>
        <a:noFill/>
        <a:ln>
          <a:solidFill>
            <a:sysClr val="windowText" lastClr="000000"/>
          </a:solidFill>
        </a:ln>
        <a:effectLst/>
      </c:spPr>
    </c:plotArea>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600" b="1">
                <a:solidFill>
                  <a:srgbClr val="002060"/>
                </a:solidFill>
                <a:latin typeface="Arial" panose="020B0604020202020204" pitchFamily="34" charset="0"/>
                <a:cs typeface="Arial" panose="020B0604020202020204" pitchFamily="34" charset="0"/>
              </a:rPr>
              <a:t>Grafica</a:t>
            </a:r>
            <a:r>
              <a:rPr lang="es-CO" sz="1600" b="1" baseline="0">
                <a:solidFill>
                  <a:srgbClr val="002060"/>
                </a:solidFill>
                <a:latin typeface="Arial" panose="020B0604020202020204" pitchFamily="34" charset="0"/>
                <a:cs typeface="Arial" panose="020B0604020202020204" pitchFamily="34" charset="0"/>
              </a:rPr>
              <a:t> de área afectada por tramos T124-T154 </a:t>
            </a:r>
            <a:endParaRPr lang="es-CO" sz="1600" b="1">
              <a:solidFill>
                <a:srgbClr val="002060"/>
              </a:solidFill>
              <a:latin typeface="Arial" panose="020B0604020202020204" pitchFamily="34" charset="0"/>
              <a:cs typeface="Arial" panose="020B0604020202020204" pitchFamily="34" charset="0"/>
            </a:endParaRPr>
          </a:p>
        </c:rich>
      </c:tx>
      <c:layout>
        <c:manualLayout>
          <c:xMode val="edge"/>
          <c:yMode val="edge"/>
          <c:x val="0.38316445390149256"/>
          <c:y val="3.2328241646438625E-2"/>
        </c:manualLayout>
      </c:layout>
      <c:overlay val="0"/>
      <c:spPr>
        <a:noFill/>
        <a:ln>
          <a:noFill/>
        </a:ln>
        <a:effectLst/>
      </c:spPr>
    </c:title>
    <c:autoTitleDeleted val="0"/>
    <c:plotArea>
      <c:layout>
        <c:manualLayout>
          <c:layoutTarget val="inner"/>
          <c:xMode val="edge"/>
          <c:yMode val="edge"/>
          <c:x val="2.9188100225300977E-2"/>
          <c:y val="9.4614969704163776E-2"/>
          <c:w val="0.96918631053131321"/>
          <c:h val="0.79087867066345985"/>
        </c:manualLayout>
      </c:layout>
      <c:barChart>
        <c:barDir val="col"/>
        <c:grouping val="stacked"/>
        <c:varyColors val="0"/>
        <c:ser>
          <c:idx val="0"/>
          <c:order val="0"/>
          <c:spPr>
            <a:solidFill>
              <a:srgbClr val="002060"/>
            </a:solidFill>
            <a:ln>
              <a:noFill/>
            </a:ln>
            <a:effectLst/>
          </c:spPr>
          <c:invertIfNegative val="0"/>
          <c:dPt>
            <c:idx val="6"/>
            <c:invertIfNegative val="0"/>
            <c:bubble3D val="0"/>
            <c:spPr>
              <a:solidFill>
                <a:srgbClr val="FF0000"/>
              </a:solidFill>
              <a:ln>
                <a:solidFill>
                  <a:srgbClr val="FF0000"/>
                </a:solidFill>
              </a:ln>
              <a:effectLst/>
            </c:spPr>
            <c:extLst xmlns:c16r2="http://schemas.microsoft.com/office/drawing/2015/06/chart">
              <c:ext xmlns:c16="http://schemas.microsoft.com/office/drawing/2014/chart" uri="{C3380CC4-5D6E-409C-BE32-E72D297353CC}">
                <c16:uniqueId val="{00000001-C072-47C1-9D29-56C126199F4C}"/>
              </c:ext>
            </c:extLst>
          </c:dPt>
          <c:dPt>
            <c:idx val="8"/>
            <c:invertIfNegative val="0"/>
            <c:bubble3D val="0"/>
            <c:spPr>
              <a:solidFill>
                <a:srgbClr val="FF0000"/>
              </a:solidFill>
              <a:ln>
                <a:noFill/>
              </a:ln>
              <a:effectLst/>
            </c:spPr>
            <c:extLst xmlns:c16r2="http://schemas.microsoft.com/office/drawing/2015/06/chart">
              <c:ext xmlns:c16="http://schemas.microsoft.com/office/drawing/2014/chart" uri="{C3380CC4-5D6E-409C-BE32-E72D297353CC}">
                <c16:uniqueId val="{00000003-C072-47C1-9D29-56C126199F4C}"/>
              </c:ext>
            </c:extLst>
          </c:dPt>
          <c:dPt>
            <c:idx val="21"/>
            <c:invertIfNegative val="0"/>
            <c:bubble3D val="0"/>
            <c:spPr>
              <a:solidFill>
                <a:srgbClr val="FF0000"/>
              </a:solidFill>
              <a:ln>
                <a:noFill/>
              </a:ln>
              <a:effectLst/>
            </c:spPr>
            <c:extLst xmlns:c16r2="http://schemas.microsoft.com/office/drawing/2015/06/chart">
              <c:ext xmlns:c16="http://schemas.microsoft.com/office/drawing/2014/chart" uri="{C3380CC4-5D6E-409C-BE32-E72D297353CC}">
                <c16:uniqueId val="{00000005-C072-47C1-9D29-56C126199F4C}"/>
              </c:ext>
            </c:extLst>
          </c:dPt>
          <c:dPt>
            <c:idx val="24"/>
            <c:invertIfNegative val="0"/>
            <c:bubble3D val="0"/>
            <c:spPr>
              <a:solidFill>
                <a:srgbClr val="FF0000"/>
              </a:solidFill>
              <a:ln>
                <a:noFill/>
              </a:ln>
              <a:effectLst/>
            </c:spPr>
            <c:extLst xmlns:c16r2="http://schemas.microsoft.com/office/drawing/2015/06/chart">
              <c:ext xmlns:c16="http://schemas.microsoft.com/office/drawing/2014/chart" uri="{C3380CC4-5D6E-409C-BE32-E72D297353CC}">
                <c16:uniqueId val="{00000007-C072-47C1-9D29-56C126199F4C}"/>
              </c:ext>
            </c:extLst>
          </c:dPt>
          <c:cat>
            <c:multiLvlStrRef>
              <c:f>'Análisis de Datos  '!$C$129:$D$159</c:f>
              <c:multiLvlStrCache>
                <c:ptCount val="31"/>
                <c:lvl>
                  <c:pt idx="0">
                    <c:v>k00+750</c:v>
                  </c:pt>
                  <c:pt idx="1">
                    <c:v>k00+785</c:v>
                  </c:pt>
                  <c:pt idx="2">
                    <c:v>k00+790</c:v>
                  </c:pt>
                  <c:pt idx="3">
                    <c:v>k00+795</c:v>
                  </c:pt>
                  <c:pt idx="4">
                    <c:v>k00+800</c:v>
                  </c:pt>
                  <c:pt idx="5">
                    <c:v>k00+805</c:v>
                  </c:pt>
                  <c:pt idx="6">
                    <c:v>k00+810</c:v>
                  </c:pt>
                  <c:pt idx="7">
                    <c:v>k00+815</c:v>
                  </c:pt>
                  <c:pt idx="8">
                    <c:v>k00+820</c:v>
                  </c:pt>
                  <c:pt idx="9">
                    <c:v>k00+825</c:v>
                  </c:pt>
                  <c:pt idx="10">
                    <c:v>k00+830</c:v>
                  </c:pt>
                  <c:pt idx="11">
                    <c:v>k00+835</c:v>
                  </c:pt>
                  <c:pt idx="12">
                    <c:v>k00+840</c:v>
                  </c:pt>
                  <c:pt idx="13">
                    <c:v>k00+845</c:v>
                  </c:pt>
                  <c:pt idx="14">
                    <c:v>k00+900</c:v>
                  </c:pt>
                  <c:pt idx="15">
                    <c:v>k00+920</c:v>
                  </c:pt>
                  <c:pt idx="16">
                    <c:v>k00+925</c:v>
                  </c:pt>
                  <c:pt idx="17">
                    <c:v>k00+930</c:v>
                  </c:pt>
                  <c:pt idx="18">
                    <c:v>k00+940</c:v>
                  </c:pt>
                  <c:pt idx="19">
                    <c:v>k00+945</c:v>
                  </c:pt>
                  <c:pt idx="20">
                    <c:v>k00+950</c:v>
                  </c:pt>
                  <c:pt idx="21">
                    <c:v>k00+955</c:v>
                  </c:pt>
                  <c:pt idx="22">
                    <c:v>k00+960</c:v>
                  </c:pt>
                  <c:pt idx="23">
                    <c:v>k00+965</c:v>
                  </c:pt>
                  <c:pt idx="24">
                    <c:v>k00+970</c:v>
                  </c:pt>
                  <c:pt idx="25">
                    <c:v>k00+975</c:v>
                  </c:pt>
                  <c:pt idx="26">
                    <c:v>k00+980</c:v>
                  </c:pt>
                  <c:pt idx="27">
                    <c:v>k00+985</c:v>
                  </c:pt>
                  <c:pt idx="28">
                    <c:v>k00+990</c:v>
                  </c:pt>
                  <c:pt idx="29">
                    <c:v>k00+995</c:v>
                  </c:pt>
                  <c:pt idx="30">
                    <c:v>k00+1000</c:v>
                  </c:pt>
                </c:lvl>
                <c:lvl>
                  <c:pt idx="0">
                    <c:v>k00+745</c:v>
                  </c:pt>
                  <c:pt idx="1">
                    <c:v>k00+750</c:v>
                  </c:pt>
                  <c:pt idx="2">
                    <c:v>k00+785</c:v>
                  </c:pt>
                  <c:pt idx="3">
                    <c:v>k00+790</c:v>
                  </c:pt>
                  <c:pt idx="4">
                    <c:v>k00+795</c:v>
                  </c:pt>
                  <c:pt idx="5">
                    <c:v>k00+800</c:v>
                  </c:pt>
                  <c:pt idx="6">
                    <c:v>k00+805</c:v>
                  </c:pt>
                  <c:pt idx="7">
                    <c:v>k00+810</c:v>
                  </c:pt>
                  <c:pt idx="8">
                    <c:v>k00+815</c:v>
                  </c:pt>
                  <c:pt idx="9">
                    <c:v>k00+820</c:v>
                  </c:pt>
                  <c:pt idx="10">
                    <c:v>k00+825</c:v>
                  </c:pt>
                  <c:pt idx="11">
                    <c:v>k00+830</c:v>
                  </c:pt>
                  <c:pt idx="12">
                    <c:v>k00+835</c:v>
                  </c:pt>
                  <c:pt idx="13">
                    <c:v>k00+840</c:v>
                  </c:pt>
                  <c:pt idx="14">
                    <c:v>k00+845</c:v>
                  </c:pt>
                  <c:pt idx="15">
                    <c:v>k00+900</c:v>
                  </c:pt>
                  <c:pt idx="16">
                    <c:v>k00+920</c:v>
                  </c:pt>
                  <c:pt idx="17">
                    <c:v>k00+925</c:v>
                  </c:pt>
                  <c:pt idx="18">
                    <c:v>k00+930</c:v>
                  </c:pt>
                  <c:pt idx="19">
                    <c:v>k00+940</c:v>
                  </c:pt>
                  <c:pt idx="20">
                    <c:v>k00+945</c:v>
                  </c:pt>
                  <c:pt idx="21">
                    <c:v>k00+950</c:v>
                  </c:pt>
                  <c:pt idx="22">
                    <c:v>k00+955</c:v>
                  </c:pt>
                  <c:pt idx="23">
                    <c:v>k00+960</c:v>
                  </c:pt>
                  <c:pt idx="24">
                    <c:v>k00+965</c:v>
                  </c:pt>
                  <c:pt idx="25">
                    <c:v>k00+970</c:v>
                  </c:pt>
                  <c:pt idx="26">
                    <c:v>k00+975</c:v>
                  </c:pt>
                  <c:pt idx="27">
                    <c:v>k00+980</c:v>
                  </c:pt>
                  <c:pt idx="28">
                    <c:v>k00+985</c:v>
                  </c:pt>
                  <c:pt idx="29">
                    <c:v>k00+990</c:v>
                  </c:pt>
                  <c:pt idx="30">
                    <c:v>k00+995</c:v>
                  </c:pt>
                </c:lvl>
              </c:multiLvlStrCache>
            </c:multiLvlStrRef>
          </c:cat>
          <c:val>
            <c:numRef>
              <c:f>'Análisis de Datos  '!$AD$129:$AD$159</c:f>
              <c:numCache>
                <c:formatCode>General</c:formatCode>
                <c:ptCount val="31"/>
                <c:pt idx="0">
                  <c:v>0</c:v>
                </c:pt>
                <c:pt idx="1">
                  <c:v>0</c:v>
                </c:pt>
                <c:pt idx="2">
                  <c:v>5.5</c:v>
                </c:pt>
                <c:pt idx="3">
                  <c:v>13</c:v>
                </c:pt>
                <c:pt idx="4">
                  <c:v>6.5</c:v>
                </c:pt>
                <c:pt idx="5">
                  <c:v>12</c:v>
                </c:pt>
                <c:pt idx="6">
                  <c:v>18.5</c:v>
                </c:pt>
                <c:pt idx="7">
                  <c:v>12</c:v>
                </c:pt>
                <c:pt idx="8">
                  <c:v>18.5</c:v>
                </c:pt>
                <c:pt idx="9">
                  <c:v>5.5</c:v>
                </c:pt>
                <c:pt idx="10">
                  <c:v>5.5</c:v>
                </c:pt>
                <c:pt idx="11">
                  <c:v>12</c:v>
                </c:pt>
                <c:pt idx="12">
                  <c:v>6.5</c:v>
                </c:pt>
                <c:pt idx="13">
                  <c:v>12</c:v>
                </c:pt>
                <c:pt idx="14">
                  <c:v>0</c:v>
                </c:pt>
                <c:pt idx="15">
                  <c:v>0</c:v>
                </c:pt>
                <c:pt idx="16">
                  <c:v>0</c:v>
                </c:pt>
                <c:pt idx="17">
                  <c:v>0</c:v>
                </c:pt>
                <c:pt idx="18">
                  <c:v>0</c:v>
                </c:pt>
                <c:pt idx="19">
                  <c:v>12</c:v>
                </c:pt>
                <c:pt idx="20">
                  <c:v>12</c:v>
                </c:pt>
                <c:pt idx="21">
                  <c:v>18.5</c:v>
                </c:pt>
                <c:pt idx="22">
                  <c:v>12</c:v>
                </c:pt>
                <c:pt idx="23">
                  <c:v>12</c:v>
                </c:pt>
                <c:pt idx="24">
                  <c:v>18.5</c:v>
                </c:pt>
                <c:pt idx="25">
                  <c:v>17.5</c:v>
                </c:pt>
                <c:pt idx="26">
                  <c:v>12</c:v>
                </c:pt>
                <c:pt idx="27">
                  <c:v>6.5</c:v>
                </c:pt>
                <c:pt idx="28">
                  <c:v>6.5</c:v>
                </c:pt>
                <c:pt idx="29">
                  <c:v>6.5</c:v>
                </c:pt>
              </c:numCache>
            </c:numRef>
          </c:val>
          <c:extLst xmlns:c16r2="http://schemas.microsoft.com/office/drawing/2015/06/chart">
            <c:ext xmlns:c16="http://schemas.microsoft.com/office/drawing/2014/chart" uri="{C3380CC4-5D6E-409C-BE32-E72D297353CC}">
              <c16:uniqueId val="{00000008-C072-47C1-9D29-56C126199F4C}"/>
            </c:ext>
          </c:extLst>
        </c:ser>
        <c:dLbls>
          <c:showLegendKey val="0"/>
          <c:showVal val="0"/>
          <c:showCatName val="0"/>
          <c:showSerName val="0"/>
          <c:showPercent val="0"/>
          <c:showBubbleSize val="0"/>
        </c:dLbls>
        <c:gapWidth val="150"/>
        <c:overlap val="100"/>
        <c:axId val="190742016"/>
        <c:axId val="190792256"/>
      </c:barChart>
      <c:catAx>
        <c:axId val="1907420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0"/>
          <a:lstStyle/>
          <a:p>
            <a:pPr>
              <a:defRPr sz="900" b="0" i="0" u="none" strike="noStrike" kern="1200" baseline="0">
                <a:solidFill>
                  <a:schemeClr val="tx1">
                    <a:lumMod val="65000"/>
                    <a:lumOff val="35000"/>
                  </a:schemeClr>
                </a:solidFill>
                <a:latin typeface="+mn-lt"/>
                <a:ea typeface="+mn-ea"/>
                <a:cs typeface="+mn-cs"/>
              </a:defRPr>
            </a:pPr>
            <a:endParaRPr lang="es-CO"/>
          </a:p>
        </c:txPr>
        <c:crossAx val="190792256"/>
        <c:crosses val="autoZero"/>
        <c:auto val="1"/>
        <c:lblAlgn val="ctr"/>
        <c:lblOffset val="100"/>
        <c:noMultiLvlLbl val="0"/>
      </c:catAx>
      <c:valAx>
        <c:axId val="19079225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0742016"/>
        <c:crosses val="autoZero"/>
        <c:crossBetween val="between"/>
      </c:valAx>
      <c:spPr>
        <a:noFill/>
        <a:ln>
          <a:solidFill>
            <a:sysClr val="windowText" lastClr="000000"/>
          </a:solidFill>
        </a:ln>
        <a:effectLst/>
      </c:spPr>
    </c:plotArea>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s-CO" sz="1600" b="1" i="0" baseline="0">
                <a:solidFill>
                  <a:srgbClr val="002060"/>
                </a:solidFill>
                <a:effectLst/>
                <a:latin typeface="Arial" panose="020B0604020202020204" pitchFamily="34" charset="0"/>
                <a:cs typeface="Arial" panose="020B0604020202020204" pitchFamily="34" charset="0"/>
              </a:rPr>
              <a:t>Distribución de severidad Media por daño  </a:t>
            </a:r>
            <a:endParaRPr lang="es-CO" sz="1600" b="1">
              <a:solidFill>
                <a:srgbClr val="002060"/>
              </a:solidFill>
              <a:effectLst/>
              <a:latin typeface="Arial" panose="020B0604020202020204" pitchFamily="34" charset="0"/>
              <a:cs typeface="Arial" panose="020B0604020202020204" pitchFamily="34" charset="0"/>
            </a:endParaRPr>
          </a:p>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s-CO"/>
          </a:p>
        </c:rich>
      </c:tx>
      <c:layout>
        <c:manualLayout>
          <c:xMode val="edge"/>
          <c:yMode val="edge"/>
          <c:x val="0.40226224522168691"/>
          <c:y val="3.3347769028625254E-2"/>
        </c:manualLayout>
      </c:layout>
      <c:overlay val="0"/>
      <c:spPr>
        <a:noFill/>
        <a:ln>
          <a:noFill/>
        </a:ln>
        <a:effectLst/>
      </c:spPr>
    </c:title>
    <c:autoTitleDeleted val="0"/>
    <c:plotArea>
      <c:layout>
        <c:manualLayout>
          <c:layoutTarget val="inner"/>
          <c:xMode val="edge"/>
          <c:yMode val="edge"/>
          <c:x val="6.8090094489651934E-2"/>
          <c:y val="0.13217626452845824"/>
          <c:w val="0.89167013065354006"/>
          <c:h val="0.72919642192317602"/>
        </c:manualLayout>
      </c:layout>
      <c:barChart>
        <c:barDir val="col"/>
        <c:grouping val="clustered"/>
        <c:varyColors val="0"/>
        <c:ser>
          <c:idx val="0"/>
          <c:order val="0"/>
          <c:spPr>
            <a:solidFill>
              <a:schemeClr val="accent1"/>
            </a:solidFill>
            <a:ln>
              <a:noFill/>
            </a:ln>
            <a:effectLst/>
          </c:spPr>
          <c:invertIfNegative val="0"/>
          <c:cat>
            <c:strRef>
              <c:f>'Análisis de Datos  '!$AH$7:$AH$14</c:f>
              <c:strCache>
                <c:ptCount val="8"/>
                <c:pt idx="0">
                  <c:v>FL</c:v>
                </c:pt>
                <c:pt idx="1">
                  <c:v>FCL</c:v>
                </c:pt>
                <c:pt idx="2">
                  <c:v>FJL</c:v>
                </c:pt>
                <c:pt idx="3">
                  <c:v>PC</c:v>
                </c:pt>
                <c:pt idx="4">
                  <c:v>AHU</c:v>
                </c:pt>
                <c:pt idx="5">
                  <c:v>DC</c:v>
                </c:pt>
                <c:pt idx="6">
                  <c:v>BCH</c:v>
                </c:pt>
                <c:pt idx="7">
                  <c:v>PCH</c:v>
                </c:pt>
              </c:strCache>
            </c:strRef>
          </c:cat>
          <c:val>
            <c:numRef>
              <c:f>'Análisis de Datos  '!$AI$7:$AI$14</c:f>
              <c:numCache>
                <c:formatCode>General</c:formatCode>
                <c:ptCount val="8"/>
              </c:numCache>
            </c:numRef>
          </c:val>
          <c:extLst xmlns:c16r2="http://schemas.microsoft.com/office/drawing/2015/06/chart">
            <c:ext xmlns:c16="http://schemas.microsoft.com/office/drawing/2014/chart" uri="{C3380CC4-5D6E-409C-BE32-E72D297353CC}">
              <c16:uniqueId val="{00000000-16DE-4ACC-8B6A-CBCF76EBEF08}"/>
            </c:ext>
          </c:extLst>
        </c:ser>
        <c:ser>
          <c:idx val="1"/>
          <c:order val="1"/>
          <c:spPr>
            <a:solidFill>
              <a:schemeClr val="accent2"/>
            </a:solidFill>
            <a:ln>
              <a:noFill/>
            </a:ln>
            <a:effectLst/>
          </c:spPr>
          <c:invertIfNegative val="0"/>
          <c:cat>
            <c:strRef>
              <c:f>'Análisis de Datos  '!$AH$7:$AH$14</c:f>
              <c:strCache>
                <c:ptCount val="8"/>
                <c:pt idx="0">
                  <c:v>FL</c:v>
                </c:pt>
                <c:pt idx="1">
                  <c:v>FCL</c:v>
                </c:pt>
                <c:pt idx="2">
                  <c:v>FJL</c:v>
                </c:pt>
                <c:pt idx="3">
                  <c:v>PC</c:v>
                </c:pt>
                <c:pt idx="4">
                  <c:v>AHU</c:v>
                </c:pt>
                <c:pt idx="5">
                  <c:v>DC</c:v>
                </c:pt>
                <c:pt idx="6">
                  <c:v>BCH</c:v>
                </c:pt>
                <c:pt idx="7">
                  <c:v>PCH</c:v>
                </c:pt>
              </c:strCache>
            </c:strRef>
          </c:cat>
          <c:val>
            <c:numRef>
              <c:f>'Análisis de Datos  '!$AJ$7:$AJ$14</c:f>
              <c:numCache>
                <c:formatCode>General</c:formatCode>
                <c:ptCount val="8"/>
              </c:numCache>
            </c:numRef>
          </c:val>
          <c:extLst xmlns:c16r2="http://schemas.microsoft.com/office/drawing/2015/06/chart">
            <c:ext xmlns:c16="http://schemas.microsoft.com/office/drawing/2014/chart" uri="{C3380CC4-5D6E-409C-BE32-E72D297353CC}">
              <c16:uniqueId val="{00000001-16DE-4ACC-8B6A-CBCF76EBEF08}"/>
            </c:ext>
          </c:extLst>
        </c:ser>
        <c:ser>
          <c:idx val="2"/>
          <c:order val="2"/>
          <c:spPr>
            <a:solidFill>
              <a:schemeClr val="accent3"/>
            </a:solidFill>
            <a:ln>
              <a:solidFill>
                <a:srgbClr val="002060"/>
              </a:solidFill>
            </a:ln>
            <a:effectLst/>
          </c:spPr>
          <c:invertIfNegative val="0"/>
          <c:dPt>
            <c:idx val="4"/>
            <c:invertIfNegative val="0"/>
            <c:bubble3D val="0"/>
            <c:spPr>
              <a:solidFill>
                <a:schemeClr val="accent2"/>
              </a:solidFill>
              <a:ln>
                <a:solidFill>
                  <a:srgbClr val="002060"/>
                </a:solidFill>
              </a:ln>
              <a:effectLst/>
            </c:spPr>
            <c:extLst xmlns:c16r2="http://schemas.microsoft.com/office/drawing/2015/06/chart">
              <c:ext xmlns:c16="http://schemas.microsoft.com/office/drawing/2014/chart" uri="{C3380CC4-5D6E-409C-BE32-E72D297353CC}">
                <c16:uniqueId val="{00000003-16DE-4ACC-8B6A-CBCF76EBEF08}"/>
              </c:ext>
            </c:extLst>
          </c:dPt>
          <c:cat>
            <c:strRef>
              <c:f>'Análisis de Datos  '!$AH$7:$AH$14</c:f>
              <c:strCache>
                <c:ptCount val="8"/>
                <c:pt idx="0">
                  <c:v>FL</c:v>
                </c:pt>
                <c:pt idx="1">
                  <c:v>FCL</c:v>
                </c:pt>
                <c:pt idx="2">
                  <c:v>FJL</c:v>
                </c:pt>
                <c:pt idx="3">
                  <c:v>PC</c:v>
                </c:pt>
                <c:pt idx="4">
                  <c:v>AHU</c:v>
                </c:pt>
                <c:pt idx="5">
                  <c:v>DC</c:v>
                </c:pt>
                <c:pt idx="6">
                  <c:v>BCH</c:v>
                </c:pt>
                <c:pt idx="7">
                  <c:v>PCH</c:v>
                </c:pt>
              </c:strCache>
            </c:strRef>
          </c:cat>
          <c:val>
            <c:numRef>
              <c:f>'Análisis de Datos  '!$AM$7:$AM$14</c:f>
              <c:numCache>
                <c:formatCode>General</c:formatCode>
                <c:ptCount val="8"/>
                <c:pt idx="0">
                  <c:v>2.86E-2</c:v>
                </c:pt>
                <c:pt idx="1">
                  <c:v>0</c:v>
                </c:pt>
                <c:pt idx="2">
                  <c:v>0</c:v>
                </c:pt>
                <c:pt idx="3">
                  <c:v>2.3898000000000001</c:v>
                </c:pt>
                <c:pt idx="4">
                  <c:v>384.5</c:v>
                </c:pt>
                <c:pt idx="5">
                  <c:v>0.125</c:v>
                </c:pt>
                <c:pt idx="6">
                  <c:v>0.65280000000000005</c:v>
                </c:pt>
                <c:pt idx="7">
                  <c:v>0</c:v>
                </c:pt>
              </c:numCache>
            </c:numRef>
          </c:val>
          <c:extLst xmlns:c16r2="http://schemas.microsoft.com/office/drawing/2015/06/chart">
            <c:ext xmlns:c16="http://schemas.microsoft.com/office/drawing/2014/chart" uri="{C3380CC4-5D6E-409C-BE32-E72D297353CC}">
              <c16:uniqueId val="{00000004-16DE-4ACC-8B6A-CBCF76EBEF08}"/>
            </c:ext>
          </c:extLst>
        </c:ser>
        <c:dLbls>
          <c:showLegendKey val="0"/>
          <c:showVal val="0"/>
          <c:showCatName val="0"/>
          <c:showSerName val="0"/>
          <c:showPercent val="0"/>
          <c:showBubbleSize val="0"/>
        </c:dLbls>
        <c:gapWidth val="219"/>
        <c:overlap val="-27"/>
        <c:axId val="191301120"/>
        <c:axId val="190794560"/>
      </c:barChart>
      <c:catAx>
        <c:axId val="1913011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0794560"/>
        <c:crosses val="autoZero"/>
        <c:auto val="1"/>
        <c:lblAlgn val="ctr"/>
        <c:lblOffset val="100"/>
        <c:noMultiLvlLbl val="0"/>
      </c:catAx>
      <c:valAx>
        <c:axId val="19079456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1301120"/>
        <c:crosses val="autoZero"/>
        <c:crossBetween val="between"/>
      </c:valAx>
      <c:spPr>
        <a:noFill/>
        <a:ln>
          <a:noFill/>
        </a:ln>
        <a:effectLst/>
      </c:spPr>
    </c:plotArea>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600" b="1">
                <a:solidFill>
                  <a:srgbClr val="002060"/>
                </a:solidFill>
                <a:latin typeface="Arial" panose="020B0604020202020204" pitchFamily="34" charset="0"/>
                <a:cs typeface="Arial" panose="020B0604020202020204" pitchFamily="34" charset="0"/>
              </a:rPr>
              <a:t>Distribución</a:t>
            </a:r>
            <a:r>
              <a:rPr lang="es-CO" sz="1600" b="1" baseline="0">
                <a:solidFill>
                  <a:srgbClr val="002060"/>
                </a:solidFill>
                <a:latin typeface="Arial" panose="020B0604020202020204" pitchFamily="34" charset="0"/>
                <a:cs typeface="Arial" panose="020B0604020202020204" pitchFamily="34" charset="0"/>
              </a:rPr>
              <a:t> de severidad Alta por daño  </a:t>
            </a:r>
            <a:endParaRPr lang="es-CO" sz="1600" b="1">
              <a:solidFill>
                <a:srgbClr val="002060"/>
              </a:solidFill>
              <a:latin typeface="Arial" panose="020B0604020202020204" pitchFamily="34" charset="0"/>
              <a:cs typeface="Arial" panose="020B0604020202020204" pitchFamily="34" charset="0"/>
            </a:endParaRPr>
          </a:p>
        </c:rich>
      </c:tx>
      <c:layout>
        <c:manualLayout>
          <c:xMode val="edge"/>
          <c:yMode val="edge"/>
          <c:x val="0.40729747661553156"/>
          <c:y val="5.0645987962320296E-2"/>
        </c:manualLayout>
      </c:layout>
      <c:overlay val="0"/>
      <c:spPr>
        <a:noFill/>
        <a:ln>
          <a:noFill/>
        </a:ln>
        <a:effectLst/>
      </c:spPr>
    </c:title>
    <c:autoTitleDeleted val="0"/>
    <c:plotArea>
      <c:layout>
        <c:manualLayout>
          <c:layoutTarget val="inner"/>
          <c:xMode val="edge"/>
          <c:yMode val="edge"/>
          <c:x val="7.3708652642777081E-2"/>
          <c:y val="0.12411514318838048"/>
          <c:w val="0.88434444201735518"/>
          <c:h val="0.71665933974114893"/>
        </c:manualLayout>
      </c:layout>
      <c:barChart>
        <c:barDir val="col"/>
        <c:grouping val="stacked"/>
        <c:varyColors val="0"/>
        <c:ser>
          <c:idx val="0"/>
          <c:order val="0"/>
          <c:spPr>
            <a:solidFill>
              <a:schemeClr val="accent1"/>
            </a:solidFill>
            <a:ln>
              <a:noFill/>
            </a:ln>
            <a:effectLst/>
          </c:spPr>
          <c:invertIfNegative val="0"/>
          <c:cat>
            <c:strRef>
              <c:f>'Análisis de Datos  '!$AH$7:$AH$14</c:f>
              <c:strCache>
                <c:ptCount val="8"/>
                <c:pt idx="0">
                  <c:v>FL</c:v>
                </c:pt>
                <c:pt idx="1">
                  <c:v>FCL</c:v>
                </c:pt>
                <c:pt idx="2">
                  <c:v>FJL</c:v>
                </c:pt>
                <c:pt idx="3">
                  <c:v>PC</c:v>
                </c:pt>
                <c:pt idx="4">
                  <c:v>AHU</c:v>
                </c:pt>
                <c:pt idx="5">
                  <c:v>DC</c:v>
                </c:pt>
                <c:pt idx="6">
                  <c:v>BCH</c:v>
                </c:pt>
                <c:pt idx="7">
                  <c:v>PCH</c:v>
                </c:pt>
              </c:strCache>
            </c:strRef>
          </c:cat>
          <c:val>
            <c:numRef>
              <c:f>'Análisis de Datos  '!$AI$7:$AI$14</c:f>
              <c:numCache>
                <c:formatCode>General</c:formatCode>
                <c:ptCount val="8"/>
              </c:numCache>
            </c:numRef>
          </c:val>
          <c:extLst xmlns:c16r2="http://schemas.microsoft.com/office/drawing/2015/06/chart">
            <c:ext xmlns:c16="http://schemas.microsoft.com/office/drawing/2014/chart" uri="{C3380CC4-5D6E-409C-BE32-E72D297353CC}">
              <c16:uniqueId val="{00000000-242F-49B1-8FD7-B053D085F356}"/>
            </c:ext>
          </c:extLst>
        </c:ser>
        <c:ser>
          <c:idx val="1"/>
          <c:order val="1"/>
          <c:spPr>
            <a:solidFill>
              <a:schemeClr val="accent2"/>
            </a:solidFill>
            <a:ln>
              <a:noFill/>
            </a:ln>
            <a:effectLst/>
          </c:spPr>
          <c:invertIfNegative val="0"/>
          <c:cat>
            <c:strRef>
              <c:f>'Análisis de Datos  '!$AH$7:$AH$14</c:f>
              <c:strCache>
                <c:ptCount val="8"/>
                <c:pt idx="0">
                  <c:v>FL</c:v>
                </c:pt>
                <c:pt idx="1">
                  <c:v>FCL</c:v>
                </c:pt>
                <c:pt idx="2">
                  <c:v>FJL</c:v>
                </c:pt>
                <c:pt idx="3">
                  <c:v>PC</c:v>
                </c:pt>
                <c:pt idx="4">
                  <c:v>AHU</c:v>
                </c:pt>
                <c:pt idx="5">
                  <c:v>DC</c:v>
                </c:pt>
                <c:pt idx="6">
                  <c:v>BCH</c:v>
                </c:pt>
                <c:pt idx="7">
                  <c:v>PCH</c:v>
                </c:pt>
              </c:strCache>
            </c:strRef>
          </c:cat>
          <c:val>
            <c:numRef>
              <c:f>'Análisis de Datos  '!$AJ$7:$AJ$14</c:f>
              <c:numCache>
                <c:formatCode>General</c:formatCode>
                <c:ptCount val="8"/>
              </c:numCache>
            </c:numRef>
          </c:val>
          <c:extLst xmlns:c16r2="http://schemas.microsoft.com/office/drawing/2015/06/chart">
            <c:ext xmlns:c16="http://schemas.microsoft.com/office/drawing/2014/chart" uri="{C3380CC4-5D6E-409C-BE32-E72D297353CC}">
              <c16:uniqueId val="{00000001-242F-49B1-8FD7-B053D085F356}"/>
            </c:ext>
          </c:extLst>
        </c:ser>
        <c:ser>
          <c:idx val="2"/>
          <c:order val="2"/>
          <c:spPr>
            <a:solidFill>
              <a:schemeClr val="accent2"/>
            </a:solidFill>
            <a:ln>
              <a:solidFill>
                <a:srgbClr val="002060"/>
              </a:solidFill>
            </a:ln>
            <a:effectLst/>
          </c:spPr>
          <c:invertIfNegative val="0"/>
          <c:cat>
            <c:strRef>
              <c:f>'Análisis de Datos  '!$AH$7:$AH$14</c:f>
              <c:strCache>
                <c:ptCount val="8"/>
                <c:pt idx="0">
                  <c:v>FL</c:v>
                </c:pt>
                <c:pt idx="1">
                  <c:v>FCL</c:v>
                </c:pt>
                <c:pt idx="2">
                  <c:v>FJL</c:v>
                </c:pt>
                <c:pt idx="3">
                  <c:v>PC</c:v>
                </c:pt>
                <c:pt idx="4">
                  <c:v>AHU</c:v>
                </c:pt>
                <c:pt idx="5">
                  <c:v>DC</c:v>
                </c:pt>
                <c:pt idx="6">
                  <c:v>BCH</c:v>
                </c:pt>
                <c:pt idx="7">
                  <c:v>PCH</c:v>
                </c:pt>
              </c:strCache>
            </c:strRef>
          </c:cat>
          <c:val>
            <c:numRef>
              <c:f>'Análisis de Datos  '!$AN$7:$AN$14</c:f>
              <c:numCache>
                <c:formatCode>General</c:formatCode>
                <c:ptCount val="8"/>
                <c:pt idx="0">
                  <c:v>0.18769999999999998</c:v>
                </c:pt>
                <c:pt idx="1">
                  <c:v>1.3899999999999999E-2</c:v>
                </c:pt>
                <c:pt idx="2">
                  <c:v>0</c:v>
                </c:pt>
                <c:pt idx="3">
                  <c:v>0</c:v>
                </c:pt>
                <c:pt idx="4">
                  <c:v>303</c:v>
                </c:pt>
                <c:pt idx="5">
                  <c:v>0</c:v>
                </c:pt>
                <c:pt idx="6">
                  <c:v>2.4090000000000003</c:v>
                </c:pt>
                <c:pt idx="7">
                  <c:v>0</c:v>
                </c:pt>
              </c:numCache>
            </c:numRef>
          </c:val>
          <c:extLst xmlns:c16r2="http://schemas.microsoft.com/office/drawing/2015/06/chart">
            <c:ext xmlns:c16="http://schemas.microsoft.com/office/drawing/2014/chart" uri="{C3380CC4-5D6E-409C-BE32-E72D297353CC}">
              <c16:uniqueId val="{00000002-242F-49B1-8FD7-B053D085F356}"/>
            </c:ext>
          </c:extLst>
        </c:ser>
        <c:dLbls>
          <c:showLegendKey val="0"/>
          <c:showVal val="0"/>
          <c:showCatName val="0"/>
          <c:showSerName val="0"/>
          <c:showPercent val="0"/>
          <c:showBubbleSize val="0"/>
        </c:dLbls>
        <c:gapWidth val="150"/>
        <c:overlap val="100"/>
        <c:axId val="191048192"/>
        <c:axId val="190796288"/>
      </c:barChart>
      <c:catAx>
        <c:axId val="1910481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0796288"/>
        <c:crosses val="autoZero"/>
        <c:auto val="1"/>
        <c:lblAlgn val="ctr"/>
        <c:lblOffset val="100"/>
        <c:noMultiLvlLbl val="0"/>
      </c:catAx>
      <c:valAx>
        <c:axId val="19079628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1048192"/>
        <c:crosses val="autoZero"/>
        <c:crossBetween val="between"/>
      </c:valAx>
      <c:spPr>
        <a:noFill/>
        <a:ln>
          <a:noFill/>
        </a:ln>
        <a:effectLst/>
      </c:spPr>
    </c:plotArea>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s-CO" sz="1600" b="1" i="0" baseline="0">
                <a:solidFill>
                  <a:srgbClr val="002060"/>
                </a:solidFill>
                <a:effectLst/>
                <a:latin typeface="Arial" panose="020B0604020202020204" pitchFamily="34" charset="0"/>
                <a:cs typeface="Arial" panose="020B0604020202020204" pitchFamily="34" charset="0"/>
              </a:rPr>
              <a:t>Distribución de severidad Baja por daño </a:t>
            </a:r>
            <a:endParaRPr lang="es-CO" sz="1600" b="1">
              <a:solidFill>
                <a:srgbClr val="002060"/>
              </a:solidFill>
              <a:effectLst/>
              <a:latin typeface="Arial" panose="020B0604020202020204" pitchFamily="34" charset="0"/>
              <a:cs typeface="Arial" panose="020B0604020202020204" pitchFamily="34" charset="0"/>
            </a:endParaRPr>
          </a:p>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s-CO"/>
          </a:p>
        </c:rich>
      </c:tx>
      <c:layout>
        <c:manualLayout>
          <c:xMode val="edge"/>
          <c:yMode val="edge"/>
          <c:x val="0.37249866088228178"/>
          <c:y val="4.0920050237201751E-2"/>
        </c:manualLayout>
      </c:layout>
      <c:overlay val="0"/>
      <c:spPr>
        <a:noFill/>
        <a:ln>
          <a:noFill/>
        </a:ln>
        <a:effectLst/>
      </c:spPr>
    </c:title>
    <c:autoTitleDeleted val="0"/>
    <c:plotArea>
      <c:layout>
        <c:manualLayout>
          <c:layoutTarget val="inner"/>
          <c:xMode val="edge"/>
          <c:yMode val="edge"/>
          <c:x val="6.7391390576192603E-2"/>
          <c:y val="0.13353693245339909"/>
          <c:w val="0.89141642266805488"/>
          <c:h val="0.72640867675604714"/>
        </c:manualLayout>
      </c:layout>
      <c:barChart>
        <c:barDir val="col"/>
        <c:grouping val="stacked"/>
        <c:varyColors val="0"/>
        <c:ser>
          <c:idx val="0"/>
          <c:order val="0"/>
          <c:spPr>
            <a:solidFill>
              <a:schemeClr val="accent1"/>
            </a:solidFill>
            <a:ln>
              <a:noFill/>
            </a:ln>
            <a:effectLst/>
          </c:spPr>
          <c:invertIfNegative val="0"/>
          <c:cat>
            <c:strRef>
              <c:f>'Análisis de Datos  '!$AH$7:$AH$14</c:f>
              <c:strCache>
                <c:ptCount val="8"/>
                <c:pt idx="0">
                  <c:v>FL</c:v>
                </c:pt>
                <c:pt idx="1">
                  <c:v>FCL</c:v>
                </c:pt>
                <c:pt idx="2">
                  <c:v>FJL</c:v>
                </c:pt>
                <c:pt idx="3">
                  <c:v>PC</c:v>
                </c:pt>
                <c:pt idx="4">
                  <c:v>AHU</c:v>
                </c:pt>
                <c:pt idx="5">
                  <c:v>DC</c:v>
                </c:pt>
                <c:pt idx="6">
                  <c:v>BCH</c:v>
                </c:pt>
                <c:pt idx="7">
                  <c:v>PCH</c:v>
                </c:pt>
              </c:strCache>
            </c:strRef>
          </c:cat>
          <c:val>
            <c:numRef>
              <c:f>'Análisis de Datos  '!$AI$7:$AI$14</c:f>
              <c:numCache>
                <c:formatCode>General</c:formatCode>
                <c:ptCount val="8"/>
              </c:numCache>
            </c:numRef>
          </c:val>
          <c:extLst xmlns:c16r2="http://schemas.microsoft.com/office/drawing/2015/06/chart">
            <c:ext xmlns:c16="http://schemas.microsoft.com/office/drawing/2014/chart" uri="{C3380CC4-5D6E-409C-BE32-E72D297353CC}">
              <c16:uniqueId val="{00000000-B585-445E-B32E-68F17B7DE67B}"/>
            </c:ext>
          </c:extLst>
        </c:ser>
        <c:ser>
          <c:idx val="1"/>
          <c:order val="1"/>
          <c:spPr>
            <a:solidFill>
              <a:schemeClr val="accent2"/>
            </a:solidFill>
            <a:ln>
              <a:noFill/>
            </a:ln>
            <a:effectLst/>
          </c:spPr>
          <c:invertIfNegative val="0"/>
          <c:cat>
            <c:strRef>
              <c:f>'Análisis de Datos  '!$AH$7:$AH$14</c:f>
              <c:strCache>
                <c:ptCount val="8"/>
                <c:pt idx="0">
                  <c:v>FL</c:v>
                </c:pt>
                <c:pt idx="1">
                  <c:v>FCL</c:v>
                </c:pt>
                <c:pt idx="2">
                  <c:v>FJL</c:v>
                </c:pt>
                <c:pt idx="3">
                  <c:v>PC</c:v>
                </c:pt>
                <c:pt idx="4">
                  <c:v>AHU</c:v>
                </c:pt>
                <c:pt idx="5">
                  <c:v>DC</c:v>
                </c:pt>
                <c:pt idx="6">
                  <c:v>BCH</c:v>
                </c:pt>
                <c:pt idx="7">
                  <c:v>PCH</c:v>
                </c:pt>
              </c:strCache>
            </c:strRef>
          </c:cat>
          <c:val>
            <c:numRef>
              <c:f>'Análisis de Datos  '!$AJ$7:$AJ$14</c:f>
              <c:numCache>
                <c:formatCode>General</c:formatCode>
                <c:ptCount val="8"/>
              </c:numCache>
            </c:numRef>
          </c:val>
          <c:extLst xmlns:c16r2="http://schemas.microsoft.com/office/drawing/2015/06/chart">
            <c:ext xmlns:c16="http://schemas.microsoft.com/office/drawing/2014/chart" uri="{C3380CC4-5D6E-409C-BE32-E72D297353CC}">
              <c16:uniqueId val="{00000001-B585-445E-B32E-68F17B7DE67B}"/>
            </c:ext>
          </c:extLst>
        </c:ser>
        <c:ser>
          <c:idx val="2"/>
          <c:order val="2"/>
          <c:spPr>
            <a:solidFill>
              <a:schemeClr val="accent2"/>
            </a:solidFill>
            <a:ln w="12700">
              <a:solidFill>
                <a:srgbClr val="002060"/>
              </a:solidFill>
            </a:ln>
            <a:effectLst/>
          </c:spPr>
          <c:invertIfNegative val="0"/>
          <c:cat>
            <c:strRef>
              <c:f>'Análisis de Datos  '!$AH$7:$AH$14</c:f>
              <c:strCache>
                <c:ptCount val="8"/>
                <c:pt idx="0">
                  <c:v>FL</c:v>
                </c:pt>
                <c:pt idx="1">
                  <c:v>FCL</c:v>
                </c:pt>
                <c:pt idx="2">
                  <c:v>FJL</c:v>
                </c:pt>
                <c:pt idx="3">
                  <c:v>PC</c:v>
                </c:pt>
                <c:pt idx="4">
                  <c:v>AHU</c:v>
                </c:pt>
                <c:pt idx="5">
                  <c:v>DC</c:v>
                </c:pt>
                <c:pt idx="6">
                  <c:v>BCH</c:v>
                </c:pt>
                <c:pt idx="7">
                  <c:v>PCH</c:v>
                </c:pt>
              </c:strCache>
            </c:strRef>
          </c:cat>
          <c:val>
            <c:numRef>
              <c:f>'Análisis de Datos  '!$AL$7:$AL$14</c:f>
              <c:numCache>
                <c:formatCode>General</c:formatCode>
                <c:ptCount val="8"/>
                <c:pt idx="0">
                  <c:v>0</c:v>
                </c:pt>
                <c:pt idx="1">
                  <c:v>0</c:v>
                </c:pt>
                <c:pt idx="2">
                  <c:v>0</c:v>
                </c:pt>
                <c:pt idx="3">
                  <c:v>0</c:v>
                </c:pt>
                <c:pt idx="4">
                  <c:v>349.5</c:v>
                </c:pt>
                <c:pt idx="5">
                  <c:v>6.0000000000000001E-3</c:v>
                </c:pt>
                <c:pt idx="6">
                  <c:v>0.73949999999999994</c:v>
                </c:pt>
                <c:pt idx="7">
                  <c:v>9.8712000000000008E-2</c:v>
                </c:pt>
              </c:numCache>
            </c:numRef>
          </c:val>
          <c:extLst xmlns:c16r2="http://schemas.microsoft.com/office/drawing/2015/06/chart">
            <c:ext xmlns:c16="http://schemas.microsoft.com/office/drawing/2014/chart" uri="{C3380CC4-5D6E-409C-BE32-E72D297353CC}">
              <c16:uniqueId val="{00000002-B585-445E-B32E-68F17B7DE67B}"/>
            </c:ext>
          </c:extLst>
        </c:ser>
        <c:dLbls>
          <c:showLegendKey val="0"/>
          <c:showVal val="0"/>
          <c:showCatName val="0"/>
          <c:showSerName val="0"/>
          <c:showPercent val="0"/>
          <c:showBubbleSize val="0"/>
        </c:dLbls>
        <c:gapWidth val="150"/>
        <c:overlap val="100"/>
        <c:axId val="191124992"/>
        <c:axId val="190799168"/>
      </c:barChart>
      <c:catAx>
        <c:axId val="1911249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0799168"/>
        <c:crosses val="autoZero"/>
        <c:auto val="1"/>
        <c:lblAlgn val="ctr"/>
        <c:lblOffset val="100"/>
        <c:noMultiLvlLbl val="0"/>
      </c:catAx>
      <c:valAx>
        <c:axId val="1907991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1124992"/>
        <c:crosses val="autoZero"/>
        <c:crossBetween val="between"/>
      </c:valAx>
      <c:spPr>
        <a:noFill/>
        <a:ln>
          <a:noFill/>
        </a:ln>
        <a:effectLst/>
      </c:spPr>
    </c:plotArea>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600" b="1">
                <a:solidFill>
                  <a:srgbClr val="002060"/>
                </a:solidFill>
                <a:latin typeface="Arial" panose="020B0604020202020204" pitchFamily="34" charset="0"/>
                <a:cs typeface="Arial" panose="020B0604020202020204" pitchFamily="34" charset="0"/>
              </a:rPr>
              <a:t>Distribución</a:t>
            </a:r>
            <a:r>
              <a:rPr lang="es-CO" sz="1600" b="1" baseline="0">
                <a:solidFill>
                  <a:srgbClr val="002060"/>
                </a:solidFill>
                <a:latin typeface="Arial" panose="020B0604020202020204" pitchFamily="34" charset="0"/>
                <a:cs typeface="Arial" panose="020B0604020202020204" pitchFamily="34" charset="0"/>
              </a:rPr>
              <a:t> del % de severidad Baja por daño </a:t>
            </a:r>
            <a:endParaRPr lang="es-CO" sz="1600" b="1">
              <a:solidFill>
                <a:srgbClr val="002060"/>
              </a:solidFill>
              <a:latin typeface="Arial" panose="020B0604020202020204" pitchFamily="34" charset="0"/>
              <a:cs typeface="Arial" panose="020B0604020202020204" pitchFamily="34" charset="0"/>
            </a:endParaRPr>
          </a:p>
        </c:rich>
      </c:tx>
      <c:layout>
        <c:manualLayout>
          <c:xMode val="edge"/>
          <c:yMode val="edge"/>
          <c:x val="0.30264019153766186"/>
          <c:y val="2.1649486293488618E-2"/>
        </c:manualLayout>
      </c:layout>
      <c:overlay val="0"/>
      <c:spPr>
        <a:noFill/>
        <a:ln>
          <a:noFill/>
        </a:ln>
        <a:effectLst/>
      </c:spPr>
    </c:title>
    <c:autoTitleDeleted val="0"/>
    <c:plotArea>
      <c:layout>
        <c:manualLayout>
          <c:layoutTarget val="inner"/>
          <c:xMode val="edge"/>
          <c:yMode val="edge"/>
          <c:x val="0.11133225345830446"/>
          <c:y val="8.9599985889766004E-2"/>
          <c:w val="0.84378325342722416"/>
          <c:h val="0.74260845960097654"/>
        </c:manualLayout>
      </c:layout>
      <c:barChart>
        <c:barDir val="col"/>
        <c:grouping val="clustered"/>
        <c:varyColors val="0"/>
        <c:ser>
          <c:idx val="0"/>
          <c:order val="0"/>
          <c:spPr>
            <a:solidFill>
              <a:schemeClr val="accent1"/>
            </a:solidFill>
            <a:ln>
              <a:noFill/>
            </a:ln>
            <a:effectLst/>
          </c:spPr>
          <c:invertIfNegative val="0"/>
          <c:cat>
            <c:strRef>
              <c:f>'Análisis de Datos  '!$AH$7:$AH$14</c:f>
              <c:strCache>
                <c:ptCount val="8"/>
                <c:pt idx="0">
                  <c:v>FL</c:v>
                </c:pt>
                <c:pt idx="1">
                  <c:v>FCL</c:v>
                </c:pt>
                <c:pt idx="2">
                  <c:v>FJL</c:v>
                </c:pt>
                <c:pt idx="3">
                  <c:v>PC</c:v>
                </c:pt>
                <c:pt idx="4">
                  <c:v>AHU</c:v>
                </c:pt>
                <c:pt idx="5">
                  <c:v>DC</c:v>
                </c:pt>
                <c:pt idx="6">
                  <c:v>BCH</c:v>
                </c:pt>
                <c:pt idx="7">
                  <c:v>PCH</c:v>
                </c:pt>
              </c:strCache>
            </c:strRef>
          </c:cat>
          <c:val>
            <c:numRef>
              <c:f>'Análisis de Datos  '!$AI$7:$AI$14</c:f>
              <c:numCache>
                <c:formatCode>General</c:formatCode>
                <c:ptCount val="8"/>
              </c:numCache>
            </c:numRef>
          </c:val>
          <c:extLst xmlns:c16r2="http://schemas.microsoft.com/office/drawing/2015/06/chart">
            <c:ext xmlns:c16="http://schemas.microsoft.com/office/drawing/2014/chart" uri="{C3380CC4-5D6E-409C-BE32-E72D297353CC}">
              <c16:uniqueId val="{00000000-B975-472B-A257-10A381EC18A6}"/>
            </c:ext>
          </c:extLst>
        </c:ser>
        <c:ser>
          <c:idx val="1"/>
          <c:order val="1"/>
          <c:spPr>
            <a:solidFill>
              <a:schemeClr val="accent2"/>
            </a:solidFill>
            <a:ln>
              <a:noFill/>
            </a:ln>
            <a:effectLst/>
          </c:spPr>
          <c:invertIfNegative val="0"/>
          <c:cat>
            <c:strRef>
              <c:f>'Análisis de Datos  '!$AH$7:$AH$14</c:f>
              <c:strCache>
                <c:ptCount val="8"/>
                <c:pt idx="0">
                  <c:v>FL</c:v>
                </c:pt>
                <c:pt idx="1">
                  <c:v>FCL</c:v>
                </c:pt>
                <c:pt idx="2">
                  <c:v>FJL</c:v>
                </c:pt>
                <c:pt idx="3">
                  <c:v>PC</c:v>
                </c:pt>
                <c:pt idx="4">
                  <c:v>AHU</c:v>
                </c:pt>
                <c:pt idx="5">
                  <c:v>DC</c:v>
                </c:pt>
                <c:pt idx="6">
                  <c:v>BCH</c:v>
                </c:pt>
                <c:pt idx="7">
                  <c:v>PCH</c:v>
                </c:pt>
              </c:strCache>
            </c:strRef>
          </c:cat>
          <c:val>
            <c:numRef>
              <c:f>'Análisis de Datos  '!$AJ$7:$AJ$14</c:f>
              <c:numCache>
                <c:formatCode>General</c:formatCode>
                <c:ptCount val="8"/>
              </c:numCache>
            </c:numRef>
          </c:val>
          <c:extLst xmlns:c16r2="http://schemas.microsoft.com/office/drawing/2015/06/chart">
            <c:ext xmlns:c16="http://schemas.microsoft.com/office/drawing/2014/chart" uri="{C3380CC4-5D6E-409C-BE32-E72D297353CC}">
              <c16:uniqueId val="{00000001-B975-472B-A257-10A381EC18A6}"/>
            </c:ext>
          </c:extLst>
        </c:ser>
        <c:ser>
          <c:idx val="2"/>
          <c:order val="2"/>
          <c:spPr>
            <a:solidFill>
              <a:schemeClr val="accent3"/>
            </a:solidFill>
            <a:ln>
              <a:solidFill>
                <a:sysClr val="windowText" lastClr="000000"/>
              </a:solidFill>
            </a:ln>
            <a:effectLst/>
          </c:spPr>
          <c:invertIfNegative val="0"/>
          <c:dPt>
            <c:idx val="4"/>
            <c:invertIfNegative val="0"/>
            <c:bubble3D val="0"/>
            <c:spPr>
              <a:solidFill>
                <a:schemeClr val="accent2"/>
              </a:solidFill>
              <a:ln>
                <a:solidFill>
                  <a:sysClr val="windowText" lastClr="000000"/>
                </a:solidFill>
              </a:ln>
              <a:effectLst/>
            </c:spPr>
            <c:extLst xmlns:c16r2="http://schemas.microsoft.com/office/drawing/2015/06/chart">
              <c:ext xmlns:c16="http://schemas.microsoft.com/office/drawing/2014/chart" uri="{C3380CC4-5D6E-409C-BE32-E72D297353CC}">
                <c16:uniqueId val="{00000003-B975-472B-A257-10A381EC18A6}"/>
              </c:ext>
            </c:extLst>
          </c:dPt>
          <c:dPt>
            <c:idx val="6"/>
            <c:invertIfNegative val="0"/>
            <c:bubble3D val="0"/>
            <c:spPr>
              <a:solidFill>
                <a:schemeClr val="accent4"/>
              </a:solidFill>
              <a:ln>
                <a:solidFill>
                  <a:sysClr val="windowText" lastClr="000000"/>
                </a:solidFill>
              </a:ln>
              <a:effectLst/>
            </c:spPr>
            <c:extLst xmlns:c16r2="http://schemas.microsoft.com/office/drawing/2015/06/chart">
              <c:ext xmlns:c16="http://schemas.microsoft.com/office/drawing/2014/chart" uri="{C3380CC4-5D6E-409C-BE32-E72D297353CC}">
                <c16:uniqueId val="{00000005-B975-472B-A257-10A381EC18A6}"/>
              </c:ext>
            </c:extLst>
          </c:dPt>
          <c:dPt>
            <c:idx val="7"/>
            <c:invertIfNegative val="0"/>
            <c:bubble3D val="0"/>
            <c:spPr>
              <a:solidFill>
                <a:srgbClr val="00B0F0"/>
              </a:solidFill>
              <a:ln>
                <a:solidFill>
                  <a:sysClr val="windowText" lastClr="000000"/>
                </a:solidFill>
              </a:ln>
              <a:effectLst/>
            </c:spPr>
            <c:extLst xmlns:c16r2="http://schemas.microsoft.com/office/drawing/2015/06/chart">
              <c:ext xmlns:c16="http://schemas.microsoft.com/office/drawing/2014/chart" uri="{C3380CC4-5D6E-409C-BE32-E72D297353CC}">
                <c16:uniqueId val="{00000007-B975-472B-A257-10A381EC18A6}"/>
              </c:ext>
            </c:extLst>
          </c:dPt>
          <c:cat>
            <c:strRef>
              <c:f>'Análisis de Datos  '!$AH$7:$AH$14</c:f>
              <c:strCache>
                <c:ptCount val="8"/>
                <c:pt idx="0">
                  <c:v>FL</c:v>
                </c:pt>
                <c:pt idx="1">
                  <c:v>FCL</c:v>
                </c:pt>
                <c:pt idx="2">
                  <c:v>FJL</c:v>
                </c:pt>
                <c:pt idx="3">
                  <c:v>PC</c:v>
                </c:pt>
                <c:pt idx="4">
                  <c:v>AHU</c:v>
                </c:pt>
                <c:pt idx="5">
                  <c:v>DC</c:v>
                </c:pt>
                <c:pt idx="6">
                  <c:v>BCH</c:v>
                </c:pt>
                <c:pt idx="7">
                  <c:v>PCH</c:v>
                </c:pt>
              </c:strCache>
            </c:strRef>
          </c:cat>
          <c:val>
            <c:numRef>
              <c:f>'Análisis de Datos  '!$AP$7:$AP$14</c:f>
              <c:numCache>
                <c:formatCode>0%</c:formatCode>
                <c:ptCount val="8"/>
                <c:pt idx="0">
                  <c:v>0</c:v>
                </c:pt>
                <c:pt idx="1">
                  <c:v>0</c:v>
                </c:pt>
                <c:pt idx="2">
                  <c:v>0</c:v>
                </c:pt>
                <c:pt idx="3">
                  <c:v>0</c:v>
                </c:pt>
                <c:pt idx="4">
                  <c:v>4.7278925368288746E-2</c:v>
                </c:pt>
                <c:pt idx="5">
                  <c:v>8.1165537112942059E-7</c:v>
                </c:pt>
                <c:pt idx="6">
                  <c:v>1.0003652449170107E-2</c:v>
                </c:pt>
                <c:pt idx="7">
                  <c:v>1.3353354165821227E-3</c:v>
                </c:pt>
              </c:numCache>
            </c:numRef>
          </c:val>
          <c:extLst xmlns:c16r2="http://schemas.microsoft.com/office/drawing/2015/06/chart">
            <c:ext xmlns:c16="http://schemas.microsoft.com/office/drawing/2014/chart" uri="{C3380CC4-5D6E-409C-BE32-E72D297353CC}">
              <c16:uniqueId val="{00000008-B975-472B-A257-10A381EC18A6}"/>
            </c:ext>
          </c:extLst>
        </c:ser>
        <c:dLbls>
          <c:showLegendKey val="0"/>
          <c:showVal val="0"/>
          <c:showCatName val="0"/>
          <c:showSerName val="0"/>
          <c:showPercent val="0"/>
          <c:showBubbleSize val="0"/>
        </c:dLbls>
        <c:gapWidth val="219"/>
        <c:overlap val="-27"/>
        <c:axId val="191213056"/>
        <c:axId val="191424192"/>
      </c:barChart>
      <c:catAx>
        <c:axId val="1912130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1424192"/>
        <c:crosses val="autoZero"/>
        <c:auto val="1"/>
        <c:lblAlgn val="ctr"/>
        <c:lblOffset val="100"/>
        <c:noMultiLvlLbl val="0"/>
      </c:catAx>
      <c:valAx>
        <c:axId val="19142419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1213056"/>
        <c:crosses val="autoZero"/>
        <c:crossBetween val="between"/>
      </c:valAx>
      <c:spPr>
        <a:noFill/>
        <a:ln>
          <a:noFill/>
        </a:ln>
        <a:effectLst/>
      </c:spPr>
    </c:plotArea>
    <c:legend>
      <c:legendPos val="b"/>
      <c:legendEntry>
        <c:idx val="0"/>
        <c:delete val="1"/>
      </c:legendEntry>
      <c:layout>
        <c:manualLayout>
          <c:xMode val="edge"/>
          <c:yMode val="edge"/>
          <c:x val="0.39930047548665321"/>
          <c:y val="0.947379436700444"/>
          <c:w val="5.8824776780725736E-2"/>
          <c:h val="3.8187572437230213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userShapes r:id="rId1"/>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editAs="oneCell">
    <xdr:from>
      <xdr:col>4</xdr:col>
      <xdr:colOff>47413</xdr:colOff>
      <xdr:row>1</xdr:row>
      <xdr:rowOff>32174</xdr:rowOff>
    </xdr:from>
    <xdr:to>
      <xdr:col>4</xdr:col>
      <xdr:colOff>1515533</xdr:colOff>
      <xdr:row>6</xdr:row>
      <xdr:rowOff>122162</xdr:rowOff>
    </xdr:to>
    <xdr:pic>
      <xdr:nvPicPr>
        <xdr:cNvPr id="2" name="Imagen 1">
          <a:extLst>
            <a:ext uri="{FF2B5EF4-FFF2-40B4-BE49-F238E27FC236}">
              <a16:creationId xmlns:a16="http://schemas.microsoft.com/office/drawing/2014/main" xmlns="" id="{25E26458-495D-45D3-B934-1701ED1D7B5D}"/>
            </a:ext>
          </a:extLst>
        </xdr:cNvPr>
        <xdr:cNvPicPr/>
      </xdr:nvPicPr>
      <xdr:blipFill rotWithShape="1">
        <a:blip xmlns:r="http://schemas.openxmlformats.org/officeDocument/2006/relationships" r:embed="rId1"/>
        <a:srcRect l="33444" t="27090" r="59925" b="64130"/>
        <a:stretch/>
      </xdr:blipFill>
      <xdr:spPr bwMode="auto">
        <a:xfrm>
          <a:off x="3230880" y="226907"/>
          <a:ext cx="1468120" cy="102132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12</xdr:col>
      <xdr:colOff>575733</xdr:colOff>
      <xdr:row>1</xdr:row>
      <xdr:rowOff>50801</xdr:rowOff>
    </xdr:from>
    <xdr:to>
      <xdr:col>15</xdr:col>
      <xdr:colOff>61807</xdr:colOff>
      <xdr:row>6</xdr:row>
      <xdr:rowOff>107648</xdr:rowOff>
    </xdr:to>
    <xdr:pic>
      <xdr:nvPicPr>
        <xdr:cNvPr id="3" name="Imagen 2" descr="Imagen relacionada">
          <a:extLst>
            <a:ext uri="{FF2B5EF4-FFF2-40B4-BE49-F238E27FC236}">
              <a16:creationId xmlns:a16="http://schemas.microsoft.com/office/drawing/2014/main" xmlns="" id="{C9E8AF55-71A4-48FF-B763-74E730F7234A}"/>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971866" y="245534"/>
          <a:ext cx="1873673" cy="988181"/>
        </a:xfrm>
        <a:prstGeom prst="rect">
          <a:avLst/>
        </a:prstGeom>
        <a:noFill/>
        <a:ln>
          <a:noFill/>
        </a:ln>
      </xdr:spPr>
    </xdr:pic>
    <xdr:clientData/>
  </xdr:twoCellAnchor>
  <xdr:oneCellAnchor>
    <xdr:from>
      <xdr:col>4</xdr:col>
      <xdr:colOff>30480</xdr:colOff>
      <xdr:row>29</xdr:row>
      <xdr:rowOff>47265</xdr:rowOff>
    </xdr:from>
    <xdr:ext cx="1526650" cy="1068125"/>
    <xdr:pic>
      <xdr:nvPicPr>
        <xdr:cNvPr id="4" name="Imagen 3">
          <a:extLst>
            <a:ext uri="{FF2B5EF4-FFF2-40B4-BE49-F238E27FC236}">
              <a16:creationId xmlns:a16="http://schemas.microsoft.com/office/drawing/2014/main" xmlns="" id="{30E19A43-961C-4C18-ABCB-5DC245E729BA}"/>
            </a:ext>
          </a:extLst>
        </xdr:cNvPr>
        <xdr:cNvPicPr/>
      </xdr:nvPicPr>
      <xdr:blipFill rotWithShape="1">
        <a:blip xmlns:r="http://schemas.openxmlformats.org/officeDocument/2006/relationships" r:embed="rId1"/>
        <a:srcRect l="33444" t="27090" r="59925" b="64130"/>
        <a:stretch/>
      </xdr:blipFill>
      <xdr:spPr bwMode="auto">
        <a:xfrm>
          <a:off x="3211002" y="7181352"/>
          <a:ext cx="1526650" cy="1068125"/>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29</xdr:row>
      <xdr:rowOff>76200</xdr:rowOff>
    </xdr:from>
    <xdr:ext cx="1871255" cy="982133"/>
    <xdr:pic>
      <xdr:nvPicPr>
        <xdr:cNvPr id="5" name="Imagen 4" descr="Imagen relacionada">
          <a:extLst>
            <a:ext uri="{FF2B5EF4-FFF2-40B4-BE49-F238E27FC236}">
              <a16:creationId xmlns:a16="http://schemas.microsoft.com/office/drawing/2014/main" xmlns="" id="{2FF0A994-44D6-49C5-8D43-1F0D75AF89D4}"/>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57314" y="272143"/>
          <a:ext cx="1871255" cy="982133"/>
        </a:xfrm>
        <a:prstGeom prst="rect">
          <a:avLst/>
        </a:prstGeom>
        <a:noFill/>
        <a:ln>
          <a:noFill/>
        </a:ln>
      </xdr:spPr>
    </xdr:pic>
    <xdr:clientData/>
  </xdr:oneCellAnchor>
  <xdr:oneCellAnchor>
    <xdr:from>
      <xdr:col>4</xdr:col>
      <xdr:colOff>30480</xdr:colOff>
      <xdr:row>57</xdr:row>
      <xdr:rowOff>91440</xdr:rowOff>
    </xdr:from>
    <xdr:ext cx="1482476" cy="1015274"/>
    <xdr:pic>
      <xdr:nvPicPr>
        <xdr:cNvPr id="6" name="Imagen 5">
          <a:extLst>
            <a:ext uri="{FF2B5EF4-FFF2-40B4-BE49-F238E27FC236}">
              <a16:creationId xmlns:a16="http://schemas.microsoft.com/office/drawing/2014/main" xmlns="" id="{AB954BFD-0AA0-4214-90F4-069C8370F68B}"/>
            </a:ext>
          </a:extLst>
        </xdr:cNvPr>
        <xdr:cNvPicPr/>
      </xdr:nvPicPr>
      <xdr:blipFill rotWithShape="1">
        <a:blip xmlns:r="http://schemas.openxmlformats.org/officeDocument/2006/relationships" r:embed="rId1"/>
        <a:srcRect l="33444" t="27090" r="59925" b="64130"/>
        <a:stretch/>
      </xdr:blipFill>
      <xdr:spPr bwMode="auto">
        <a:xfrm>
          <a:off x="3211002" y="13133788"/>
          <a:ext cx="1482476"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109330</xdr:colOff>
      <xdr:row>57</xdr:row>
      <xdr:rowOff>87243</xdr:rowOff>
    </xdr:from>
    <xdr:ext cx="1871255" cy="982133"/>
    <xdr:pic>
      <xdr:nvPicPr>
        <xdr:cNvPr id="7" name="Imagen 6" descr="Imagen relacionada">
          <a:extLst>
            <a:ext uri="{FF2B5EF4-FFF2-40B4-BE49-F238E27FC236}">
              <a16:creationId xmlns:a16="http://schemas.microsoft.com/office/drawing/2014/main" xmlns="" id="{F3868613-26E3-4806-9B97-59F3E50CFA48}"/>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383591" y="13129591"/>
          <a:ext cx="1871255" cy="982133"/>
        </a:xfrm>
        <a:prstGeom prst="rect">
          <a:avLst/>
        </a:prstGeom>
        <a:noFill/>
        <a:ln>
          <a:noFill/>
        </a:ln>
      </xdr:spPr>
    </xdr:pic>
    <xdr:clientData/>
  </xdr:oneCellAnchor>
  <xdr:oneCellAnchor>
    <xdr:from>
      <xdr:col>4</xdr:col>
      <xdr:colOff>41524</xdr:colOff>
      <xdr:row>85</xdr:row>
      <xdr:rowOff>58309</xdr:rowOff>
    </xdr:from>
    <xdr:ext cx="1548737" cy="1012907"/>
    <xdr:pic>
      <xdr:nvPicPr>
        <xdr:cNvPr id="8" name="Imagen 7">
          <a:extLst>
            <a:ext uri="{FF2B5EF4-FFF2-40B4-BE49-F238E27FC236}">
              <a16:creationId xmlns:a16="http://schemas.microsoft.com/office/drawing/2014/main" xmlns="" id="{AD3A00A0-AAE9-45A4-BE75-5513F9819D01}"/>
            </a:ext>
          </a:extLst>
        </xdr:cNvPr>
        <xdr:cNvPicPr/>
      </xdr:nvPicPr>
      <xdr:blipFill rotWithShape="1">
        <a:blip xmlns:r="http://schemas.openxmlformats.org/officeDocument/2006/relationships" r:embed="rId1"/>
        <a:srcRect l="33444" t="27090" r="59925" b="64130"/>
        <a:stretch/>
      </xdr:blipFill>
      <xdr:spPr bwMode="auto">
        <a:xfrm>
          <a:off x="3222046" y="19053092"/>
          <a:ext cx="1548737" cy="1012907"/>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85</xdr:row>
      <xdr:rowOff>76200</xdr:rowOff>
    </xdr:from>
    <xdr:ext cx="1871255" cy="982133"/>
    <xdr:pic>
      <xdr:nvPicPr>
        <xdr:cNvPr id="9" name="Imagen 8" descr="Imagen relacionada">
          <a:extLst>
            <a:ext uri="{FF2B5EF4-FFF2-40B4-BE49-F238E27FC236}">
              <a16:creationId xmlns:a16="http://schemas.microsoft.com/office/drawing/2014/main" xmlns="" id="{4157D941-B2BC-4C09-AEE2-33E38280AD8D}"/>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57314" y="17449800"/>
          <a:ext cx="1871255" cy="982133"/>
        </a:xfrm>
        <a:prstGeom prst="rect">
          <a:avLst/>
        </a:prstGeom>
        <a:noFill/>
        <a:ln>
          <a:noFill/>
        </a:ln>
      </xdr:spPr>
    </xdr:pic>
    <xdr:clientData/>
  </xdr:oneCellAnchor>
  <xdr:oneCellAnchor>
    <xdr:from>
      <xdr:col>4</xdr:col>
      <xdr:colOff>30480</xdr:colOff>
      <xdr:row>116</xdr:row>
      <xdr:rowOff>91440</xdr:rowOff>
    </xdr:from>
    <xdr:ext cx="1356843" cy="1015274"/>
    <xdr:pic>
      <xdr:nvPicPr>
        <xdr:cNvPr id="10" name="Imagen 9">
          <a:extLst>
            <a:ext uri="{FF2B5EF4-FFF2-40B4-BE49-F238E27FC236}">
              <a16:creationId xmlns:a16="http://schemas.microsoft.com/office/drawing/2014/main" xmlns="" id="{B38E2D7C-D2A9-4517-BAA0-FEAD2D393FE2}"/>
            </a:ext>
          </a:extLst>
        </xdr:cNvPr>
        <xdr:cNvPicPr/>
      </xdr:nvPicPr>
      <xdr:blipFill rotWithShape="1">
        <a:blip xmlns:r="http://schemas.openxmlformats.org/officeDocument/2006/relationships" r:embed="rId1"/>
        <a:srcRect l="33444" t="27090" r="59925" b="64130"/>
        <a:stretch/>
      </xdr:blipFill>
      <xdr:spPr bwMode="auto">
        <a:xfrm>
          <a:off x="3209109" y="24040011"/>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116</xdr:row>
      <xdr:rowOff>76200</xdr:rowOff>
    </xdr:from>
    <xdr:ext cx="1871255" cy="982133"/>
    <xdr:pic>
      <xdr:nvPicPr>
        <xdr:cNvPr id="11" name="Imagen 10" descr="Imagen relacionada">
          <a:extLst>
            <a:ext uri="{FF2B5EF4-FFF2-40B4-BE49-F238E27FC236}">
              <a16:creationId xmlns:a16="http://schemas.microsoft.com/office/drawing/2014/main" xmlns="" id="{E7CA20C6-6424-4A94-9829-4E1DF4A0E794}"/>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57314" y="24024771"/>
          <a:ext cx="1871255" cy="982133"/>
        </a:xfrm>
        <a:prstGeom prst="rect">
          <a:avLst/>
        </a:prstGeom>
        <a:noFill/>
        <a:ln>
          <a:noFill/>
        </a:ln>
      </xdr:spPr>
    </xdr:pic>
    <xdr:clientData/>
  </xdr:oneCellAnchor>
  <xdr:oneCellAnchor>
    <xdr:from>
      <xdr:col>4</xdr:col>
      <xdr:colOff>30480</xdr:colOff>
      <xdr:row>147</xdr:row>
      <xdr:rowOff>91440</xdr:rowOff>
    </xdr:from>
    <xdr:ext cx="1356843" cy="1015274"/>
    <xdr:pic>
      <xdr:nvPicPr>
        <xdr:cNvPr id="12" name="Imagen 11">
          <a:extLst>
            <a:ext uri="{FF2B5EF4-FFF2-40B4-BE49-F238E27FC236}">
              <a16:creationId xmlns:a16="http://schemas.microsoft.com/office/drawing/2014/main" xmlns="" id="{98E2BFE5-FDEA-4820-8AA7-CCC2AA4EB429}"/>
            </a:ext>
          </a:extLst>
        </xdr:cNvPr>
        <xdr:cNvPicPr/>
      </xdr:nvPicPr>
      <xdr:blipFill rotWithShape="1">
        <a:blip xmlns:r="http://schemas.openxmlformats.org/officeDocument/2006/relationships" r:embed="rId1"/>
        <a:srcRect l="33444" t="27090" r="59925" b="64130"/>
        <a:stretch/>
      </xdr:blipFill>
      <xdr:spPr bwMode="auto">
        <a:xfrm>
          <a:off x="3209109" y="33216669"/>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147</xdr:row>
      <xdr:rowOff>76200</xdr:rowOff>
    </xdr:from>
    <xdr:ext cx="1871255" cy="982133"/>
    <xdr:pic>
      <xdr:nvPicPr>
        <xdr:cNvPr id="13" name="Imagen 12" descr="Imagen relacionada">
          <a:extLst>
            <a:ext uri="{FF2B5EF4-FFF2-40B4-BE49-F238E27FC236}">
              <a16:creationId xmlns:a16="http://schemas.microsoft.com/office/drawing/2014/main" xmlns="" id="{1289D75B-FC72-48E9-A02C-F7F8E77FA7D4}"/>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57314" y="33201429"/>
          <a:ext cx="1871255" cy="982133"/>
        </a:xfrm>
        <a:prstGeom prst="rect">
          <a:avLst/>
        </a:prstGeom>
        <a:noFill/>
        <a:ln>
          <a:noFill/>
        </a:ln>
      </xdr:spPr>
    </xdr:pic>
    <xdr:clientData/>
  </xdr:oneCellAnchor>
  <xdr:oneCellAnchor>
    <xdr:from>
      <xdr:col>4</xdr:col>
      <xdr:colOff>30480</xdr:colOff>
      <xdr:row>179</xdr:row>
      <xdr:rowOff>91440</xdr:rowOff>
    </xdr:from>
    <xdr:ext cx="1356843" cy="1015274"/>
    <xdr:pic>
      <xdr:nvPicPr>
        <xdr:cNvPr id="14" name="Imagen 13">
          <a:extLst>
            <a:ext uri="{FF2B5EF4-FFF2-40B4-BE49-F238E27FC236}">
              <a16:creationId xmlns:a16="http://schemas.microsoft.com/office/drawing/2014/main" xmlns="" id="{DF5E03E4-F8BD-4AC3-AE5E-119187898969}"/>
            </a:ext>
          </a:extLst>
        </xdr:cNvPr>
        <xdr:cNvPicPr/>
      </xdr:nvPicPr>
      <xdr:blipFill rotWithShape="1">
        <a:blip xmlns:r="http://schemas.openxmlformats.org/officeDocument/2006/relationships" r:embed="rId1"/>
        <a:srcRect l="33444" t="27090" r="59925" b="64130"/>
        <a:stretch/>
      </xdr:blipFill>
      <xdr:spPr bwMode="auto">
        <a:xfrm>
          <a:off x="3209109" y="40292383"/>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179</xdr:row>
      <xdr:rowOff>76200</xdr:rowOff>
    </xdr:from>
    <xdr:ext cx="1871255" cy="982133"/>
    <xdr:pic>
      <xdr:nvPicPr>
        <xdr:cNvPr id="15" name="Imagen 14" descr="Imagen relacionada">
          <a:extLst>
            <a:ext uri="{FF2B5EF4-FFF2-40B4-BE49-F238E27FC236}">
              <a16:creationId xmlns:a16="http://schemas.microsoft.com/office/drawing/2014/main" xmlns="" id="{60F6B635-84EC-402F-8063-4FA721E81204}"/>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57314" y="40277143"/>
          <a:ext cx="1871255" cy="982133"/>
        </a:xfrm>
        <a:prstGeom prst="rect">
          <a:avLst/>
        </a:prstGeom>
        <a:noFill/>
        <a:ln>
          <a:noFill/>
        </a:ln>
      </xdr:spPr>
    </xdr:pic>
    <xdr:clientData/>
  </xdr:oneCellAnchor>
  <xdr:oneCellAnchor>
    <xdr:from>
      <xdr:col>4</xdr:col>
      <xdr:colOff>30480</xdr:colOff>
      <xdr:row>211</xdr:row>
      <xdr:rowOff>91440</xdr:rowOff>
    </xdr:from>
    <xdr:ext cx="1356843" cy="1015274"/>
    <xdr:pic>
      <xdr:nvPicPr>
        <xdr:cNvPr id="16" name="Imagen 15">
          <a:extLst>
            <a:ext uri="{FF2B5EF4-FFF2-40B4-BE49-F238E27FC236}">
              <a16:creationId xmlns:a16="http://schemas.microsoft.com/office/drawing/2014/main" xmlns="" id="{0201C0EF-61E4-44B5-9027-4D06801A3366}"/>
            </a:ext>
          </a:extLst>
        </xdr:cNvPr>
        <xdr:cNvPicPr/>
      </xdr:nvPicPr>
      <xdr:blipFill rotWithShape="1">
        <a:blip xmlns:r="http://schemas.openxmlformats.org/officeDocument/2006/relationships" r:embed="rId1"/>
        <a:srcRect l="33444" t="27090" r="59925" b="64130"/>
        <a:stretch/>
      </xdr:blipFill>
      <xdr:spPr bwMode="auto">
        <a:xfrm>
          <a:off x="3209109" y="47433411"/>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211</xdr:row>
      <xdr:rowOff>76200</xdr:rowOff>
    </xdr:from>
    <xdr:ext cx="1871255" cy="982133"/>
    <xdr:pic>
      <xdr:nvPicPr>
        <xdr:cNvPr id="17" name="Imagen 16" descr="Imagen relacionada">
          <a:extLst>
            <a:ext uri="{FF2B5EF4-FFF2-40B4-BE49-F238E27FC236}">
              <a16:creationId xmlns:a16="http://schemas.microsoft.com/office/drawing/2014/main" xmlns="" id="{DDD3FD8A-4948-4E23-A475-CFBF1B3759AD}"/>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57314" y="47418171"/>
          <a:ext cx="1871255" cy="982133"/>
        </a:xfrm>
        <a:prstGeom prst="rect">
          <a:avLst/>
        </a:prstGeom>
        <a:noFill/>
        <a:ln>
          <a:noFill/>
        </a:ln>
      </xdr:spPr>
    </xdr:pic>
    <xdr:clientData/>
  </xdr:oneCellAnchor>
  <xdr:oneCellAnchor>
    <xdr:from>
      <xdr:col>4</xdr:col>
      <xdr:colOff>30480</xdr:colOff>
      <xdr:row>242</xdr:row>
      <xdr:rowOff>91440</xdr:rowOff>
    </xdr:from>
    <xdr:ext cx="1356843" cy="1015274"/>
    <xdr:pic>
      <xdr:nvPicPr>
        <xdr:cNvPr id="18" name="Imagen 17">
          <a:extLst>
            <a:ext uri="{FF2B5EF4-FFF2-40B4-BE49-F238E27FC236}">
              <a16:creationId xmlns:a16="http://schemas.microsoft.com/office/drawing/2014/main" xmlns="" id="{A275206A-9370-4118-9B66-EE858F8C5C49}"/>
            </a:ext>
          </a:extLst>
        </xdr:cNvPr>
        <xdr:cNvPicPr/>
      </xdr:nvPicPr>
      <xdr:blipFill rotWithShape="1">
        <a:blip xmlns:r="http://schemas.openxmlformats.org/officeDocument/2006/relationships" r:embed="rId1"/>
        <a:srcRect l="33444" t="27090" r="59925" b="64130"/>
        <a:stretch/>
      </xdr:blipFill>
      <xdr:spPr bwMode="auto">
        <a:xfrm>
          <a:off x="3209109" y="54520011"/>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242</xdr:row>
      <xdr:rowOff>76200</xdr:rowOff>
    </xdr:from>
    <xdr:ext cx="1871255" cy="982133"/>
    <xdr:pic>
      <xdr:nvPicPr>
        <xdr:cNvPr id="19" name="Imagen 18" descr="Imagen relacionada">
          <a:extLst>
            <a:ext uri="{FF2B5EF4-FFF2-40B4-BE49-F238E27FC236}">
              <a16:creationId xmlns:a16="http://schemas.microsoft.com/office/drawing/2014/main" xmlns="" id="{B95B8108-31AD-4C9F-AC1C-1139536FD59E}"/>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57314" y="54504771"/>
          <a:ext cx="1871255" cy="982133"/>
        </a:xfrm>
        <a:prstGeom prst="rect">
          <a:avLst/>
        </a:prstGeom>
        <a:noFill/>
        <a:ln>
          <a:noFill/>
        </a:ln>
      </xdr:spPr>
    </xdr:pic>
    <xdr:clientData/>
  </xdr:oneCellAnchor>
  <xdr:oneCellAnchor>
    <xdr:from>
      <xdr:col>4</xdr:col>
      <xdr:colOff>30480</xdr:colOff>
      <xdr:row>273</xdr:row>
      <xdr:rowOff>91440</xdr:rowOff>
    </xdr:from>
    <xdr:ext cx="1356843" cy="1015274"/>
    <xdr:pic>
      <xdr:nvPicPr>
        <xdr:cNvPr id="20" name="Imagen 19">
          <a:extLst>
            <a:ext uri="{FF2B5EF4-FFF2-40B4-BE49-F238E27FC236}">
              <a16:creationId xmlns:a16="http://schemas.microsoft.com/office/drawing/2014/main" xmlns="" id="{92A12923-1A37-42C1-8A20-10E001A7506F}"/>
            </a:ext>
          </a:extLst>
        </xdr:cNvPr>
        <xdr:cNvPicPr/>
      </xdr:nvPicPr>
      <xdr:blipFill rotWithShape="1">
        <a:blip xmlns:r="http://schemas.openxmlformats.org/officeDocument/2006/relationships" r:embed="rId1"/>
        <a:srcRect l="33444" t="27090" r="59925" b="64130"/>
        <a:stretch/>
      </xdr:blipFill>
      <xdr:spPr bwMode="auto">
        <a:xfrm>
          <a:off x="3209109" y="61094983"/>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273</xdr:row>
      <xdr:rowOff>76200</xdr:rowOff>
    </xdr:from>
    <xdr:ext cx="1871255" cy="982133"/>
    <xdr:pic>
      <xdr:nvPicPr>
        <xdr:cNvPr id="21" name="Imagen 20" descr="Imagen relacionada">
          <a:extLst>
            <a:ext uri="{FF2B5EF4-FFF2-40B4-BE49-F238E27FC236}">
              <a16:creationId xmlns:a16="http://schemas.microsoft.com/office/drawing/2014/main" xmlns="" id="{85611E82-9102-49FA-B41B-CE9D8C825A28}"/>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57314" y="61079743"/>
          <a:ext cx="1871255" cy="982133"/>
        </a:xfrm>
        <a:prstGeom prst="rect">
          <a:avLst/>
        </a:prstGeom>
        <a:noFill/>
        <a:ln>
          <a:noFill/>
        </a:ln>
      </xdr:spPr>
    </xdr:pic>
    <xdr:clientData/>
  </xdr:oneCellAnchor>
  <xdr:oneCellAnchor>
    <xdr:from>
      <xdr:col>4</xdr:col>
      <xdr:colOff>30480</xdr:colOff>
      <xdr:row>304</xdr:row>
      <xdr:rowOff>91440</xdr:rowOff>
    </xdr:from>
    <xdr:ext cx="1356843" cy="1015274"/>
    <xdr:pic>
      <xdr:nvPicPr>
        <xdr:cNvPr id="22" name="Imagen 21">
          <a:extLst>
            <a:ext uri="{FF2B5EF4-FFF2-40B4-BE49-F238E27FC236}">
              <a16:creationId xmlns:a16="http://schemas.microsoft.com/office/drawing/2014/main" xmlns="" id="{0CB4A312-746D-4053-BEC6-B029FA100CBA}"/>
            </a:ext>
          </a:extLst>
        </xdr:cNvPr>
        <xdr:cNvPicPr/>
      </xdr:nvPicPr>
      <xdr:blipFill rotWithShape="1">
        <a:blip xmlns:r="http://schemas.openxmlformats.org/officeDocument/2006/relationships" r:embed="rId1"/>
        <a:srcRect l="33444" t="27090" r="59925" b="64130"/>
        <a:stretch/>
      </xdr:blipFill>
      <xdr:spPr bwMode="auto">
        <a:xfrm>
          <a:off x="3209109" y="68410183"/>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304</xdr:row>
      <xdr:rowOff>76200</xdr:rowOff>
    </xdr:from>
    <xdr:ext cx="1871255" cy="982133"/>
    <xdr:pic>
      <xdr:nvPicPr>
        <xdr:cNvPr id="23" name="Imagen 22" descr="Imagen relacionada">
          <a:extLst>
            <a:ext uri="{FF2B5EF4-FFF2-40B4-BE49-F238E27FC236}">
              <a16:creationId xmlns:a16="http://schemas.microsoft.com/office/drawing/2014/main" xmlns="" id="{F84DAD54-E277-4BD8-9EF4-174C18A94E5C}"/>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57314" y="68394943"/>
          <a:ext cx="1871255" cy="982133"/>
        </a:xfrm>
        <a:prstGeom prst="rect">
          <a:avLst/>
        </a:prstGeom>
        <a:noFill/>
        <a:ln>
          <a:noFill/>
        </a:ln>
      </xdr:spPr>
    </xdr:pic>
    <xdr:clientData/>
  </xdr:oneCellAnchor>
  <xdr:oneCellAnchor>
    <xdr:from>
      <xdr:col>4</xdr:col>
      <xdr:colOff>30480</xdr:colOff>
      <xdr:row>335</xdr:row>
      <xdr:rowOff>91440</xdr:rowOff>
    </xdr:from>
    <xdr:ext cx="1356843" cy="1015274"/>
    <xdr:pic>
      <xdr:nvPicPr>
        <xdr:cNvPr id="24" name="Imagen 23">
          <a:extLst>
            <a:ext uri="{FF2B5EF4-FFF2-40B4-BE49-F238E27FC236}">
              <a16:creationId xmlns:a16="http://schemas.microsoft.com/office/drawing/2014/main" xmlns="" id="{B341EE02-D2B8-4047-A276-F2A5B15BBF85}"/>
            </a:ext>
          </a:extLst>
        </xdr:cNvPr>
        <xdr:cNvPicPr/>
      </xdr:nvPicPr>
      <xdr:blipFill rotWithShape="1">
        <a:blip xmlns:r="http://schemas.openxmlformats.org/officeDocument/2006/relationships" r:embed="rId1"/>
        <a:srcRect l="33444" t="27090" r="59925" b="64130"/>
        <a:stretch/>
      </xdr:blipFill>
      <xdr:spPr bwMode="auto">
        <a:xfrm>
          <a:off x="3209109" y="74985154"/>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335</xdr:row>
      <xdr:rowOff>76200</xdr:rowOff>
    </xdr:from>
    <xdr:ext cx="1871255" cy="982133"/>
    <xdr:pic>
      <xdr:nvPicPr>
        <xdr:cNvPr id="25" name="Imagen 24" descr="Imagen relacionada">
          <a:extLst>
            <a:ext uri="{FF2B5EF4-FFF2-40B4-BE49-F238E27FC236}">
              <a16:creationId xmlns:a16="http://schemas.microsoft.com/office/drawing/2014/main" xmlns="" id="{412CDA63-CEED-41B0-8EA7-4448394A9931}"/>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57314" y="74969914"/>
          <a:ext cx="1871255" cy="982133"/>
        </a:xfrm>
        <a:prstGeom prst="rect">
          <a:avLst/>
        </a:prstGeom>
        <a:noFill/>
        <a:ln>
          <a:noFill/>
        </a:ln>
      </xdr:spPr>
    </xdr:pic>
    <xdr:clientData/>
  </xdr:oneCellAnchor>
  <xdr:oneCellAnchor>
    <xdr:from>
      <xdr:col>4</xdr:col>
      <xdr:colOff>30480</xdr:colOff>
      <xdr:row>366</xdr:row>
      <xdr:rowOff>91440</xdr:rowOff>
    </xdr:from>
    <xdr:ext cx="1356843" cy="1015274"/>
    <xdr:pic>
      <xdr:nvPicPr>
        <xdr:cNvPr id="26" name="Imagen 25">
          <a:extLst>
            <a:ext uri="{FF2B5EF4-FFF2-40B4-BE49-F238E27FC236}">
              <a16:creationId xmlns:a16="http://schemas.microsoft.com/office/drawing/2014/main" xmlns="" id="{DF4C4049-7D87-44AC-AA8A-F4A917246CF7}"/>
            </a:ext>
          </a:extLst>
        </xdr:cNvPr>
        <xdr:cNvPicPr/>
      </xdr:nvPicPr>
      <xdr:blipFill rotWithShape="1">
        <a:blip xmlns:r="http://schemas.openxmlformats.org/officeDocument/2006/relationships" r:embed="rId1"/>
        <a:srcRect l="33444" t="27090" r="59925" b="64130"/>
        <a:stretch/>
      </xdr:blipFill>
      <xdr:spPr bwMode="auto">
        <a:xfrm>
          <a:off x="3209109" y="81560126"/>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366</xdr:row>
      <xdr:rowOff>76200</xdr:rowOff>
    </xdr:from>
    <xdr:ext cx="1871255" cy="982133"/>
    <xdr:pic>
      <xdr:nvPicPr>
        <xdr:cNvPr id="27" name="Imagen 26" descr="Imagen relacionada">
          <a:extLst>
            <a:ext uri="{FF2B5EF4-FFF2-40B4-BE49-F238E27FC236}">
              <a16:creationId xmlns:a16="http://schemas.microsoft.com/office/drawing/2014/main" xmlns="" id="{BF9D9E06-58E3-4B3D-9E9A-5536D44D9B26}"/>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57314" y="81544886"/>
          <a:ext cx="1871255" cy="982133"/>
        </a:xfrm>
        <a:prstGeom prst="rect">
          <a:avLst/>
        </a:prstGeom>
        <a:noFill/>
        <a:ln>
          <a:noFill/>
        </a:ln>
      </xdr:spPr>
    </xdr:pic>
    <xdr:clientData/>
  </xdr:oneCellAnchor>
  <xdr:oneCellAnchor>
    <xdr:from>
      <xdr:col>4</xdr:col>
      <xdr:colOff>30480</xdr:colOff>
      <xdr:row>397</xdr:row>
      <xdr:rowOff>91440</xdr:rowOff>
    </xdr:from>
    <xdr:ext cx="1356843" cy="1015274"/>
    <xdr:pic>
      <xdr:nvPicPr>
        <xdr:cNvPr id="28" name="Imagen 27">
          <a:extLst>
            <a:ext uri="{FF2B5EF4-FFF2-40B4-BE49-F238E27FC236}">
              <a16:creationId xmlns:a16="http://schemas.microsoft.com/office/drawing/2014/main" xmlns="" id="{57F5FB8A-9385-4656-A326-4E4B662D4E46}"/>
            </a:ext>
          </a:extLst>
        </xdr:cNvPr>
        <xdr:cNvPicPr/>
      </xdr:nvPicPr>
      <xdr:blipFill rotWithShape="1">
        <a:blip xmlns:r="http://schemas.openxmlformats.org/officeDocument/2006/relationships" r:embed="rId1"/>
        <a:srcRect l="33444" t="27090" r="59925" b="64130"/>
        <a:stretch/>
      </xdr:blipFill>
      <xdr:spPr bwMode="auto">
        <a:xfrm>
          <a:off x="3209109" y="88135097"/>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397</xdr:row>
      <xdr:rowOff>76200</xdr:rowOff>
    </xdr:from>
    <xdr:ext cx="1871255" cy="982133"/>
    <xdr:pic>
      <xdr:nvPicPr>
        <xdr:cNvPr id="29" name="Imagen 28" descr="Imagen relacionada">
          <a:extLst>
            <a:ext uri="{FF2B5EF4-FFF2-40B4-BE49-F238E27FC236}">
              <a16:creationId xmlns:a16="http://schemas.microsoft.com/office/drawing/2014/main" xmlns="" id="{CBF398A0-ABF1-4357-81B6-3F601260BA57}"/>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57314" y="88119857"/>
          <a:ext cx="1871255" cy="982133"/>
        </a:xfrm>
        <a:prstGeom prst="rect">
          <a:avLst/>
        </a:prstGeom>
        <a:noFill/>
        <a:ln>
          <a:noFill/>
        </a:ln>
      </xdr:spPr>
    </xdr:pic>
    <xdr:clientData/>
  </xdr:oneCellAnchor>
  <xdr:oneCellAnchor>
    <xdr:from>
      <xdr:col>4</xdr:col>
      <xdr:colOff>30480</xdr:colOff>
      <xdr:row>428</xdr:row>
      <xdr:rowOff>91440</xdr:rowOff>
    </xdr:from>
    <xdr:ext cx="1356843" cy="1015274"/>
    <xdr:pic>
      <xdr:nvPicPr>
        <xdr:cNvPr id="30" name="Imagen 29">
          <a:extLst>
            <a:ext uri="{FF2B5EF4-FFF2-40B4-BE49-F238E27FC236}">
              <a16:creationId xmlns:a16="http://schemas.microsoft.com/office/drawing/2014/main" xmlns="" id="{3831F834-A773-406F-B804-3EB5A2266F9C}"/>
            </a:ext>
          </a:extLst>
        </xdr:cNvPr>
        <xdr:cNvPicPr/>
      </xdr:nvPicPr>
      <xdr:blipFill rotWithShape="1">
        <a:blip xmlns:r="http://schemas.openxmlformats.org/officeDocument/2006/relationships" r:embed="rId1"/>
        <a:srcRect l="33444" t="27090" r="59925" b="64130"/>
        <a:stretch/>
      </xdr:blipFill>
      <xdr:spPr bwMode="auto">
        <a:xfrm>
          <a:off x="3209109" y="94710069"/>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428</xdr:row>
      <xdr:rowOff>76200</xdr:rowOff>
    </xdr:from>
    <xdr:ext cx="1871255" cy="982133"/>
    <xdr:pic>
      <xdr:nvPicPr>
        <xdr:cNvPr id="31" name="Imagen 30" descr="Imagen relacionada">
          <a:extLst>
            <a:ext uri="{FF2B5EF4-FFF2-40B4-BE49-F238E27FC236}">
              <a16:creationId xmlns:a16="http://schemas.microsoft.com/office/drawing/2014/main" xmlns="" id="{2262A383-FFC6-412B-82F1-4450262F8BF3}"/>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57314" y="94694829"/>
          <a:ext cx="1871255" cy="982133"/>
        </a:xfrm>
        <a:prstGeom prst="rect">
          <a:avLst/>
        </a:prstGeom>
        <a:noFill/>
        <a:ln>
          <a:noFill/>
        </a:ln>
      </xdr:spPr>
    </xdr:pic>
    <xdr:clientData/>
  </xdr:oneCellAnchor>
  <xdr:oneCellAnchor>
    <xdr:from>
      <xdr:col>4</xdr:col>
      <xdr:colOff>30480</xdr:colOff>
      <xdr:row>459</xdr:row>
      <xdr:rowOff>91440</xdr:rowOff>
    </xdr:from>
    <xdr:ext cx="1356843" cy="1015274"/>
    <xdr:pic>
      <xdr:nvPicPr>
        <xdr:cNvPr id="32" name="Imagen 31">
          <a:extLst>
            <a:ext uri="{FF2B5EF4-FFF2-40B4-BE49-F238E27FC236}">
              <a16:creationId xmlns:a16="http://schemas.microsoft.com/office/drawing/2014/main" xmlns="" id="{711112D6-2142-4B3E-B220-A474053CEC5E}"/>
            </a:ext>
          </a:extLst>
        </xdr:cNvPr>
        <xdr:cNvPicPr/>
      </xdr:nvPicPr>
      <xdr:blipFill rotWithShape="1">
        <a:blip xmlns:r="http://schemas.openxmlformats.org/officeDocument/2006/relationships" r:embed="rId1"/>
        <a:srcRect l="33444" t="27090" r="59925" b="64130"/>
        <a:stretch/>
      </xdr:blipFill>
      <xdr:spPr bwMode="auto">
        <a:xfrm>
          <a:off x="3209109" y="101285040"/>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459</xdr:row>
      <xdr:rowOff>76200</xdr:rowOff>
    </xdr:from>
    <xdr:ext cx="1871255" cy="982133"/>
    <xdr:pic>
      <xdr:nvPicPr>
        <xdr:cNvPr id="33" name="Imagen 32" descr="Imagen relacionada">
          <a:extLst>
            <a:ext uri="{FF2B5EF4-FFF2-40B4-BE49-F238E27FC236}">
              <a16:creationId xmlns:a16="http://schemas.microsoft.com/office/drawing/2014/main" xmlns="" id="{0B7F7636-C881-447F-897A-03C702C6547A}"/>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57314" y="101269800"/>
          <a:ext cx="1871255" cy="982133"/>
        </a:xfrm>
        <a:prstGeom prst="rect">
          <a:avLst/>
        </a:prstGeom>
        <a:noFill/>
        <a:ln>
          <a:noFill/>
        </a:ln>
      </xdr:spPr>
    </xdr:pic>
    <xdr:clientData/>
  </xdr:oneCellAnchor>
  <xdr:oneCellAnchor>
    <xdr:from>
      <xdr:col>4</xdr:col>
      <xdr:colOff>30480</xdr:colOff>
      <xdr:row>490</xdr:row>
      <xdr:rowOff>91440</xdr:rowOff>
    </xdr:from>
    <xdr:ext cx="1356843" cy="1015274"/>
    <xdr:pic>
      <xdr:nvPicPr>
        <xdr:cNvPr id="34" name="Imagen 33">
          <a:extLst>
            <a:ext uri="{FF2B5EF4-FFF2-40B4-BE49-F238E27FC236}">
              <a16:creationId xmlns:a16="http://schemas.microsoft.com/office/drawing/2014/main" xmlns="" id="{D9CAA9C9-9448-416F-B402-D13AD420EEC6}"/>
            </a:ext>
          </a:extLst>
        </xdr:cNvPr>
        <xdr:cNvPicPr/>
      </xdr:nvPicPr>
      <xdr:blipFill rotWithShape="1">
        <a:blip xmlns:r="http://schemas.openxmlformats.org/officeDocument/2006/relationships" r:embed="rId1"/>
        <a:srcRect l="33444" t="27090" r="59925" b="64130"/>
        <a:stretch/>
      </xdr:blipFill>
      <xdr:spPr bwMode="auto">
        <a:xfrm>
          <a:off x="3209109" y="107860011"/>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490</xdr:row>
      <xdr:rowOff>76200</xdr:rowOff>
    </xdr:from>
    <xdr:ext cx="1871255" cy="982133"/>
    <xdr:pic>
      <xdr:nvPicPr>
        <xdr:cNvPr id="35" name="Imagen 34" descr="Imagen relacionada">
          <a:extLst>
            <a:ext uri="{FF2B5EF4-FFF2-40B4-BE49-F238E27FC236}">
              <a16:creationId xmlns:a16="http://schemas.microsoft.com/office/drawing/2014/main" xmlns="" id="{9A746536-32BF-4400-A92E-0A9F0B753542}"/>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57314" y="107844771"/>
          <a:ext cx="1871255" cy="982133"/>
        </a:xfrm>
        <a:prstGeom prst="rect">
          <a:avLst/>
        </a:prstGeom>
        <a:noFill/>
        <a:ln>
          <a:noFill/>
        </a:ln>
      </xdr:spPr>
    </xdr:pic>
    <xdr:clientData/>
  </xdr:oneCellAnchor>
  <xdr:oneCellAnchor>
    <xdr:from>
      <xdr:col>4</xdr:col>
      <xdr:colOff>30480</xdr:colOff>
      <xdr:row>521</xdr:row>
      <xdr:rowOff>91440</xdr:rowOff>
    </xdr:from>
    <xdr:ext cx="1356843" cy="1015274"/>
    <xdr:pic>
      <xdr:nvPicPr>
        <xdr:cNvPr id="36" name="Imagen 35">
          <a:extLst>
            <a:ext uri="{FF2B5EF4-FFF2-40B4-BE49-F238E27FC236}">
              <a16:creationId xmlns:a16="http://schemas.microsoft.com/office/drawing/2014/main" xmlns="" id="{8542A9ED-43BF-4294-9506-AB0BEBE93309}"/>
            </a:ext>
          </a:extLst>
        </xdr:cNvPr>
        <xdr:cNvPicPr/>
      </xdr:nvPicPr>
      <xdr:blipFill rotWithShape="1">
        <a:blip xmlns:r="http://schemas.openxmlformats.org/officeDocument/2006/relationships" r:embed="rId1"/>
        <a:srcRect l="33444" t="27090" r="59925" b="64130"/>
        <a:stretch/>
      </xdr:blipFill>
      <xdr:spPr bwMode="auto">
        <a:xfrm>
          <a:off x="3209109" y="115077240"/>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521</xdr:row>
      <xdr:rowOff>76200</xdr:rowOff>
    </xdr:from>
    <xdr:ext cx="1871255" cy="982133"/>
    <xdr:pic>
      <xdr:nvPicPr>
        <xdr:cNvPr id="37" name="Imagen 36" descr="Imagen relacionada">
          <a:extLst>
            <a:ext uri="{FF2B5EF4-FFF2-40B4-BE49-F238E27FC236}">
              <a16:creationId xmlns:a16="http://schemas.microsoft.com/office/drawing/2014/main" xmlns="" id="{DD750A67-4029-4BCE-A953-82BE524B907A}"/>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57314" y="115062000"/>
          <a:ext cx="1871255" cy="982133"/>
        </a:xfrm>
        <a:prstGeom prst="rect">
          <a:avLst/>
        </a:prstGeom>
        <a:noFill/>
        <a:ln>
          <a:noFill/>
        </a:ln>
      </xdr:spPr>
    </xdr:pic>
    <xdr:clientData/>
  </xdr:oneCellAnchor>
  <xdr:oneCellAnchor>
    <xdr:from>
      <xdr:col>4</xdr:col>
      <xdr:colOff>30480</xdr:colOff>
      <xdr:row>552</xdr:row>
      <xdr:rowOff>91440</xdr:rowOff>
    </xdr:from>
    <xdr:ext cx="1356843" cy="1015274"/>
    <xdr:pic>
      <xdr:nvPicPr>
        <xdr:cNvPr id="38" name="Imagen 37">
          <a:extLst>
            <a:ext uri="{FF2B5EF4-FFF2-40B4-BE49-F238E27FC236}">
              <a16:creationId xmlns:a16="http://schemas.microsoft.com/office/drawing/2014/main" xmlns="" id="{C9F97562-83DB-4F7C-AD70-653B6A494590}"/>
            </a:ext>
          </a:extLst>
        </xdr:cNvPr>
        <xdr:cNvPicPr/>
      </xdr:nvPicPr>
      <xdr:blipFill rotWithShape="1">
        <a:blip xmlns:r="http://schemas.openxmlformats.org/officeDocument/2006/relationships" r:embed="rId1"/>
        <a:srcRect l="33444" t="27090" r="59925" b="64130"/>
        <a:stretch/>
      </xdr:blipFill>
      <xdr:spPr bwMode="auto">
        <a:xfrm>
          <a:off x="3209109" y="121652211"/>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552</xdr:row>
      <xdr:rowOff>76200</xdr:rowOff>
    </xdr:from>
    <xdr:ext cx="1871255" cy="982133"/>
    <xdr:pic>
      <xdr:nvPicPr>
        <xdr:cNvPr id="39" name="Imagen 38" descr="Imagen relacionada">
          <a:extLst>
            <a:ext uri="{FF2B5EF4-FFF2-40B4-BE49-F238E27FC236}">
              <a16:creationId xmlns:a16="http://schemas.microsoft.com/office/drawing/2014/main" xmlns="" id="{049F6A2F-6623-439F-9C21-5E900BE75B01}"/>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57314" y="121636971"/>
          <a:ext cx="1871255" cy="982133"/>
        </a:xfrm>
        <a:prstGeom prst="rect">
          <a:avLst/>
        </a:prstGeom>
        <a:noFill/>
        <a:ln>
          <a:noFill/>
        </a:ln>
      </xdr:spPr>
    </xdr:pic>
    <xdr:clientData/>
  </xdr:oneCellAnchor>
  <xdr:oneCellAnchor>
    <xdr:from>
      <xdr:col>4</xdr:col>
      <xdr:colOff>30480</xdr:colOff>
      <xdr:row>583</xdr:row>
      <xdr:rowOff>91440</xdr:rowOff>
    </xdr:from>
    <xdr:ext cx="1356843" cy="1015274"/>
    <xdr:pic>
      <xdr:nvPicPr>
        <xdr:cNvPr id="40" name="Imagen 39">
          <a:extLst>
            <a:ext uri="{FF2B5EF4-FFF2-40B4-BE49-F238E27FC236}">
              <a16:creationId xmlns:a16="http://schemas.microsoft.com/office/drawing/2014/main" xmlns="" id="{431F5570-79D3-4A47-86CE-EB15B4AA6636}"/>
            </a:ext>
          </a:extLst>
        </xdr:cNvPr>
        <xdr:cNvPicPr/>
      </xdr:nvPicPr>
      <xdr:blipFill rotWithShape="1">
        <a:blip xmlns:r="http://schemas.openxmlformats.org/officeDocument/2006/relationships" r:embed="rId1"/>
        <a:srcRect l="33444" t="27090" r="59925" b="64130"/>
        <a:stretch/>
      </xdr:blipFill>
      <xdr:spPr bwMode="auto">
        <a:xfrm>
          <a:off x="3209109" y="128227183"/>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583</xdr:row>
      <xdr:rowOff>76200</xdr:rowOff>
    </xdr:from>
    <xdr:ext cx="1871255" cy="982133"/>
    <xdr:pic>
      <xdr:nvPicPr>
        <xdr:cNvPr id="41" name="Imagen 40" descr="Imagen relacionada">
          <a:extLst>
            <a:ext uri="{FF2B5EF4-FFF2-40B4-BE49-F238E27FC236}">
              <a16:creationId xmlns:a16="http://schemas.microsoft.com/office/drawing/2014/main" xmlns="" id="{1E5A9054-7F03-4D20-A170-F58BD1CDA3C4}"/>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57314" y="128211943"/>
          <a:ext cx="1871255" cy="982133"/>
        </a:xfrm>
        <a:prstGeom prst="rect">
          <a:avLst/>
        </a:prstGeom>
        <a:noFill/>
        <a:ln>
          <a:noFill/>
        </a:ln>
      </xdr:spPr>
    </xdr:pic>
    <xdr:clientData/>
  </xdr:oneCellAnchor>
  <xdr:oneCellAnchor>
    <xdr:from>
      <xdr:col>4</xdr:col>
      <xdr:colOff>30480</xdr:colOff>
      <xdr:row>614</xdr:row>
      <xdr:rowOff>91440</xdr:rowOff>
    </xdr:from>
    <xdr:ext cx="1356843" cy="1015274"/>
    <xdr:pic>
      <xdr:nvPicPr>
        <xdr:cNvPr id="42" name="Imagen 41">
          <a:extLst>
            <a:ext uri="{FF2B5EF4-FFF2-40B4-BE49-F238E27FC236}">
              <a16:creationId xmlns:a16="http://schemas.microsoft.com/office/drawing/2014/main" xmlns="" id="{D6B00519-C847-4314-AE09-590896D89A56}"/>
            </a:ext>
          </a:extLst>
        </xdr:cNvPr>
        <xdr:cNvPicPr/>
      </xdr:nvPicPr>
      <xdr:blipFill rotWithShape="1">
        <a:blip xmlns:r="http://schemas.openxmlformats.org/officeDocument/2006/relationships" r:embed="rId1"/>
        <a:srcRect l="33444" t="27090" r="59925" b="64130"/>
        <a:stretch/>
      </xdr:blipFill>
      <xdr:spPr bwMode="auto">
        <a:xfrm>
          <a:off x="3209109" y="134802154"/>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614</xdr:row>
      <xdr:rowOff>76200</xdr:rowOff>
    </xdr:from>
    <xdr:ext cx="1871255" cy="982133"/>
    <xdr:pic>
      <xdr:nvPicPr>
        <xdr:cNvPr id="43" name="Imagen 42" descr="Imagen relacionada">
          <a:extLst>
            <a:ext uri="{FF2B5EF4-FFF2-40B4-BE49-F238E27FC236}">
              <a16:creationId xmlns:a16="http://schemas.microsoft.com/office/drawing/2014/main" xmlns="" id="{0C325A96-36C1-4B96-B999-452A0E42FC2D}"/>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57314" y="134786914"/>
          <a:ext cx="1871255" cy="982133"/>
        </a:xfrm>
        <a:prstGeom prst="rect">
          <a:avLst/>
        </a:prstGeom>
        <a:noFill/>
        <a:ln>
          <a:noFill/>
        </a:ln>
      </xdr:spPr>
    </xdr:pic>
    <xdr:clientData/>
  </xdr:oneCellAnchor>
  <xdr:oneCellAnchor>
    <xdr:from>
      <xdr:col>4</xdr:col>
      <xdr:colOff>30480</xdr:colOff>
      <xdr:row>645</xdr:row>
      <xdr:rowOff>91440</xdr:rowOff>
    </xdr:from>
    <xdr:ext cx="1356843" cy="1015274"/>
    <xdr:pic>
      <xdr:nvPicPr>
        <xdr:cNvPr id="44" name="Imagen 43">
          <a:extLst>
            <a:ext uri="{FF2B5EF4-FFF2-40B4-BE49-F238E27FC236}">
              <a16:creationId xmlns:a16="http://schemas.microsoft.com/office/drawing/2014/main" xmlns="" id="{31386F54-D19E-40F1-87A6-7AF77F5B1C18}"/>
            </a:ext>
          </a:extLst>
        </xdr:cNvPr>
        <xdr:cNvPicPr/>
      </xdr:nvPicPr>
      <xdr:blipFill rotWithShape="1">
        <a:blip xmlns:r="http://schemas.openxmlformats.org/officeDocument/2006/relationships" r:embed="rId1"/>
        <a:srcRect l="33444" t="27090" r="59925" b="64130"/>
        <a:stretch/>
      </xdr:blipFill>
      <xdr:spPr bwMode="auto">
        <a:xfrm>
          <a:off x="3209109" y="141377126"/>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645</xdr:row>
      <xdr:rowOff>76200</xdr:rowOff>
    </xdr:from>
    <xdr:ext cx="1871255" cy="982133"/>
    <xdr:pic>
      <xdr:nvPicPr>
        <xdr:cNvPr id="45" name="Imagen 44" descr="Imagen relacionada">
          <a:extLst>
            <a:ext uri="{FF2B5EF4-FFF2-40B4-BE49-F238E27FC236}">
              <a16:creationId xmlns:a16="http://schemas.microsoft.com/office/drawing/2014/main" xmlns="" id="{DB14ABC0-CE22-4162-B69A-F8175DECE94C}"/>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57314" y="141361886"/>
          <a:ext cx="1871255" cy="982133"/>
        </a:xfrm>
        <a:prstGeom prst="rect">
          <a:avLst/>
        </a:prstGeom>
        <a:noFill/>
        <a:ln>
          <a:noFill/>
        </a:ln>
      </xdr:spPr>
    </xdr:pic>
    <xdr:clientData/>
  </xdr:oneCellAnchor>
  <xdr:oneCellAnchor>
    <xdr:from>
      <xdr:col>13</xdr:col>
      <xdr:colOff>197678</xdr:colOff>
      <xdr:row>676</xdr:row>
      <xdr:rowOff>0</xdr:rowOff>
    </xdr:from>
    <xdr:ext cx="1871255" cy="982133"/>
    <xdr:pic>
      <xdr:nvPicPr>
        <xdr:cNvPr id="47" name="Imagen 46" descr="Imagen relacionada">
          <a:extLst>
            <a:ext uri="{FF2B5EF4-FFF2-40B4-BE49-F238E27FC236}">
              <a16:creationId xmlns:a16="http://schemas.microsoft.com/office/drawing/2014/main" xmlns="" id="{3818D693-41FD-498B-9D00-808F61B85BF6}"/>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471939" y="162107217"/>
          <a:ext cx="1871255" cy="982133"/>
        </a:xfrm>
        <a:prstGeom prst="rect">
          <a:avLst/>
        </a:prstGeom>
        <a:noFill/>
        <a:ln>
          <a:noFill/>
        </a:ln>
      </xdr:spPr>
    </xdr:pic>
    <xdr:clientData/>
  </xdr:oneCellAnchor>
  <xdr:oneCellAnchor>
    <xdr:from>
      <xdr:col>4</xdr:col>
      <xdr:colOff>5080</xdr:colOff>
      <xdr:row>707</xdr:row>
      <xdr:rowOff>91440</xdr:rowOff>
    </xdr:from>
    <xdr:ext cx="1356843" cy="890693"/>
    <xdr:pic>
      <xdr:nvPicPr>
        <xdr:cNvPr id="48" name="Imagen 47">
          <a:extLst>
            <a:ext uri="{FF2B5EF4-FFF2-40B4-BE49-F238E27FC236}">
              <a16:creationId xmlns:a16="http://schemas.microsoft.com/office/drawing/2014/main" xmlns="" id="{0FBDF1CF-E7B7-45E7-A7DE-456C2AED03B4}"/>
            </a:ext>
          </a:extLst>
        </xdr:cNvPr>
        <xdr:cNvPicPr/>
      </xdr:nvPicPr>
      <xdr:blipFill rotWithShape="1">
        <a:blip xmlns:r="http://schemas.openxmlformats.org/officeDocument/2006/relationships" r:embed="rId1"/>
        <a:srcRect l="33444" t="27090" r="59925" b="64130"/>
        <a:stretch/>
      </xdr:blipFill>
      <xdr:spPr bwMode="auto">
        <a:xfrm>
          <a:off x="3188547" y="174369307"/>
          <a:ext cx="1356843" cy="890693"/>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707</xdr:row>
      <xdr:rowOff>76200</xdr:rowOff>
    </xdr:from>
    <xdr:ext cx="1871255" cy="982133"/>
    <xdr:pic>
      <xdr:nvPicPr>
        <xdr:cNvPr id="49" name="Imagen 48" descr="Imagen relacionada">
          <a:extLst>
            <a:ext uri="{FF2B5EF4-FFF2-40B4-BE49-F238E27FC236}">
              <a16:creationId xmlns:a16="http://schemas.microsoft.com/office/drawing/2014/main" xmlns="" id="{7E20DC44-41D2-41D3-8E67-A33AAF786AE7}"/>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57314" y="154511829"/>
          <a:ext cx="1871255" cy="982133"/>
        </a:xfrm>
        <a:prstGeom prst="rect">
          <a:avLst/>
        </a:prstGeom>
        <a:noFill/>
        <a:ln>
          <a:noFill/>
        </a:ln>
      </xdr:spPr>
    </xdr:pic>
    <xdr:clientData/>
  </xdr:oneCellAnchor>
  <xdr:oneCellAnchor>
    <xdr:from>
      <xdr:col>4</xdr:col>
      <xdr:colOff>30480</xdr:colOff>
      <xdr:row>740</xdr:row>
      <xdr:rowOff>91440</xdr:rowOff>
    </xdr:from>
    <xdr:ext cx="1356843" cy="1015274"/>
    <xdr:pic>
      <xdr:nvPicPr>
        <xdr:cNvPr id="50" name="Imagen 49">
          <a:extLst>
            <a:ext uri="{FF2B5EF4-FFF2-40B4-BE49-F238E27FC236}">
              <a16:creationId xmlns:a16="http://schemas.microsoft.com/office/drawing/2014/main" xmlns="" id="{1A4E5B03-A4ED-4B67-90C4-00C5F7BFBA51}"/>
            </a:ext>
          </a:extLst>
        </xdr:cNvPr>
        <xdr:cNvPicPr/>
      </xdr:nvPicPr>
      <xdr:blipFill rotWithShape="1">
        <a:blip xmlns:r="http://schemas.openxmlformats.org/officeDocument/2006/relationships" r:embed="rId1"/>
        <a:srcRect l="33444" t="27090" r="59925" b="64130"/>
        <a:stretch/>
      </xdr:blipFill>
      <xdr:spPr bwMode="auto">
        <a:xfrm>
          <a:off x="3209109" y="161102040"/>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740</xdr:row>
      <xdr:rowOff>76200</xdr:rowOff>
    </xdr:from>
    <xdr:ext cx="1871255" cy="982133"/>
    <xdr:pic>
      <xdr:nvPicPr>
        <xdr:cNvPr id="51" name="Imagen 50" descr="Imagen relacionada">
          <a:extLst>
            <a:ext uri="{FF2B5EF4-FFF2-40B4-BE49-F238E27FC236}">
              <a16:creationId xmlns:a16="http://schemas.microsoft.com/office/drawing/2014/main" xmlns="" id="{1E4CEDEC-4E25-4D6B-A9D2-A2023EBCD022}"/>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57314" y="161086800"/>
          <a:ext cx="1871255" cy="982133"/>
        </a:xfrm>
        <a:prstGeom prst="rect">
          <a:avLst/>
        </a:prstGeom>
        <a:noFill/>
        <a:ln>
          <a:noFill/>
        </a:ln>
      </xdr:spPr>
    </xdr:pic>
    <xdr:clientData/>
  </xdr:oneCellAnchor>
  <xdr:oneCellAnchor>
    <xdr:from>
      <xdr:col>4</xdr:col>
      <xdr:colOff>30480</xdr:colOff>
      <xdr:row>773</xdr:row>
      <xdr:rowOff>91440</xdr:rowOff>
    </xdr:from>
    <xdr:ext cx="1356843" cy="1015274"/>
    <xdr:pic>
      <xdr:nvPicPr>
        <xdr:cNvPr id="52" name="Imagen 51">
          <a:extLst>
            <a:ext uri="{FF2B5EF4-FFF2-40B4-BE49-F238E27FC236}">
              <a16:creationId xmlns:a16="http://schemas.microsoft.com/office/drawing/2014/main" xmlns="" id="{02C27BF5-718D-4818-B941-988FEA1C0A78}"/>
            </a:ext>
          </a:extLst>
        </xdr:cNvPr>
        <xdr:cNvPicPr/>
      </xdr:nvPicPr>
      <xdr:blipFill rotWithShape="1">
        <a:blip xmlns:r="http://schemas.openxmlformats.org/officeDocument/2006/relationships" r:embed="rId1"/>
        <a:srcRect l="33444" t="27090" r="59925" b="64130"/>
        <a:stretch/>
      </xdr:blipFill>
      <xdr:spPr bwMode="auto">
        <a:xfrm>
          <a:off x="3209109" y="167677011"/>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773</xdr:row>
      <xdr:rowOff>76200</xdr:rowOff>
    </xdr:from>
    <xdr:ext cx="1871255" cy="982133"/>
    <xdr:pic>
      <xdr:nvPicPr>
        <xdr:cNvPr id="53" name="Imagen 52" descr="Imagen relacionada">
          <a:extLst>
            <a:ext uri="{FF2B5EF4-FFF2-40B4-BE49-F238E27FC236}">
              <a16:creationId xmlns:a16="http://schemas.microsoft.com/office/drawing/2014/main" xmlns="" id="{38C37D68-3DBB-441C-8736-CCB848319C4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57314" y="167661771"/>
          <a:ext cx="1871255" cy="982133"/>
        </a:xfrm>
        <a:prstGeom prst="rect">
          <a:avLst/>
        </a:prstGeom>
        <a:noFill/>
        <a:ln>
          <a:noFill/>
        </a:ln>
      </xdr:spPr>
    </xdr:pic>
    <xdr:clientData/>
  </xdr:oneCellAnchor>
  <xdr:oneCellAnchor>
    <xdr:from>
      <xdr:col>4</xdr:col>
      <xdr:colOff>72814</xdr:colOff>
      <xdr:row>808</xdr:row>
      <xdr:rowOff>99906</xdr:rowOff>
    </xdr:from>
    <xdr:ext cx="1356843" cy="1015274"/>
    <xdr:pic>
      <xdr:nvPicPr>
        <xdr:cNvPr id="54" name="Imagen 53">
          <a:extLst>
            <a:ext uri="{FF2B5EF4-FFF2-40B4-BE49-F238E27FC236}">
              <a16:creationId xmlns:a16="http://schemas.microsoft.com/office/drawing/2014/main" xmlns="" id="{EDCBA901-7A83-4C12-8F3E-69DEA8B89879}"/>
            </a:ext>
          </a:extLst>
        </xdr:cNvPr>
        <xdr:cNvPicPr/>
      </xdr:nvPicPr>
      <xdr:blipFill rotWithShape="1">
        <a:blip xmlns:r="http://schemas.openxmlformats.org/officeDocument/2006/relationships" r:embed="rId1"/>
        <a:srcRect l="33444" t="27090" r="59925" b="64130"/>
        <a:stretch/>
      </xdr:blipFill>
      <xdr:spPr bwMode="auto">
        <a:xfrm>
          <a:off x="3256281" y="202783439"/>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808</xdr:row>
      <xdr:rowOff>76200</xdr:rowOff>
    </xdr:from>
    <xdr:ext cx="1871255" cy="982133"/>
    <xdr:pic>
      <xdr:nvPicPr>
        <xdr:cNvPr id="55" name="Imagen 54" descr="Imagen relacionada">
          <a:extLst>
            <a:ext uri="{FF2B5EF4-FFF2-40B4-BE49-F238E27FC236}">
              <a16:creationId xmlns:a16="http://schemas.microsoft.com/office/drawing/2014/main" xmlns="" id="{EF7BF6EB-8DEF-47DC-84DE-13CF5063348B}"/>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57314" y="174236743"/>
          <a:ext cx="1871255" cy="982133"/>
        </a:xfrm>
        <a:prstGeom prst="rect">
          <a:avLst/>
        </a:prstGeom>
        <a:noFill/>
        <a:ln>
          <a:noFill/>
        </a:ln>
      </xdr:spPr>
    </xdr:pic>
    <xdr:clientData/>
  </xdr:oneCellAnchor>
  <xdr:oneCellAnchor>
    <xdr:from>
      <xdr:col>4</xdr:col>
      <xdr:colOff>30480</xdr:colOff>
      <xdr:row>841</xdr:row>
      <xdr:rowOff>91440</xdr:rowOff>
    </xdr:from>
    <xdr:ext cx="1356843" cy="1015274"/>
    <xdr:pic>
      <xdr:nvPicPr>
        <xdr:cNvPr id="56" name="Imagen 55">
          <a:extLst>
            <a:ext uri="{FF2B5EF4-FFF2-40B4-BE49-F238E27FC236}">
              <a16:creationId xmlns:a16="http://schemas.microsoft.com/office/drawing/2014/main" xmlns="" id="{E608B0D4-1572-4DE9-8EC9-044712C9FDA1}"/>
            </a:ext>
          </a:extLst>
        </xdr:cNvPr>
        <xdr:cNvPicPr/>
      </xdr:nvPicPr>
      <xdr:blipFill rotWithShape="1">
        <a:blip xmlns:r="http://schemas.openxmlformats.org/officeDocument/2006/relationships" r:embed="rId1"/>
        <a:srcRect l="33444" t="27090" r="59925" b="64130"/>
        <a:stretch/>
      </xdr:blipFill>
      <xdr:spPr bwMode="auto">
        <a:xfrm>
          <a:off x="3209109" y="180826954"/>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841</xdr:row>
      <xdr:rowOff>76200</xdr:rowOff>
    </xdr:from>
    <xdr:ext cx="1871255" cy="982133"/>
    <xdr:pic>
      <xdr:nvPicPr>
        <xdr:cNvPr id="57" name="Imagen 56" descr="Imagen relacionada">
          <a:extLst>
            <a:ext uri="{FF2B5EF4-FFF2-40B4-BE49-F238E27FC236}">
              <a16:creationId xmlns:a16="http://schemas.microsoft.com/office/drawing/2014/main" xmlns="" id="{B6B90C33-4235-4011-AE84-022232F6A223}"/>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57314" y="180811714"/>
          <a:ext cx="1871255" cy="982133"/>
        </a:xfrm>
        <a:prstGeom prst="rect">
          <a:avLst/>
        </a:prstGeom>
        <a:noFill/>
        <a:ln>
          <a:noFill/>
        </a:ln>
      </xdr:spPr>
    </xdr:pic>
    <xdr:clientData/>
  </xdr:oneCellAnchor>
  <xdr:oneCellAnchor>
    <xdr:from>
      <xdr:col>4</xdr:col>
      <xdr:colOff>30480</xdr:colOff>
      <xdr:row>873</xdr:row>
      <xdr:rowOff>91440</xdr:rowOff>
    </xdr:from>
    <xdr:ext cx="1356843" cy="1015274"/>
    <xdr:pic>
      <xdr:nvPicPr>
        <xdr:cNvPr id="58" name="Imagen 57">
          <a:extLst>
            <a:ext uri="{FF2B5EF4-FFF2-40B4-BE49-F238E27FC236}">
              <a16:creationId xmlns:a16="http://schemas.microsoft.com/office/drawing/2014/main" xmlns="" id="{836F1C72-BC09-47FF-8AF4-8599FEE5F1B0}"/>
            </a:ext>
          </a:extLst>
        </xdr:cNvPr>
        <xdr:cNvPicPr/>
      </xdr:nvPicPr>
      <xdr:blipFill rotWithShape="1">
        <a:blip xmlns:r="http://schemas.openxmlformats.org/officeDocument/2006/relationships" r:embed="rId1"/>
        <a:srcRect l="33444" t="27090" r="59925" b="64130"/>
        <a:stretch/>
      </xdr:blipFill>
      <xdr:spPr bwMode="auto">
        <a:xfrm>
          <a:off x="3209109" y="187031811"/>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873</xdr:row>
      <xdr:rowOff>76200</xdr:rowOff>
    </xdr:from>
    <xdr:ext cx="1871255" cy="982133"/>
    <xdr:pic>
      <xdr:nvPicPr>
        <xdr:cNvPr id="59" name="Imagen 58" descr="Imagen relacionada">
          <a:extLst>
            <a:ext uri="{FF2B5EF4-FFF2-40B4-BE49-F238E27FC236}">
              <a16:creationId xmlns:a16="http://schemas.microsoft.com/office/drawing/2014/main" xmlns="" id="{82B97560-297F-480D-BF51-02377658748C}"/>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57314" y="187016571"/>
          <a:ext cx="1871255" cy="982133"/>
        </a:xfrm>
        <a:prstGeom prst="rect">
          <a:avLst/>
        </a:prstGeom>
        <a:noFill/>
        <a:ln>
          <a:noFill/>
        </a:ln>
      </xdr:spPr>
    </xdr:pic>
    <xdr:clientData/>
  </xdr:oneCellAnchor>
  <xdr:oneCellAnchor>
    <xdr:from>
      <xdr:col>4</xdr:col>
      <xdr:colOff>30480</xdr:colOff>
      <xdr:row>904</xdr:row>
      <xdr:rowOff>91440</xdr:rowOff>
    </xdr:from>
    <xdr:ext cx="1356843" cy="1015274"/>
    <xdr:pic>
      <xdr:nvPicPr>
        <xdr:cNvPr id="60" name="Imagen 59">
          <a:extLst>
            <a:ext uri="{FF2B5EF4-FFF2-40B4-BE49-F238E27FC236}">
              <a16:creationId xmlns:a16="http://schemas.microsoft.com/office/drawing/2014/main" xmlns="" id="{0D39D7AC-408F-418B-B9B1-7D8B617BF7EC}"/>
            </a:ext>
          </a:extLst>
        </xdr:cNvPr>
        <xdr:cNvPicPr/>
      </xdr:nvPicPr>
      <xdr:blipFill rotWithShape="1">
        <a:blip xmlns:r="http://schemas.openxmlformats.org/officeDocument/2006/relationships" r:embed="rId1"/>
        <a:srcRect l="33444" t="27090" r="59925" b="64130"/>
        <a:stretch/>
      </xdr:blipFill>
      <xdr:spPr bwMode="auto">
        <a:xfrm>
          <a:off x="3209109" y="193051611"/>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904</xdr:row>
      <xdr:rowOff>76200</xdr:rowOff>
    </xdr:from>
    <xdr:ext cx="1871255" cy="982133"/>
    <xdr:pic>
      <xdr:nvPicPr>
        <xdr:cNvPr id="61" name="Imagen 60" descr="Imagen relacionada">
          <a:extLst>
            <a:ext uri="{FF2B5EF4-FFF2-40B4-BE49-F238E27FC236}">
              <a16:creationId xmlns:a16="http://schemas.microsoft.com/office/drawing/2014/main" xmlns="" id="{E8202BE4-86FA-4CBA-B2B0-61F89C901BE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57314" y="193036371"/>
          <a:ext cx="1871255" cy="982133"/>
        </a:xfrm>
        <a:prstGeom prst="rect">
          <a:avLst/>
        </a:prstGeom>
        <a:noFill/>
        <a:ln>
          <a:noFill/>
        </a:ln>
      </xdr:spPr>
    </xdr:pic>
    <xdr:clientData/>
  </xdr:oneCellAnchor>
  <xdr:oneCellAnchor>
    <xdr:from>
      <xdr:col>4</xdr:col>
      <xdr:colOff>30480</xdr:colOff>
      <xdr:row>935</xdr:row>
      <xdr:rowOff>91440</xdr:rowOff>
    </xdr:from>
    <xdr:ext cx="1356843" cy="764634"/>
    <xdr:pic>
      <xdr:nvPicPr>
        <xdr:cNvPr id="62" name="Imagen 61">
          <a:extLst>
            <a:ext uri="{FF2B5EF4-FFF2-40B4-BE49-F238E27FC236}">
              <a16:creationId xmlns:a16="http://schemas.microsoft.com/office/drawing/2014/main" xmlns="" id="{20F61C39-EF86-45FC-9300-6243BE42A974}"/>
            </a:ext>
          </a:extLst>
        </xdr:cNvPr>
        <xdr:cNvPicPr/>
      </xdr:nvPicPr>
      <xdr:blipFill rotWithShape="1">
        <a:blip xmlns:r="http://schemas.openxmlformats.org/officeDocument/2006/relationships" r:embed="rId1"/>
        <a:srcRect l="33444" t="27090" r="59925" b="64130"/>
        <a:stretch/>
      </xdr:blipFill>
      <xdr:spPr bwMode="auto">
        <a:xfrm>
          <a:off x="3191369" y="221363070"/>
          <a:ext cx="1356843" cy="76463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118534</xdr:colOff>
      <xdr:row>934</xdr:row>
      <xdr:rowOff>143933</xdr:rowOff>
    </xdr:from>
    <xdr:ext cx="1871255" cy="982133"/>
    <xdr:pic>
      <xdr:nvPicPr>
        <xdr:cNvPr id="63" name="Imagen 62" descr="Imagen relacionada">
          <a:extLst>
            <a:ext uri="{FF2B5EF4-FFF2-40B4-BE49-F238E27FC236}">
              <a16:creationId xmlns:a16="http://schemas.microsoft.com/office/drawing/2014/main" xmlns="" id="{6D7265E8-EE9D-43EE-B95F-94B4F8172953}"/>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385801" y="233214333"/>
          <a:ext cx="1871255" cy="982133"/>
        </a:xfrm>
        <a:prstGeom prst="rect">
          <a:avLst/>
        </a:prstGeom>
        <a:noFill/>
        <a:ln>
          <a:noFill/>
        </a:ln>
      </xdr:spPr>
    </xdr:pic>
    <xdr:clientData/>
  </xdr:oneCellAnchor>
  <xdr:oneCellAnchor>
    <xdr:from>
      <xdr:col>4</xdr:col>
      <xdr:colOff>30480</xdr:colOff>
      <xdr:row>966</xdr:row>
      <xdr:rowOff>91440</xdr:rowOff>
    </xdr:from>
    <xdr:ext cx="1356843" cy="1015274"/>
    <xdr:pic>
      <xdr:nvPicPr>
        <xdr:cNvPr id="64" name="Imagen 63">
          <a:extLst>
            <a:ext uri="{FF2B5EF4-FFF2-40B4-BE49-F238E27FC236}">
              <a16:creationId xmlns:a16="http://schemas.microsoft.com/office/drawing/2014/main" xmlns="" id="{B284F231-501E-4895-8EBE-BB20E4E39724}"/>
            </a:ext>
          </a:extLst>
        </xdr:cNvPr>
        <xdr:cNvPicPr/>
      </xdr:nvPicPr>
      <xdr:blipFill rotWithShape="1">
        <a:blip xmlns:r="http://schemas.openxmlformats.org/officeDocument/2006/relationships" r:embed="rId1"/>
        <a:srcRect l="33444" t="27090" r="59925" b="64130"/>
        <a:stretch/>
      </xdr:blipFill>
      <xdr:spPr bwMode="auto">
        <a:xfrm>
          <a:off x="3209109" y="204721097"/>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966</xdr:row>
      <xdr:rowOff>76200</xdr:rowOff>
    </xdr:from>
    <xdr:ext cx="1871255" cy="982133"/>
    <xdr:pic>
      <xdr:nvPicPr>
        <xdr:cNvPr id="65" name="Imagen 64" descr="Imagen relacionada">
          <a:extLst>
            <a:ext uri="{FF2B5EF4-FFF2-40B4-BE49-F238E27FC236}">
              <a16:creationId xmlns:a16="http://schemas.microsoft.com/office/drawing/2014/main" xmlns="" id="{0EBCB79B-889C-45DF-A993-29570E11B70A}"/>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57314" y="204705857"/>
          <a:ext cx="1871255" cy="982133"/>
        </a:xfrm>
        <a:prstGeom prst="rect">
          <a:avLst/>
        </a:prstGeom>
        <a:noFill/>
        <a:ln>
          <a:noFill/>
        </a:ln>
      </xdr:spPr>
    </xdr:pic>
    <xdr:clientData/>
  </xdr:oneCellAnchor>
  <xdr:oneCellAnchor>
    <xdr:from>
      <xdr:col>4</xdr:col>
      <xdr:colOff>30480</xdr:colOff>
      <xdr:row>997</xdr:row>
      <xdr:rowOff>91440</xdr:rowOff>
    </xdr:from>
    <xdr:ext cx="1356843" cy="1015274"/>
    <xdr:pic>
      <xdr:nvPicPr>
        <xdr:cNvPr id="66" name="Imagen 65">
          <a:extLst>
            <a:ext uri="{FF2B5EF4-FFF2-40B4-BE49-F238E27FC236}">
              <a16:creationId xmlns:a16="http://schemas.microsoft.com/office/drawing/2014/main" xmlns="" id="{B4816046-0516-4388-A14C-FCB303435A87}"/>
            </a:ext>
          </a:extLst>
        </xdr:cNvPr>
        <xdr:cNvPicPr/>
      </xdr:nvPicPr>
      <xdr:blipFill rotWithShape="1">
        <a:blip xmlns:r="http://schemas.openxmlformats.org/officeDocument/2006/relationships" r:embed="rId1"/>
        <a:srcRect l="33444" t="27090" r="59925" b="64130"/>
        <a:stretch/>
      </xdr:blipFill>
      <xdr:spPr bwMode="auto">
        <a:xfrm>
          <a:off x="3209109" y="210555840"/>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997</xdr:row>
      <xdr:rowOff>76200</xdr:rowOff>
    </xdr:from>
    <xdr:ext cx="1871255" cy="982133"/>
    <xdr:pic>
      <xdr:nvPicPr>
        <xdr:cNvPr id="67" name="Imagen 66" descr="Imagen relacionada">
          <a:extLst>
            <a:ext uri="{FF2B5EF4-FFF2-40B4-BE49-F238E27FC236}">
              <a16:creationId xmlns:a16="http://schemas.microsoft.com/office/drawing/2014/main" xmlns="" id="{E918F086-B2C5-4700-B1C6-070DCCE6D50B}"/>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57314" y="210540600"/>
          <a:ext cx="1871255" cy="982133"/>
        </a:xfrm>
        <a:prstGeom prst="rect">
          <a:avLst/>
        </a:prstGeom>
        <a:noFill/>
        <a:ln>
          <a:noFill/>
        </a:ln>
      </xdr:spPr>
    </xdr:pic>
    <xdr:clientData/>
  </xdr:oneCellAnchor>
  <xdr:oneCellAnchor>
    <xdr:from>
      <xdr:col>4</xdr:col>
      <xdr:colOff>30480</xdr:colOff>
      <xdr:row>1028</xdr:row>
      <xdr:rowOff>91440</xdr:rowOff>
    </xdr:from>
    <xdr:ext cx="1356843" cy="1015274"/>
    <xdr:pic>
      <xdr:nvPicPr>
        <xdr:cNvPr id="68" name="Imagen 67">
          <a:extLst>
            <a:ext uri="{FF2B5EF4-FFF2-40B4-BE49-F238E27FC236}">
              <a16:creationId xmlns:a16="http://schemas.microsoft.com/office/drawing/2014/main" xmlns="" id="{4E795E06-83C8-430A-8D53-074A5D1E74C6}"/>
            </a:ext>
          </a:extLst>
        </xdr:cNvPr>
        <xdr:cNvPicPr/>
      </xdr:nvPicPr>
      <xdr:blipFill rotWithShape="1">
        <a:blip xmlns:r="http://schemas.openxmlformats.org/officeDocument/2006/relationships" r:embed="rId1"/>
        <a:srcRect l="33444" t="27090" r="59925" b="64130"/>
        <a:stretch/>
      </xdr:blipFill>
      <xdr:spPr bwMode="auto">
        <a:xfrm>
          <a:off x="3209109" y="216390583"/>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1028</xdr:row>
      <xdr:rowOff>76200</xdr:rowOff>
    </xdr:from>
    <xdr:ext cx="1871255" cy="982133"/>
    <xdr:pic>
      <xdr:nvPicPr>
        <xdr:cNvPr id="69" name="Imagen 68" descr="Imagen relacionada">
          <a:extLst>
            <a:ext uri="{FF2B5EF4-FFF2-40B4-BE49-F238E27FC236}">
              <a16:creationId xmlns:a16="http://schemas.microsoft.com/office/drawing/2014/main" xmlns="" id="{AD111E68-643C-47F3-BC23-D65C3CF1774D}"/>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57314" y="216375343"/>
          <a:ext cx="1871255" cy="982133"/>
        </a:xfrm>
        <a:prstGeom prst="rect">
          <a:avLst/>
        </a:prstGeom>
        <a:noFill/>
        <a:ln>
          <a:noFill/>
        </a:ln>
      </xdr:spPr>
    </xdr:pic>
    <xdr:clientData/>
  </xdr:oneCellAnchor>
  <xdr:oneCellAnchor>
    <xdr:from>
      <xdr:col>4</xdr:col>
      <xdr:colOff>139337</xdr:colOff>
      <xdr:row>1060</xdr:row>
      <xdr:rowOff>32657</xdr:rowOff>
    </xdr:from>
    <xdr:ext cx="1356843" cy="1015274"/>
    <xdr:pic>
      <xdr:nvPicPr>
        <xdr:cNvPr id="70" name="Imagen 69">
          <a:extLst>
            <a:ext uri="{FF2B5EF4-FFF2-40B4-BE49-F238E27FC236}">
              <a16:creationId xmlns:a16="http://schemas.microsoft.com/office/drawing/2014/main" xmlns="" id="{5A38CE9A-E1A7-4D87-9060-C7095A301A72}"/>
            </a:ext>
          </a:extLst>
        </xdr:cNvPr>
        <xdr:cNvPicPr/>
      </xdr:nvPicPr>
      <xdr:blipFill rotWithShape="1">
        <a:blip xmlns:r="http://schemas.openxmlformats.org/officeDocument/2006/relationships" r:embed="rId1"/>
        <a:srcRect l="33444" t="27090" r="59925" b="64130"/>
        <a:stretch/>
      </xdr:blipFill>
      <xdr:spPr bwMode="auto">
        <a:xfrm>
          <a:off x="3317966" y="228186343"/>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1059</xdr:row>
      <xdr:rowOff>185057</xdr:rowOff>
    </xdr:from>
    <xdr:ext cx="1871255" cy="982133"/>
    <xdr:pic>
      <xdr:nvPicPr>
        <xdr:cNvPr id="71" name="Imagen 70" descr="Imagen relacionada">
          <a:extLst>
            <a:ext uri="{FF2B5EF4-FFF2-40B4-BE49-F238E27FC236}">
              <a16:creationId xmlns:a16="http://schemas.microsoft.com/office/drawing/2014/main" xmlns="" id="{09A69952-2630-43EE-A052-7DD6A81D6839}"/>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57314" y="228142800"/>
          <a:ext cx="1871255" cy="982133"/>
        </a:xfrm>
        <a:prstGeom prst="rect">
          <a:avLst/>
        </a:prstGeom>
        <a:noFill/>
        <a:ln>
          <a:noFill/>
        </a:ln>
      </xdr:spPr>
    </xdr:pic>
    <xdr:clientData/>
  </xdr:oneCellAnchor>
  <xdr:oneCellAnchor>
    <xdr:from>
      <xdr:col>4</xdr:col>
      <xdr:colOff>139337</xdr:colOff>
      <xdr:row>1092</xdr:row>
      <xdr:rowOff>32657</xdr:rowOff>
    </xdr:from>
    <xdr:ext cx="1356843" cy="1015274"/>
    <xdr:pic>
      <xdr:nvPicPr>
        <xdr:cNvPr id="74" name="Imagen 73">
          <a:extLst>
            <a:ext uri="{FF2B5EF4-FFF2-40B4-BE49-F238E27FC236}">
              <a16:creationId xmlns:a16="http://schemas.microsoft.com/office/drawing/2014/main" xmlns="" id="{73F93FF0-E14B-4699-ACF4-BBAC01D4BB67}"/>
            </a:ext>
          </a:extLst>
        </xdr:cNvPr>
        <xdr:cNvPicPr/>
      </xdr:nvPicPr>
      <xdr:blipFill rotWithShape="1">
        <a:blip xmlns:r="http://schemas.openxmlformats.org/officeDocument/2006/relationships" r:embed="rId1"/>
        <a:srcRect l="33444" t="27090" r="59925" b="64130"/>
        <a:stretch/>
      </xdr:blipFill>
      <xdr:spPr bwMode="auto">
        <a:xfrm>
          <a:off x="3317966" y="228186343"/>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1091</xdr:row>
      <xdr:rowOff>185057</xdr:rowOff>
    </xdr:from>
    <xdr:ext cx="1871255" cy="982133"/>
    <xdr:pic>
      <xdr:nvPicPr>
        <xdr:cNvPr id="75" name="Imagen 74" descr="Imagen relacionada">
          <a:extLst>
            <a:ext uri="{FF2B5EF4-FFF2-40B4-BE49-F238E27FC236}">
              <a16:creationId xmlns:a16="http://schemas.microsoft.com/office/drawing/2014/main" xmlns="" id="{68344B8A-948A-49F1-B4A1-6BE3EF886703}"/>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57314" y="228142800"/>
          <a:ext cx="1871255" cy="982133"/>
        </a:xfrm>
        <a:prstGeom prst="rect">
          <a:avLst/>
        </a:prstGeom>
        <a:noFill/>
        <a:ln>
          <a:noFill/>
        </a:ln>
      </xdr:spPr>
    </xdr:pic>
    <xdr:clientData/>
  </xdr:oneCellAnchor>
  <xdr:oneCellAnchor>
    <xdr:from>
      <xdr:col>4</xdr:col>
      <xdr:colOff>139337</xdr:colOff>
      <xdr:row>1124</xdr:row>
      <xdr:rowOff>32657</xdr:rowOff>
    </xdr:from>
    <xdr:ext cx="1356843" cy="1015274"/>
    <xdr:pic>
      <xdr:nvPicPr>
        <xdr:cNvPr id="76" name="Imagen 75">
          <a:extLst>
            <a:ext uri="{FF2B5EF4-FFF2-40B4-BE49-F238E27FC236}">
              <a16:creationId xmlns:a16="http://schemas.microsoft.com/office/drawing/2014/main" xmlns="" id="{84F09301-097C-41F6-8044-E370D6F6E33A}"/>
            </a:ext>
          </a:extLst>
        </xdr:cNvPr>
        <xdr:cNvPicPr/>
      </xdr:nvPicPr>
      <xdr:blipFill rotWithShape="1">
        <a:blip xmlns:r="http://schemas.openxmlformats.org/officeDocument/2006/relationships" r:embed="rId1"/>
        <a:srcRect l="33444" t="27090" r="59925" b="64130"/>
        <a:stretch/>
      </xdr:blipFill>
      <xdr:spPr bwMode="auto">
        <a:xfrm>
          <a:off x="3317966" y="234206143"/>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1123</xdr:row>
      <xdr:rowOff>185057</xdr:rowOff>
    </xdr:from>
    <xdr:ext cx="1871255" cy="982133"/>
    <xdr:pic>
      <xdr:nvPicPr>
        <xdr:cNvPr id="77" name="Imagen 76" descr="Imagen relacionada">
          <a:extLst>
            <a:ext uri="{FF2B5EF4-FFF2-40B4-BE49-F238E27FC236}">
              <a16:creationId xmlns:a16="http://schemas.microsoft.com/office/drawing/2014/main" xmlns="" id="{B5CC4BAE-2928-4CD7-AB4D-7D9D2F7EA1E2}"/>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57314" y="234162600"/>
          <a:ext cx="1871255" cy="982133"/>
        </a:xfrm>
        <a:prstGeom prst="rect">
          <a:avLst/>
        </a:prstGeom>
        <a:noFill/>
        <a:ln>
          <a:noFill/>
        </a:ln>
      </xdr:spPr>
    </xdr:pic>
    <xdr:clientData/>
  </xdr:oneCellAnchor>
  <xdr:oneCellAnchor>
    <xdr:from>
      <xdr:col>4</xdr:col>
      <xdr:colOff>139337</xdr:colOff>
      <xdr:row>1155</xdr:row>
      <xdr:rowOff>32657</xdr:rowOff>
    </xdr:from>
    <xdr:ext cx="1356843" cy="1015274"/>
    <xdr:pic>
      <xdr:nvPicPr>
        <xdr:cNvPr id="78" name="Imagen 77">
          <a:extLst>
            <a:ext uri="{FF2B5EF4-FFF2-40B4-BE49-F238E27FC236}">
              <a16:creationId xmlns:a16="http://schemas.microsoft.com/office/drawing/2014/main" xmlns="" id="{8CA8A051-6382-44E0-B87B-7AFC0047A595}"/>
            </a:ext>
          </a:extLst>
        </xdr:cNvPr>
        <xdr:cNvPicPr/>
      </xdr:nvPicPr>
      <xdr:blipFill rotWithShape="1">
        <a:blip xmlns:r="http://schemas.openxmlformats.org/officeDocument/2006/relationships" r:embed="rId1"/>
        <a:srcRect l="33444" t="27090" r="59925" b="64130"/>
        <a:stretch/>
      </xdr:blipFill>
      <xdr:spPr bwMode="auto">
        <a:xfrm>
          <a:off x="3300226" y="232122805"/>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1154</xdr:row>
      <xdr:rowOff>185057</xdr:rowOff>
    </xdr:from>
    <xdr:ext cx="1871255" cy="982133"/>
    <xdr:pic>
      <xdr:nvPicPr>
        <xdr:cNvPr id="79" name="Imagen 78" descr="Imagen relacionada">
          <a:extLst>
            <a:ext uri="{FF2B5EF4-FFF2-40B4-BE49-F238E27FC236}">
              <a16:creationId xmlns:a16="http://schemas.microsoft.com/office/drawing/2014/main" xmlns="" id="{10648202-5A80-420A-AC2B-616E1EC15D07}"/>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11756" y="232087057"/>
          <a:ext cx="1871255" cy="982133"/>
        </a:xfrm>
        <a:prstGeom prst="rect">
          <a:avLst/>
        </a:prstGeom>
        <a:noFill/>
        <a:ln>
          <a:noFill/>
        </a:ln>
      </xdr:spPr>
    </xdr:pic>
    <xdr:clientData/>
  </xdr:oneCellAnchor>
  <xdr:oneCellAnchor>
    <xdr:from>
      <xdr:col>4</xdr:col>
      <xdr:colOff>139337</xdr:colOff>
      <xdr:row>1186</xdr:row>
      <xdr:rowOff>32657</xdr:rowOff>
    </xdr:from>
    <xdr:ext cx="1356843" cy="1015274"/>
    <xdr:pic>
      <xdr:nvPicPr>
        <xdr:cNvPr id="80" name="Imagen 79">
          <a:extLst>
            <a:ext uri="{FF2B5EF4-FFF2-40B4-BE49-F238E27FC236}">
              <a16:creationId xmlns:a16="http://schemas.microsoft.com/office/drawing/2014/main" xmlns="" id="{58EE0198-AA9D-463E-BA1C-8F3540FF63E4}"/>
            </a:ext>
          </a:extLst>
        </xdr:cNvPr>
        <xdr:cNvPicPr/>
      </xdr:nvPicPr>
      <xdr:blipFill rotWithShape="1">
        <a:blip xmlns:r="http://schemas.openxmlformats.org/officeDocument/2006/relationships" r:embed="rId1"/>
        <a:srcRect l="33444" t="27090" r="59925" b="64130"/>
        <a:stretch/>
      </xdr:blipFill>
      <xdr:spPr bwMode="auto">
        <a:xfrm>
          <a:off x="3300226" y="237748435"/>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1185</xdr:row>
      <xdr:rowOff>185057</xdr:rowOff>
    </xdr:from>
    <xdr:ext cx="1871255" cy="982133"/>
    <xdr:pic>
      <xdr:nvPicPr>
        <xdr:cNvPr id="81" name="Imagen 80" descr="Imagen relacionada">
          <a:extLst>
            <a:ext uri="{FF2B5EF4-FFF2-40B4-BE49-F238E27FC236}">
              <a16:creationId xmlns:a16="http://schemas.microsoft.com/office/drawing/2014/main" xmlns="" id="{F1B6EA0E-017B-4F9E-BBA4-747B4501CD89}"/>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11756" y="237712687"/>
          <a:ext cx="1871255" cy="982133"/>
        </a:xfrm>
        <a:prstGeom prst="rect">
          <a:avLst/>
        </a:prstGeom>
        <a:noFill/>
        <a:ln>
          <a:noFill/>
        </a:ln>
      </xdr:spPr>
    </xdr:pic>
    <xdr:clientData/>
  </xdr:oneCellAnchor>
  <xdr:oneCellAnchor>
    <xdr:from>
      <xdr:col>4</xdr:col>
      <xdr:colOff>139337</xdr:colOff>
      <xdr:row>1217</xdr:row>
      <xdr:rowOff>32657</xdr:rowOff>
    </xdr:from>
    <xdr:ext cx="1356843" cy="1015274"/>
    <xdr:pic>
      <xdr:nvPicPr>
        <xdr:cNvPr id="82" name="Imagen 81">
          <a:extLst>
            <a:ext uri="{FF2B5EF4-FFF2-40B4-BE49-F238E27FC236}">
              <a16:creationId xmlns:a16="http://schemas.microsoft.com/office/drawing/2014/main" xmlns="" id="{76836761-B54C-454B-A43E-2F14C5248404}"/>
            </a:ext>
          </a:extLst>
        </xdr:cNvPr>
        <xdr:cNvPicPr/>
      </xdr:nvPicPr>
      <xdr:blipFill rotWithShape="1">
        <a:blip xmlns:r="http://schemas.openxmlformats.org/officeDocument/2006/relationships" r:embed="rId1"/>
        <a:srcRect l="33444" t="27090" r="59925" b="64130"/>
        <a:stretch/>
      </xdr:blipFill>
      <xdr:spPr bwMode="auto">
        <a:xfrm>
          <a:off x="3297506" y="286452850"/>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1216</xdr:row>
      <xdr:rowOff>185057</xdr:rowOff>
    </xdr:from>
    <xdr:ext cx="1871255" cy="982133"/>
    <xdr:pic>
      <xdr:nvPicPr>
        <xdr:cNvPr id="83" name="Imagen 82" descr="Imagen relacionada">
          <a:extLst>
            <a:ext uri="{FF2B5EF4-FFF2-40B4-BE49-F238E27FC236}">
              <a16:creationId xmlns:a16="http://schemas.microsoft.com/office/drawing/2014/main" xmlns="" id="{9272DA85-DDC8-4DEF-B204-09E7B4232CC9}"/>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03935" y="286412455"/>
          <a:ext cx="1871255" cy="982133"/>
        </a:xfrm>
        <a:prstGeom prst="rect">
          <a:avLst/>
        </a:prstGeom>
        <a:noFill/>
        <a:ln>
          <a:noFill/>
        </a:ln>
      </xdr:spPr>
    </xdr:pic>
    <xdr:clientData/>
  </xdr:oneCellAnchor>
  <xdr:oneCellAnchor>
    <xdr:from>
      <xdr:col>4</xdr:col>
      <xdr:colOff>139337</xdr:colOff>
      <xdr:row>1248</xdr:row>
      <xdr:rowOff>32657</xdr:rowOff>
    </xdr:from>
    <xdr:ext cx="1356843" cy="1015274"/>
    <xdr:pic>
      <xdr:nvPicPr>
        <xdr:cNvPr id="84" name="Imagen 83">
          <a:extLst>
            <a:ext uri="{FF2B5EF4-FFF2-40B4-BE49-F238E27FC236}">
              <a16:creationId xmlns:a16="http://schemas.microsoft.com/office/drawing/2014/main" xmlns="" id="{44CBE057-065B-4220-AACF-490FE9089406}"/>
            </a:ext>
          </a:extLst>
        </xdr:cNvPr>
        <xdr:cNvPicPr/>
      </xdr:nvPicPr>
      <xdr:blipFill rotWithShape="1">
        <a:blip xmlns:r="http://schemas.openxmlformats.org/officeDocument/2006/relationships" r:embed="rId1"/>
        <a:srcRect l="33444" t="27090" r="59925" b="64130"/>
        <a:stretch/>
      </xdr:blipFill>
      <xdr:spPr bwMode="auto">
        <a:xfrm>
          <a:off x="3297506" y="293953500"/>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1247</xdr:row>
      <xdr:rowOff>185057</xdr:rowOff>
    </xdr:from>
    <xdr:ext cx="1871255" cy="982133"/>
    <xdr:pic>
      <xdr:nvPicPr>
        <xdr:cNvPr id="85" name="Imagen 84" descr="Imagen relacionada">
          <a:extLst>
            <a:ext uri="{FF2B5EF4-FFF2-40B4-BE49-F238E27FC236}">
              <a16:creationId xmlns:a16="http://schemas.microsoft.com/office/drawing/2014/main" xmlns="" id="{66BA7628-ECBB-4264-A649-E0FC06DDE582}"/>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03935" y="293913105"/>
          <a:ext cx="1871255" cy="982133"/>
        </a:xfrm>
        <a:prstGeom prst="rect">
          <a:avLst/>
        </a:prstGeom>
        <a:noFill/>
        <a:ln>
          <a:noFill/>
        </a:ln>
      </xdr:spPr>
    </xdr:pic>
    <xdr:clientData/>
  </xdr:oneCellAnchor>
  <xdr:oneCellAnchor>
    <xdr:from>
      <xdr:col>4</xdr:col>
      <xdr:colOff>139337</xdr:colOff>
      <xdr:row>1279</xdr:row>
      <xdr:rowOff>32657</xdr:rowOff>
    </xdr:from>
    <xdr:ext cx="1356843" cy="1015274"/>
    <xdr:pic>
      <xdr:nvPicPr>
        <xdr:cNvPr id="86" name="Imagen 85">
          <a:extLst>
            <a:ext uri="{FF2B5EF4-FFF2-40B4-BE49-F238E27FC236}">
              <a16:creationId xmlns:a16="http://schemas.microsoft.com/office/drawing/2014/main" xmlns="" id="{412F2351-7962-4D0E-8BD8-6EE120BAA751}"/>
            </a:ext>
          </a:extLst>
        </xdr:cNvPr>
        <xdr:cNvPicPr/>
      </xdr:nvPicPr>
      <xdr:blipFill rotWithShape="1">
        <a:blip xmlns:r="http://schemas.openxmlformats.org/officeDocument/2006/relationships" r:embed="rId1"/>
        <a:srcRect l="33444" t="27090" r="59925" b="64130"/>
        <a:stretch/>
      </xdr:blipFill>
      <xdr:spPr bwMode="auto">
        <a:xfrm>
          <a:off x="3297506" y="299728175"/>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1278</xdr:row>
      <xdr:rowOff>185057</xdr:rowOff>
    </xdr:from>
    <xdr:ext cx="1871255" cy="982133"/>
    <xdr:pic>
      <xdr:nvPicPr>
        <xdr:cNvPr id="87" name="Imagen 86" descr="Imagen relacionada">
          <a:extLst>
            <a:ext uri="{FF2B5EF4-FFF2-40B4-BE49-F238E27FC236}">
              <a16:creationId xmlns:a16="http://schemas.microsoft.com/office/drawing/2014/main" xmlns="" id="{FA5A62AD-7A27-4AE2-8779-5AAF8D2F1D44}"/>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03935" y="299687780"/>
          <a:ext cx="1871255" cy="982133"/>
        </a:xfrm>
        <a:prstGeom prst="rect">
          <a:avLst/>
        </a:prstGeom>
        <a:noFill/>
        <a:ln>
          <a:noFill/>
        </a:ln>
      </xdr:spPr>
    </xdr:pic>
    <xdr:clientData/>
  </xdr:oneCellAnchor>
  <xdr:oneCellAnchor>
    <xdr:from>
      <xdr:col>4</xdr:col>
      <xdr:colOff>139337</xdr:colOff>
      <xdr:row>1310</xdr:row>
      <xdr:rowOff>32657</xdr:rowOff>
    </xdr:from>
    <xdr:ext cx="1356843" cy="1015274"/>
    <xdr:pic>
      <xdr:nvPicPr>
        <xdr:cNvPr id="88" name="Imagen 87">
          <a:extLst>
            <a:ext uri="{FF2B5EF4-FFF2-40B4-BE49-F238E27FC236}">
              <a16:creationId xmlns:a16="http://schemas.microsoft.com/office/drawing/2014/main" xmlns="" id="{3E6B8D18-3926-4A75-B337-0D51F33EF699}"/>
            </a:ext>
          </a:extLst>
        </xdr:cNvPr>
        <xdr:cNvPicPr/>
      </xdr:nvPicPr>
      <xdr:blipFill rotWithShape="1">
        <a:blip xmlns:r="http://schemas.openxmlformats.org/officeDocument/2006/relationships" r:embed="rId1"/>
        <a:srcRect l="33444" t="27090" r="59925" b="64130"/>
        <a:stretch/>
      </xdr:blipFill>
      <xdr:spPr bwMode="auto">
        <a:xfrm>
          <a:off x="3297506" y="305502850"/>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1309</xdr:row>
      <xdr:rowOff>185057</xdr:rowOff>
    </xdr:from>
    <xdr:ext cx="1871255" cy="982133"/>
    <xdr:pic>
      <xdr:nvPicPr>
        <xdr:cNvPr id="89" name="Imagen 88" descr="Imagen relacionada">
          <a:extLst>
            <a:ext uri="{FF2B5EF4-FFF2-40B4-BE49-F238E27FC236}">
              <a16:creationId xmlns:a16="http://schemas.microsoft.com/office/drawing/2014/main" xmlns="" id="{2190D071-069F-49B8-9501-5EA400D3D147}"/>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03935" y="305462455"/>
          <a:ext cx="1871255" cy="982133"/>
        </a:xfrm>
        <a:prstGeom prst="rect">
          <a:avLst/>
        </a:prstGeom>
        <a:noFill/>
        <a:ln>
          <a:noFill/>
        </a:ln>
      </xdr:spPr>
    </xdr:pic>
    <xdr:clientData/>
  </xdr:oneCellAnchor>
  <xdr:oneCellAnchor>
    <xdr:from>
      <xdr:col>4</xdr:col>
      <xdr:colOff>139337</xdr:colOff>
      <xdr:row>1341</xdr:row>
      <xdr:rowOff>32657</xdr:rowOff>
    </xdr:from>
    <xdr:ext cx="1356843" cy="1015274"/>
    <xdr:pic>
      <xdr:nvPicPr>
        <xdr:cNvPr id="92" name="Imagen 91">
          <a:extLst>
            <a:ext uri="{FF2B5EF4-FFF2-40B4-BE49-F238E27FC236}">
              <a16:creationId xmlns:a16="http://schemas.microsoft.com/office/drawing/2014/main" xmlns="" id="{63BA238B-A050-4440-9294-C8DC96023996}"/>
            </a:ext>
          </a:extLst>
        </xdr:cNvPr>
        <xdr:cNvPicPr/>
      </xdr:nvPicPr>
      <xdr:blipFill rotWithShape="1">
        <a:blip xmlns:r="http://schemas.openxmlformats.org/officeDocument/2006/relationships" r:embed="rId1"/>
        <a:srcRect l="33444" t="27090" r="59925" b="64130"/>
        <a:stretch/>
      </xdr:blipFill>
      <xdr:spPr bwMode="auto">
        <a:xfrm>
          <a:off x="3297506" y="311277524"/>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1340</xdr:row>
      <xdr:rowOff>185057</xdr:rowOff>
    </xdr:from>
    <xdr:ext cx="1871255" cy="982133"/>
    <xdr:pic>
      <xdr:nvPicPr>
        <xdr:cNvPr id="93" name="Imagen 92" descr="Imagen relacionada">
          <a:extLst>
            <a:ext uri="{FF2B5EF4-FFF2-40B4-BE49-F238E27FC236}">
              <a16:creationId xmlns:a16="http://schemas.microsoft.com/office/drawing/2014/main" xmlns="" id="{6261329C-CDBA-44AB-8B87-1E793AA55816}"/>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03935" y="311237129"/>
          <a:ext cx="1871255" cy="982133"/>
        </a:xfrm>
        <a:prstGeom prst="rect">
          <a:avLst/>
        </a:prstGeom>
        <a:noFill/>
        <a:ln>
          <a:noFill/>
        </a:ln>
      </xdr:spPr>
    </xdr:pic>
    <xdr:clientData/>
  </xdr:oneCellAnchor>
  <xdr:oneCellAnchor>
    <xdr:from>
      <xdr:col>4</xdr:col>
      <xdr:colOff>139337</xdr:colOff>
      <xdr:row>1372</xdr:row>
      <xdr:rowOff>32657</xdr:rowOff>
    </xdr:from>
    <xdr:ext cx="1356843" cy="1015274"/>
    <xdr:pic>
      <xdr:nvPicPr>
        <xdr:cNvPr id="94" name="Imagen 93">
          <a:extLst>
            <a:ext uri="{FF2B5EF4-FFF2-40B4-BE49-F238E27FC236}">
              <a16:creationId xmlns:a16="http://schemas.microsoft.com/office/drawing/2014/main" xmlns="" id="{B1ADD2D9-066A-4707-B0EC-6CCCA47E7BBD}"/>
            </a:ext>
          </a:extLst>
        </xdr:cNvPr>
        <xdr:cNvPicPr/>
      </xdr:nvPicPr>
      <xdr:blipFill rotWithShape="1">
        <a:blip xmlns:r="http://schemas.openxmlformats.org/officeDocument/2006/relationships" r:embed="rId1"/>
        <a:srcRect l="33444" t="27090" r="59925" b="64130"/>
        <a:stretch/>
      </xdr:blipFill>
      <xdr:spPr bwMode="auto">
        <a:xfrm>
          <a:off x="3297506" y="317052199"/>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1371</xdr:row>
      <xdr:rowOff>185057</xdr:rowOff>
    </xdr:from>
    <xdr:ext cx="1871255" cy="982133"/>
    <xdr:pic>
      <xdr:nvPicPr>
        <xdr:cNvPr id="95" name="Imagen 94" descr="Imagen relacionada">
          <a:extLst>
            <a:ext uri="{FF2B5EF4-FFF2-40B4-BE49-F238E27FC236}">
              <a16:creationId xmlns:a16="http://schemas.microsoft.com/office/drawing/2014/main" xmlns="" id="{3031FC43-76F1-47D5-8162-4BB2D0F362A5}"/>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03935" y="317011804"/>
          <a:ext cx="1871255" cy="982133"/>
        </a:xfrm>
        <a:prstGeom prst="rect">
          <a:avLst/>
        </a:prstGeom>
        <a:noFill/>
        <a:ln>
          <a:noFill/>
        </a:ln>
      </xdr:spPr>
    </xdr:pic>
    <xdr:clientData/>
  </xdr:oneCellAnchor>
  <xdr:oneCellAnchor>
    <xdr:from>
      <xdr:col>4</xdr:col>
      <xdr:colOff>139337</xdr:colOff>
      <xdr:row>1400</xdr:row>
      <xdr:rowOff>32657</xdr:rowOff>
    </xdr:from>
    <xdr:ext cx="1356843" cy="1015274"/>
    <xdr:pic>
      <xdr:nvPicPr>
        <xdr:cNvPr id="96" name="Imagen 95">
          <a:extLst>
            <a:ext uri="{FF2B5EF4-FFF2-40B4-BE49-F238E27FC236}">
              <a16:creationId xmlns:a16="http://schemas.microsoft.com/office/drawing/2014/main" xmlns="" id="{DB46C902-BBA4-467F-A18F-9C046727D145}"/>
            </a:ext>
          </a:extLst>
        </xdr:cNvPr>
        <xdr:cNvPicPr/>
      </xdr:nvPicPr>
      <xdr:blipFill rotWithShape="1">
        <a:blip xmlns:r="http://schemas.openxmlformats.org/officeDocument/2006/relationships" r:embed="rId1"/>
        <a:srcRect l="33444" t="27090" r="59925" b="64130"/>
        <a:stretch/>
      </xdr:blipFill>
      <xdr:spPr bwMode="auto">
        <a:xfrm>
          <a:off x="3297506" y="322826874"/>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1399</xdr:row>
      <xdr:rowOff>185057</xdr:rowOff>
    </xdr:from>
    <xdr:ext cx="1871255" cy="982133"/>
    <xdr:pic>
      <xdr:nvPicPr>
        <xdr:cNvPr id="97" name="Imagen 96" descr="Imagen relacionada">
          <a:extLst>
            <a:ext uri="{FF2B5EF4-FFF2-40B4-BE49-F238E27FC236}">
              <a16:creationId xmlns:a16="http://schemas.microsoft.com/office/drawing/2014/main" xmlns="" id="{C2476D4F-82D6-4AC7-BAE0-060893DC29F4}"/>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03935" y="322786479"/>
          <a:ext cx="1871255" cy="982133"/>
        </a:xfrm>
        <a:prstGeom prst="rect">
          <a:avLst/>
        </a:prstGeom>
        <a:noFill/>
        <a:ln>
          <a:noFill/>
        </a:ln>
      </xdr:spPr>
    </xdr:pic>
    <xdr:clientData/>
  </xdr:oneCellAnchor>
  <xdr:oneCellAnchor>
    <xdr:from>
      <xdr:col>4</xdr:col>
      <xdr:colOff>139337</xdr:colOff>
      <xdr:row>1431</xdr:row>
      <xdr:rowOff>32657</xdr:rowOff>
    </xdr:from>
    <xdr:ext cx="1356843" cy="1015274"/>
    <xdr:pic>
      <xdr:nvPicPr>
        <xdr:cNvPr id="98" name="Imagen 97">
          <a:extLst>
            <a:ext uri="{FF2B5EF4-FFF2-40B4-BE49-F238E27FC236}">
              <a16:creationId xmlns:a16="http://schemas.microsoft.com/office/drawing/2014/main" xmlns="" id="{11E9F127-408F-49EA-923E-08DE2427AD58}"/>
            </a:ext>
          </a:extLst>
        </xdr:cNvPr>
        <xdr:cNvPicPr/>
      </xdr:nvPicPr>
      <xdr:blipFill rotWithShape="1">
        <a:blip xmlns:r="http://schemas.openxmlformats.org/officeDocument/2006/relationships" r:embed="rId1"/>
        <a:srcRect l="33444" t="27090" r="59925" b="64130"/>
        <a:stretch/>
      </xdr:blipFill>
      <xdr:spPr bwMode="auto">
        <a:xfrm>
          <a:off x="3297506" y="328050705"/>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1430</xdr:row>
      <xdr:rowOff>185057</xdr:rowOff>
    </xdr:from>
    <xdr:ext cx="1871255" cy="982133"/>
    <xdr:pic>
      <xdr:nvPicPr>
        <xdr:cNvPr id="99" name="Imagen 98" descr="Imagen relacionada">
          <a:extLst>
            <a:ext uri="{FF2B5EF4-FFF2-40B4-BE49-F238E27FC236}">
              <a16:creationId xmlns:a16="http://schemas.microsoft.com/office/drawing/2014/main" xmlns="" id="{31A839BF-6AD8-462F-8CA0-19A73FDC0C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03935" y="328010310"/>
          <a:ext cx="1871255" cy="982133"/>
        </a:xfrm>
        <a:prstGeom prst="rect">
          <a:avLst/>
        </a:prstGeom>
        <a:noFill/>
        <a:ln>
          <a:noFill/>
        </a:ln>
      </xdr:spPr>
    </xdr:pic>
    <xdr:clientData/>
  </xdr:oneCellAnchor>
  <xdr:oneCellAnchor>
    <xdr:from>
      <xdr:col>4</xdr:col>
      <xdr:colOff>139337</xdr:colOff>
      <xdr:row>1462</xdr:row>
      <xdr:rowOff>32657</xdr:rowOff>
    </xdr:from>
    <xdr:ext cx="1356843" cy="1015274"/>
    <xdr:pic>
      <xdr:nvPicPr>
        <xdr:cNvPr id="100" name="Imagen 99">
          <a:extLst>
            <a:ext uri="{FF2B5EF4-FFF2-40B4-BE49-F238E27FC236}">
              <a16:creationId xmlns:a16="http://schemas.microsoft.com/office/drawing/2014/main" xmlns="" id="{1A5ED53A-D1D4-4F94-9EB7-93C24BE5FC13}"/>
            </a:ext>
          </a:extLst>
        </xdr:cNvPr>
        <xdr:cNvPicPr/>
      </xdr:nvPicPr>
      <xdr:blipFill rotWithShape="1">
        <a:blip xmlns:r="http://schemas.openxmlformats.org/officeDocument/2006/relationships" r:embed="rId1"/>
        <a:srcRect l="33444" t="27090" r="59925" b="64130"/>
        <a:stretch/>
      </xdr:blipFill>
      <xdr:spPr bwMode="auto">
        <a:xfrm>
          <a:off x="3297506" y="333825380"/>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1461</xdr:row>
      <xdr:rowOff>185057</xdr:rowOff>
    </xdr:from>
    <xdr:ext cx="1871255" cy="982133"/>
    <xdr:pic>
      <xdr:nvPicPr>
        <xdr:cNvPr id="101" name="Imagen 100" descr="Imagen relacionada">
          <a:extLst>
            <a:ext uri="{FF2B5EF4-FFF2-40B4-BE49-F238E27FC236}">
              <a16:creationId xmlns:a16="http://schemas.microsoft.com/office/drawing/2014/main" xmlns="" id="{10258305-D3FE-4BEA-8AA3-3C112F69D1A3}"/>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03935" y="333784985"/>
          <a:ext cx="1871255" cy="982133"/>
        </a:xfrm>
        <a:prstGeom prst="rect">
          <a:avLst/>
        </a:prstGeom>
        <a:noFill/>
        <a:ln>
          <a:noFill/>
        </a:ln>
      </xdr:spPr>
    </xdr:pic>
    <xdr:clientData/>
  </xdr:oneCellAnchor>
  <xdr:oneCellAnchor>
    <xdr:from>
      <xdr:col>4</xdr:col>
      <xdr:colOff>139337</xdr:colOff>
      <xdr:row>1493</xdr:row>
      <xdr:rowOff>32657</xdr:rowOff>
    </xdr:from>
    <xdr:ext cx="1356843" cy="1015274"/>
    <xdr:pic>
      <xdr:nvPicPr>
        <xdr:cNvPr id="102" name="Imagen 101">
          <a:extLst>
            <a:ext uri="{FF2B5EF4-FFF2-40B4-BE49-F238E27FC236}">
              <a16:creationId xmlns:a16="http://schemas.microsoft.com/office/drawing/2014/main" xmlns="" id="{043809C1-FBF4-44F5-AECD-A9B7628F341F}"/>
            </a:ext>
          </a:extLst>
        </xdr:cNvPr>
        <xdr:cNvPicPr/>
      </xdr:nvPicPr>
      <xdr:blipFill rotWithShape="1">
        <a:blip xmlns:r="http://schemas.openxmlformats.org/officeDocument/2006/relationships" r:embed="rId1"/>
        <a:srcRect l="33444" t="27090" r="59925" b="64130"/>
        <a:stretch/>
      </xdr:blipFill>
      <xdr:spPr bwMode="auto">
        <a:xfrm>
          <a:off x="3297506" y="339600055"/>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1492</xdr:row>
      <xdr:rowOff>185057</xdr:rowOff>
    </xdr:from>
    <xdr:ext cx="1871255" cy="982133"/>
    <xdr:pic>
      <xdr:nvPicPr>
        <xdr:cNvPr id="103" name="Imagen 102" descr="Imagen relacionada">
          <a:extLst>
            <a:ext uri="{FF2B5EF4-FFF2-40B4-BE49-F238E27FC236}">
              <a16:creationId xmlns:a16="http://schemas.microsoft.com/office/drawing/2014/main" xmlns="" id="{94A6120A-9A5B-48BF-9C9A-9C85B7413046}"/>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03935" y="339559659"/>
          <a:ext cx="1871255" cy="982133"/>
        </a:xfrm>
        <a:prstGeom prst="rect">
          <a:avLst/>
        </a:prstGeom>
        <a:noFill/>
        <a:ln>
          <a:noFill/>
        </a:ln>
      </xdr:spPr>
    </xdr:pic>
    <xdr:clientData/>
  </xdr:oneCellAnchor>
  <xdr:oneCellAnchor>
    <xdr:from>
      <xdr:col>4</xdr:col>
      <xdr:colOff>139337</xdr:colOff>
      <xdr:row>1520</xdr:row>
      <xdr:rowOff>32657</xdr:rowOff>
    </xdr:from>
    <xdr:ext cx="1356843" cy="1015274"/>
    <xdr:pic>
      <xdr:nvPicPr>
        <xdr:cNvPr id="104" name="Imagen 103">
          <a:extLst>
            <a:ext uri="{FF2B5EF4-FFF2-40B4-BE49-F238E27FC236}">
              <a16:creationId xmlns:a16="http://schemas.microsoft.com/office/drawing/2014/main" xmlns="" id="{518A57BA-E2A3-4924-9A2B-D1545F1E808C}"/>
            </a:ext>
          </a:extLst>
        </xdr:cNvPr>
        <xdr:cNvPicPr/>
      </xdr:nvPicPr>
      <xdr:blipFill rotWithShape="1">
        <a:blip xmlns:r="http://schemas.openxmlformats.org/officeDocument/2006/relationships" r:embed="rId1"/>
        <a:srcRect l="33444" t="27090" r="59925" b="64130"/>
        <a:stretch/>
      </xdr:blipFill>
      <xdr:spPr bwMode="auto">
        <a:xfrm>
          <a:off x="3297506" y="345374729"/>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1519</xdr:row>
      <xdr:rowOff>185057</xdr:rowOff>
    </xdr:from>
    <xdr:ext cx="1871255" cy="982133"/>
    <xdr:pic>
      <xdr:nvPicPr>
        <xdr:cNvPr id="105" name="Imagen 104" descr="Imagen relacionada">
          <a:extLst>
            <a:ext uri="{FF2B5EF4-FFF2-40B4-BE49-F238E27FC236}">
              <a16:creationId xmlns:a16="http://schemas.microsoft.com/office/drawing/2014/main" xmlns="" id="{3B07EEE7-D8DA-4EE8-BB6D-B12FDEB9D2D6}"/>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03935" y="345334334"/>
          <a:ext cx="1871255" cy="982133"/>
        </a:xfrm>
        <a:prstGeom prst="rect">
          <a:avLst/>
        </a:prstGeom>
        <a:noFill/>
        <a:ln>
          <a:noFill/>
        </a:ln>
      </xdr:spPr>
    </xdr:pic>
    <xdr:clientData/>
  </xdr:oneCellAnchor>
  <xdr:oneCellAnchor>
    <xdr:from>
      <xdr:col>4</xdr:col>
      <xdr:colOff>139337</xdr:colOff>
      <xdr:row>1547</xdr:row>
      <xdr:rowOff>32657</xdr:rowOff>
    </xdr:from>
    <xdr:ext cx="1356843" cy="1015274"/>
    <xdr:pic>
      <xdr:nvPicPr>
        <xdr:cNvPr id="106" name="Imagen 105">
          <a:extLst>
            <a:ext uri="{FF2B5EF4-FFF2-40B4-BE49-F238E27FC236}">
              <a16:creationId xmlns:a16="http://schemas.microsoft.com/office/drawing/2014/main" xmlns="" id="{789081B1-522A-4EDD-BA94-676BD637F52E}"/>
            </a:ext>
          </a:extLst>
        </xdr:cNvPr>
        <xdr:cNvPicPr/>
      </xdr:nvPicPr>
      <xdr:blipFill rotWithShape="1">
        <a:blip xmlns:r="http://schemas.openxmlformats.org/officeDocument/2006/relationships" r:embed="rId1"/>
        <a:srcRect l="33444" t="27090" r="59925" b="64130"/>
        <a:stretch/>
      </xdr:blipFill>
      <xdr:spPr bwMode="auto">
        <a:xfrm>
          <a:off x="3297506" y="350414946"/>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1546</xdr:row>
      <xdr:rowOff>185057</xdr:rowOff>
    </xdr:from>
    <xdr:ext cx="1871255" cy="982133"/>
    <xdr:pic>
      <xdr:nvPicPr>
        <xdr:cNvPr id="107" name="Imagen 106" descr="Imagen relacionada">
          <a:extLst>
            <a:ext uri="{FF2B5EF4-FFF2-40B4-BE49-F238E27FC236}">
              <a16:creationId xmlns:a16="http://schemas.microsoft.com/office/drawing/2014/main" xmlns="" id="{4ACB88BD-598A-4912-B396-EE0171791152}"/>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03935" y="350374551"/>
          <a:ext cx="1871255" cy="982133"/>
        </a:xfrm>
        <a:prstGeom prst="rect">
          <a:avLst/>
        </a:prstGeom>
        <a:noFill/>
        <a:ln>
          <a:noFill/>
        </a:ln>
      </xdr:spPr>
    </xdr:pic>
    <xdr:clientData/>
  </xdr:oneCellAnchor>
  <xdr:oneCellAnchor>
    <xdr:from>
      <xdr:col>4</xdr:col>
      <xdr:colOff>139337</xdr:colOff>
      <xdr:row>1575</xdr:row>
      <xdr:rowOff>32657</xdr:rowOff>
    </xdr:from>
    <xdr:ext cx="1356843" cy="1015274"/>
    <xdr:pic>
      <xdr:nvPicPr>
        <xdr:cNvPr id="108" name="Imagen 107">
          <a:extLst>
            <a:ext uri="{FF2B5EF4-FFF2-40B4-BE49-F238E27FC236}">
              <a16:creationId xmlns:a16="http://schemas.microsoft.com/office/drawing/2014/main" xmlns="" id="{407AE613-10C7-4EA1-826C-207EE5F09C88}"/>
            </a:ext>
          </a:extLst>
        </xdr:cNvPr>
        <xdr:cNvPicPr/>
      </xdr:nvPicPr>
      <xdr:blipFill rotWithShape="1">
        <a:blip xmlns:r="http://schemas.openxmlformats.org/officeDocument/2006/relationships" r:embed="rId1"/>
        <a:srcRect l="33444" t="27090" r="59925" b="64130"/>
        <a:stretch/>
      </xdr:blipFill>
      <xdr:spPr bwMode="auto">
        <a:xfrm>
          <a:off x="3297506" y="355455163"/>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1574</xdr:row>
      <xdr:rowOff>185057</xdr:rowOff>
    </xdr:from>
    <xdr:ext cx="1871255" cy="982133"/>
    <xdr:pic>
      <xdr:nvPicPr>
        <xdr:cNvPr id="109" name="Imagen 108" descr="Imagen relacionada">
          <a:extLst>
            <a:ext uri="{FF2B5EF4-FFF2-40B4-BE49-F238E27FC236}">
              <a16:creationId xmlns:a16="http://schemas.microsoft.com/office/drawing/2014/main" xmlns="" id="{A3D8379F-7B90-4BDC-8BC7-1845961C5E24}"/>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03935" y="355414768"/>
          <a:ext cx="1871255" cy="982133"/>
        </a:xfrm>
        <a:prstGeom prst="rect">
          <a:avLst/>
        </a:prstGeom>
        <a:noFill/>
        <a:ln>
          <a:noFill/>
        </a:ln>
      </xdr:spPr>
    </xdr:pic>
    <xdr:clientData/>
  </xdr:oneCellAnchor>
  <xdr:oneCellAnchor>
    <xdr:from>
      <xdr:col>4</xdr:col>
      <xdr:colOff>139337</xdr:colOff>
      <xdr:row>1603</xdr:row>
      <xdr:rowOff>32657</xdr:rowOff>
    </xdr:from>
    <xdr:ext cx="1356843" cy="1015274"/>
    <xdr:pic>
      <xdr:nvPicPr>
        <xdr:cNvPr id="110" name="Imagen 109">
          <a:extLst>
            <a:ext uri="{FF2B5EF4-FFF2-40B4-BE49-F238E27FC236}">
              <a16:creationId xmlns:a16="http://schemas.microsoft.com/office/drawing/2014/main" xmlns="" id="{476E76D6-BFD7-41D7-A36E-4A6B05A299A8}"/>
            </a:ext>
          </a:extLst>
        </xdr:cNvPr>
        <xdr:cNvPicPr/>
      </xdr:nvPicPr>
      <xdr:blipFill rotWithShape="1">
        <a:blip xmlns:r="http://schemas.openxmlformats.org/officeDocument/2006/relationships" r:embed="rId1"/>
        <a:srcRect l="33444" t="27090" r="59925" b="64130"/>
        <a:stretch/>
      </xdr:blipFill>
      <xdr:spPr bwMode="auto">
        <a:xfrm>
          <a:off x="3297506" y="360678994"/>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1602</xdr:row>
      <xdr:rowOff>185057</xdr:rowOff>
    </xdr:from>
    <xdr:ext cx="1871255" cy="982133"/>
    <xdr:pic>
      <xdr:nvPicPr>
        <xdr:cNvPr id="111" name="Imagen 110" descr="Imagen relacionada">
          <a:extLst>
            <a:ext uri="{FF2B5EF4-FFF2-40B4-BE49-F238E27FC236}">
              <a16:creationId xmlns:a16="http://schemas.microsoft.com/office/drawing/2014/main" xmlns="" id="{C313556E-5362-49F5-856F-867ADCCF4943}"/>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03935" y="360638599"/>
          <a:ext cx="1871255" cy="982133"/>
        </a:xfrm>
        <a:prstGeom prst="rect">
          <a:avLst/>
        </a:prstGeom>
        <a:noFill/>
        <a:ln>
          <a:noFill/>
        </a:ln>
      </xdr:spPr>
    </xdr:pic>
    <xdr:clientData/>
  </xdr:oneCellAnchor>
  <xdr:oneCellAnchor>
    <xdr:from>
      <xdr:col>4</xdr:col>
      <xdr:colOff>139337</xdr:colOff>
      <xdr:row>1631</xdr:row>
      <xdr:rowOff>32657</xdr:rowOff>
    </xdr:from>
    <xdr:ext cx="1356843" cy="1015274"/>
    <xdr:pic>
      <xdr:nvPicPr>
        <xdr:cNvPr id="112" name="Imagen 111">
          <a:extLst>
            <a:ext uri="{FF2B5EF4-FFF2-40B4-BE49-F238E27FC236}">
              <a16:creationId xmlns:a16="http://schemas.microsoft.com/office/drawing/2014/main" xmlns="" id="{4B483754-E517-475B-BAE9-59DA753611EC}"/>
            </a:ext>
          </a:extLst>
        </xdr:cNvPr>
        <xdr:cNvPicPr/>
      </xdr:nvPicPr>
      <xdr:blipFill rotWithShape="1">
        <a:blip xmlns:r="http://schemas.openxmlformats.org/officeDocument/2006/relationships" r:embed="rId1"/>
        <a:srcRect l="33444" t="27090" r="59925" b="64130"/>
        <a:stretch/>
      </xdr:blipFill>
      <xdr:spPr bwMode="auto">
        <a:xfrm>
          <a:off x="3297506" y="365902826"/>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1630</xdr:row>
      <xdr:rowOff>185057</xdr:rowOff>
    </xdr:from>
    <xdr:ext cx="1871255" cy="982133"/>
    <xdr:pic>
      <xdr:nvPicPr>
        <xdr:cNvPr id="113" name="Imagen 112" descr="Imagen relacionada">
          <a:extLst>
            <a:ext uri="{FF2B5EF4-FFF2-40B4-BE49-F238E27FC236}">
              <a16:creationId xmlns:a16="http://schemas.microsoft.com/office/drawing/2014/main" xmlns="" id="{41AE3151-EFC8-494E-A52B-EC13C5EA648C}"/>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03935" y="365862430"/>
          <a:ext cx="1871255" cy="982133"/>
        </a:xfrm>
        <a:prstGeom prst="rect">
          <a:avLst/>
        </a:prstGeom>
        <a:noFill/>
        <a:ln>
          <a:noFill/>
        </a:ln>
      </xdr:spPr>
    </xdr:pic>
    <xdr:clientData/>
  </xdr:oneCellAnchor>
  <xdr:oneCellAnchor>
    <xdr:from>
      <xdr:col>4</xdr:col>
      <xdr:colOff>139337</xdr:colOff>
      <xdr:row>1659</xdr:row>
      <xdr:rowOff>32657</xdr:rowOff>
    </xdr:from>
    <xdr:ext cx="1356843" cy="1015274"/>
    <xdr:pic>
      <xdr:nvPicPr>
        <xdr:cNvPr id="114" name="Imagen 113">
          <a:extLst>
            <a:ext uri="{FF2B5EF4-FFF2-40B4-BE49-F238E27FC236}">
              <a16:creationId xmlns:a16="http://schemas.microsoft.com/office/drawing/2014/main" xmlns="" id="{34B5A6DB-69D4-4114-A13D-F3F641AB5053}"/>
            </a:ext>
          </a:extLst>
        </xdr:cNvPr>
        <xdr:cNvPicPr/>
      </xdr:nvPicPr>
      <xdr:blipFill rotWithShape="1">
        <a:blip xmlns:r="http://schemas.openxmlformats.org/officeDocument/2006/relationships" r:embed="rId1"/>
        <a:srcRect l="33444" t="27090" r="59925" b="64130"/>
        <a:stretch/>
      </xdr:blipFill>
      <xdr:spPr bwMode="auto">
        <a:xfrm>
          <a:off x="3297506" y="371126657"/>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1658</xdr:row>
      <xdr:rowOff>185057</xdr:rowOff>
    </xdr:from>
    <xdr:ext cx="1871255" cy="982133"/>
    <xdr:pic>
      <xdr:nvPicPr>
        <xdr:cNvPr id="115" name="Imagen 114" descr="Imagen relacionada">
          <a:extLst>
            <a:ext uri="{FF2B5EF4-FFF2-40B4-BE49-F238E27FC236}">
              <a16:creationId xmlns:a16="http://schemas.microsoft.com/office/drawing/2014/main" xmlns="" id="{8FD36BE9-7372-47B3-9F4F-8CE8119F9B62}"/>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03935" y="371086262"/>
          <a:ext cx="1871255" cy="982133"/>
        </a:xfrm>
        <a:prstGeom prst="rect">
          <a:avLst/>
        </a:prstGeom>
        <a:noFill/>
        <a:ln>
          <a:noFill/>
        </a:ln>
      </xdr:spPr>
    </xdr:pic>
    <xdr:clientData/>
  </xdr:oneCellAnchor>
  <xdr:oneCellAnchor>
    <xdr:from>
      <xdr:col>4</xdr:col>
      <xdr:colOff>139337</xdr:colOff>
      <xdr:row>1690</xdr:row>
      <xdr:rowOff>32657</xdr:rowOff>
    </xdr:from>
    <xdr:ext cx="1356843" cy="1015274"/>
    <xdr:pic>
      <xdr:nvPicPr>
        <xdr:cNvPr id="116" name="Imagen 115">
          <a:extLst>
            <a:ext uri="{FF2B5EF4-FFF2-40B4-BE49-F238E27FC236}">
              <a16:creationId xmlns:a16="http://schemas.microsoft.com/office/drawing/2014/main" xmlns="" id="{97292F1D-8247-4513-8B89-4D7D7357FD45}"/>
            </a:ext>
          </a:extLst>
        </xdr:cNvPr>
        <xdr:cNvPicPr/>
      </xdr:nvPicPr>
      <xdr:blipFill rotWithShape="1">
        <a:blip xmlns:r="http://schemas.openxmlformats.org/officeDocument/2006/relationships" r:embed="rId1"/>
        <a:srcRect l="33444" t="27090" r="59925" b="64130"/>
        <a:stretch/>
      </xdr:blipFill>
      <xdr:spPr bwMode="auto">
        <a:xfrm>
          <a:off x="3297506" y="376350488"/>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1689</xdr:row>
      <xdr:rowOff>185057</xdr:rowOff>
    </xdr:from>
    <xdr:ext cx="1871255" cy="982133"/>
    <xdr:pic>
      <xdr:nvPicPr>
        <xdr:cNvPr id="117" name="Imagen 116" descr="Imagen relacionada">
          <a:extLst>
            <a:ext uri="{FF2B5EF4-FFF2-40B4-BE49-F238E27FC236}">
              <a16:creationId xmlns:a16="http://schemas.microsoft.com/office/drawing/2014/main" xmlns="" id="{1D4569AD-AC9E-498A-91CB-5D9FF39C4102}"/>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03935" y="376310093"/>
          <a:ext cx="1871255" cy="982133"/>
        </a:xfrm>
        <a:prstGeom prst="rect">
          <a:avLst/>
        </a:prstGeom>
        <a:noFill/>
        <a:ln>
          <a:noFill/>
        </a:ln>
      </xdr:spPr>
    </xdr:pic>
    <xdr:clientData/>
  </xdr:oneCellAnchor>
  <xdr:oneCellAnchor>
    <xdr:from>
      <xdr:col>4</xdr:col>
      <xdr:colOff>139337</xdr:colOff>
      <xdr:row>1721</xdr:row>
      <xdr:rowOff>32657</xdr:rowOff>
    </xdr:from>
    <xdr:ext cx="1356843" cy="1015274"/>
    <xdr:pic>
      <xdr:nvPicPr>
        <xdr:cNvPr id="118" name="Imagen 117">
          <a:extLst>
            <a:ext uri="{FF2B5EF4-FFF2-40B4-BE49-F238E27FC236}">
              <a16:creationId xmlns:a16="http://schemas.microsoft.com/office/drawing/2014/main" xmlns="" id="{0423509A-4BC0-4930-AD14-6D93BBD35171}"/>
            </a:ext>
          </a:extLst>
        </xdr:cNvPr>
        <xdr:cNvPicPr/>
      </xdr:nvPicPr>
      <xdr:blipFill rotWithShape="1">
        <a:blip xmlns:r="http://schemas.openxmlformats.org/officeDocument/2006/relationships" r:embed="rId1"/>
        <a:srcRect l="33444" t="27090" r="59925" b="64130"/>
        <a:stretch/>
      </xdr:blipFill>
      <xdr:spPr bwMode="auto">
        <a:xfrm>
          <a:off x="3297506" y="382308777"/>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1720</xdr:row>
      <xdr:rowOff>185057</xdr:rowOff>
    </xdr:from>
    <xdr:ext cx="1871255" cy="982133"/>
    <xdr:pic>
      <xdr:nvPicPr>
        <xdr:cNvPr id="119" name="Imagen 118" descr="Imagen relacionada">
          <a:extLst>
            <a:ext uri="{FF2B5EF4-FFF2-40B4-BE49-F238E27FC236}">
              <a16:creationId xmlns:a16="http://schemas.microsoft.com/office/drawing/2014/main" xmlns="" id="{463981AA-B8CF-4E02-9354-247855A5195A}"/>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03935" y="382268382"/>
          <a:ext cx="1871255" cy="982133"/>
        </a:xfrm>
        <a:prstGeom prst="rect">
          <a:avLst/>
        </a:prstGeom>
        <a:noFill/>
        <a:ln>
          <a:noFill/>
        </a:ln>
      </xdr:spPr>
    </xdr:pic>
    <xdr:clientData/>
  </xdr:oneCellAnchor>
  <xdr:oneCellAnchor>
    <xdr:from>
      <xdr:col>4</xdr:col>
      <xdr:colOff>139337</xdr:colOff>
      <xdr:row>1752</xdr:row>
      <xdr:rowOff>32657</xdr:rowOff>
    </xdr:from>
    <xdr:ext cx="1356843" cy="1015274"/>
    <xdr:pic>
      <xdr:nvPicPr>
        <xdr:cNvPr id="120" name="Imagen 119">
          <a:extLst>
            <a:ext uri="{FF2B5EF4-FFF2-40B4-BE49-F238E27FC236}">
              <a16:creationId xmlns:a16="http://schemas.microsoft.com/office/drawing/2014/main" xmlns="" id="{D83A259A-3333-4F02-B578-2D2DA92AACCE}"/>
            </a:ext>
          </a:extLst>
        </xdr:cNvPr>
        <xdr:cNvPicPr/>
      </xdr:nvPicPr>
      <xdr:blipFill rotWithShape="1">
        <a:blip xmlns:r="http://schemas.openxmlformats.org/officeDocument/2006/relationships" r:embed="rId1"/>
        <a:srcRect l="33444" t="27090" r="59925" b="64130"/>
        <a:stretch/>
      </xdr:blipFill>
      <xdr:spPr bwMode="auto">
        <a:xfrm>
          <a:off x="3297506" y="388267067"/>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1751</xdr:row>
      <xdr:rowOff>185057</xdr:rowOff>
    </xdr:from>
    <xdr:ext cx="1871255" cy="982133"/>
    <xdr:pic>
      <xdr:nvPicPr>
        <xdr:cNvPr id="121" name="Imagen 120" descr="Imagen relacionada">
          <a:extLst>
            <a:ext uri="{FF2B5EF4-FFF2-40B4-BE49-F238E27FC236}">
              <a16:creationId xmlns:a16="http://schemas.microsoft.com/office/drawing/2014/main" xmlns="" id="{DD5B7679-35A4-4566-B79C-BDA47023A833}"/>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03935" y="388226671"/>
          <a:ext cx="1871255" cy="982133"/>
        </a:xfrm>
        <a:prstGeom prst="rect">
          <a:avLst/>
        </a:prstGeom>
        <a:noFill/>
        <a:ln>
          <a:noFill/>
        </a:ln>
      </xdr:spPr>
    </xdr:pic>
    <xdr:clientData/>
  </xdr:oneCellAnchor>
  <xdr:oneCellAnchor>
    <xdr:from>
      <xdr:col>4</xdr:col>
      <xdr:colOff>139337</xdr:colOff>
      <xdr:row>1783</xdr:row>
      <xdr:rowOff>32657</xdr:rowOff>
    </xdr:from>
    <xdr:ext cx="1356843" cy="1015274"/>
    <xdr:pic>
      <xdr:nvPicPr>
        <xdr:cNvPr id="122" name="Imagen 121">
          <a:extLst>
            <a:ext uri="{FF2B5EF4-FFF2-40B4-BE49-F238E27FC236}">
              <a16:creationId xmlns:a16="http://schemas.microsoft.com/office/drawing/2014/main" xmlns="" id="{1018557D-C189-4963-A8FB-0E8FB94C3DA8}"/>
            </a:ext>
          </a:extLst>
        </xdr:cNvPr>
        <xdr:cNvPicPr/>
      </xdr:nvPicPr>
      <xdr:blipFill rotWithShape="1">
        <a:blip xmlns:r="http://schemas.openxmlformats.org/officeDocument/2006/relationships" r:embed="rId1"/>
        <a:srcRect l="33444" t="27090" r="59925" b="64130"/>
        <a:stretch/>
      </xdr:blipFill>
      <xdr:spPr bwMode="auto">
        <a:xfrm>
          <a:off x="3297506" y="394225356"/>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1782</xdr:row>
      <xdr:rowOff>185057</xdr:rowOff>
    </xdr:from>
    <xdr:ext cx="1871255" cy="982133"/>
    <xdr:pic>
      <xdr:nvPicPr>
        <xdr:cNvPr id="123" name="Imagen 122" descr="Imagen relacionada">
          <a:extLst>
            <a:ext uri="{FF2B5EF4-FFF2-40B4-BE49-F238E27FC236}">
              <a16:creationId xmlns:a16="http://schemas.microsoft.com/office/drawing/2014/main" xmlns="" id="{FD9EBE07-DCB2-497F-B2A6-F8A1016E2509}"/>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03935" y="394184961"/>
          <a:ext cx="1871255" cy="982133"/>
        </a:xfrm>
        <a:prstGeom prst="rect">
          <a:avLst/>
        </a:prstGeom>
        <a:noFill/>
        <a:ln>
          <a:noFill/>
        </a:ln>
      </xdr:spPr>
    </xdr:pic>
    <xdr:clientData/>
  </xdr:oneCellAnchor>
  <xdr:oneCellAnchor>
    <xdr:from>
      <xdr:col>4</xdr:col>
      <xdr:colOff>139337</xdr:colOff>
      <xdr:row>1814</xdr:row>
      <xdr:rowOff>32657</xdr:rowOff>
    </xdr:from>
    <xdr:ext cx="1356843" cy="1015274"/>
    <xdr:pic>
      <xdr:nvPicPr>
        <xdr:cNvPr id="124" name="Imagen 123">
          <a:extLst>
            <a:ext uri="{FF2B5EF4-FFF2-40B4-BE49-F238E27FC236}">
              <a16:creationId xmlns:a16="http://schemas.microsoft.com/office/drawing/2014/main" xmlns="" id="{D5BC3CDB-3C0E-4527-B616-8BB6AEA2B990}"/>
            </a:ext>
          </a:extLst>
        </xdr:cNvPr>
        <xdr:cNvPicPr/>
      </xdr:nvPicPr>
      <xdr:blipFill rotWithShape="1">
        <a:blip xmlns:r="http://schemas.openxmlformats.org/officeDocument/2006/relationships" r:embed="rId1"/>
        <a:srcRect l="33444" t="27090" r="59925" b="64130"/>
        <a:stretch/>
      </xdr:blipFill>
      <xdr:spPr bwMode="auto">
        <a:xfrm>
          <a:off x="3297506" y="399449187"/>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1813</xdr:row>
      <xdr:rowOff>185057</xdr:rowOff>
    </xdr:from>
    <xdr:ext cx="1871255" cy="982133"/>
    <xdr:pic>
      <xdr:nvPicPr>
        <xdr:cNvPr id="125" name="Imagen 124" descr="Imagen relacionada">
          <a:extLst>
            <a:ext uri="{FF2B5EF4-FFF2-40B4-BE49-F238E27FC236}">
              <a16:creationId xmlns:a16="http://schemas.microsoft.com/office/drawing/2014/main" xmlns="" id="{6C8A5859-56A4-404B-BC9D-0EDA229C967B}"/>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03935" y="399408792"/>
          <a:ext cx="1871255" cy="982133"/>
        </a:xfrm>
        <a:prstGeom prst="rect">
          <a:avLst/>
        </a:prstGeom>
        <a:noFill/>
        <a:ln>
          <a:noFill/>
        </a:ln>
      </xdr:spPr>
    </xdr:pic>
    <xdr:clientData/>
  </xdr:oneCellAnchor>
  <xdr:oneCellAnchor>
    <xdr:from>
      <xdr:col>4</xdr:col>
      <xdr:colOff>139337</xdr:colOff>
      <xdr:row>1845</xdr:row>
      <xdr:rowOff>32657</xdr:rowOff>
    </xdr:from>
    <xdr:ext cx="1356843" cy="1015274"/>
    <xdr:pic>
      <xdr:nvPicPr>
        <xdr:cNvPr id="126" name="Imagen 125">
          <a:extLst>
            <a:ext uri="{FF2B5EF4-FFF2-40B4-BE49-F238E27FC236}">
              <a16:creationId xmlns:a16="http://schemas.microsoft.com/office/drawing/2014/main" xmlns="" id="{CE7CED8B-D3B7-4F1F-858A-7E319C14CC36}"/>
            </a:ext>
          </a:extLst>
        </xdr:cNvPr>
        <xdr:cNvPicPr/>
      </xdr:nvPicPr>
      <xdr:blipFill rotWithShape="1">
        <a:blip xmlns:r="http://schemas.openxmlformats.org/officeDocument/2006/relationships" r:embed="rId1"/>
        <a:srcRect l="33444" t="27090" r="59925" b="64130"/>
        <a:stretch/>
      </xdr:blipFill>
      <xdr:spPr bwMode="auto">
        <a:xfrm>
          <a:off x="3297506" y="405223862"/>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1844</xdr:row>
      <xdr:rowOff>185057</xdr:rowOff>
    </xdr:from>
    <xdr:ext cx="1871255" cy="982133"/>
    <xdr:pic>
      <xdr:nvPicPr>
        <xdr:cNvPr id="127" name="Imagen 126" descr="Imagen relacionada">
          <a:extLst>
            <a:ext uri="{FF2B5EF4-FFF2-40B4-BE49-F238E27FC236}">
              <a16:creationId xmlns:a16="http://schemas.microsoft.com/office/drawing/2014/main" xmlns="" id="{D2C32205-F4EB-4F12-801B-979EE6FD14CA}"/>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03935" y="405183467"/>
          <a:ext cx="1871255" cy="982133"/>
        </a:xfrm>
        <a:prstGeom prst="rect">
          <a:avLst/>
        </a:prstGeom>
        <a:noFill/>
        <a:ln>
          <a:noFill/>
        </a:ln>
      </xdr:spPr>
    </xdr:pic>
    <xdr:clientData/>
  </xdr:oneCellAnchor>
  <xdr:oneCellAnchor>
    <xdr:from>
      <xdr:col>4</xdr:col>
      <xdr:colOff>139337</xdr:colOff>
      <xdr:row>1876</xdr:row>
      <xdr:rowOff>32657</xdr:rowOff>
    </xdr:from>
    <xdr:ext cx="1356843" cy="1015274"/>
    <xdr:pic>
      <xdr:nvPicPr>
        <xdr:cNvPr id="128" name="Imagen 127">
          <a:extLst>
            <a:ext uri="{FF2B5EF4-FFF2-40B4-BE49-F238E27FC236}">
              <a16:creationId xmlns:a16="http://schemas.microsoft.com/office/drawing/2014/main" xmlns="" id="{FB6612FE-1AF2-42EA-BEC3-4E35B5183152}"/>
            </a:ext>
          </a:extLst>
        </xdr:cNvPr>
        <xdr:cNvPicPr/>
      </xdr:nvPicPr>
      <xdr:blipFill rotWithShape="1">
        <a:blip xmlns:r="http://schemas.openxmlformats.org/officeDocument/2006/relationships" r:embed="rId1"/>
        <a:srcRect l="33444" t="27090" r="59925" b="64130"/>
        <a:stretch/>
      </xdr:blipFill>
      <xdr:spPr bwMode="auto">
        <a:xfrm>
          <a:off x="3297506" y="410998537"/>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1875</xdr:row>
      <xdr:rowOff>185057</xdr:rowOff>
    </xdr:from>
    <xdr:ext cx="1871255" cy="982133"/>
    <xdr:pic>
      <xdr:nvPicPr>
        <xdr:cNvPr id="129" name="Imagen 128" descr="Imagen relacionada">
          <a:extLst>
            <a:ext uri="{FF2B5EF4-FFF2-40B4-BE49-F238E27FC236}">
              <a16:creationId xmlns:a16="http://schemas.microsoft.com/office/drawing/2014/main" xmlns="" id="{CCF6B838-1A02-4BB6-9460-022B9A799052}"/>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03935" y="410958141"/>
          <a:ext cx="1871255" cy="982133"/>
        </a:xfrm>
        <a:prstGeom prst="rect">
          <a:avLst/>
        </a:prstGeom>
        <a:noFill/>
        <a:ln>
          <a:noFill/>
        </a:ln>
      </xdr:spPr>
    </xdr:pic>
    <xdr:clientData/>
  </xdr:oneCellAnchor>
  <xdr:oneCellAnchor>
    <xdr:from>
      <xdr:col>4</xdr:col>
      <xdr:colOff>139337</xdr:colOff>
      <xdr:row>1907</xdr:row>
      <xdr:rowOff>32657</xdr:rowOff>
    </xdr:from>
    <xdr:ext cx="1356843" cy="1015274"/>
    <xdr:pic>
      <xdr:nvPicPr>
        <xdr:cNvPr id="130" name="Imagen 129">
          <a:extLst>
            <a:ext uri="{FF2B5EF4-FFF2-40B4-BE49-F238E27FC236}">
              <a16:creationId xmlns:a16="http://schemas.microsoft.com/office/drawing/2014/main" xmlns="" id="{376932F8-0040-459B-B1D6-E468AE2FE0A2}"/>
            </a:ext>
          </a:extLst>
        </xdr:cNvPr>
        <xdr:cNvPicPr/>
      </xdr:nvPicPr>
      <xdr:blipFill rotWithShape="1">
        <a:blip xmlns:r="http://schemas.openxmlformats.org/officeDocument/2006/relationships" r:embed="rId1"/>
        <a:srcRect l="33444" t="27090" r="59925" b="64130"/>
        <a:stretch/>
      </xdr:blipFill>
      <xdr:spPr bwMode="auto">
        <a:xfrm>
          <a:off x="3297506" y="416773211"/>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1906</xdr:row>
      <xdr:rowOff>185057</xdr:rowOff>
    </xdr:from>
    <xdr:ext cx="1871255" cy="982133"/>
    <xdr:pic>
      <xdr:nvPicPr>
        <xdr:cNvPr id="131" name="Imagen 130" descr="Imagen relacionada">
          <a:extLst>
            <a:ext uri="{FF2B5EF4-FFF2-40B4-BE49-F238E27FC236}">
              <a16:creationId xmlns:a16="http://schemas.microsoft.com/office/drawing/2014/main" xmlns="" id="{AAAD9299-7ACE-4C80-AC73-4E7C05C27F3B}"/>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03935" y="416732816"/>
          <a:ext cx="1871255" cy="982133"/>
        </a:xfrm>
        <a:prstGeom prst="rect">
          <a:avLst/>
        </a:prstGeom>
        <a:noFill/>
        <a:ln>
          <a:noFill/>
        </a:ln>
      </xdr:spPr>
    </xdr:pic>
    <xdr:clientData/>
  </xdr:oneCellAnchor>
  <xdr:oneCellAnchor>
    <xdr:from>
      <xdr:col>4</xdr:col>
      <xdr:colOff>139337</xdr:colOff>
      <xdr:row>1937</xdr:row>
      <xdr:rowOff>32657</xdr:rowOff>
    </xdr:from>
    <xdr:ext cx="1356843" cy="1015274"/>
    <xdr:pic>
      <xdr:nvPicPr>
        <xdr:cNvPr id="132" name="Imagen 131">
          <a:extLst>
            <a:ext uri="{FF2B5EF4-FFF2-40B4-BE49-F238E27FC236}">
              <a16:creationId xmlns:a16="http://schemas.microsoft.com/office/drawing/2014/main" xmlns="" id="{4C1EEE82-CDB1-49ED-8ABE-D71732522734}"/>
            </a:ext>
          </a:extLst>
        </xdr:cNvPr>
        <xdr:cNvPicPr/>
      </xdr:nvPicPr>
      <xdr:blipFill rotWithShape="1">
        <a:blip xmlns:r="http://schemas.openxmlformats.org/officeDocument/2006/relationships" r:embed="rId1"/>
        <a:srcRect l="33444" t="27090" r="59925" b="64130"/>
        <a:stretch/>
      </xdr:blipFill>
      <xdr:spPr bwMode="auto">
        <a:xfrm>
          <a:off x="3297506" y="422547886"/>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1936</xdr:row>
      <xdr:rowOff>185057</xdr:rowOff>
    </xdr:from>
    <xdr:ext cx="1871255" cy="982133"/>
    <xdr:pic>
      <xdr:nvPicPr>
        <xdr:cNvPr id="133" name="Imagen 132" descr="Imagen relacionada">
          <a:extLst>
            <a:ext uri="{FF2B5EF4-FFF2-40B4-BE49-F238E27FC236}">
              <a16:creationId xmlns:a16="http://schemas.microsoft.com/office/drawing/2014/main" xmlns="" id="{B2DB72CC-5855-43D2-A598-C0A7F612BC29}"/>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03935" y="422507491"/>
          <a:ext cx="1871255" cy="982133"/>
        </a:xfrm>
        <a:prstGeom prst="rect">
          <a:avLst/>
        </a:prstGeom>
        <a:noFill/>
        <a:ln>
          <a:noFill/>
        </a:ln>
      </xdr:spPr>
    </xdr:pic>
    <xdr:clientData/>
  </xdr:oneCellAnchor>
  <xdr:oneCellAnchor>
    <xdr:from>
      <xdr:col>4</xdr:col>
      <xdr:colOff>139337</xdr:colOff>
      <xdr:row>1965</xdr:row>
      <xdr:rowOff>32657</xdr:rowOff>
    </xdr:from>
    <xdr:ext cx="1356843" cy="1015274"/>
    <xdr:pic>
      <xdr:nvPicPr>
        <xdr:cNvPr id="134" name="Imagen 133">
          <a:extLst>
            <a:ext uri="{FF2B5EF4-FFF2-40B4-BE49-F238E27FC236}">
              <a16:creationId xmlns:a16="http://schemas.microsoft.com/office/drawing/2014/main" xmlns="" id="{2EBDFE05-A6D9-43C0-8EC9-2F5DF591E504}"/>
            </a:ext>
          </a:extLst>
        </xdr:cNvPr>
        <xdr:cNvPicPr/>
      </xdr:nvPicPr>
      <xdr:blipFill rotWithShape="1">
        <a:blip xmlns:r="http://schemas.openxmlformats.org/officeDocument/2006/relationships" r:embed="rId1"/>
        <a:srcRect l="33444" t="27090" r="59925" b="64130"/>
        <a:stretch/>
      </xdr:blipFill>
      <xdr:spPr bwMode="auto">
        <a:xfrm>
          <a:off x="3297506" y="428138946"/>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1964</xdr:row>
      <xdr:rowOff>185057</xdr:rowOff>
    </xdr:from>
    <xdr:ext cx="1871255" cy="982133"/>
    <xdr:pic>
      <xdr:nvPicPr>
        <xdr:cNvPr id="135" name="Imagen 134" descr="Imagen relacionada">
          <a:extLst>
            <a:ext uri="{FF2B5EF4-FFF2-40B4-BE49-F238E27FC236}">
              <a16:creationId xmlns:a16="http://schemas.microsoft.com/office/drawing/2014/main" xmlns="" id="{CC3363DB-E4A0-472A-9A57-99B6494991EE}"/>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03935" y="428098551"/>
          <a:ext cx="1871255" cy="982133"/>
        </a:xfrm>
        <a:prstGeom prst="rect">
          <a:avLst/>
        </a:prstGeom>
        <a:noFill/>
        <a:ln>
          <a:noFill/>
        </a:ln>
      </xdr:spPr>
    </xdr:pic>
    <xdr:clientData/>
  </xdr:oneCellAnchor>
  <xdr:oneCellAnchor>
    <xdr:from>
      <xdr:col>4</xdr:col>
      <xdr:colOff>139337</xdr:colOff>
      <xdr:row>1992</xdr:row>
      <xdr:rowOff>32657</xdr:rowOff>
    </xdr:from>
    <xdr:ext cx="1356843" cy="1015274"/>
    <xdr:pic>
      <xdr:nvPicPr>
        <xdr:cNvPr id="136" name="Imagen 135">
          <a:extLst>
            <a:ext uri="{FF2B5EF4-FFF2-40B4-BE49-F238E27FC236}">
              <a16:creationId xmlns:a16="http://schemas.microsoft.com/office/drawing/2014/main" xmlns="" id="{A352606F-608E-4855-9DD9-8E7526A32140}"/>
            </a:ext>
          </a:extLst>
        </xdr:cNvPr>
        <xdr:cNvPicPr/>
      </xdr:nvPicPr>
      <xdr:blipFill rotWithShape="1">
        <a:blip xmlns:r="http://schemas.openxmlformats.org/officeDocument/2006/relationships" r:embed="rId1"/>
        <a:srcRect l="33444" t="27090" r="59925" b="64130"/>
        <a:stretch/>
      </xdr:blipFill>
      <xdr:spPr bwMode="auto">
        <a:xfrm>
          <a:off x="3297506" y="433362777"/>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1991</xdr:row>
      <xdr:rowOff>185057</xdr:rowOff>
    </xdr:from>
    <xdr:ext cx="1871255" cy="982133"/>
    <xdr:pic>
      <xdr:nvPicPr>
        <xdr:cNvPr id="137" name="Imagen 136" descr="Imagen relacionada">
          <a:extLst>
            <a:ext uri="{FF2B5EF4-FFF2-40B4-BE49-F238E27FC236}">
              <a16:creationId xmlns:a16="http://schemas.microsoft.com/office/drawing/2014/main" xmlns="" id="{FCCBFC9B-1BD5-4DAB-9DF9-59C28C3BDD79}"/>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03935" y="433322382"/>
          <a:ext cx="1871255" cy="982133"/>
        </a:xfrm>
        <a:prstGeom prst="rect">
          <a:avLst/>
        </a:prstGeom>
        <a:noFill/>
        <a:ln>
          <a:noFill/>
        </a:ln>
      </xdr:spPr>
    </xdr:pic>
    <xdr:clientData/>
  </xdr:oneCellAnchor>
  <xdr:oneCellAnchor>
    <xdr:from>
      <xdr:col>4</xdr:col>
      <xdr:colOff>139337</xdr:colOff>
      <xdr:row>2019</xdr:row>
      <xdr:rowOff>32657</xdr:rowOff>
    </xdr:from>
    <xdr:ext cx="1356843" cy="1015274"/>
    <xdr:pic>
      <xdr:nvPicPr>
        <xdr:cNvPr id="138" name="Imagen 137">
          <a:extLst>
            <a:ext uri="{FF2B5EF4-FFF2-40B4-BE49-F238E27FC236}">
              <a16:creationId xmlns:a16="http://schemas.microsoft.com/office/drawing/2014/main" xmlns="" id="{111EFD00-FFB1-4129-9B2B-25E224CFD13B}"/>
            </a:ext>
          </a:extLst>
        </xdr:cNvPr>
        <xdr:cNvPicPr/>
      </xdr:nvPicPr>
      <xdr:blipFill rotWithShape="1">
        <a:blip xmlns:r="http://schemas.openxmlformats.org/officeDocument/2006/relationships" r:embed="rId1"/>
        <a:srcRect l="33444" t="27090" r="59925" b="64130"/>
        <a:stretch/>
      </xdr:blipFill>
      <xdr:spPr bwMode="auto">
        <a:xfrm>
          <a:off x="3297506" y="438402994"/>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2018</xdr:row>
      <xdr:rowOff>185057</xdr:rowOff>
    </xdr:from>
    <xdr:ext cx="1871255" cy="982133"/>
    <xdr:pic>
      <xdr:nvPicPr>
        <xdr:cNvPr id="139" name="Imagen 138" descr="Imagen relacionada">
          <a:extLst>
            <a:ext uri="{FF2B5EF4-FFF2-40B4-BE49-F238E27FC236}">
              <a16:creationId xmlns:a16="http://schemas.microsoft.com/office/drawing/2014/main" xmlns="" id="{7067C8C0-DC6D-41A7-AC2A-D74A7DA661EB}"/>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03935" y="438362599"/>
          <a:ext cx="1871255" cy="982133"/>
        </a:xfrm>
        <a:prstGeom prst="rect">
          <a:avLst/>
        </a:prstGeom>
        <a:noFill/>
        <a:ln>
          <a:noFill/>
        </a:ln>
      </xdr:spPr>
    </xdr:pic>
    <xdr:clientData/>
  </xdr:oneCellAnchor>
  <xdr:oneCellAnchor>
    <xdr:from>
      <xdr:col>4</xdr:col>
      <xdr:colOff>139337</xdr:colOff>
      <xdr:row>2451</xdr:row>
      <xdr:rowOff>32657</xdr:rowOff>
    </xdr:from>
    <xdr:ext cx="1356843" cy="1015274"/>
    <xdr:pic>
      <xdr:nvPicPr>
        <xdr:cNvPr id="140" name="Imagen 139">
          <a:extLst>
            <a:ext uri="{FF2B5EF4-FFF2-40B4-BE49-F238E27FC236}">
              <a16:creationId xmlns:a16="http://schemas.microsoft.com/office/drawing/2014/main" xmlns="" id="{CFB258AB-913A-4B17-AD68-465B640B3391}"/>
            </a:ext>
          </a:extLst>
        </xdr:cNvPr>
        <xdr:cNvPicPr/>
      </xdr:nvPicPr>
      <xdr:blipFill rotWithShape="1">
        <a:blip xmlns:r="http://schemas.openxmlformats.org/officeDocument/2006/relationships" r:embed="rId1"/>
        <a:srcRect l="33444" t="27090" r="59925" b="64130"/>
        <a:stretch/>
      </xdr:blipFill>
      <xdr:spPr bwMode="auto">
        <a:xfrm>
          <a:off x="3297506" y="443443211"/>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2451</xdr:row>
      <xdr:rowOff>0</xdr:rowOff>
    </xdr:from>
    <xdr:ext cx="1871255" cy="982133"/>
    <xdr:pic>
      <xdr:nvPicPr>
        <xdr:cNvPr id="141" name="Imagen 140" descr="Imagen relacionada">
          <a:extLst>
            <a:ext uri="{FF2B5EF4-FFF2-40B4-BE49-F238E27FC236}">
              <a16:creationId xmlns:a16="http://schemas.microsoft.com/office/drawing/2014/main" xmlns="" id="{D98B9C17-5277-449B-84C6-891507E75ACF}"/>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03935" y="443402816"/>
          <a:ext cx="1871255" cy="982133"/>
        </a:xfrm>
        <a:prstGeom prst="rect">
          <a:avLst/>
        </a:prstGeom>
        <a:noFill/>
        <a:ln>
          <a:noFill/>
        </a:ln>
      </xdr:spPr>
    </xdr:pic>
    <xdr:clientData/>
  </xdr:oneCellAnchor>
  <xdr:oneCellAnchor>
    <xdr:from>
      <xdr:col>4</xdr:col>
      <xdr:colOff>139337</xdr:colOff>
      <xdr:row>2478</xdr:row>
      <xdr:rowOff>32657</xdr:rowOff>
    </xdr:from>
    <xdr:ext cx="1356843" cy="1015274"/>
    <xdr:pic>
      <xdr:nvPicPr>
        <xdr:cNvPr id="142" name="Imagen 141">
          <a:extLst>
            <a:ext uri="{FF2B5EF4-FFF2-40B4-BE49-F238E27FC236}">
              <a16:creationId xmlns:a16="http://schemas.microsoft.com/office/drawing/2014/main" xmlns="" id="{FA91A44E-FFAB-44F9-B81C-9556B9422C41}"/>
            </a:ext>
          </a:extLst>
        </xdr:cNvPr>
        <xdr:cNvPicPr/>
      </xdr:nvPicPr>
      <xdr:blipFill rotWithShape="1">
        <a:blip xmlns:r="http://schemas.openxmlformats.org/officeDocument/2006/relationships" r:embed="rId1"/>
        <a:srcRect l="33444" t="27090" r="59925" b="64130"/>
        <a:stretch/>
      </xdr:blipFill>
      <xdr:spPr bwMode="auto">
        <a:xfrm>
          <a:off x="3297506" y="448483428"/>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2477</xdr:row>
      <xdr:rowOff>185057</xdr:rowOff>
    </xdr:from>
    <xdr:ext cx="1871255" cy="982133"/>
    <xdr:pic>
      <xdr:nvPicPr>
        <xdr:cNvPr id="143" name="Imagen 142" descr="Imagen relacionada">
          <a:extLst>
            <a:ext uri="{FF2B5EF4-FFF2-40B4-BE49-F238E27FC236}">
              <a16:creationId xmlns:a16="http://schemas.microsoft.com/office/drawing/2014/main" xmlns="" id="{A5F50E00-8340-41FC-B9E5-98E63CA52012}"/>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03935" y="448443033"/>
          <a:ext cx="1871255" cy="982133"/>
        </a:xfrm>
        <a:prstGeom prst="rect">
          <a:avLst/>
        </a:prstGeom>
        <a:noFill/>
        <a:ln>
          <a:noFill/>
        </a:ln>
      </xdr:spPr>
    </xdr:pic>
    <xdr:clientData/>
  </xdr:oneCellAnchor>
  <xdr:oneCellAnchor>
    <xdr:from>
      <xdr:col>4</xdr:col>
      <xdr:colOff>139337</xdr:colOff>
      <xdr:row>2505</xdr:row>
      <xdr:rowOff>32657</xdr:rowOff>
    </xdr:from>
    <xdr:ext cx="1356843" cy="1015274"/>
    <xdr:pic>
      <xdr:nvPicPr>
        <xdr:cNvPr id="144" name="Imagen 143">
          <a:extLst>
            <a:ext uri="{FF2B5EF4-FFF2-40B4-BE49-F238E27FC236}">
              <a16:creationId xmlns:a16="http://schemas.microsoft.com/office/drawing/2014/main" xmlns="" id="{1DDEF1DD-00C5-4E85-A042-89FEF85A4B98}"/>
            </a:ext>
          </a:extLst>
        </xdr:cNvPr>
        <xdr:cNvPicPr/>
      </xdr:nvPicPr>
      <xdr:blipFill rotWithShape="1">
        <a:blip xmlns:r="http://schemas.openxmlformats.org/officeDocument/2006/relationships" r:embed="rId1"/>
        <a:srcRect l="33444" t="27090" r="59925" b="64130"/>
        <a:stretch/>
      </xdr:blipFill>
      <xdr:spPr bwMode="auto">
        <a:xfrm>
          <a:off x="3297506" y="453523645"/>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2504</xdr:row>
      <xdr:rowOff>185057</xdr:rowOff>
    </xdr:from>
    <xdr:ext cx="1871255" cy="982133"/>
    <xdr:pic>
      <xdr:nvPicPr>
        <xdr:cNvPr id="145" name="Imagen 144" descr="Imagen relacionada">
          <a:extLst>
            <a:ext uri="{FF2B5EF4-FFF2-40B4-BE49-F238E27FC236}">
              <a16:creationId xmlns:a16="http://schemas.microsoft.com/office/drawing/2014/main" xmlns="" id="{E83BB4F2-F10F-463D-A91F-224143D81B62}"/>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03935" y="453483250"/>
          <a:ext cx="1871255" cy="982133"/>
        </a:xfrm>
        <a:prstGeom prst="rect">
          <a:avLst/>
        </a:prstGeom>
        <a:noFill/>
        <a:ln>
          <a:noFill/>
        </a:ln>
      </xdr:spPr>
    </xdr:pic>
    <xdr:clientData/>
  </xdr:oneCellAnchor>
  <xdr:oneCellAnchor>
    <xdr:from>
      <xdr:col>4</xdr:col>
      <xdr:colOff>139337</xdr:colOff>
      <xdr:row>2532</xdr:row>
      <xdr:rowOff>32657</xdr:rowOff>
    </xdr:from>
    <xdr:ext cx="1356843" cy="1015274"/>
    <xdr:pic>
      <xdr:nvPicPr>
        <xdr:cNvPr id="148" name="Imagen 147">
          <a:extLst>
            <a:ext uri="{FF2B5EF4-FFF2-40B4-BE49-F238E27FC236}">
              <a16:creationId xmlns:a16="http://schemas.microsoft.com/office/drawing/2014/main" xmlns="" id="{DA58ED48-043D-4E10-B1CD-097ACE5199A5}"/>
            </a:ext>
          </a:extLst>
        </xdr:cNvPr>
        <xdr:cNvPicPr/>
      </xdr:nvPicPr>
      <xdr:blipFill rotWithShape="1">
        <a:blip xmlns:r="http://schemas.openxmlformats.org/officeDocument/2006/relationships" r:embed="rId1"/>
        <a:srcRect l="33444" t="27090" r="59925" b="64130"/>
        <a:stretch/>
      </xdr:blipFill>
      <xdr:spPr bwMode="auto">
        <a:xfrm>
          <a:off x="3297506" y="458563862"/>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2531</xdr:row>
      <xdr:rowOff>185057</xdr:rowOff>
    </xdr:from>
    <xdr:ext cx="1871255" cy="982133"/>
    <xdr:pic>
      <xdr:nvPicPr>
        <xdr:cNvPr id="149" name="Imagen 148" descr="Imagen relacionada">
          <a:extLst>
            <a:ext uri="{FF2B5EF4-FFF2-40B4-BE49-F238E27FC236}">
              <a16:creationId xmlns:a16="http://schemas.microsoft.com/office/drawing/2014/main" xmlns="" id="{C1A91E83-9052-4CEE-A1D7-5A67C02E56A2}"/>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03935" y="458523467"/>
          <a:ext cx="1871255" cy="982133"/>
        </a:xfrm>
        <a:prstGeom prst="rect">
          <a:avLst/>
        </a:prstGeom>
        <a:noFill/>
        <a:ln>
          <a:noFill/>
        </a:ln>
      </xdr:spPr>
    </xdr:pic>
    <xdr:clientData/>
  </xdr:oneCellAnchor>
  <xdr:oneCellAnchor>
    <xdr:from>
      <xdr:col>4</xdr:col>
      <xdr:colOff>139337</xdr:colOff>
      <xdr:row>2559</xdr:row>
      <xdr:rowOff>32657</xdr:rowOff>
    </xdr:from>
    <xdr:ext cx="1356843" cy="1015274"/>
    <xdr:pic>
      <xdr:nvPicPr>
        <xdr:cNvPr id="150" name="Imagen 149">
          <a:extLst>
            <a:ext uri="{FF2B5EF4-FFF2-40B4-BE49-F238E27FC236}">
              <a16:creationId xmlns:a16="http://schemas.microsoft.com/office/drawing/2014/main" xmlns="" id="{8E714640-4F7C-4BDB-BE8D-441ED4C6288A}"/>
            </a:ext>
          </a:extLst>
        </xdr:cNvPr>
        <xdr:cNvPicPr/>
      </xdr:nvPicPr>
      <xdr:blipFill rotWithShape="1">
        <a:blip xmlns:r="http://schemas.openxmlformats.org/officeDocument/2006/relationships" r:embed="rId1"/>
        <a:srcRect l="33444" t="27090" r="59925" b="64130"/>
        <a:stretch/>
      </xdr:blipFill>
      <xdr:spPr bwMode="auto">
        <a:xfrm>
          <a:off x="3297506" y="463604079"/>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2558</xdr:row>
      <xdr:rowOff>185057</xdr:rowOff>
    </xdr:from>
    <xdr:ext cx="1871255" cy="982133"/>
    <xdr:pic>
      <xdr:nvPicPr>
        <xdr:cNvPr id="151" name="Imagen 150" descr="Imagen relacionada">
          <a:extLst>
            <a:ext uri="{FF2B5EF4-FFF2-40B4-BE49-F238E27FC236}">
              <a16:creationId xmlns:a16="http://schemas.microsoft.com/office/drawing/2014/main" xmlns="" id="{3B762565-CD25-4438-A90B-84B34ECC7524}"/>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03935" y="463563684"/>
          <a:ext cx="1871255" cy="982133"/>
        </a:xfrm>
        <a:prstGeom prst="rect">
          <a:avLst/>
        </a:prstGeom>
        <a:noFill/>
        <a:ln>
          <a:noFill/>
        </a:ln>
      </xdr:spPr>
    </xdr:pic>
    <xdr:clientData/>
  </xdr:oneCellAnchor>
  <xdr:oneCellAnchor>
    <xdr:from>
      <xdr:col>4</xdr:col>
      <xdr:colOff>139337</xdr:colOff>
      <xdr:row>2586</xdr:row>
      <xdr:rowOff>32657</xdr:rowOff>
    </xdr:from>
    <xdr:ext cx="1356843" cy="1015274"/>
    <xdr:pic>
      <xdr:nvPicPr>
        <xdr:cNvPr id="152" name="Imagen 151">
          <a:extLst>
            <a:ext uri="{FF2B5EF4-FFF2-40B4-BE49-F238E27FC236}">
              <a16:creationId xmlns:a16="http://schemas.microsoft.com/office/drawing/2014/main" xmlns="" id="{90A27E37-9FFB-4C63-84C4-1CE732CDC1AF}"/>
            </a:ext>
          </a:extLst>
        </xdr:cNvPr>
        <xdr:cNvPicPr/>
      </xdr:nvPicPr>
      <xdr:blipFill rotWithShape="1">
        <a:blip xmlns:r="http://schemas.openxmlformats.org/officeDocument/2006/relationships" r:embed="rId1"/>
        <a:srcRect l="33444" t="27090" r="59925" b="64130"/>
        <a:stretch/>
      </xdr:blipFill>
      <xdr:spPr bwMode="auto">
        <a:xfrm>
          <a:off x="3297506" y="468644296"/>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2585</xdr:row>
      <xdr:rowOff>185057</xdr:rowOff>
    </xdr:from>
    <xdr:ext cx="1871255" cy="982133"/>
    <xdr:pic>
      <xdr:nvPicPr>
        <xdr:cNvPr id="153" name="Imagen 152" descr="Imagen relacionada">
          <a:extLst>
            <a:ext uri="{FF2B5EF4-FFF2-40B4-BE49-F238E27FC236}">
              <a16:creationId xmlns:a16="http://schemas.microsoft.com/office/drawing/2014/main" xmlns="" id="{C5CE1F7E-1411-4CEC-8297-EAF2A6203868}"/>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03935" y="468603900"/>
          <a:ext cx="1871255" cy="982133"/>
        </a:xfrm>
        <a:prstGeom prst="rect">
          <a:avLst/>
        </a:prstGeom>
        <a:noFill/>
        <a:ln>
          <a:noFill/>
        </a:ln>
      </xdr:spPr>
    </xdr:pic>
    <xdr:clientData/>
  </xdr:oneCellAnchor>
  <xdr:oneCellAnchor>
    <xdr:from>
      <xdr:col>4</xdr:col>
      <xdr:colOff>205598</xdr:colOff>
      <xdr:row>2614</xdr:row>
      <xdr:rowOff>44174</xdr:rowOff>
    </xdr:from>
    <xdr:ext cx="1356843" cy="1015274"/>
    <xdr:pic>
      <xdr:nvPicPr>
        <xdr:cNvPr id="154" name="Imagen 153">
          <a:extLst>
            <a:ext uri="{FF2B5EF4-FFF2-40B4-BE49-F238E27FC236}">
              <a16:creationId xmlns:a16="http://schemas.microsoft.com/office/drawing/2014/main" xmlns="" id="{E7473153-B9CB-4CB6-9283-1E1E674C33B0}"/>
            </a:ext>
          </a:extLst>
        </xdr:cNvPr>
        <xdr:cNvPicPr/>
      </xdr:nvPicPr>
      <xdr:blipFill rotWithShape="1">
        <a:blip xmlns:r="http://schemas.openxmlformats.org/officeDocument/2006/relationships" r:embed="rId1"/>
        <a:srcRect l="33444" t="27090" r="59925" b="64130"/>
        <a:stretch/>
      </xdr:blipFill>
      <xdr:spPr bwMode="auto">
        <a:xfrm>
          <a:off x="3330902" y="529126174"/>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131418</xdr:colOff>
      <xdr:row>2614</xdr:row>
      <xdr:rowOff>8361</xdr:rowOff>
    </xdr:from>
    <xdr:ext cx="1871255" cy="982133"/>
    <xdr:pic>
      <xdr:nvPicPr>
        <xdr:cNvPr id="155" name="Imagen 154" descr="Imagen relacionada">
          <a:extLst>
            <a:ext uri="{FF2B5EF4-FFF2-40B4-BE49-F238E27FC236}">
              <a16:creationId xmlns:a16="http://schemas.microsoft.com/office/drawing/2014/main" xmlns="" id="{D49E7E59-71A8-4B26-9810-DB38943E3D8F}"/>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350461" y="529090361"/>
          <a:ext cx="1871255" cy="982133"/>
        </a:xfrm>
        <a:prstGeom prst="rect">
          <a:avLst/>
        </a:prstGeom>
        <a:noFill/>
        <a:ln>
          <a:noFill/>
        </a:ln>
      </xdr:spPr>
    </xdr:pic>
    <xdr:clientData/>
  </xdr:oneCellAnchor>
  <xdr:oneCellAnchor>
    <xdr:from>
      <xdr:col>4</xdr:col>
      <xdr:colOff>139337</xdr:colOff>
      <xdr:row>2641</xdr:row>
      <xdr:rowOff>32657</xdr:rowOff>
    </xdr:from>
    <xdr:ext cx="1356843" cy="1015274"/>
    <xdr:pic>
      <xdr:nvPicPr>
        <xdr:cNvPr id="158" name="Imagen 157">
          <a:extLst>
            <a:ext uri="{FF2B5EF4-FFF2-40B4-BE49-F238E27FC236}">
              <a16:creationId xmlns:a16="http://schemas.microsoft.com/office/drawing/2014/main" xmlns="" id="{B0938E87-1EA4-46AF-A817-ACB72F49E6F7}"/>
            </a:ext>
          </a:extLst>
        </xdr:cNvPr>
        <xdr:cNvPicPr/>
      </xdr:nvPicPr>
      <xdr:blipFill rotWithShape="1">
        <a:blip xmlns:r="http://schemas.openxmlformats.org/officeDocument/2006/relationships" r:embed="rId1"/>
        <a:srcRect l="33444" t="27090" r="59925" b="64130"/>
        <a:stretch/>
      </xdr:blipFill>
      <xdr:spPr bwMode="auto">
        <a:xfrm>
          <a:off x="3297506" y="483948561"/>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2640</xdr:row>
      <xdr:rowOff>185057</xdr:rowOff>
    </xdr:from>
    <xdr:ext cx="1871255" cy="982133"/>
    <xdr:pic>
      <xdr:nvPicPr>
        <xdr:cNvPr id="159" name="Imagen 158" descr="Imagen relacionada">
          <a:extLst>
            <a:ext uri="{FF2B5EF4-FFF2-40B4-BE49-F238E27FC236}">
              <a16:creationId xmlns:a16="http://schemas.microsoft.com/office/drawing/2014/main" xmlns="" id="{32857E07-D065-4F37-9736-EC0349ED7F5F}"/>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03935" y="483908165"/>
          <a:ext cx="1871255" cy="982133"/>
        </a:xfrm>
        <a:prstGeom prst="rect">
          <a:avLst/>
        </a:prstGeom>
        <a:noFill/>
        <a:ln>
          <a:noFill/>
        </a:ln>
      </xdr:spPr>
    </xdr:pic>
    <xdr:clientData/>
  </xdr:oneCellAnchor>
  <xdr:oneCellAnchor>
    <xdr:from>
      <xdr:col>4</xdr:col>
      <xdr:colOff>139337</xdr:colOff>
      <xdr:row>2668</xdr:row>
      <xdr:rowOff>32657</xdr:rowOff>
    </xdr:from>
    <xdr:ext cx="1356843" cy="1015274"/>
    <xdr:pic>
      <xdr:nvPicPr>
        <xdr:cNvPr id="160" name="Imagen 159">
          <a:extLst>
            <a:ext uri="{FF2B5EF4-FFF2-40B4-BE49-F238E27FC236}">
              <a16:creationId xmlns:a16="http://schemas.microsoft.com/office/drawing/2014/main" xmlns="" id="{6F08C875-89EE-4DB0-8310-EFF3E1377E0F}"/>
            </a:ext>
          </a:extLst>
        </xdr:cNvPr>
        <xdr:cNvPicPr/>
      </xdr:nvPicPr>
      <xdr:blipFill rotWithShape="1">
        <a:blip xmlns:r="http://schemas.openxmlformats.org/officeDocument/2006/relationships" r:embed="rId1"/>
        <a:srcRect l="33444" t="27090" r="59925" b="64130"/>
        <a:stretch/>
      </xdr:blipFill>
      <xdr:spPr bwMode="auto">
        <a:xfrm>
          <a:off x="3297506" y="489172392"/>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2667</xdr:row>
      <xdr:rowOff>185057</xdr:rowOff>
    </xdr:from>
    <xdr:ext cx="1871255" cy="982133"/>
    <xdr:pic>
      <xdr:nvPicPr>
        <xdr:cNvPr id="161" name="Imagen 160" descr="Imagen relacionada">
          <a:extLst>
            <a:ext uri="{FF2B5EF4-FFF2-40B4-BE49-F238E27FC236}">
              <a16:creationId xmlns:a16="http://schemas.microsoft.com/office/drawing/2014/main" xmlns="" id="{493CE026-B9CB-4DFF-BD64-6EBE926C582D}"/>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03935" y="489131997"/>
          <a:ext cx="1871255" cy="982133"/>
        </a:xfrm>
        <a:prstGeom prst="rect">
          <a:avLst/>
        </a:prstGeom>
        <a:noFill/>
        <a:ln>
          <a:noFill/>
        </a:ln>
      </xdr:spPr>
    </xdr:pic>
    <xdr:clientData/>
  </xdr:oneCellAnchor>
  <xdr:oneCellAnchor>
    <xdr:from>
      <xdr:col>4</xdr:col>
      <xdr:colOff>139337</xdr:colOff>
      <xdr:row>2695</xdr:row>
      <xdr:rowOff>32657</xdr:rowOff>
    </xdr:from>
    <xdr:ext cx="1356843" cy="1015274"/>
    <xdr:pic>
      <xdr:nvPicPr>
        <xdr:cNvPr id="162" name="Imagen 161">
          <a:extLst>
            <a:ext uri="{FF2B5EF4-FFF2-40B4-BE49-F238E27FC236}">
              <a16:creationId xmlns:a16="http://schemas.microsoft.com/office/drawing/2014/main" xmlns="" id="{56BBFD1B-651D-4CFF-AA8D-5D4C5F6D9B0F}"/>
            </a:ext>
          </a:extLst>
        </xdr:cNvPr>
        <xdr:cNvPicPr/>
      </xdr:nvPicPr>
      <xdr:blipFill rotWithShape="1">
        <a:blip xmlns:r="http://schemas.openxmlformats.org/officeDocument/2006/relationships" r:embed="rId1"/>
        <a:srcRect l="33444" t="27090" r="59925" b="64130"/>
        <a:stretch/>
      </xdr:blipFill>
      <xdr:spPr bwMode="auto">
        <a:xfrm>
          <a:off x="3297506" y="494579838"/>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2694</xdr:row>
      <xdr:rowOff>185057</xdr:rowOff>
    </xdr:from>
    <xdr:ext cx="1871255" cy="982133"/>
    <xdr:pic>
      <xdr:nvPicPr>
        <xdr:cNvPr id="163" name="Imagen 162" descr="Imagen relacionada">
          <a:extLst>
            <a:ext uri="{FF2B5EF4-FFF2-40B4-BE49-F238E27FC236}">
              <a16:creationId xmlns:a16="http://schemas.microsoft.com/office/drawing/2014/main" xmlns="" id="{E1359CA0-0209-4308-8BA6-A2C4AF41B7B6}"/>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03935" y="494539443"/>
          <a:ext cx="1871255" cy="982133"/>
        </a:xfrm>
        <a:prstGeom prst="rect">
          <a:avLst/>
        </a:prstGeom>
        <a:noFill/>
        <a:ln>
          <a:noFill/>
        </a:ln>
      </xdr:spPr>
    </xdr:pic>
    <xdr:clientData/>
  </xdr:oneCellAnchor>
  <xdr:oneCellAnchor>
    <xdr:from>
      <xdr:col>4</xdr:col>
      <xdr:colOff>139337</xdr:colOff>
      <xdr:row>2722</xdr:row>
      <xdr:rowOff>32657</xdr:rowOff>
    </xdr:from>
    <xdr:ext cx="1356843" cy="1015274"/>
    <xdr:pic>
      <xdr:nvPicPr>
        <xdr:cNvPr id="164" name="Imagen 163">
          <a:extLst>
            <a:ext uri="{FF2B5EF4-FFF2-40B4-BE49-F238E27FC236}">
              <a16:creationId xmlns:a16="http://schemas.microsoft.com/office/drawing/2014/main" xmlns="" id="{142CC816-03EF-4071-97D7-69D80258D3F0}"/>
            </a:ext>
          </a:extLst>
        </xdr:cNvPr>
        <xdr:cNvPicPr/>
      </xdr:nvPicPr>
      <xdr:blipFill rotWithShape="1">
        <a:blip xmlns:r="http://schemas.openxmlformats.org/officeDocument/2006/relationships" r:embed="rId1"/>
        <a:srcRect l="33444" t="27090" r="59925" b="64130"/>
        <a:stretch/>
      </xdr:blipFill>
      <xdr:spPr bwMode="auto">
        <a:xfrm>
          <a:off x="3297506" y="499987284"/>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2721</xdr:row>
      <xdr:rowOff>185057</xdr:rowOff>
    </xdr:from>
    <xdr:ext cx="1871255" cy="982133"/>
    <xdr:pic>
      <xdr:nvPicPr>
        <xdr:cNvPr id="165" name="Imagen 164" descr="Imagen relacionada">
          <a:extLst>
            <a:ext uri="{FF2B5EF4-FFF2-40B4-BE49-F238E27FC236}">
              <a16:creationId xmlns:a16="http://schemas.microsoft.com/office/drawing/2014/main" xmlns="" id="{2D5F302F-CD96-49CF-A442-8FAC9B58765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03935" y="499946888"/>
          <a:ext cx="1871255" cy="982133"/>
        </a:xfrm>
        <a:prstGeom prst="rect">
          <a:avLst/>
        </a:prstGeom>
        <a:noFill/>
        <a:ln>
          <a:noFill/>
        </a:ln>
      </xdr:spPr>
    </xdr:pic>
    <xdr:clientData/>
  </xdr:oneCellAnchor>
  <xdr:oneCellAnchor>
    <xdr:from>
      <xdr:col>4</xdr:col>
      <xdr:colOff>139337</xdr:colOff>
      <xdr:row>2749</xdr:row>
      <xdr:rowOff>32657</xdr:rowOff>
    </xdr:from>
    <xdr:ext cx="1356843" cy="1015274"/>
    <xdr:pic>
      <xdr:nvPicPr>
        <xdr:cNvPr id="166" name="Imagen 165">
          <a:extLst>
            <a:ext uri="{FF2B5EF4-FFF2-40B4-BE49-F238E27FC236}">
              <a16:creationId xmlns:a16="http://schemas.microsoft.com/office/drawing/2014/main" xmlns="" id="{6438A6FC-B9A0-468E-B235-4B365E4EB8F6}"/>
            </a:ext>
          </a:extLst>
        </xdr:cNvPr>
        <xdr:cNvPicPr/>
      </xdr:nvPicPr>
      <xdr:blipFill rotWithShape="1">
        <a:blip xmlns:r="http://schemas.openxmlformats.org/officeDocument/2006/relationships" r:embed="rId1"/>
        <a:srcRect l="33444" t="27090" r="59925" b="64130"/>
        <a:stretch/>
      </xdr:blipFill>
      <xdr:spPr bwMode="auto">
        <a:xfrm>
          <a:off x="3297506" y="505394729"/>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2748</xdr:row>
      <xdr:rowOff>185057</xdr:rowOff>
    </xdr:from>
    <xdr:ext cx="1871255" cy="982133"/>
    <xdr:pic>
      <xdr:nvPicPr>
        <xdr:cNvPr id="167" name="Imagen 166" descr="Imagen relacionada">
          <a:extLst>
            <a:ext uri="{FF2B5EF4-FFF2-40B4-BE49-F238E27FC236}">
              <a16:creationId xmlns:a16="http://schemas.microsoft.com/office/drawing/2014/main" xmlns="" id="{D1B13B34-F95C-40EE-BFED-AF4002AD71E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03935" y="505354334"/>
          <a:ext cx="1871255" cy="982133"/>
        </a:xfrm>
        <a:prstGeom prst="rect">
          <a:avLst/>
        </a:prstGeom>
        <a:noFill/>
        <a:ln>
          <a:noFill/>
        </a:ln>
      </xdr:spPr>
    </xdr:pic>
    <xdr:clientData/>
  </xdr:oneCellAnchor>
  <xdr:oneCellAnchor>
    <xdr:from>
      <xdr:col>4</xdr:col>
      <xdr:colOff>139337</xdr:colOff>
      <xdr:row>2776</xdr:row>
      <xdr:rowOff>32657</xdr:rowOff>
    </xdr:from>
    <xdr:ext cx="1356843" cy="1015274"/>
    <xdr:pic>
      <xdr:nvPicPr>
        <xdr:cNvPr id="168" name="Imagen 167">
          <a:extLst>
            <a:ext uri="{FF2B5EF4-FFF2-40B4-BE49-F238E27FC236}">
              <a16:creationId xmlns:a16="http://schemas.microsoft.com/office/drawing/2014/main" xmlns="" id="{4580FF11-A45D-4357-9175-EB7ECCF24542}"/>
            </a:ext>
          </a:extLst>
        </xdr:cNvPr>
        <xdr:cNvPicPr/>
      </xdr:nvPicPr>
      <xdr:blipFill rotWithShape="1">
        <a:blip xmlns:r="http://schemas.openxmlformats.org/officeDocument/2006/relationships" r:embed="rId1"/>
        <a:srcRect l="33444" t="27090" r="59925" b="64130"/>
        <a:stretch/>
      </xdr:blipFill>
      <xdr:spPr bwMode="auto">
        <a:xfrm>
          <a:off x="3297506" y="510618561"/>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2775</xdr:row>
      <xdr:rowOff>185057</xdr:rowOff>
    </xdr:from>
    <xdr:ext cx="1871255" cy="982133"/>
    <xdr:pic>
      <xdr:nvPicPr>
        <xdr:cNvPr id="169" name="Imagen 168" descr="Imagen relacionada">
          <a:extLst>
            <a:ext uri="{FF2B5EF4-FFF2-40B4-BE49-F238E27FC236}">
              <a16:creationId xmlns:a16="http://schemas.microsoft.com/office/drawing/2014/main" xmlns="" id="{ABB30EE3-7CE9-452C-9349-2DE8CCDDC9DC}"/>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03935" y="510578165"/>
          <a:ext cx="1871255" cy="982133"/>
        </a:xfrm>
        <a:prstGeom prst="rect">
          <a:avLst/>
        </a:prstGeom>
        <a:noFill/>
        <a:ln>
          <a:noFill/>
        </a:ln>
      </xdr:spPr>
    </xdr:pic>
    <xdr:clientData/>
  </xdr:oneCellAnchor>
  <xdr:oneCellAnchor>
    <xdr:from>
      <xdr:col>4</xdr:col>
      <xdr:colOff>139337</xdr:colOff>
      <xdr:row>2803</xdr:row>
      <xdr:rowOff>32657</xdr:rowOff>
    </xdr:from>
    <xdr:ext cx="1356843" cy="1015274"/>
    <xdr:pic>
      <xdr:nvPicPr>
        <xdr:cNvPr id="170" name="Imagen 169">
          <a:extLst>
            <a:ext uri="{FF2B5EF4-FFF2-40B4-BE49-F238E27FC236}">
              <a16:creationId xmlns:a16="http://schemas.microsoft.com/office/drawing/2014/main" xmlns="" id="{920FB280-8FD7-4BDB-873D-DC841244E14A}"/>
            </a:ext>
          </a:extLst>
        </xdr:cNvPr>
        <xdr:cNvPicPr/>
      </xdr:nvPicPr>
      <xdr:blipFill rotWithShape="1">
        <a:blip xmlns:r="http://schemas.openxmlformats.org/officeDocument/2006/relationships" r:embed="rId1"/>
        <a:srcRect l="33444" t="27090" r="59925" b="64130"/>
        <a:stretch/>
      </xdr:blipFill>
      <xdr:spPr bwMode="auto">
        <a:xfrm>
          <a:off x="3297506" y="516026006"/>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2802</xdr:row>
      <xdr:rowOff>185057</xdr:rowOff>
    </xdr:from>
    <xdr:ext cx="1871255" cy="982133"/>
    <xdr:pic>
      <xdr:nvPicPr>
        <xdr:cNvPr id="171" name="Imagen 170" descr="Imagen relacionada">
          <a:extLst>
            <a:ext uri="{FF2B5EF4-FFF2-40B4-BE49-F238E27FC236}">
              <a16:creationId xmlns:a16="http://schemas.microsoft.com/office/drawing/2014/main" xmlns="" id="{1B3A1BA6-DA85-473C-BEA8-7773AE2D780A}"/>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03935" y="515985611"/>
          <a:ext cx="1871255" cy="982133"/>
        </a:xfrm>
        <a:prstGeom prst="rect">
          <a:avLst/>
        </a:prstGeom>
        <a:noFill/>
        <a:ln>
          <a:noFill/>
        </a:ln>
      </xdr:spPr>
    </xdr:pic>
    <xdr:clientData/>
  </xdr:oneCellAnchor>
  <xdr:oneCellAnchor>
    <xdr:from>
      <xdr:col>4</xdr:col>
      <xdr:colOff>139337</xdr:colOff>
      <xdr:row>2830</xdr:row>
      <xdr:rowOff>32657</xdr:rowOff>
    </xdr:from>
    <xdr:ext cx="1356843" cy="1015274"/>
    <xdr:pic>
      <xdr:nvPicPr>
        <xdr:cNvPr id="172" name="Imagen 171">
          <a:extLst>
            <a:ext uri="{FF2B5EF4-FFF2-40B4-BE49-F238E27FC236}">
              <a16:creationId xmlns:a16="http://schemas.microsoft.com/office/drawing/2014/main" xmlns="" id="{B4176194-E767-4006-8B9F-C4B8EDC873D5}"/>
            </a:ext>
          </a:extLst>
        </xdr:cNvPr>
        <xdr:cNvPicPr/>
      </xdr:nvPicPr>
      <xdr:blipFill rotWithShape="1">
        <a:blip xmlns:r="http://schemas.openxmlformats.org/officeDocument/2006/relationships" r:embed="rId1"/>
        <a:srcRect l="33444" t="27090" r="59925" b="64130"/>
        <a:stretch/>
      </xdr:blipFill>
      <xdr:spPr bwMode="auto">
        <a:xfrm>
          <a:off x="3297506" y="521433452"/>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2829</xdr:row>
      <xdr:rowOff>185057</xdr:rowOff>
    </xdr:from>
    <xdr:ext cx="1871255" cy="982133"/>
    <xdr:pic>
      <xdr:nvPicPr>
        <xdr:cNvPr id="173" name="Imagen 172" descr="Imagen relacionada">
          <a:extLst>
            <a:ext uri="{FF2B5EF4-FFF2-40B4-BE49-F238E27FC236}">
              <a16:creationId xmlns:a16="http://schemas.microsoft.com/office/drawing/2014/main" xmlns="" id="{E9322BDF-6190-4E86-B680-37317E2885BD}"/>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03935" y="521393057"/>
          <a:ext cx="1871255" cy="982133"/>
        </a:xfrm>
        <a:prstGeom prst="rect">
          <a:avLst/>
        </a:prstGeom>
        <a:noFill/>
        <a:ln>
          <a:noFill/>
        </a:ln>
      </xdr:spPr>
    </xdr:pic>
    <xdr:clientData/>
  </xdr:oneCellAnchor>
  <xdr:oneCellAnchor>
    <xdr:from>
      <xdr:col>4</xdr:col>
      <xdr:colOff>105470</xdr:colOff>
      <xdr:row>2857</xdr:row>
      <xdr:rowOff>142724</xdr:rowOff>
    </xdr:from>
    <xdr:ext cx="1356843" cy="1015274"/>
    <xdr:pic>
      <xdr:nvPicPr>
        <xdr:cNvPr id="174" name="Imagen 173">
          <a:extLst>
            <a:ext uri="{FF2B5EF4-FFF2-40B4-BE49-F238E27FC236}">
              <a16:creationId xmlns:a16="http://schemas.microsoft.com/office/drawing/2014/main" xmlns="" id="{27FEB677-AE9C-4154-A6EB-6C45676E85BA}"/>
            </a:ext>
          </a:extLst>
        </xdr:cNvPr>
        <xdr:cNvPicPr/>
      </xdr:nvPicPr>
      <xdr:blipFill rotWithShape="1">
        <a:blip xmlns:r="http://schemas.openxmlformats.org/officeDocument/2006/relationships" r:embed="rId1"/>
        <a:srcRect l="33444" t="27090" r="59925" b="64130"/>
        <a:stretch/>
      </xdr:blipFill>
      <xdr:spPr bwMode="auto">
        <a:xfrm>
          <a:off x="3288937" y="556174124"/>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2856</xdr:row>
      <xdr:rowOff>185057</xdr:rowOff>
    </xdr:from>
    <xdr:ext cx="1871255" cy="982133"/>
    <xdr:pic>
      <xdr:nvPicPr>
        <xdr:cNvPr id="175" name="Imagen 174" descr="Imagen relacionada">
          <a:extLst>
            <a:ext uri="{FF2B5EF4-FFF2-40B4-BE49-F238E27FC236}">
              <a16:creationId xmlns:a16="http://schemas.microsoft.com/office/drawing/2014/main" xmlns="" id="{27CFD2C4-1F3E-4B98-B1C9-4071E043AD84}"/>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03935" y="527176912"/>
          <a:ext cx="1871255" cy="982133"/>
        </a:xfrm>
        <a:prstGeom prst="rect">
          <a:avLst/>
        </a:prstGeom>
        <a:noFill/>
        <a:ln>
          <a:noFill/>
        </a:ln>
      </xdr:spPr>
    </xdr:pic>
    <xdr:clientData/>
  </xdr:oneCellAnchor>
  <xdr:oneCellAnchor>
    <xdr:from>
      <xdr:col>4</xdr:col>
      <xdr:colOff>139337</xdr:colOff>
      <xdr:row>2884</xdr:row>
      <xdr:rowOff>32657</xdr:rowOff>
    </xdr:from>
    <xdr:ext cx="1356843" cy="1015274"/>
    <xdr:pic>
      <xdr:nvPicPr>
        <xdr:cNvPr id="176" name="Imagen 175">
          <a:extLst>
            <a:ext uri="{FF2B5EF4-FFF2-40B4-BE49-F238E27FC236}">
              <a16:creationId xmlns:a16="http://schemas.microsoft.com/office/drawing/2014/main" xmlns="" id="{51B8A245-F4FA-4094-8582-EA4FE6CE14FE}"/>
            </a:ext>
          </a:extLst>
        </xdr:cNvPr>
        <xdr:cNvPicPr/>
      </xdr:nvPicPr>
      <xdr:blipFill rotWithShape="1">
        <a:blip xmlns:r="http://schemas.openxmlformats.org/officeDocument/2006/relationships" r:embed="rId1"/>
        <a:srcRect l="33444" t="27090" r="59925" b="64130"/>
        <a:stretch/>
      </xdr:blipFill>
      <xdr:spPr bwMode="auto">
        <a:xfrm>
          <a:off x="3297506" y="532624753"/>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2883</xdr:row>
      <xdr:rowOff>185057</xdr:rowOff>
    </xdr:from>
    <xdr:ext cx="1871255" cy="982133"/>
    <xdr:pic>
      <xdr:nvPicPr>
        <xdr:cNvPr id="177" name="Imagen 176" descr="Imagen relacionada">
          <a:extLst>
            <a:ext uri="{FF2B5EF4-FFF2-40B4-BE49-F238E27FC236}">
              <a16:creationId xmlns:a16="http://schemas.microsoft.com/office/drawing/2014/main" xmlns="" id="{72B99E16-4ECF-4DE0-BEB4-182D4A4FDC88}"/>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03935" y="532584358"/>
          <a:ext cx="1871255" cy="982133"/>
        </a:xfrm>
        <a:prstGeom prst="rect">
          <a:avLst/>
        </a:prstGeom>
        <a:noFill/>
        <a:ln>
          <a:noFill/>
        </a:ln>
      </xdr:spPr>
    </xdr:pic>
    <xdr:clientData/>
  </xdr:oneCellAnchor>
  <xdr:oneCellAnchor>
    <xdr:from>
      <xdr:col>4</xdr:col>
      <xdr:colOff>139337</xdr:colOff>
      <xdr:row>2911</xdr:row>
      <xdr:rowOff>32657</xdr:rowOff>
    </xdr:from>
    <xdr:ext cx="1356843" cy="1015274"/>
    <xdr:pic>
      <xdr:nvPicPr>
        <xdr:cNvPr id="178" name="Imagen 177">
          <a:extLst>
            <a:ext uri="{FF2B5EF4-FFF2-40B4-BE49-F238E27FC236}">
              <a16:creationId xmlns:a16="http://schemas.microsoft.com/office/drawing/2014/main" xmlns="" id="{DA9F6DBA-3442-4290-9E3A-A065ED34B902}"/>
            </a:ext>
          </a:extLst>
        </xdr:cNvPr>
        <xdr:cNvPicPr/>
      </xdr:nvPicPr>
      <xdr:blipFill rotWithShape="1">
        <a:blip xmlns:r="http://schemas.openxmlformats.org/officeDocument/2006/relationships" r:embed="rId1"/>
        <a:srcRect l="33444" t="27090" r="59925" b="64130"/>
        <a:stretch/>
      </xdr:blipFill>
      <xdr:spPr bwMode="auto">
        <a:xfrm>
          <a:off x="3297506" y="538032199"/>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2910</xdr:row>
      <xdr:rowOff>185057</xdr:rowOff>
    </xdr:from>
    <xdr:ext cx="1871255" cy="982133"/>
    <xdr:pic>
      <xdr:nvPicPr>
        <xdr:cNvPr id="179" name="Imagen 178" descr="Imagen relacionada">
          <a:extLst>
            <a:ext uri="{FF2B5EF4-FFF2-40B4-BE49-F238E27FC236}">
              <a16:creationId xmlns:a16="http://schemas.microsoft.com/office/drawing/2014/main" xmlns="" id="{C56AD38D-3126-47BA-8A64-3F6DD93D2647}"/>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03935" y="537991804"/>
          <a:ext cx="1871255" cy="982133"/>
        </a:xfrm>
        <a:prstGeom prst="rect">
          <a:avLst/>
        </a:prstGeom>
        <a:noFill/>
        <a:ln>
          <a:noFill/>
        </a:ln>
      </xdr:spPr>
    </xdr:pic>
    <xdr:clientData/>
  </xdr:oneCellAnchor>
  <xdr:oneCellAnchor>
    <xdr:from>
      <xdr:col>4</xdr:col>
      <xdr:colOff>139337</xdr:colOff>
      <xdr:row>2938</xdr:row>
      <xdr:rowOff>32657</xdr:rowOff>
    </xdr:from>
    <xdr:ext cx="1356843" cy="1015274"/>
    <xdr:pic>
      <xdr:nvPicPr>
        <xdr:cNvPr id="180" name="Imagen 179">
          <a:extLst>
            <a:ext uri="{FF2B5EF4-FFF2-40B4-BE49-F238E27FC236}">
              <a16:creationId xmlns:a16="http://schemas.microsoft.com/office/drawing/2014/main" xmlns="" id="{62F3C1DA-E4C2-4299-B78D-E3335DDAFCB6}"/>
            </a:ext>
          </a:extLst>
        </xdr:cNvPr>
        <xdr:cNvPicPr/>
      </xdr:nvPicPr>
      <xdr:blipFill rotWithShape="1">
        <a:blip xmlns:r="http://schemas.openxmlformats.org/officeDocument/2006/relationships" r:embed="rId1"/>
        <a:srcRect l="33444" t="27090" r="59925" b="64130"/>
        <a:stretch/>
      </xdr:blipFill>
      <xdr:spPr bwMode="auto">
        <a:xfrm>
          <a:off x="3297506" y="543439645"/>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2937</xdr:row>
      <xdr:rowOff>185057</xdr:rowOff>
    </xdr:from>
    <xdr:ext cx="1871255" cy="982133"/>
    <xdr:pic>
      <xdr:nvPicPr>
        <xdr:cNvPr id="181" name="Imagen 180" descr="Imagen relacionada">
          <a:extLst>
            <a:ext uri="{FF2B5EF4-FFF2-40B4-BE49-F238E27FC236}">
              <a16:creationId xmlns:a16="http://schemas.microsoft.com/office/drawing/2014/main" xmlns="" id="{3FFBE789-6385-4C29-896C-B13BF917C388}"/>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03935" y="543399250"/>
          <a:ext cx="1871255" cy="982133"/>
        </a:xfrm>
        <a:prstGeom prst="rect">
          <a:avLst/>
        </a:prstGeom>
        <a:noFill/>
        <a:ln>
          <a:noFill/>
        </a:ln>
      </xdr:spPr>
    </xdr:pic>
    <xdr:clientData/>
  </xdr:oneCellAnchor>
  <xdr:oneCellAnchor>
    <xdr:from>
      <xdr:col>4</xdr:col>
      <xdr:colOff>139337</xdr:colOff>
      <xdr:row>2966</xdr:row>
      <xdr:rowOff>32657</xdr:rowOff>
    </xdr:from>
    <xdr:ext cx="1356843" cy="1015274"/>
    <xdr:pic>
      <xdr:nvPicPr>
        <xdr:cNvPr id="182" name="Imagen 181">
          <a:extLst>
            <a:ext uri="{FF2B5EF4-FFF2-40B4-BE49-F238E27FC236}">
              <a16:creationId xmlns:a16="http://schemas.microsoft.com/office/drawing/2014/main" xmlns="" id="{E6FC1A77-E881-46DE-A589-4CE35D03E4DC}"/>
            </a:ext>
          </a:extLst>
        </xdr:cNvPr>
        <xdr:cNvPicPr/>
      </xdr:nvPicPr>
      <xdr:blipFill rotWithShape="1">
        <a:blip xmlns:r="http://schemas.openxmlformats.org/officeDocument/2006/relationships" r:embed="rId1"/>
        <a:srcRect l="33444" t="27090" r="59925" b="64130"/>
        <a:stretch/>
      </xdr:blipFill>
      <xdr:spPr bwMode="auto">
        <a:xfrm>
          <a:off x="3297506" y="548847091"/>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2965</xdr:row>
      <xdr:rowOff>185057</xdr:rowOff>
    </xdr:from>
    <xdr:ext cx="1871255" cy="982133"/>
    <xdr:pic>
      <xdr:nvPicPr>
        <xdr:cNvPr id="183" name="Imagen 182" descr="Imagen relacionada">
          <a:extLst>
            <a:ext uri="{FF2B5EF4-FFF2-40B4-BE49-F238E27FC236}">
              <a16:creationId xmlns:a16="http://schemas.microsoft.com/office/drawing/2014/main" xmlns="" id="{13FF9CF9-11A0-494F-9633-BE1BCE08D6E4}"/>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03935" y="548806696"/>
          <a:ext cx="1871255" cy="982133"/>
        </a:xfrm>
        <a:prstGeom prst="rect">
          <a:avLst/>
        </a:prstGeom>
        <a:noFill/>
        <a:ln>
          <a:noFill/>
        </a:ln>
      </xdr:spPr>
    </xdr:pic>
    <xdr:clientData/>
  </xdr:oneCellAnchor>
  <xdr:oneCellAnchor>
    <xdr:from>
      <xdr:col>4</xdr:col>
      <xdr:colOff>139337</xdr:colOff>
      <xdr:row>2995</xdr:row>
      <xdr:rowOff>32657</xdr:rowOff>
    </xdr:from>
    <xdr:ext cx="1356843" cy="1015274"/>
    <xdr:pic>
      <xdr:nvPicPr>
        <xdr:cNvPr id="184" name="Imagen 183">
          <a:extLst>
            <a:ext uri="{FF2B5EF4-FFF2-40B4-BE49-F238E27FC236}">
              <a16:creationId xmlns:a16="http://schemas.microsoft.com/office/drawing/2014/main" xmlns="" id="{DF685798-4650-451C-91D4-C550BAFFD1A9}"/>
            </a:ext>
          </a:extLst>
        </xdr:cNvPr>
        <xdr:cNvPicPr/>
      </xdr:nvPicPr>
      <xdr:blipFill rotWithShape="1">
        <a:blip xmlns:r="http://schemas.openxmlformats.org/officeDocument/2006/relationships" r:embed="rId1"/>
        <a:srcRect l="33444" t="27090" r="59925" b="64130"/>
        <a:stretch/>
      </xdr:blipFill>
      <xdr:spPr bwMode="auto">
        <a:xfrm>
          <a:off x="3297506" y="554254537"/>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2994</xdr:row>
      <xdr:rowOff>185057</xdr:rowOff>
    </xdr:from>
    <xdr:ext cx="1871255" cy="982133"/>
    <xdr:pic>
      <xdr:nvPicPr>
        <xdr:cNvPr id="185" name="Imagen 184" descr="Imagen relacionada">
          <a:extLst>
            <a:ext uri="{FF2B5EF4-FFF2-40B4-BE49-F238E27FC236}">
              <a16:creationId xmlns:a16="http://schemas.microsoft.com/office/drawing/2014/main" xmlns="" id="{CBF8B196-FFE8-4143-A4ED-4D69491009CA}"/>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03935" y="554214141"/>
          <a:ext cx="1871255" cy="982133"/>
        </a:xfrm>
        <a:prstGeom prst="rect">
          <a:avLst/>
        </a:prstGeom>
        <a:noFill/>
        <a:ln>
          <a:noFill/>
        </a:ln>
      </xdr:spPr>
    </xdr:pic>
    <xdr:clientData/>
  </xdr:oneCellAnchor>
  <xdr:oneCellAnchor>
    <xdr:from>
      <xdr:col>4</xdr:col>
      <xdr:colOff>139337</xdr:colOff>
      <xdr:row>3022</xdr:row>
      <xdr:rowOff>32657</xdr:rowOff>
    </xdr:from>
    <xdr:ext cx="1356843" cy="1015274"/>
    <xdr:pic>
      <xdr:nvPicPr>
        <xdr:cNvPr id="186" name="Imagen 185">
          <a:extLst>
            <a:ext uri="{FF2B5EF4-FFF2-40B4-BE49-F238E27FC236}">
              <a16:creationId xmlns:a16="http://schemas.microsoft.com/office/drawing/2014/main" xmlns="" id="{77707F2D-B023-4D93-A9A7-61AFE0E1CAEC}"/>
            </a:ext>
          </a:extLst>
        </xdr:cNvPr>
        <xdr:cNvPicPr/>
      </xdr:nvPicPr>
      <xdr:blipFill rotWithShape="1">
        <a:blip xmlns:r="http://schemas.openxmlformats.org/officeDocument/2006/relationships" r:embed="rId1"/>
        <a:srcRect l="33444" t="27090" r="59925" b="64130"/>
        <a:stretch/>
      </xdr:blipFill>
      <xdr:spPr bwMode="auto">
        <a:xfrm>
          <a:off x="3297506" y="560194464"/>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3021</xdr:row>
      <xdr:rowOff>185057</xdr:rowOff>
    </xdr:from>
    <xdr:ext cx="1871255" cy="982133"/>
    <xdr:pic>
      <xdr:nvPicPr>
        <xdr:cNvPr id="187" name="Imagen 186" descr="Imagen relacionada">
          <a:extLst>
            <a:ext uri="{FF2B5EF4-FFF2-40B4-BE49-F238E27FC236}">
              <a16:creationId xmlns:a16="http://schemas.microsoft.com/office/drawing/2014/main" xmlns="" id="{9946CF43-B55E-4149-A689-065C33E82067}"/>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03935" y="560154069"/>
          <a:ext cx="1871255" cy="982133"/>
        </a:xfrm>
        <a:prstGeom prst="rect">
          <a:avLst/>
        </a:prstGeom>
        <a:noFill/>
        <a:ln>
          <a:noFill/>
        </a:ln>
      </xdr:spPr>
    </xdr:pic>
    <xdr:clientData/>
  </xdr:oneCellAnchor>
  <xdr:oneCellAnchor>
    <xdr:from>
      <xdr:col>4</xdr:col>
      <xdr:colOff>139337</xdr:colOff>
      <xdr:row>3050</xdr:row>
      <xdr:rowOff>32657</xdr:rowOff>
    </xdr:from>
    <xdr:ext cx="1356843" cy="1015274"/>
    <xdr:pic>
      <xdr:nvPicPr>
        <xdr:cNvPr id="188" name="Imagen 187">
          <a:extLst>
            <a:ext uri="{FF2B5EF4-FFF2-40B4-BE49-F238E27FC236}">
              <a16:creationId xmlns:a16="http://schemas.microsoft.com/office/drawing/2014/main" xmlns="" id="{35F982CA-735A-4156-B738-65BD0AD938EC}"/>
            </a:ext>
          </a:extLst>
        </xdr:cNvPr>
        <xdr:cNvPicPr/>
      </xdr:nvPicPr>
      <xdr:blipFill rotWithShape="1">
        <a:blip xmlns:r="http://schemas.openxmlformats.org/officeDocument/2006/relationships" r:embed="rId1"/>
        <a:srcRect l="33444" t="27090" r="59925" b="64130"/>
        <a:stretch/>
      </xdr:blipFill>
      <xdr:spPr bwMode="auto">
        <a:xfrm>
          <a:off x="3322804" y="571574990"/>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3049</xdr:row>
      <xdr:rowOff>185057</xdr:rowOff>
    </xdr:from>
    <xdr:ext cx="1871255" cy="982133"/>
    <xdr:pic>
      <xdr:nvPicPr>
        <xdr:cNvPr id="189" name="Imagen 188" descr="Imagen relacionada">
          <a:extLst>
            <a:ext uri="{FF2B5EF4-FFF2-40B4-BE49-F238E27FC236}">
              <a16:creationId xmlns:a16="http://schemas.microsoft.com/office/drawing/2014/main" xmlns="" id="{AAF5A49F-10CE-4D63-96C0-1D0E39F833C5}"/>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68200" y="571532657"/>
          <a:ext cx="1871255" cy="982133"/>
        </a:xfrm>
        <a:prstGeom prst="rect">
          <a:avLst/>
        </a:prstGeom>
        <a:noFill/>
        <a:ln>
          <a:noFill/>
        </a:ln>
      </xdr:spPr>
    </xdr:pic>
    <xdr:clientData/>
  </xdr:oneCellAnchor>
  <xdr:oneCellAnchor>
    <xdr:from>
      <xdr:col>4</xdr:col>
      <xdr:colOff>139337</xdr:colOff>
      <xdr:row>3078</xdr:row>
      <xdr:rowOff>32657</xdr:rowOff>
    </xdr:from>
    <xdr:ext cx="1356843" cy="1015274"/>
    <xdr:pic>
      <xdr:nvPicPr>
        <xdr:cNvPr id="190" name="Imagen 189">
          <a:extLst>
            <a:ext uri="{FF2B5EF4-FFF2-40B4-BE49-F238E27FC236}">
              <a16:creationId xmlns:a16="http://schemas.microsoft.com/office/drawing/2014/main" xmlns="" id="{D2B3DC36-5A7D-4C7F-A83F-E4FB1D8F1DEE}"/>
            </a:ext>
          </a:extLst>
        </xdr:cNvPr>
        <xdr:cNvPicPr/>
      </xdr:nvPicPr>
      <xdr:blipFill rotWithShape="1">
        <a:blip xmlns:r="http://schemas.openxmlformats.org/officeDocument/2006/relationships" r:embed="rId1"/>
        <a:srcRect l="33444" t="27090" r="59925" b="64130"/>
        <a:stretch/>
      </xdr:blipFill>
      <xdr:spPr bwMode="auto">
        <a:xfrm>
          <a:off x="3322804" y="577052924"/>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3077</xdr:row>
      <xdr:rowOff>185057</xdr:rowOff>
    </xdr:from>
    <xdr:ext cx="1871255" cy="982133"/>
    <xdr:pic>
      <xdr:nvPicPr>
        <xdr:cNvPr id="191" name="Imagen 190" descr="Imagen relacionada">
          <a:extLst>
            <a:ext uri="{FF2B5EF4-FFF2-40B4-BE49-F238E27FC236}">
              <a16:creationId xmlns:a16="http://schemas.microsoft.com/office/drawing/2014/main" xmlns="" id="{72D0DE20-821E-4279-8A7E-398D699ADEC5}"/>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68200" y="577010590"/>
          <a:ext cx="1871255" cy="982133"/>
        </a:xfrm>
        <a:prstGeom prst="rect">
          <a:avLst/>
        </a:prstGeom>
        <a:noFill/>
        <a:ln>
          <a:noFill/>
        </a:ln>
      </xdr:spPr>
    </xdr:pic>
    <xdr:clientData/>
  </xdr:oneCellAnchor>
  <xdr:oneCellAnchor>
    <xdr:from>
      <xdr:col>4</xdr:col>
      <xdr:colOff>139337</xdr:colOff>
      <xdr:row>3107</xdr:row>
      <xdr:rowOff>32657</xdr:rowOff>
    </xdr:from>
    <xdr:ext cx="1356843" cy="1015274"/>
    <xdr:pic>
      <xdr:nvPicPr>
        <xdr:cNvPr id="192" name="Imagen 191">
          <a:extLst>
            <a:ext uri="{FF2B5EF4-FFF2-40B4-BE49-F238E27FC236}">
              <a16:creationId xmlns:a16="http://schemas.microsoft.com/office/drawing/2014/main" xmlns="" id="{C90A6E0F-34FA-4509-A412-ABBB21EBCCC5}"/>
            </a:ext>
          </a:extLst>
        </xdr:cNvPr>
        <xdr:cNvPicPr/>
      </xdr:nvPicPr>
      <xdr:blipFill rotWithShape="1">
        <a:blip xmlns:r="http://schemas.openxmlformats.org/officeDocument/2006/relationships" r:embed="rId1"/>
        <a:srcRect l="33444" t="27090" r="59925" b="64130"/>
        <a:stretch/>
      </xdr:blipFill>
      <xdr:spPr bwMode="auto">
        <a:xfrm>
          <a:off x="3322804" y="582344590"/>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3106</xdr:row>
      <xdr:rowOff>185057</xdr:rowOff>
    </xdr:from>
    <xdr:ext cx="1871255" cy="982133"/>
    <xdr:pic>
      <xdr:nvPicPr>
        <xdr:cNvPr id="193" name="Imagen 192" descr="Imagen relacionada">
          <a:extLst>
            <a:ext uri="{FF2B5EF4-FFF2-40B4-BE49-F238E27FC236}">
              <a16:creationId xmlns:a16="http://schemas.microsoft.com/office/drawing/2014/main" xmlns="" id="{1B041ED4-695A-4D86-9B7D-2F12AFE6247D}"/>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68200" y="582302257"/>
          <a:ext cx="1871255" cy="982133"/>
        </a:xfrm>
        <a:prstGeom prst="rect">
          <a:avLst/>
        </a:prstGeom>
        <a:noFill/>
        <a:ln>
          <a:noFill/>
        </a:ln>
      </xdr:spPr>
    </xdr:pic>
    <xdr:clientData/>
  </xdr:oneCellAnchor>
  <xdr:oneCellAnchor>
    <xdr:from>
      <xdr:col>4</xdr:col>
      <xdr:colOff>139337</xdr:colOff>
      <xdr:row>3137</xdr:row>
      <xdr:rowOff>32657</xdr:rowOff>
    </xdr:from>
    <xdr:ext cx="1356843" cy="1015274"/>
    <xdr:pic>
      <xdr:nvPicPr>
        <xdr:cNvPr id="194" name="Imagen 193">
          <a:extLst>
            <a:ext uri="{FF2B5EF4-FFF2-40B4-BE49-F238E27FC236}">
              <a16:creationId xmlns:a16="http://schemas.microsoft.com/office/drawing/2014/main" xmlns="" id="{CE0CE8C9-01C2-42BF-9D43-6180DFD63F09}"/>
            </a:ext>
          </a:extLst>
        </xdr:cNvPr>
        <xdr:cNvPicPr/>
      </xdr:nvPicPr>
      <xdr:blipFill rotWithShape="1">
        <a:blip xmlns:r="http://schemas.openxmlformats.org/officeDocument/2006/relationships" r:embed="rId1"/>
        <a:srcRect l="33444" t="27090" r="59925" b="64130"/>
        <a:stretch/>
      </xdr:blipFill>
      <xdr:spPr bwMode="auto">
        <a:xfrm>
          <a:off x="3322804" y="588008790"/>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3136</xdr:row>
      <xdr:rowOff>185057</xdr:rowOff>
    </xdr:from>
    <xdr:ext cx="1871255" cy="982133"/>
    <xdr:pic>
      <xdr:nvPicPr>
        <xdr:cNvPr id="195" name="Imagen 194" descr="Imagen relacionada">
          <a:extLst>
            <a:ext uri="{FF2B5EF4-FFF2-40B4-BE49-F238E27FC236}">
              <a16:creationId xmlns:a16="http://schemas.microsoft.com/office/drawing/2014/main" xmlns="" id="{A82967BB-92B3-48C4-812E-FA205FC8D1AD}"/>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68200" y="587966457"/>
          <a:ext cx="1871255" cy="982133"/>
        </a:xfrm>
        <a:prstGeom prst="rect">
          <a:avLst/>
        </a:prstGeom>
        <a:noFill/>
        <a:ln>
          <a:noFill/>
        </a:ln>
      </xdr:spPr>
    </xdr:pic>
    <xdr:clientData/>
  </xdr:oneCellAnchor>
  <xdr:oneCellAnchor>
    <xdr:from>
      <xdr:col>4</xdr:col>
      <xdr:colOff>139337</xdr:colOff>
      <xdr:row>3168</xdr:row>
      <xdr:rowOff>32657</xdr:rowOff>
    </xdr:from>
    <xdr:ext cx="1356843" cy="1015274"/>
    <xdr:pic>
      <xdr:nvPicPr>
        <xdr:cNvPr id="196" name="Imagen 195">
          <a:extLst>
            <a:ext uri="{FF2B5EF4-FFF2-40B4-BE49-F238E27FC236}">
              <a16:creationId xmlns:a16="http://schemas.microsoft.com/office/drawing/2014/main" xmlns="" id="{9969E5AF-C78A-4125-961D-70740FB7C1FD}"/>
            </a:ext>
          </a:extLst>
        </xdr:cNvPr>
        <xdr:cNvPicPr/>
      </xdr:nvPicPr>
      <xdr:blipFill rotWithShape="1">
        <a:blip xmlns:r="http://schemas.openxmlformats.org/officeDocument/2006/relationships" r:embed="rId1"/>
        <a:srcRect l="33444" t="27090" r="59925" b="64130"/>
        <a:stretch/>
      </xdr:blipFill>
      <xdr:spPr bwMode="auto">
        <a:xfrm>
          <a:off x="3322804" y="593859257"/>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3167</xdr:row>
      <xdr:rowOff>185057</xdr:rowOff>
    </xdr:from>
    <xdr:ext cx="1871255" cy="982133"/>
    <xdr:pic>
      <xdr:nvPicPr>
        <xdr:cNvPr id="197" name="Imagen 196" descr="Imagen relacionada">
          <a:extLst>
            <a:ext uri="{FF2B5EF4-FFF2-40B4-BE49-F238E27FC236}">
              <a16:creationId xmlns:a16="http://schemas.microsoft.com/office/drawing/2014/main" xmlns="" id="{AFADEB3E-F795-4457-BBCD-7C514A1C391B}"/>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68200" y="593816924"/>
          <a:ext cx="1871255" cy="982133"/>
        </a:xfrm>
        <a:prstGeom prst="rect">
          <a:avLst/>
        </a:prstGeom>
        <a:noFill/>
        <a:ln>
          <a:noFill/>
        </a:ln>
      </xdr:spPr>
    </xdr:pic>
    <xdr:clientData/>
  </xdr:oneCellAnchor>
  <xdr:oneCellAnchor>
    <xdr:from>
      <xdr:col>4</xdr:col>
      <xdr:colOff>139337</xdr:colOff>
      <xdr:row>3230</xdr:row>
      <xdr:rowOff>32657</xdr:rowOff>
    </xdr:from>
    <xdr:ext cx="1356843" cy="1015274"/>
    <xdr:pic>
      <xdr:nvPicPr>
        <xdr:cNvPr id="198" name="Imagen 197">
          <a:extLst>
            <a:ext uri="{FF2B5EF4-FFF2-40B4-BE49-F238E27FC236}">
              <a16:creationId xmlns:a16="http://schemas.microsoft.com/office/drawing/2014/main" xmlns="" id="{0B2BF6A2-93C7-4227-9D27-CDC317D58FEA}"/>
            </a:ext>
          </a:extLst>
        </xdr:cNvPr>
        <xdr:cNvPicPr/>
      </xdr:nvPicPr>
      <xdr:blipFill rotWithShape="1">
        <a:blip xmlns:r="http://schemas.openxmlformats.org/officeDocument/2006/relationships" r:embed="rId1"/>
        <a:srcRect l="33444" t="27090" r="59925" b="64130"/>
        <a:stretch/>
      </xdr:blipFill>
      <xdr:spPr bwMode="auto">
        <a:xfrm>
          <a:off x="3322804" y="599709724"/>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98286</xdr:colOff>
      <xdr:row>3230</xdr:row>
      <xdr:rowOff>33130</xdr:rowOff>
    </xdr:from>
    <xdr:ext cx="1871255" cy="982133"/>
    <xdr:pic>
      <xdr:nvPicPr>
        <xdr:cNvPr id="199" name="Imagen 198" descr="Imagen relacionada">
          <a:extLst>
            <a:ext uri="{FF2B5EF4-FFF2-40B4-BE49-F238E27FC236}">
              <a16:creationId xmlns:a16="http://schemas.microsoft.com/office/drawing/2014/main" xmlns="" id="{43444FE9-03DE-4526-862A-6056AC09F4EE}"/>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317329" y="672371130"/>
          <a:ext cx="1871255" cy="982133"/>
        </a:xfrm>
        <a:prstGeom prst="rect">
          <a:avLst/>
        </a:prstGeom>
        <a:noFill/>
        <a:ln>
          <a:noFill/>
        </a:ln>
      </xdr:spPr>
    </xdr:pic>
    <xdr:clientData/>
  </xdr:oneCellAnchor>
  <xdr:oneCellAnchor>
    <xdr:from>
      <xdr:col>4</xdr:col>
      <xdr:colOff>139337</xdr:colOff>
      <xdr:row>3257</xdr:row>
      <xdr:rowOff>32657</xdr:rowOff>
    </xdr:from>
    <xdr:ext cx="1356843" cy="1015274"/>
    <xdr:pic>
      <xdr:nvPicPr>
        <xdr:cNvPr id="200" name="Imagen 199">
          <a:extLst>
            <a:ext uri="{FF2B5EF4-FFF2-40B4-BE49-F238E27FC236}">
              <a16:creationId xmlns:a16="http://schemas.microsoft.com/office/drawing/2014/main" xmlns="" id="{B4DD324E-B3DD-44A2-8168-B3192C89C796}"/>
            </a:ext>
          </a:extLst>
        </xdr:cNvPr>
        <xdr:cNvPicPr/>
      </xdr:nvPicPr>
      <xdr:blipFill rotWithShape="1">
        <a:blip xmlns:r="http://schemas.openxmlformats.org/officeDocument/2006/relationships" r:embed="rId1"/>
        <a:srcRect l="33444" t="27090" r="59925" b="64130"/>
        <a:stretch/>
      </xdr:blipFill>
      <xdr:spPr bwMode="auto">
        <a:xfrm>
          <a:off x="3322804" y="599709724"/>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3256</xdr:row>
      <xdr:rowOff>185057</xdr:rowOff>
    </xdr:from>
    <xdr:ext cx="1871255" cy="982133"/>
    <xdr:pic>
      <xdr:nvPicPr>
        <xdr:cNvPr id="201" name="Imagen 200" descr="Imagen relacionada">
          <a:extLst>
            <a:ext uri="{FF2B5EF4-FFF2-40B4-BE49-F238E27FC236}">
              <a16:creationId xmlns:a16="http://schemas.microsoft.com/office/drawing/2014/main" xmlns="" id="{643A4002-C9B0-4537-98F5-8D86C4C9F327}"/>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68200" y="599667390"/>
          <a:ext cx="1871255" cy="982133"/>
        </a:xfrm>
        <a:prstGeom prst="rect">
          <a:avLst/>
        </a:prstGeom>
        <a:noFill/>
        <a:ln>
          <a:noFill/>
        </a:ln>
      </xdr:spPr>
    </xdr:pic>
    <xdr:clientData/>
  </xdr:oneCellAnchor>
  <xdr:oneCellAnchor>
    <xdr:from>
      <xdr:col>4</xdr:col>
      <xdr:colOff>139337</xdr:colOff>
      <xdr:row>3288</xdr:row>
      <xdr:rowOff>32657</xdr:rowOff>
    </xdr:from>
    <xdr:ext cx="1356843" cy="1015274"/>
    <xdr:pic>
      <xdr:nvPicPr>
        <xdr:cNvPr id="202" name="Imagen 201">
          <a:extLst>
            <a:ext uri="{FF2B5EF4-FFF2-40B4-BE49-F238E27FC236}">
              <a16:creationId xmlns:a16="http://schemas.microsoft.com/office/drawing/2014/main" xmlns="" id="{CB59D78A-AC97-4F52-A648-B5F7B884392C}"/>
            </a:ext>
          </a:extLst>
        </xdr:cNvPr>
        <xdr:cNvPicPr/>
      </xdr:nvPicPr>
      <xdr:blipFill rotWithShape="1">
        <a:blip xmlns:r="http://schemas.openxmlformats.org/officeDocument/2006/relationships" r:embed="rId1"/>
        <a:srcRect l="33444" t="27090" r="59925" b="64130"/>
        <a:stretch/>
      </xdr:blipFill>
      <xdr:spPr bwMode="auto">
        <a:xfrm>
          <a:off x="3322804" y="611038124"/>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3287</xdr:row>
      <xdr:rowOff>185057</xdr:rowOff>
    </xdr:from>
    <xdr:ext cx="1871255" cy="982133"/>
    <xdr:pic>
      <xdr:nvPicPr>
        <xdr:cNvPr id="203" name="Imagen 202" descr="Imagen relacionada">
          <a:extLst>
            <a:ext uri="{FF2B5EF4-FFF2-40B4-BE49-F238E27FC236}">
              <a16:creationId xmlns:a16="http://schemas.microsoft.com/office/drawing/2014/main" xmlns="" id="{3BCA14D5-03BA-4291-8CE4-E72985358544}"/>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68200" y="610995790"/>
          <a:ext cx="1871255" cy="982133"/>
        </a:xfrm>
        <a:prstGeom prst="rect">
          <a:avLst/>
        </a:prstGeom>
        <a:noFill/>
        <a:ln>
          <a:noFill/>
        </a:ln>
      </xdr:spPr>
    </xdr:pic>
    <xdr:clientData/>
  </xdr:oneCellAnchor>
  <xdr:oneCellAnchor>
    <xdr:from>
      <xdr:col>4</xdr:col>
      <xdr:colOff>139337</xdr:colOff>
      <xdr:row>3319</xdr:row>
      <xdr:rowOff>32657</xdr:rowOff>
    </xdr:from>
    <xdr:ext cx="1356843" cy="1015274"/>
    <xdr:pic>
      <xdr:nvPicPr>
        <xdr:cNvPr id="204" name="Imagen 203">
          <a:extLst>
            <a:ext uri="{FF2B5EF4-FFF2-40B4-BE49-F238E27FC236}">
              <a16:creationId xmlns:a16="http://schemas.microsoft.com/office/drawing/2014/main" xmlns="" id="{665410A0-E831-4691-A591-4791B709375F}"/>
            </a:ext>
          </a:extLst>
        </xdr:cNvPr>
        <xdr:cNvPicPr/>
      </xdr:nvPicPr>
      <xdr:blipFill rotWithShape="1">
        <a:blip xmlns:r="http://schemas.openxmlformats.org/officeDocument/2006/relationships" r:embed="rId1"/>
        <a:srcRect l="33444" t="27090" r="59925" b="64130"/>
        <a:stretch/>
      </xdr:blipFill>
      <xdr:spPr bwMode="auto">
        <a:xfrm>
          <a:off x="3322804" y="616888590"/>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3318</xdr:row>
      <xdr:rowOff>185057</xdr:rowOff>
    </xdr:from>
    <xdr:ext cx="1871255" cy="982133"/>
    <xdr:pic>
      <xdr:nvPicPr>
        <xdr:cNvPr id="205" name="Imagen 204" descr="Imagen relacionada">
          <a:extLst>
            <a:ext uri="{FF2B5EF4-FFF2-40B4-BE49-F238E27FC236}">
              <a16:creationId xmlns:a16="http://schemas.microsoft.com/office/drawing/2014/main" xmlns="" id="{B1A86EBF-4459-4D55-93DF-434D3A21093C}"/>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68200" y="616846257"/>
          <a:ext cx="1871255" cy="982133"/>
        </a:xfrm>
        <a:prstGeom prst="rect">
          <a:avLst/>
        </a:prstGeom>
        <a:noFill/>
        <a:ln>
          <a:noFill/>
        </a:ln>
      </xdr:spPr>
    </xdr:pic>
    <xdr:clientData/>
  </xdr:oneCellAnchor>
  <xdr:oneCellAnchor>
    <xdr:from>
      <xdr:col>4</xdr:col>
      <xdr:colOff>139337</xdr:colOff>
      <xdr:row>3350</xdr:row>
      <xdr:rowOff>32657</xdr:rowOff>
    </xdr:from>
    <xdr:ext cx="1356843" cy="1015274"/>
    <xdr:pic>
      <xdr:nvPicPr>
        <xdr:cNvPr id="206" name="Imagen 205">
          <a:extLst>
            <a:ext uri="{FF2B5EF4-FFF2-40B4-BE49-F238E27FC236}">
              <a16:creationId xmlns:a16="http://schemas.microsoft.com/office/drawing/2014/main" xmlns="" id="{E65E2F53-3A34-425F-B748-CB55F4ACD902}"/>
            </a:ext>
          </a:extLst>
        </xdr:cNvPr>
        <xdr:cNvPicPr/>
      </xdr:nvPicPr>
      <xdr:blipFill rotWithShape="1">
        <a:blip xmlns:r="http://schemas.openxmlformats.org/officeDocument/2006/relationships" r:embed="rId1"/>
        <a:srcRect l="33444" t="27090" r="59925" b="64130"/>
        <a:stretch/>
      </xdr:blipFill>
      <xdr:spPr bwMode="auto">
        <a:xfrm>
          <a:off x="3322804" y="622739057"/>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3349</xdr:row>
      <xdr:rowOff>185057</xdr:rowOff>
    </xdr:from>
    <xdr:ext cx="1871255" cy="982133"/>
    <xdr:pic>
      <xdr:nvPicPr>
        <xdr:cNvPr id="207" name="Imagen 206" descr="Imagen relacionada">
          <a:extLst>
            <a:ext uri="{FF2B5EF4-FFF2-40B4-BE49-F238E27FC236}">
              <a16:creationId xmlns:a16="http://schemas.microsoft.com/office/drawing/2014/main" xmlns="" id="{41801B7E-FB28-4943-A525-B35D6BB5CDD8}"/>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68200" y="622696724"/>
          <a:ext cx="1871255" cy="982133"/>
        </a:xfrm>
        <a:prstGeom prst="rect">
          <a:avLst/>
        </a:prstGeom>
        <a:noFill/>
        <a:ln>
          <a:noFill/>
        </a:ln>
      </xdr:spPr>
    </xdr:pic>
    <xdr:clientData/>
  </xdr:oneCellAnchor>
  <xdr:oneCellAnchor>
    <xdr:from>
      <xdr:col>4</xdr:col>
      <xdr:colOff>139337</xdr:colOff>
      <xdr:row>3381</xdr:row>
      <xdr:rowOff>32657</xdr:rowOff>
    </xdr:from>
    <xdr:ext cx="1356843" cy="1015274"/>
    <xdr:pic>
      <xdr:nvPicPr>
        <xdr:cNvPr id="208" name="Imagen 207">
          <a:extLst>
            <a:ext uri="{FF2B5EF4-FFF2-40B4-BE49-F238E27FC236}">
              <a16:creationId xmlns:a16="http://schemas.microsoft.com/office/drawing/2014/main" xmlns="" id="{24774821-E96E-49D8-828B-2F1BB5C71D35}"/>
            </a:ext>
          </a:extLst>
        </xdr:cNvPr>
        <xdr:cNvPicPr/>
      </xdr:nvPicPr>
      <xdr:blipFill rotWithShape="1">
        <a:blip xmlns:r="http://schemas.openxmlformats.org/officeDocument/2006/relationships" r:embed="rId1"/>
        <a:srcRect l="33444" t="27090" r="59925" b="64130"/>
        <a:stretch/>
      </xdr:blipFill>
      <xdr:spPr bwMode="auto">
        <a:xfrm>
          <a:off x="3322804" y="628589524"/>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3380</xdr:row>
      <xdr:rowOff>185057</xdr:rowOff>
    </xdr:from>
    <xdr:ext cx="1871255" cy="982133"/>
    <xdr:pic>
      <xdr:nvPicPr>
        <xdr:cNvPr id="209" name="Imagen 208" descr="Imagen relacionada">
          <a:extLst>
            <a:ext uri="{FF2B5EF4-FFF2-40B4-BE49-F238E27FC236}">
              <a16:creationId xmlns:a16="http://schemas.microsoft.com/office/drawing/2014/main" xmlns="" id="{2E944A42-0FAD-4CB7-8ED7-2D602F621A6A}"/>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68200" y="628547190"/>
          <a:ext cx="1871255" cy="982133"/>
        </a:xfrm>
        <a:prstGeom prst="rect">
          <a:avLst/>
        </a:prstGeom>
        <a:noFill/>
        <a:ln>
          <a:noFill/>
        </a:ln>
      </xdr:spPr>
    </xdr:pic>
    <xdr:clientData/>
  </xdr:oneCellAnchor>
  <xdr:oneCellAnchor>
    <xdr:from>
      <xdr:col>4</xdr:col>
      <xdr:colOff>139337</xdr:colOff>
      <xdr:row>3412</xdr:row>
      <xdr:rowOff>32657</xdr:rowOff>
    </xdr:from>
    <xdr:ext cx="1356843" cy="1015274"/>
    <xdr:pic>
      <xdr:nvPicPr>
        <xdr:cNvPr id="210" name="Imagen 209">
          <a:extLst>
            <a:ext uri="{FF2B5EF4-FFF2-40B4-BE49-F238E27FC236}">
              <a16:creationId xmlns:a16="http://schemas.microsoft.com/office/drawing/2014/main" xmlns="" id="{0A904622-A631-43B8-84E1-FE0DDB32E180}"/>
            </a:ext>
          </a:extLst>
        </xdr:cNvPr>
        <xdr:cNvPicPr/>
      </xdr:nvPicPr>
      <xdr:blipFill rotWithShape="1">
        <a:blip xmlns:r="http://schemas.openxmlformats.org/officeDocument/2006/relationships" r:embed="rId1"/>
        <a:srcRect l="33444" t="27090" r="59925" b="64130"/>
        <a:stretch/>
      </xdr:blipFill>
      <xdr:spPr bwMode="auto">
        <a:xfrm>
          <a:off x="3322804" y="634439990"/>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3411</xdr:row>
      <xdr:rowOff>185057</xdr:rowOff>
    </xdr:from>
    <xdr:ext cx="1871255" cy="982133"/>
    <xdr:pic>
      <xdr:nvPicPr>
        <xdr:cNvPr id="211" name="Imagen 210" descr="Imagen relacionada">
          <a:extLst>
            <a:ext uri="{FF2B5EF4-FFF2-40B4-BE49-F238E27FC236}">
              <a16:creationId xmlns:a16="http://schemas.microsoft.com/office/drawing/2014/main" xmlns="" id="{55EEFA14-675C-4E1B-A77E-5376C3D2CB5B}"/>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68200" y="634397657"/>
          <a:ext cx="1871255" cy="982133"/>
        </a:xfrm>
        <a:prstGeom prst="rect">
          <a:avLst/>
        </a:prstGeom>
        <a:noFill/>
        <a:ln>
          <a:noFill/>
        </a:ln>
      </xdr:spPr>
    </xdr:pic>
    <xdr:clientData/>
  </xdr:oneCellAnchor>
  <xdr:oneCellAnchor>
    <xdr:from>
      <xdr:col>4</xdr:col>
      <xdr:colOff>461176</xdr:colOff>
      <xdr:row>676</xdr:row>
      <xdr:rowOff>80396</xdr:rowOff>
    </xdr:from>
    <xdr:ext cx="1592911" cy="1015274"/>
    <xdr:pic>
      <xdr:nvPicPr>
        <xdr:cNvPr id="212" name="Imagen 211">
          <a:extLst>
            <a:ext uri="{FF2B5EF4-FFF2-40B4-BE49-F238E27FC236}">
              <a16:creationId xmlns:a16="http://schemas.microsoft.com/office/drawing/2014/main" xmlns="" id="{66ED0448-E136-4BE0-88C9-68E31606107F}"/>
            </a:ext>
          </a:extLst>
        </xdr:cNvPr>
        <xdr:cNvPicPr/>
      </xdr:nvPicPr>
      <xdr:blipFill rotWithShape="1">
        <a:blip xmlns:r="http://schemas.openxmlformats.org/officeDocument/2006/relationships" r:embed="rId1"/>
        <a:srcRect l="33444" t="27090" r="59925" b="64130"/>
        <a:stretch/>
      </xdr:blipFill>
      <xdr:spPr bwMode="auto">
        <a:xfrm>
          <a:off x="3641698" y="162209700"/>
          <a:ext cx="1592911" cy="1015274"/>
        </a:xfrm>
        <a:prstGeom prst="rect">
          <a:avLst/>
        </a:prstGeom>
        <a:ln>
          <a:noFill/>
        </a:ln>
        <a:extLst>
          <a:ext uri="{53640926-AAD7-44D8-BBD7-CCE9431645EC}">
            <a14:shadowObscured xmlns:a14="http://schemas.microsoft.com/office/drawing/2010/main"/>
          </a:ext>
        </a:extLst>
      </xdr:spPr>
    </xdr:pic>
    <xdr:clientData/>
  </xdr:oneCellAnchor>
  <xdr:oneCellAnchor>
    <xdr:from>
      <xdr:col>4</xdr:col>
      <xdr:colOff>139337</xdr:colOff>
      <xdr:row>3439</xdr:row>
      <xdr:rowOff>32657</xdr:rowOff>
    </xdr:from>
    <xdr:ext cx="1356843" cy="1015274"/>
    <xdr:pic>
      <xdr:nvPicPr>
        <xdr:cNvPr id="214" name="Imagen 213">
          <a:extLst>
            <a:ext uri="{FF2B5EF4-FFF2-40B4-BE49-F238E27FC236}">
              <a16:creationId xmlns:a16="http://schemas.microsoft.com/office/drawing/2014/main" xmlns="" id="{F540AE80-A9BD-45C8-98D2-A8E8029E0FC5}"/>
            </a:ext>
          </a:extLst>
        </xdr:cNvPr>
        <xdr:cNvPicPr/>
      </xdr:nvPicPr>
      <xdr:blipFill rotWithShape="1">
        <a:blip xmlns:r="http://schemas.openxmlformats.org/officeDocument/2006/relationships" r:embed="rId1"/>
        <a:srcRect l="33444" t="27090" r="59925" b="64130"/>
        <a:stretch/>
      </xdr:blipFill>
      <xdr:spPr bwMode="auto">
        <a:xfrm>
          <a:off x="3264641" y="821248261"/>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3438</xdr:row>
      <xdr:rowOff>185057</xdr:rowOff>
    </xdr:from>
    <xdr:ext cx="1871255" cy="982133"/>
    <xdr:pic>
      <xdr:nvPicPr>
        <xdr:cNvPr id="215" name="Imagen 214" descr="Imagen relacionada">
          <a:extLst>
            <a:ext uri="{FF2B5EF4-FFF2-40B4-BE49-F238E27FC236}">
              <a16:creationId xmlns:a16="http://schemas.microsoft.com/office/drawing/2014/main" xmlns="" id="{5B571969-7D8A-40F5-BC4A-F4BD994A2311}"/>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979939" y="821245579"/>
          <a:ext cx="1871255" cy="982133"/>
        </a:xfrm>
        <a:prstGeom prst="rect">
          <a:avLst/>
        </a:prstGeom>
        <a:noFill/>
        <a:ln>
          <a:noFill/>
        </a:ln>
      </xdr:spPr>
    </xdr:pic>
    <xdr:clientData/>
  </xdr:oneCellAnchor>
  <xdr:oneCellAnchor>
    <xdr:from>
      <xdr:col>4</xdr:col>
      <xdr:colOff>426467</xdr:colOff>
      <xdr:row>3467</xdr:row>
      <xdr:rowOff>66261</xdr:rowOff>
    </xdr:from>
    <xdr:ext cx="1356843" cy="1015274"/>
    <xdr:pic>
      <xdr:nvPicPr>
        <xdr:cNvPr id="216" name="Imagen 215">
          <a:extLst>
            <a:ext uri="{FF2B5EF4-FFF2-40B4-BE49-F238E27FC236}">
              <a16:creationId xmlns:a16="http://schemas.microsoft.com/office/drawing/2014/main" xmlns="" id="{FB60346D-3F7D-41BB-AA7E-828701DE6FA2}"/>
            </a:ext>
          </a:extLst>
        </xdr:cNvPr>
        <xdr:cNvPicPr/>
      </xdr:nvPicPr>
      <xdr:blipFill rotWithShape="1">
        <a:blip xmlns:r="http://schemas.openxmlformats.org/officeDocument/2006/relationships" r:embed="rId1"/>
        <a:srcRect l="33444" t="27090" r="59925" b="64130"/>
        <a:stretch/>
      </xdr:blipFill>
      <xdr:spPr bwMode="auto">
        <a:xfrm>
          <a:off x="3551771" y="827664522"/>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12</xdr:col>
      <xdr:colOff>727765</xdr:colOff>
      <xdr:row>3467</xdr:row>
      <xdr:rowOff>19406</xdr:rowOff>
    </xdr:from>
    <xdr:ext cx="1871255" cy="982133"/>
    <xdr:pic>
      <xdr:nvPicPr>
        <xdr:cNvPr id="217" name="Imagen 216" descr="Imagen relacionada">
          <a:extLst>
            <a:ext uri="{FF2B5EF4-FFF2-40B4-BE49-F238E27FC236}">
              <a16:creationId xmlns:a16="http://schemas.microsoft.com/office/drawing/2014/main" xmlns="" id="{F5A0E28B-01F8-40B4-A361-2CE59981B743}"/>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836374" y="827617667"/>
          <a:ext cx="1871255" cy="982133"/>
        </a:xfrm>
        <a:prstGeom prst="rect">
          <a:avLst/>
        </a:prstGeom>
        <a:noFill/>
        <a:ln>
          <a:noFill/>
        </a:ln>
      </xdr:spPr>
    </xdr:pic>
    <xdr:clientData/>
  </xdr:oneCellAnchor>
  <xdr:oneCellAnchor>
    <xdr:from>
      <xdr:col>4</xdr:col>
      <xdr:colOff>139337</xdr:colOff>
      <xdr:row>3495</xdr:row>
      <xdr:rowOff>32657</xdr:rowOff>
    </xdr:from>
    <xdr:ext cx="1356843" cy="1015274"/>
    <xdr:pic>
      <xdr:nvPicPr>
        <xdr:cNvPr id="220" name="Imagen 219">
          <a:extLst>
            <a:ext uri="{FF2B5EF4-FFF2-40B4-BE49-F238E27FC236}">
              <a16:creationId xmlns:a16="http://schemas.microsoft.com/office/drawing/2014/main" xmlns="" id="{2F0893F6-9FF0-4822-AF7F-6AC17533A019}"/>
            </a:ext>
          </a:extLst>
        </xdr:cNvPr>
        <xdr:cNvPicPr/>
      </xdr:nvPicPr>
      <xdr:blipFill rotWithShape="1">
        <a:blip xmlns:r="http://schemas.openxmlformats.org/officeDocument/2006/relationships" r:embed="rId1"/>
        <a:srcRect l="33444" t="27090" r="59925" b="64130"/>
        <a:stretch/>
      </xdr:blipFill>
      <xdr:spPr bwMode="auto">
        <a:xfrm>
          <a:off x="3322804" y="675359390"/>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3494</xdr:row>
      <xdr:rowOff>185057</xdr:rowOff>
    </xdr:from>
    <xdr:ext cx="1871255" cy="982133"/>
    <xdr:pic>
      <xdr:nvPicPr>
        <xdr:cNvPr id="221" name="Imagen 220" descr="Imagen relacionada">
          <a:extLst>
            <a:ext uri="{FF2B5EF4-FFF2-40B4-BE49-F238E27FC236}">
              <a16:creationId xmlns:a16="http://schemas.microsoft.com/office/drawing/2014/main" xmlns="" id="{903ECD59-BBE0-40D5-880A-5C9C62ACB832}"/>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343467" y="675317057"/>
          <a:ext cx="1871255" cy="982133"/>
        </a:xfrm>
        <a:prstGeom prst="rect">
          <a:avLst/>
        </a:prstGeom>
        <a:noFill/>
        <a:ln>
          <a:noFill/>
        </a:ln>
      </xdr:spPr>
    </xdr:pic>
    <xdr:clientData/>
  </xdr:oneCellAnchor>
  <xdr:oneCellAnchor>
    <xdr:from>
      <xdr:col>4</xdr:col>
      <xdr:colOff>139337</xdr:colOff>
      <xdr:row>3522</xdr:row>
      <xdr:rowOff>32657</xdr:rowOff>
    </xdr:from>
    <xdr:ext cx="1356843" cy="1015274"/>
    <xdr:pic>
      <xdr:nvPicPr>
        <xdr:cNvPr id="222" name="Imagen 221">
          <a:extLst>
            <a:ext uri="{FF2B5EF4-FFF2-40B4-BE49-F238E27FC236}">
              <a16:creationId xmlns:a16="http://schemas.microsoft.com/office/drawing/2014/main" xmlns="" id="{567A8E05-DD27-4292-A1D4-3BE4C136027A}"/>
            </a:ext>
          </a:extLst>
        </xdr:cNvPr>
        <xdr:cNvPicPr/>
      </xdr:nvPicPr>
      <xdr:blipFill rotWithShape="1">
        <a:blip xmlns:r="http://schemas.openxmlformats.org/officeDocument/2006/relationships" r:embed="rId1"/>
        <a:srcRect l="33444" t="27090" r="59925" b="64130"/>
        <a:stretch/>
      </xdr:blipFill>
      <xdr:spPr bwMode="auto">
        <a:xfrm>
          <a:off x="3322804" y="681116724"/>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3521</xdr:row>
      <xdr:rowOff>185057</xdr:rowOff>
    </xdr:from>
    <xdr:ext cx="1871255" cy="982133"/>
    <xdr:pic>
      <xdr:nvPicPr>
        <xdr:cNvPr id="223" name="Imagen 222" descr="Imagen relacionada">
          <a:extLst>
            <a:ext uri="{FF2B5EF4-FFF2-40B4-BE49-F238E27FC236}">
              <a16:creationId xmlns:a16="http://schemas.microsoft.com/office/drawing/2014/main" xmlns="" id="{30DEDBB4-DED4-47F0-BBBD-10C22F686987}"/>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343467" y="681074390"/>
          <a:ext cx="1871255" cy="982133"/>
        </a:xfrm>
        <a:prstGeom prst="rect">
          <a:avLst/>
        </a:prstGeom>
        <a:noFill/>
        <a:ln>
          <a:noFill/>
        </a:ln>
      </xdr:spPr>
    </xdr:pic>
    <xdr:clientData/>
  </xdr:oneCellAnchor>
  <xdr:oneCellAnchor>
    <xdr:from>
      <xdr:col>4</xdr:col>
      <xdr:colOff>139337</xdr:colOff>
      <xdr:row>3549</xdr:row>
      <xdr:rowOff>32657</xdr:rowOff>
    </xdr:from>
    <xdr:ext cx="1356843" cy="1015274"/>
    <xdr:pic>
      <xdr:nvPicPr>
        <xdr:cNvPr id="224" name="Imagen 223">
          <a:extLst>
            <a:ext uri="{FF2B5EF4-FFF2-40B4-BE49-F238E27FC236}">
              <a16:creationId xmlns:a16="http://schemas.microsoft.com/office/drawing/2014/main" xmlns="" id="{93D479CE-83C2-4CE3-9C4C-909CF40EDCB9}"/>
            </a:ext>
          </a:extLst>
        </xdr:cNvPr>
        <xdr:cNvPicPr/>
      </xdr:nvPicPr>
      <xdr:blipFill rotWithShape="1">
        <a:blip xmlns:r="http://schemas.openxmlformats.org/officeDocument/2006/relationships" r:embed="rId1"/>
        <a:srcRect l="33444" t="27090" r="59925" b="64130"/>
        <a:stretch/>
      </xdr:blipFill>
      <xdr:spPr bwMode="auto">
        <a:xfrm>
          <a:off x="3322804" y="686874057"/>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3548</xdr:row>
      <xdr:rowOff>185057</xdr:rowOff>
    </xdr:from>
    <xdr:ext cx="1871255" cy="982133"/>
    <xdr:pic>
      <xdr:nvPicPr>
        <xdr:cNvPr id="225" name="Imagen 224" descr="Imagen relacionada">
          <a:extLst>
            <a:ext uri="{FF2B5EF4-FFF2-40B4-BE49-F238E27FC236}">
              <a16:creationId xmlns:a16="http://schemas.microsoft.com/office/drawing/2014/main" xmlns="" id="{700BBC45-48E0-4AC1-B5E1-F68F2A7B8964}"/>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343467" y="686831724"/>
          <a:ext cx="1871255" cy="982133"/>
        </a:xfrm>
        <a:prstGeom prst="rect">
          <a:avLst/>
        </a:prstGeom>
        <a:noFill/>
        <a:ln>
          <a:noFill/>
        </a:ln>
      </xdr:spPr>
    </xdr:pic>
    <xdr:clientData/>
  </xdr:oneCellAnchor>
  <xdr:oneCellAnchor>
    <xdr:from>
      <xdr:col>4</xdr:col>
      <xdr:colOff>369410</xdr:colOff>
      <xdr:row>3577</xdr:row>
      <xdr:rowOff>33131</xdr:rowOff>
    </xdr:from>
    <xdr:ext cx="1356843" cy="1015274"/>
    <xdr:pic>
      <xdr:nvPicPr>
        <xdr:cNvPr id="226" name="Imagen 225">
          <a:extLst>
            <a:ext uri="{FF2B5EF4-FFF2-40B4-BE49-F238E27FC236}">
              <a16:creationId xmlns:a16="http://schemas.microsoft.com/office/drawing/2014/main" xmlns="" id="{22648A3B-E63F-4BAA-AB6C-AFF50497187A}"/>
            </a:ext>
          </a:extLst>
        </xdr:cNvPr>
        <xdr:cNvPicPr/>
      </xdr:nvPicPr>
      <xdr:blipFill rotWithShape="1">
        <a:blip xmlns:r="http://schemas.openxmlformats.org/officeDocument/2006/relationships" r:embed="rId1"/>
        <a:srcRect l="33444" t="27090" r="59925" b="64130"/>
        <a:stretch/>
      </xdr:blipFill>
      <xdr:spPr bwMode="auto">
        <a:xfrm>
          <a:off x="3494714" y="762154609"/>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186635</xdr:colOff>
      <xdr:row>3577</xdr:row>
      <xdr:rowOff>0</xdr:rowOff>
    </xdr:from>
    <xdr:ext cx="1871255" cy="982133"/>
    <xdr:pic>
      <xdr:nvPicPr>
        <xdr:cNvPr id="227" name="Imagen 226" descr="Imagen relacionada">
          <a:extLst>
            <a:ext uri="{FF2B5EF4-FFF2-40B4-BE49-F238E27FC236}">
              <a16:creationId xmlns:a16="http://schemas.microsoft.com/office/drawing/2014/main" xmlns="" id="{81639CF7-2786-4C6D-8B67-5BB0C1C81AB3}"/>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405678" y="762118796"/>
          <a:ext cx="1871255" cy="982133"/>
        </a:xfrm>
        <a:prstGeom prst="rect">
          <a:avLst/>
        </a:prstGeom>
        <a:noFill/>
        <a:ln>
          <a:noFill/>
        </a:ln>
      </xdr:spPr>
    </xdr:pic>
    <xdr:clientData/>
  </xdr:oneCellAnchor>
  <xdr:oneCellAnchor>
    <xdr:from>
      <xdr:col>4</xdr:col>
      <xdr:colOff>139337</xdr:colOff>
      <xdr:row>3608</xdr:row>
      <xdr:rowOff>32657</xdr:rowOff>
    </xdr:from>
    <xdr:ext cx="1356843" cy="1015274"/>
    <xdr:pic>
      <xdr:nvPicPr>
        <xdr:cNvPr id="234" name="Imagen 233">
          <a:extLst>
            <a:ext uri="{FF2B5EF4-FFF2-40B4-BE49-F238E27FC236}">
              <a16:creationId xmlns:a16="http://schemas.microsoft.com/office/drawing/2014/main" xmlns="" id="{649AC8AA-0754-4343-AFDD-E3C4558062BA}"/>
            </a:ext>
          </a:extLst>
        </xdr:cNvPr>
        <xdr:cNvPicPr/>
      </xdr:nvPicPr>
      <xdr:blipFill rotWithShape="1">
        <a:blip xmlns:r="http://schemas.openxmlformats.org/officeDocument/2006/relationships" r:embed="rId1"/>
        <a:srcRect l="33444" t="27090" r="59925" b="64130"/>
        <a:stretch/>
      </xdr:blipFill>
      <xdr:spPr bwMode="auto">
        <a:xfrm>
          <a:off x="3322804" y="713146124"/>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3607</xdr:row>
      <xdr:rowOff>185057</xdr:rowOff>
    </xdr:from>
    <xdr:ext cx="1871255" cy="982133"/>
    <xdr:pic>
      <xdr:nvPicPr>
        <xdr:cNvPr id="235" name="Imagen 234" descr="Imagen relacionada">
          <a:extLst>
            <a:ext uri="{FF2B5EF4-FFF2-40B4-BE49-F238E27FC236}">
              <a16:creationId xmlns:a16="http://schemas.microsoft.com/office/drawing/2014/main" xmlns="" id="{5F3307DA-06B0-43BA-8B61-6D591489C055}"/>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343467" y="713103790"/>
          <a:ext cx="1871255" cy="982133"/>
        </a:xfrm>
        <a:prstGeom prst="rect">
          <a:avLst/>
        </a:prstGeom>
        <a:noFill/>
        <a:ln>
          <a:noFill/>
        </a:ln>
      </xdr:spPr>
    </xdr:pic>
    <xdr:clientData/>
  </xdr:oneCellAnchor>
  <xdr:oneCellAnchor>
    <xdr:from>
      <xdr:col>4</xdr:col>
      <xdr:colOff>139337</xdr:colOff>
      <xdr:row>3635</xdr:row>
      <xdr:rowOff>32657</xdr:rowOff>
    </xdr:from>
    <xdr:ext cx="1356843" cy="1015274"/>
    <xdr:pic>
      <xdr:nvPicPr>
        <xdr:cNvPr id="238" name="Imagen 237">
          <a:extLst>
            <a:ext uri="{FF2B5EF4-FFF2-40B4-BE49-F238E27FC236}">
              <a16:creationId xmlns:a16="http://schemas.microsoft.com/office/drawing/2014/main" xmlns="" id="{8E23C480-3A68-4479-B341-1E33B83955F9}"/>
            </a:ext>
          </a:extLst>
        </xdr:cNvPr>
        <xdr:cNvPicPr/>
      </xdr:nvPicPr>
      <xdr:blipFill rotWithShape="1">
        <a:blip xmlns:r="http://schemas.openxmlformats.org/officeDocument/2006/relationships" r:embed="rId1"/>
        <a:srcRect l="33444" t="27090" r="59925" b="64130"/>
        <a:stretch/>
      </xdr:blipFill>
      <xdr:spPr bwMode="auto">
        <a:xfrm>
          <a:off x="3322804" y="719343724"/>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3634</xdr:row>
      <xdr:rowOff>185057</xdr:rowOff>
    </xdr:from>
    <xdr:ext cx="1871255" cy="982133"/>
    <xdr:pic>
      <xdr:nvPicPr>
        <xdr:cNvPr id="239" name="Imagen 238" descr="Imagen relacionada">
          <a:extLst>
            <a:ext uri="{FF2B5EF4-FFF2-40B4-BE49-F238E27FC236}">
              <a16:creationId xmlns:a16="http://schemas.microsoft.com/office/drawing/2014/main" xmlns="" id="{BE98A09D-0931-4395-BC68-E04E28F73F34}"/>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343467" y="719301390"/>
          <a:ext cx="1871255" cy="982133"/>
        </a:xfrm>
        <a:prstGeom prst="rect">
          <a:avLst/>
        </a:prstGeom>
        <a:noFill/>
        <a:ln>
          <a:noFill/>
        </a:ln>
      </xdr:spPr>
    </xdr:pic>
    <xdr:clientData/>
  </xdr:oneCellAnchor>
  <xdr:oneCellAnchor>
    <xdr:from>
      <xdr:col>4</xdr:col>
      <xdr:colOff>139337</xdr:colOff>
      <xdr:row>3663</xdr:row>
      <xdr:rowOff>32657</xdr:rowOff>
    </xdr:from>
    <xdr:ext cx="1356843" cy="1015274"/>
    <xdr:pic>
      <xdr:nvPicPr>
        <xdr:cNvPr id="240" name="Imagen 239">
          <a:extLst>
            <a:ext uri="{FF2B5EF4-FFF2-40B4-BE49-F238E27FC236}">
              <a16:creationId xmlns:a16="http://schemas.microsoft.com/office/drawing/2014/main" xmlns="" id="{468A213D-C6FE-4286-9140-A71497531972}"/>
            </a:ext>
          </a:extLst>
        </xdr:cNvPr>
        <xdr:cNvPicPr/>
      </xdr:nvPicPr>
      <xdr:blipFill rotWithShape="1">
        <a:blip xmlns:r="http://schemas.openxmlformats.org/officeDocument/2006/relationships" r:embed="rId1"/>
        <a:srcRect l="33444" t="27090" r="59925" b="64130"/>
        <a:stretch/>
      </xdr:blipFill>
      <xdr:spPr bwMode="auto">
        <a:xfrm>
          <a:off x="3322804" y="724796257"/>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3662</xdr:row>
      <xdr:rowOff>185057</xdr:rowOff>
    </xdr:from>
    <xdr:ext cx="1871255" cy="982133"/>
    <xdr:pic>
      <xdr:nvPicPr>
        <xdr:cNvPr id="241" name="Imagen 240" descr="Imagen relacionada">
          <a:extLst>
            <a:ext uri="{FF2B5EF4-FFF2-40B4-BE49-F238E27FC236}">
              <a16:creationId xmlns:a16="http://schemas.microsoft.com/office/drawing/2014/main" xmlns="" id="{6306BD82-3D18-40A7-85C2-DAEBF8C6E64B}"/>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343467" y="724753924"/>
          <a:ext cx="1871255" cy="982133"/>
        </a:xfrm>
        <a:prstGeom prst="rect">
          <a:avLst/>
        </a:prstGeom>
        <a:noFill/>
        <a:ln>
          <a:noFill/>
        </a:ln>
      </xdr:spPr>
    </xdr:pic>
    <xdr:clientData/>
  </xdr:oneCellAnchor>
  <xdr:oneCellAnchor>
    <xdr:from>
      <xdr:col>4</xdr:col>
      <xdr:colOff>139337</xdr:colOff>
      <xdr:row>3693</xdr:row>
      <xdr:rowOff>32657</xdr:rowOff>
    </xdr:from>
    <xdr:ext cx="1356843" cy="1015274"/>
    <xdr:pic>
      <xdr:nvPicPr>
        <xdr:cNvPr id="242" name="Imagen 241">
          <a:extLst>
            <a:ext uri="{FF2B5EF4-FFF2-40B4-BE49-F238E27FC236}">
              <a16:creationId xmlns:a16="http://schemas.microsoft.com/office/drawing/2014/main" xmlns="" id="{9C8516BF-8242-426B-960D-8EA1377FB4ED}"/>
            </a:ext>
          </a:extLst>
        </xdr:cNvPr>
        <xdr:cNvPicPr/>
      </xdr:nvPicPr>
      <xdr:blipFill rotWithShape="1">
        <a:blip xmlns:r="http://schemas.openxmlformats.org/officeDocument/2006/relationships" r:embed="rId1"/>
        <a:srcRect l="33444" t="27090" r="59925" b="64130"/>
        <a:stretch/>
      </xdr:blipFill>
      <xdr:spPr bwMode="auto">
        <a:xfrm>
          <a:off x="3322804" y="730079457"/>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3692</xdr:row>
      <xdr:rowOff>185057</xdr:rowOff>
    </xdr:from>
    <xdr:ext cx="1871255" cy="982133"/>
    <xdr:pic>
      <xdr:nvPicPr>
        <xdr:cNvPr id="243" name="Imagen 242" descr="Imagen relacionada">
          <a:extLst>
            <a:ext uri="{FF2B5EF4-FFF2-40B4-BE49-F238E27FC236}">
              <a16:creationId xmlns:a16="http://schemas.microsoft.com/office/drawing/2014/main" xmlns="" id="{93AFDDB3-E4AE-4BFE-8AC5-26314C518799}"/>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343467" y="730037124"/>
          <a:ext cx="1871255" cy="982133"/>
        </a:xfrm>
        <a:prstGeom prst="rect">
          <a:avLst/>
        </a:prstGeom>
        <a:noFill/>
        <a:ln>
          <a:noFill/>
        </a:ln>
      </xdr:spPr>
    </xdr:pic>
    <xdr:clientData/>
  </xdr:oneCellAnchor>
  <xdr:oneCellAnchor>
    <xdr:from>
      <xdr:col>4</xdr:col>
      <xdr:colOff>139337</xdr:colOff>
      <xdr:row>3723</xdr:row>
      <xdr:rowOff>32657</xdr:rowOff>
    </xdr:from>
    <xdr:ext cx="1356843" cy="1015274"/>
    <xdr:pic>
      <xdr:nvPicPr>
        <xdr:cNvPr id="244" name="Imagen 243">
          <a:extLst>
            <a:ext uri="{FF2B5EF4-FFF2-40B4-BE49-F238E27FC236}">
              <a16:creationId xmlns:a16="http://schemas.microsoft.com/office/drawing/2014/main" xmlns="" id="{93994BCE-E4D8-4C43-BB23-237241D91267}"/>
            </a:ext>
          </a:extLst>
        </xdr:cNvPr>
        <xdr:cNvPicPr/>
      </xdr:nvPicPr>
      <xdr:blipFill rotWithShape="1">
        <a:blip xmlns:r="http://schemas.openxmlformats.org/officeDocument/2006/relationships" r:embed="rId1"/>
        <a:srcRect l="33444" t="27090" r="59925" b="64130"/>
        <a:stretch/>
      </xdr:blipFill>
      <xdr:spPr bwMode="auto">
        <a:xfrm>
          <a:off x="3322804" y="735735190"/>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3722</xdr:row>
      <xdr:rowOff>185057</xdr:rowOff>
    </xdr:from>
    <xdr:ext cx="1871255" cy="982133"/>
    <xdr:pic>
      <xdr:nvPicPr>
        <xdr:cNvPr id="245" name="Imagen 244" descr="Imagen relacionada">
          <a:extLst>
            <a:ext uri="{FF2B5EF4-FFF2-40B4-BE49-F238E27FC236}">
              <a16:creationId xmlns:a16="http://schemas.microsoft.com/office/drawing/2014/main" xmlns="" id="{429462A6-44E6-44CC-AE7B-B1127B4FDDB9}"/>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343467" y="735692857"/>
          <a:ext cx="1871255" cy="982133"/>
        </a:xfrm>
        <a:prstGeom prst="rect">
          <a:avLst/>
        </a:prstGeom>
        <a:noFill/>
        <a:ln>
          <a:noFill/>
        </a:ln>
      </xdr:spPr>
    </xdr:pic>
    <xdr:clientData/>
  </xdr:oneCellAnchor>
  <xdr:oneCellAnchor>
    <xdr:from>
      <xdr:col>4</xdr:col>
      <xdr:colOff>139337</xdr:colOff>
      <xdr:row>3753</xdr:row>
      <xdr:rowOff>32657</xdr:rowOff>
    </xdr:from>
    <xdr:ext cx="1356843" cy="1015274"/>
    <xdr:pic>
      <xdr:nvPicPr>
        <xdr:cNvPr id="246" name="Imagen 245">
          <a:extLst>
            <a:ext uri="{FF2B5EF4-FFF2-40B4-BE49-F238E27FC236}">
              <a16:creationId xmlns:a16="http://schemas.microsoft.com/office/drawing/2014/main" xmlns="" id="{5DB3485D-7284-455B-BEF8-55745F8AB840}"/>
            </a:ext>
          </a:extLst>
        </xdr:cNvPr>
        <xdr:cNvPicPr/>
      </xdr:nvPicPr>
      <xdr:blipFill rotWithShape="1">
        <a:blip xmlns:r="http://schemas.openxmlformats.org/officeDocument/2006/relationships" r:embed="rId1"/>
        <a:srcRect l="33444" t="27090" r="59925" b="64130"/>
        <a:stretch/>
      </xdr:blipFill>
      <xdr:spPr bwMode="auto">
        <a:xfrm>
          <a:off x="3322804" y="741797324"/>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3752</xdr:row>
      <xdr:rowOff>185057</xdr:rowOff>
    </xdr:from>
    <xdr:ext cx="1871255" cy="982133"/>
    <xdr:pic>
      <xdr:nvPicPr>
        <xdr:cNvPr id="247" name="Imagen 246" descr="Imagen relacionada">
          <a:extLst>
            <a:ext uri="{FF2B5EF4-FFF2-40B4-BE49-F238E27FC236}">
              <a16:creationId xmlns:a16="http://schemas.microsoft.com/office/drawing/2014/main" xmlns="" id="{5400455F-59F6-464A-9383-C3431EBB0DE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343467" y="741754990"/>
          <a:ext cx="1871255" cy="982133"/>
        </a:xfrm>
        <a:prstGeom prst="rect">
          <a:avLst/>
        </a:prstGeom>
        <a:noFill/>
        <a:ln>
          <a:noFill/>
        </a:ln>
      </xdr:spPr>
    </xdr:pic>
    <xdr:clientData/>
  </xdr:oneCellAnchor>
  <xdr:oneCellAnchor>
    <xdr:from>
      <xdr:col>4</xdr:col>
      <xdr:colOff>139337</xdr:colOff>
      <xdr:row>3783</xdr:row>
      <xdr:rowOff>32657</xdr:rowOff>
    </xdr:from>
    <xdr:ext cx="1356843" cy="1015274"/>
    <xdr:pic>
      <xdr:nvPicPr>
        <xdr:cNvPr id="248" name="Imagen 247">
          <a:extLst>
            <a:ext uri="{FF2B5EF4-FFF2-40B4-BE49-F238E27FC236}">
              <a16:creationId xmlns:a16="http://schemas.microsoft.com/office/drawing/2014/main" xmlns="" id="{2739C6F8-06BA-4932-8298-1E7F53E923FF}"/>
            </a:ext>
          </a:extLst>
        </xdr:cNvPr>
        <xdr:cNvPicPr/>
      </xdr:nvPicPr>
      <xdr:blipFill rotWithShape="1">
        <a:blip xmlns:r="http://schemas.openxmlformats.org/officeDocument/2006/relationships" r:embed="rId1"/>
        <a:srcRect l="33444" t="27090" r="59925" b="64130"/>
        <a:stretch/>
      </xdr:blipFill>
      <xdr:spPr bwMode="auto">
        <a:xfrm>
          <a:off x="3322804" y="747453057"/>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3782</xdr:row>
      <xdr:rowOff>185057</xdr:rowOff>
    </xdr:from>
    <xdr:ext cx="1871255" cy="982133"/>
    <xdr:pic>
      <xdr:nvPicPr>
        <xdr:cNvPr id="249" name="Imagen 248" descr="Imagen relacionada">
          <a:extLst>
            <a:ext uri="{FF2B5EF4-FFF2-40B4-BE49-F238E27FC236}">
              <a16:creationId xmlns:a16="http://schemas.microsoft.com/office/drawing/2014/main" xmlns="" id="{59C89365-A2BE-4E9F-8828-1BF7D7E6CF97}"/>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343467" y="747410724"/>
          <a:ext cx="1871255" cy="982133"/>
        </a:xfrm>
        <a:prstGeom prst="rect">
          <a:avLst/>
        </a:prstGeom>
        <a:noFill/>
        <a:ln>
          <a:noFill/>
        </a:ln>
      </xdr:spPr>
    </xdr:pic>
    <xdr:clientData/>
  </xdr:oneCellAnchor>
  <xdr:oneCellAnchor>
    <xdr:from>
      <xdr:col>4</xdr:col>
      <xdr:colOff>139337</xdr:colOff>
      <xdr:row>3814</xdr:row>
      <xdr:rowOff>32657</xdr:rowOff>
    </xdr:from>
    <xdr:ext cx="1356843" cy="1015274"/>
    <xdr:pic>
      <xdr:nvPicPr>
        <xdr:cNvPr id="250" name="Imagen 249">
          <a:extLst>
            <a:ext uri="{FF2B5EF4-FFF2-40B4-BE49-F238E27FC236}">
              <a16:creationId xmlns:a16="http://schemas.microsoft.com/office/drawing/2014/main" xmlns="" id="{81AF3520-D0E7-4536-BA63-151587BBA10B}"/>
            </a:ext>
          </a:extLst>
        </xdr:cNvPr>
        <xdr:cNvPicPr/>
      </xdr:nvPicPr>
      <xdr:blipFill rotWithShape="1">
        <a:blip xmlns:r="http://schemas.openxmlformats.org/officeDocument/2006/relationships" r:embed="rId1"/>
        <a:srcRect l="33444" t="27090" r="59925" b="64130"/>
        <a:stretch/>
      </xdr:blipFill>
      <xdr:spPr bwMode="auto">
        <a:xfrm>
          <a:off x="3322804" y="753692990"/>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3813</xdr:row>
      <xdr:rowOff>185057</xdr:rowOff>
    </xdr:from>
    <xdr:ext cx="1871255" cy="982133"/>
    <xdr:pic>
      <xdr:nvPicPr>
        <xdr:cNvPr id="251" name="Imagen 250" descr="Imagen relacionada">
          <a:extLst>
            <a:ext uri="{FF2B5EF4-FFF2-40B4-BE49-F238E27FC236}">
              <a16:creationId xmlns:a16="http://schemas.microsoft.com/office/drawing/2014/main" xmlns="" id="{5764E76F-D0CA-49EF-8042-44C5F1D2DE53}"/>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343467" y="753650657"/>
          <a:ext cx="1871255" cy="982133"/>
        </a:xfrm>
        <a:prstGeom prst="rect">
          <a:avLst/>
        </a:prstGeom>
        <a:noFill/>
        <a:ln>
          <a:noFill/>
        </a:ln>
      </xdr:spPr>
    </xdr:pic>
    <xdr:clientData/>
  </xdr:oneCellAnchor>
  <xdr:oneCellAnchor>
    <xdr:from>
      <xdr:col>4</xdr:col>
      <xdr:colOff>139337</xdr:colOff>
      <xdr:row>3844</xdr:row>
      <xdr:rowOff>32657</xdr:rowOff>
    </xdr:from>
    <xdr:ext cx="1356843" cy="1015274"/>
    <xdr:pic>
      <xdr:nvPicPr>
        <xdr:cNvPr id="252" name="Imagen 251">
          <a:extLst>
            <a:ext uri="{FF2B5EF4-FFF2-40B4-BE49-F238E27FC236}">
              <a16:creationId xmlns:a16="http://schemas.microsoft.com/office/drawing/2014/main" xmlns="" id="{74A74DF6-6739-4EBC-BC6E-9BC279004F9E}"/>
            </a:ext>
          </a:extLst>
        </xdr:cNvPr>
        <xdr:cNvPicPr/>
      </xdr:nvPicPr>
      <xdr:blipFill rotWithShape="1">
        <a:blip xmlns:r="http://schemas.openxmlformats.org/officeDocument/2006/relationships" r:embed="rId1"/>
        <a:srcRect l="33444" t="27090" r="59925" b="64130"/>
        <a:stretch/>
      </xdr:blipFill>
      <xdr:spPr bwMode="auto">
        <a:xfrm>
          <a:off x="3322804" y="759534990"/>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3843</xdr:row>
      <xdr:rowOff>185057</xdr:rowOff>
    </xdr:from>
    <xdr:ext cx="1871255" cy="982133"/>
    <xdr:pic>
      <xdr:nvPicPr>
        <xdr:cNvPr id="253" name="Imagen 252" descr="Imagen relacionada">
          <a:extLst>
            <a:ext uri="{FF2B5EF4-FFF2-40B4-BE49-F238E27FC236}">
              <a16:creationId xmlns:a16="http://schemas.microsoft.com/office/drawing/2014/main" xmlns="" id="{DA1986C6-810C-4DE6-AC29-15E7F748B67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343467" y="759492657"/>
          <a:ext cx="1871255" cy="982133"/>
        </a:xfrm>
        <a:prstGeom prst="rect">
          <a:avLst/>
        </a:prstGeom>
        <a:noFill/>
        <a:ln>
          <a:noFill/>
        </a:ln>
      </xdr:spPr>
    </xdr:pic>
    <xdr:clientData/>
  </xdr:oneCellAnchor>
  <xdr:oneCellAnchor>
    <xdr:from>
      <xdr:col>4</xdr:col>
      <xdr:colOff>139337</xdr:colOff>
      <xdr:row>3872</xdr:row>
      <xdr:rowOff>32657</xdr:rowOff>
    </xdr:from>
    <xdr:ext cx="1356843" cy="1015274"/>
    <xdr:pic>
      <xdr:nvPicPr>
        <xdr:cNvPr id="254" name="Imagen 253">
          <a:extLst>
            <a:ext uri="{FF2B5EF4-FFF2-40B4-BE49-F238E27FC236}">
              <a16:creationId xmlns:a16="http://schemas.microsoft.com/office/drawing/2014/main" xmlns="" id="{D8A66F0E-7797-4740-A938-5F29FF552899}"/>
            </a:ext>
          </a:extLst>
        </xdr:cNvPr>
        <xdr:cNvPicPr/>
      </xdr:nvPicPr>
      <xdr:blipFill rotWithShape="1">
        <a:blip xmlns:r="http://schemas.openxmlformats.org/officeDocument/2006/relationships" r:embed="rId1"/>
        <a:srcRect l="33444" t="27090" r="59925" b="64130"/>
        <a:stretch/>
      </xdr:blipFill>
      <xdr:spPr bwMode="auto">
        <a:xfrm>
          <a:off x="3322804" y="765190724"/>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3871</xdr:row>
      <xdr:rowOff>185057</xdr:rowOff>
    </xdr:from>
    <xdr:ext cx="1871255" cy="982133"/>
    <xdr:pic>
      <xdr:nvPicPr>
        <xdr:cNvPr id="255" name="Imagen 254" descr="Imagen relacionada">
          <a:extLst>
            <a:ext uri="{FF2B5EF4-FFF2-40B4-BE49-F238E27FC236}">
              <a16:creationId xmlns:a16="http://schemas.microsoft.com/office/drawing/2014/main" xmlns="" id="{96E30270-D24B-49E7-8C07-6F98EB8BD602}"/>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343467" y="765148390"/>
          <a:ext cx="1871255" cy="982133"/>
        </a:xfrm>
        <a:prstGeom prst="rect">
          <a:avLst/>
        </a:prstGeom>
        <a:noFill/>
        <a:ln>
          <a:noFill/>
        </a:ln>
      </xdr:spPr>
    </xdr:pic>
    <xdr:clientData/>
  </xdr:oneCellAnchor>
  <xdr:oneCellAnchor>
    <xdr:from>
      <xdr:col>4</xdr:col>
      <xdr:colOff>139337</xdr:colOff>
      <xdr:row>3901</xdr:row>
      <xdr:rowOff>32657</xdr:rowOff>
    </xdr:from>
    <xdr:ext cx="1356843" cy="1015274"/>
    <xdr:pic>
      <xdr:nvPicPr>
        <xdr:cNvPr id="256" name="Imagen 255">
          <a:extLst>
            <a:ext uri="{FF2B5EF4-FFF2-40B4-BE49-F238E27FC236}">
              <a16:creationId xmlns:a16="http://schemas.microsoft.com/office/drawing/2014/main" xmlns="" id="{678AB61A-586E-44B9-912F-5D2F2F9C2B96}"/>
            </a:ext>
          </a:extLst>
        </xdr:cNvPr>
        <xdr:cNvPicPr/>
      </xdr:nvPicPr>
      <xdr:blipFill rotWithShape="1">
        <a:blip xmlns:r="http://schemas.openxmlformats.org/officeDocument/2006/relationships" r:embed="rId1"/>
        <a:srcRect l="33444" t="27090" r="59925" b="64130"/>
        <a:stretch/>
      </xdr:blipFill>
      <xdr:spPr bwMode="auto">
        <a:xfrm>
          <a:off x="3322804" y="770473924"/>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186266</xdr:colOff>
      <xdr:row>3900</xdr:row>
      <xdr:rowOff>117324</xdr:rowOff>
    </xdr:from>
    <xdr:ext cx="1871255" cy="982133"/>
    <xdr:pic>
      <xdr:nvPicPr>
        <xdr:cNvPr id="257" name="Imagen 256" descr="Imagen relacionada">
          <a:extLst>
            <a:ext uri="{FF2B5EF4-FFF2-40B4-BE49-F238E27FC236}">
              <a16:creationId xmlns:a16="http://schemas.microsoft.com/office/drawing/2014/main" xmlns="" id="{BD3E04F7-BDDE-427F-AB64-C39400C4FA23}"/>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453533" y="776248191"/>
          <a:ext cx="1871255" cy="982133"/>
        </a:xfrm>
        <a:prstGeom prst="rect">
          <a:avLst/>
        </a:prstGeom>
        <a:noFill/>
        <a:ln>
          <a:noFill/>
        </a:ln>
      </xdr:spPr>
    </xdr:pic>
    <xdr:clientData/>
  </xdr:oneCellAnchor>
  <xdr:oneCellAnchor>
    <xdr:from>
      <xdr:col>4</xdr:col>
      <xdr:colOff>139337</xdr:colOff>
      <xdr:row>3929</xdr:row>
      <xdr:rowOff>32657</xdr:rowOff>
    </xdr:from>
    <xdr:ext cx="1356843" cy="1015274"/>
    <xdr:pic>
      <xdr:nvPicPr>
        <xdr:cNvPr id="258" name="Imagen 257">
          <a:extLst>
            <a:ext uri="{FF2B5EF4-FFF2-40B4-BE49-F238E27FC236}">
              <a16:creationId xmlns:a16="http://schemas.microsoft.com/office/drawing/2014/main" xmlns="" id="{72D7E080-4BB0-488B-8595-9982EE94EB8F}"/>
            </a:ext>
          </a:extLst>
        </xdr:cNvPr>
        <xdr:cNvPicPr/>
      </xdr:nvPicPr>
      <xdr:blipFill rotWithShape="1">
        <a:blip xmlns:r="http://schemas.openxmlformats.org/officeDocument/2006/relationships" r:embed="rId1"/>
        <a:srcRect l="33444" t="27090" r="59925" b="64130"/>
        <a:stretch/>
      </xdr:blipFill>
      <xdr:spPr bwMode="auto">
        <a:xfrm>
          <a:off x="3322804" y="775943390"/>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3928</xdr:row>
      <xdr:rowOff>185057</xdr:rowOff>
    </xdr:from>
    <xdr:ext cx="1871255" cy="982133"/>
    <xdr:pic>
      <xdr:nvPicPr>
        <xdr:cNvPr id="259" name="Imagen 258" descr="Imagen relacionada">
          <a:extLst>
            <a:ext uri="{FF2B5EF4-FFF2-40B4-BE49-F238E27FC236}">
              <a16:creationId xmlns:a16="http://schemas.microsoft.com/office/drawing/2014/main" xmlns="" id="{41F9EA22-FB17-4B54-AAA1-4E42D6FFF599}"/>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343467" y="775901057"/>
          <a:ext cx="1871255" cy="982133"/>
        </a:xfrm>
        <a:prstGeom prst="rect">
          <a:avLst/>
        </a:prstGeom>
        <a:noFill/>
        <a:ln>
          <a:noFill/>
        </a:ln>
      </xdr:spPr>
    </xdr:pic>
    <xdr:clientData/>
  </xdr:oneCellAnchor>
  <xdr:oneCellAnchor>
    <xdr:from>
      <xdr:col>4</xdr:col>
      <xdr:colOff>139337</xdr:colOff>
      <xdr:row>3959</xdr:row>
      <xdr:rowOff>32657</xdr:rowOff>
    </xdr:from>
    <xdr:ext cx="1356843" cy="1015274"/>
    <xdr:pic>
      <xdr:nvPicPr>
        <xdr:cNvPr id="260" name="Imagen 259">
          <a:extLst>
            <a:ext uri="{FF2B5EF4-FFF2-40B4-BE49-F238E27FC236}">
              <a16:creationId xmlns:a16="http://schemas.microsoft.com/office/drawing/2014/main" xmlns="" id="{7FE89DAF-D0E7-4CC1-804A-AC739783E932}"/>
            </a:ext>
          </a:extLst>
        </xdr:cNvPr>
        <xdr:cNvPicPr/>
      </xdr:nvPicPr>
      <xdr:blipFill rotWithShape="1">
        <a:blip xmlns:r="http://schemas.openxmlformats.org/officeDocument/2006/relationships" r:embed="rId1"/>
        <a:srcRect l="33444" t="27090" r="59925" b="64130"/>
        <a:stretch/>
      </xdr:blipFill>
      <xdr:spPr bwMode="auto">
        <a:xfrm>
          <a:off x="3322804" y="781675324"/>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3958</xdr:row>
      <xdr:rowOff>185057</xdr:rowOff>
    </xdr:from>
    <xdr:ext cx="1871255" cy="982133"/>
    <xdr:pic>
      <xdr:nvPicPr>
        <xdr:cNvPr id="261" name="Imagen 260" descr="Imagen relacionada">
          <a:extLst>
            <a:ext uri="{FF2B5EF4-FFF2-40B4-BE49-F238E27FC236}">
              <a16:creationId xmlns:a16="http://schemas.microsoft.com/office/drawing/2014/main" xmlns="" id="{B065C71C-3D53-464F-9E4A-CC117BEB4081}"/>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343467" y="781632990"/>
          <a:ext cx="1871255" cy="982133"/>
        </a:xfrm>
        <a:prstGeom prst="rect">
          <a:avLst/>
        </a:prstGeom>
        <a:noFill/>
        <a:ln>
          <a:noFill/>
        </a:ln>
      </xdr:spPr>
    </xdr:pic>
    <xdr:clientData/>
  </xdr:oneCellAnchor>
  <xdr:oneCellAnchor>
    <xdr:from>
      <xdr:col>4</xdr:col>
      <xdr:colOff>139337</xdr:colOff>
      <xdr:row>3989</xdr:row>
      <xdr:rowOff>32657</xdr:rowOff>
    </xdr:from>
    <xdr:ext cx="1356843" cy="1015274"/>
    <xdr:pic>
      <xdr:nvPicPr>
        <xdr:cNvPr id="262" name="Imagen 261">
          <a:extLst>
            <a:ext uri="{FF2B5EF4-FFF2-40B4-BE49-F238E27FC236}">
              <a16:creationId xmlns:a16="http://schemas.microsoft.com/office/drawing/2014/main" xmlns="" id="{7F86D6DB-D006-494E-9782-4CDE9761CDA4}"/>
            </a:ext>
          </a:extLst>
        </xdr:cNvPr>
        <xdr:cNvPicPr/>
      </xdr:nvPicPr>
      <xdr:blipFill rotWithShape="1">
        <a:blip xmlns:r="http://schemas.openxmlformats.org/officeDocument/2006/relationships" r:embed="rId1"/>
        <a:srcRect l="33444" t="27090" r="59925" b="64130"/>
        <a:stretch/>
      </xdr:blipFill>
      <xdr:spPr bwMode="auto">
        <a:xfrm>
          <a:off x="3322804" y="787796724"/>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3988</xdr:row>
      <xdr:rowOff>185057</xdr:rowOff>
    </xdr:from>
    <xdr:ext cx="1871255" cy="982133"/>
    <xdr:pic>
      <xdr:nvPicPr>
        <xdr:cNvPr id="263" name="Imagen 262" descr="Imagen relacionada">
          <a:extLst>
            <a:ext uri="{FF2B5EF4-FFF2-40B4-BE49-F238E27FC236}">
              <a16:creationId xmlns:a16="http://schemas.microsoft.com/office/drawing/2014/main" xmlns="" id="{D84FD43C-B074-4861-B237-173F116DB2EC}"/>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343467" y="787754390"/>
          <a:ext cx="1871255" cy="982133"/>
        </a:xfrm>
        <a:prstGeom prst="rect">
          <a:avLst/>
        </a:prstGeom>
        <a:noFill/>
        <a:ln>
          <a:noFill/>
        </a:ln>
      </xdr:spPr>
    </xdr:pic>
    <xdr:clientData/>
  </xdr:oneCellAnchor>
  <xdr:oneCellAnchor>
    <xdr:from>
      <xdr:col>4</xdr:col>
      <xdr:colOff>139337</xdr:colOff>
      <xdr:row>4015</xdr:row>
      <xdr:rowOff>32657</xdr:rowOff>
    </xdr:from>
    <xdr:ext cx="1356843" cy="1015274"/>
    <xdr:pic>
      <xdr:nvPicPr>
        <xdr:cNvPr id="264" name="Imagen 263">
          <a:extLst>
            <a:ext uri="{FF2B5EF4-FFF2-40B4-BE49-F238E27FC236}">
              <a16:creationId xmlns:a16="http://schemas.microsoft.com/office/drawing/2014/main" xmlns="" id="{CF36B430-77DC-4726-B542-50DB1B06DD58}"/>
            </a:ext>
          </a:extLst>
        </xdr:cNvPr>
        <xdr:cNvPicPr/>
      </xdr:nvPicPr>
      <xdr:blipFill rotWithShape="1">
        <a:blip xmlns:r="http://schemas.openxmlformats.org/officeDocument/2006/relationships" r:embed="rId1"/>
        <a:srcRect l="33444" t="27090" r="59925" b="64130"/>
        <a:stretch/>
      </xdr:blipFill>
      <xdr:spPr bwMode="auto">
        <a:xfrm>
          <a:off x="3322804" y="794332990"/>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4014</xdr:row>
      <xdr:rowOff>185057</xdr:rowOff>
    </xdr:from>
    <xdr:ext cx="1871255" cy="982133"/>
    <xdr:pic>
      <xdr:nvPicPr>
        <xdr:cNvPr id="265" name="Imagen 264" descr="Imagen relacionada">
          <a:extLst>
            <a:ext uri="{FF2B5EF4-FFF2-40B4-BE49-F238E27FC236}">
              <a16:creationId xmlns:a16="http://schemas.microsoft.com/office/drawing/2014/main" xmlns="" id="{21DF5A28-FF2F-4670-8F9C-68736F4E9853}"/>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343467" y="794290657"/>
          <a:ext cx="1871255" cy="982133"/>
        </a:xfrm>
        <a:prstGeom prst="rect">
          <a:avLst/>
        </a:prstGeom>
        <a:noFill/>
        <a:ln>
          <a:noFill/>
        </a:ln>
      </xdr:spPr>
    </xdr:pic>
    <xdr:clientData/>
  </xdr:oneCellAnchor>
  <xdr:oneCellAnchor>
    <xdr:from>
      <xdr:col>4</xdr:col>
      <xdr:colOff>139337</xdr:colOff>
      <xdr:row>4041</xdr:row>
      <xdr:rowOff>32657</xdr:rowOff>
    </xdr:from>
    <xdr:ext cx="1356843" cy="1015274"/>
    <xdr:pic>
      <xdr:nvPicPr>
        <xdr:cNvPr id="266" name="Imagen 265">
          <a:extLst>
            <a:ext uri="{FF2B5EF4-FFF2-40B4-BE49-F238E27FC236}">
              <a16:creationId xmlns:a16="http://schemas.microsoft.com/office/drawing/2014/main" xmlns="" id="{342F3A5E-27C0-4449-9D8B-1C60C5B30BD6}"/>
            </a:ext>
          </a:extLst>
        </xdr:cNvPr>
        <xdr:cNvPicPr/>
      </xdr:nvPicPr>
      <xdr:blipFill rotWithShape="1">
        <a:blip xmlns:r="http://schemas.openxmlformats.org/officeDocument/2006/relationships" r:embed="rId1"/>
        <a:srcRect l="33444" t="27090" r="59925" b="64130"/>
        <a:stretch/>
      </xdr:blipFill>
      <xdr:spPr bwMode="auto">
        <a:xfrm>
          <a:off x="3322804" y="799836324"/>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4040</xdr:row>
      <xdr:rowOff>185057</xdr:rowOff>
    </xdr:from>
    <xdr:ext cx="1871255" cy="982133"/>
    <xdr:pic>
      <xdr:nvPicPr>
        <xdr:cNvPr id="267" name="Imagen 266" descr="Imagen relacionada">
          <a:extLst>
            <a:ext uri="{FF2B5EF4-FFF2-40B4-BE49-F238E27FC236}">
              <a16:creationId xmlns:a16="http://schemas.microsoft.com/office/drawing/2014/main" xmlns="" id="{08E939B5-FFEC-4F3F-B375-E9C28D0F47C9}"/>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343467" y="799793990"/>
          <a:ext cx="1871255" cy="982133"/>
        </a:xfrm>
        <a:prstGeom prst="rect">
          <a:avLst/>
        </a:prstGeom>
        <a:noFill/>
        <a:ln>
          <a:noFill/>
        </a:ln>
      </xdr:spPr>
    </xdr:pic>
    <xdr:clientData/>
  </xdr:oneCellAnchor>
  <xdr:oneCellAnchor>
    <xdr:from>
      <xdr:col>4</xdr:col>
      <xdr:colOff>139337</xdr:colOff>
      <xdr:row>4068</xdr:row>
      <xdr:rowOff>32657</xdr:rowOff>
    </xdr:from>
    <xdr:ext cx="1356843" cy="1015274"/>
    <xdr:pic>
      <xdr:nvPicPr>
        <xdr:cNvPr id="268" name="Imagen 267">
          <a:extLst>
            <a:ext uri="{FF2B5EF4-FFF2-40B4-BE49-F238E27FC236}">
              <a16:creationId xmlns:a16="http://schemas.microsoft.com/office/drawing/2014/main" xmlns="" id="{C0FFF511-F8B9-4959-9CDE-19D20BF77B75}"/>
            </a:ext>
          </a:extLst>
        </xdr:cNvPr>
        <xdr:cNvPicPr/>
      </xdr:nvPicPr>
      <xdr:blipFill rotWithShape="1">
        <a:blip xmlns:r="http://schemas.openxmlformats.org/officeDocument/2006/relationships" r:embed="rId1"/>
        <a:srcRect l="33444" t="27090" r="59925" b="64130"/>
        <a:stretch/>
      </xdr:blipFill>
      <xdr:spPr bwMode="auto">
        <a:xfrm>
          <a:off x="3322804" y="804746990"/>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4067</xdr:row>
      <xdr:rowOff>185057</xdr:rowOff>
    </xdr:from>
    <xdr:ext cx="1871255" cy="982133"/>
    <xdr:pic>
      <xdr:nvPicPr>
        <xdr:cNvPr id="269" name="Imagen 268" descr="Imagen relacionada">
          <a:extLst>
            <a:ext uri="{FF2B5EF4-FFF2-40B4-BE49-F238E27FC236}">
              <a16:creationId xmlns:a16="http://schemas.microsoft.com/office/drawing/2014/main" xmlns="" id="{B244962C-E45F-41A7-9442-80679C60AF2F}"/>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343467" y="804704657"/>
          <a:ext cx="1871255" cy="982133"/>
        </a:xfrm>
        <a:prstGeom prst="rect">
          <a:avLst/>
        </a:prstGeom>
        <a:noFill/>
        <a:ln>
          <a:noFill/>
        </a:ln>
      </xdr:spPr>
    </xdr:pic>
    <xdr:clientData/>
  </xdr:oneCellAnchor>
  <xdr:oneCellAnchor>
    <xdr:from>
      <xdr:col>4</xdr:col>
      <xdr:colOff>139337</xdr:colOff>
      <xdr:row>4095</xdr:row>
      <xdr:rowOff>32657</xdr:rowOff>
    </xdr:from>
    <xdr:ext cx="1356843" cy="1015274"/>
    <xdr:pic>
      <xdr:nvPicPr>
        <xdr:cNvPr id="270" name="Imagen 269">
          <a:extLst>
            <a:ext uri="{FF2B5EF4-FFF2-40B4-BE49-F238E27FC236}">
              <a16:creationId xmlns:a16="http://schemas.microsoft.com/office/drawing/2014/main" xmlns="" id="{35E3480B-CAC6-4368-825D-FD0EB86C7896}"/>
            </a:ext>
          </a:extLst>
        </xdr:cNvPr>
        <xdr:cNvPicPr/>
      </xdr:nvPicPr>
      <xdr:blipFill rotWithShape="1">
        <a:blip xmlns:r="http://schemas.openxmlformats.org/officeDocument/2006/relationships" r:embed="rId1"/>
        <a:srcRect l="33444" t="27090" r="59925" b="64130"/>
        <a:stretch/>
      </xdr:blipFill>
      <xdr:spPr bwMode="auto">
        <a:xfrm>
          <a:off x="3322804" y="810614390"/>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4094</xdr:row>
      <xdr:rowOff>185057</xdr:rowOff>
    </xdr:from>
    <xdr:ext cx="1871255" cy="982133"/>
    <xdr:pic>
      <xdr:nvPicPr>
        <xdr:cNvPr id="271" name="Imagen 270" descr="Imagen relacionada">
          <a:extLst>
            <a:ext uri="{FF2B5EF4-FFF2-40B4-BE49-F238E27FC236}">
              <a16:creationId xmlns:a16="http://schemas.microsoft.com/office/drawing/2014/main" xmlns="" id="{B95B239B-46B4-4445-ADC8-E5F6F1B383E2}"/>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343467" y="810572057"/>
          <a:ext cx="1871255" cy="982133"/>
        </a:xfrm>
        <a:prstGeom prst="rect">
          <a:avLst/>
        </a:prstGeom>
        <a:noFill/>
        <a:ln>
          <a:noFill/>
        </a:ln>
      </xdr:spPr>
    </xdr:pic>
    <xdr:clientData/>
  </xdr:oneCellAnchor>
  <xdr:oneCellAnchor>
    <xdr:from>
      <xdr:col>4</xdr:col>
      <xdr:colOff>139337</xdr:colOff>
      <xdr:row>4122</xdr:row>
      <xdr:rowOff>32657</xdr:rowOff>
    </xdr:from>
    <xdr:ext cx="1356843" cy="1015274"/>
    <xdr:pic>
      <xdr:nvPicPr>
        <xdr:cNvPr id="272" name="Imagen 271">
          <a:extLst>
            <a:ext uri="{FF2B5EF4-FFF2-40B4-BE49-F238E27FC236}">
              <a16:creationId xmlns:a16="http://schemas.microsoft.com/office/drawing/2014/main" xmlns="" id="{FA33279D-6A1D-4380-AA56-8004A7C1FECF}"/>
            </a:ext>
          </a:extLst>
        </xdr:cNvPr>
        <xdr:cNvPicPr/>
      </xdr:nvPicPr>
      <xdr:blipFill rotWithShape="1">
        <a:blip xmlns:r="http://schemas.openxmlformats.org/officeDocument/2006/relationships" r:embed="rId1"/>
        <a:srcRect l="33444" t="27090" r="59925" b="64130"/>
        <a:stretch/>
      </xdr:blipFill>
      <xdr:spPr bwMode="auto">
        <a:xfrm>
          <a:off x="3322804" y="816100790"/>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4121</xdr:row>
      <xdr:rowOff>185057</xdr:rowOff>
    </xdr:from>
    <xdr:ext cx="1871255" cy="982133"/>
    <xdr:pic>
      <xdr:nvPicPr>
        <xdr:cNvPr id="273" name="Imagen 272" descr="Imagen relacionada">
          <a:extLst>
            <a:ext uri="{FF2B5EF4-FFF2-40B4-BE49-F238E27FC236}">
              <a16:creationId xmlns:a16="http://schemas.microsoft.com/office/drawing/2014/main" xmlns="" id="{28AA6F99-9364-41E8-9F47-89B14BB32746}"/>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343467" y="816058457"/>
          <a:ext cx="1871255" cy="982133"/>
        </a:xfrm>
        <a:prstGeom prst="rect">
          <a:avLst/>
        </a:prstGeom>
        <a:noFill/>
        <a:ln>
          <a:noFill/>
        </a:ln>
      </xdr:spPr>
    </xdr:pic>
    <xdr:clientData/>
  </xdr:oneCellAnchor>
  <xdr:oneCellAnchor>
    <xdr:from>
      <xdr:col>4</xdr:col>
      <xdr:colOff>139337</xdr:colOff>
      <xdr:row>4151</xdr:row>
      <xdr:rowOff>32657</xdr:rowOff>
    </xdr:from>
    <xdr:ext cx="1356843" cy="1015274"/>
    <xdr:pic>
      <xdr:nvPicPr>
        <xdr:cNvPr id="274" name="Imagen 273">
          <a:extLst>
            <a:ext uri="{FF2B5EF4-FFF2-40B4-BE49-F238E27FC236}">
              <a16:creationId xmlns:a16="http://schemas.microsoft.com/office/drawing/2014/main" xmlns="" id="{4045E523-9B4E-4F62-8C83-4E9269296242}"/>
            </a:ext>
          </a:extLst>
        </xdr:cNvPr>
        <xdr:cNvPicPr/>
      </xdr:nvPicPr>
      <xdr:blipFill rotWithShape="1">
        <a:blip xmlns:r="http://schemas.openxmlformats.org/officeDocument/2006/relationships" r:embed="rId1"/>
        <a:srcRect l="33444" t="27090" r="59925" b="64130"/>
        <a:stretch/>
      </xdr:blipFill>
      <xdr:spPr bwMode="auto">
        <a:xfrm>
          <a:off x="3322804" y="821781924"/>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4150</xdr:row>
      <xdr:rowOff>185057</xdr:rowOff>
    </xdr:from>
    <xdr:ext cx="1871255" cy="982133"/>
    <xdr:pic>
      <xdr:nvPicPr>
        <xdr:cNvPr id="275" name="Imagen 274" descr="Imagen relacionada">
          <a:extLst>
            <a:ext uri="{FF2B5EF4-FFF2-40B4-BE49-F238E27FC236}">
              <a16:creationId xmlns:a16="http://schemas.microsoft.com/office/drawing/2014/main" xmlns="" id="{DD40BB47-32BF-4626-A923-9487736CCBDF}"/>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343467" y="821739590"/>
          <a:ext cx="1871255" cy="982133"/>
        </a:xfrm>
        <a:prstGeom prst="rect">
          <a:avLst/>
        </a:prstGeom>
        <a:noFill/>
        <a:ln>
          <a:noFill/>
        </a:ln>
      </xdr:spPr>
    </xdr:pic>
    <xdr:clientData/>
  </xdr:oneCellAnchor>
  <xdr:oneCellAnchor>
    <xdr:from>
      <xdr:col>4</xdr:col>
      <xdr:colOff>139337</xdr:colOff>
      <xdr:row>4180</xdr:row>
      <xdr:rowOff>32657</xdr:rowOff>
    </xdr:from>
    <xdr:ext cx="1356843" cy="1015274"/>
    <xdr:pic>
      <xdr:nvPicPr>
        <xdr:cNvPr id="276" name="Imagen 275">
          <a:extLst>
            <a:ext uri="{FF2B5EF4-FFF2-40B4-BE49-F238E27FC236}">
              <a16:creationId xmlns:a16="http://schemas.microsoft.com/office/drawing/2014/main" xmlns="" id="{1857A14E-CA0A-4E60-ABA9-9E8616DB948C}"/>
            </a:ext>
          </a:extLst>
        </xdr:cNvPr>
        <xdr:cNvPicPr/>
      </xdr:nvPicPr>
      <xdr:blipFill rotWithShape="1">
        <a:blip xmlns:r="http://schemas.openxmlformats.org/officeDocument/2006/relationships" r:embed="rId1"/>
        <a:srcRect l="33444" t="27090" r="59925" b="64130"/>
        <a:stretch/>
      </xdr:blipFill>
      <xdr:spPr bwMode="auto">
        <a:xfrm>
          <a:off x="3322804" y="827581590"/>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4179</xdr:row>
      <xdr:rowOff>185057</xdr:rowOff>
    </xdr:from>
    <xdr:ext cx="1871255" cy="982133"/>
    <xdr:pic>
      <xdr:nvPicPr>
        <xdr:cNvPr id="277" name="Imagen 276" descr="Imagen relacionada">
          <a:extLst>
            <a:ext uri="{FF2B5EF4-FFF2-40B4-BE49-F238E27FC236}">
              <a16:creationId xmlns:a16="http://schemas.microsoft.com/office/drawing/2014/main" xmlns="" id="{98E013D0-6DA0-42B6-B301-71A1732B719B}"/>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343467" y="827539257"/>
          <a:ext cx="1871255" cy="982133"/>
        </a:xfrm>
        <a:prstGeom prst="rect">
          <a:avLst/>
        </a:prstGeom>
        <a:noFill/>
        <a:ln>
          <a:noFill/>
        </a:ln>
      </xdr:spPr>
    </xdr:pic>
    <xdr:clientData/>
  </xdr:oneCellAnchor>
  <xdr:oneCellAnchor>
    <xdr:from>
      <xdr:col>4</xdr:col>
      <xdr:colOff>139337</xdr:colOff>
      <xdr:row>4210</xdr:row>
      <xdr:rowOff>32657</xdr:rowOff>
    </xdr:from>
    <xdr:ext cx="1356843" cy="1015274"/>
    <xdr:pic>
      <xdr:nvPicPr>
        <xdr:cNvPr id="278" name="Imagen 277">
          <a:extLst>
            <a:ext uri="{FF2B5EF4-FFF2-40B4-BE49-F238E27FC236}">
              <a16:creationId xmlns:a16="http://schemas.microsoft.com/office/drawing/2014/main" xmlns="" id="{0E38C947-EC40-45BA-9C21-A5989909E85E}"/>
            </a:ext>
          </a:extLst>
        </xdr:cNvPr>
        <xdr:cNvPicPr/>
      </xdr:nvPicPr>
      <xdr:blipFill rotWithShape="1">
        <a:blip xmlns:r="http://schemas.openxmlformats.org/officeDocument/2006/relationships" r:embed="rId1"/>
        <a:srcRect l="33444" t="27090" r="59925" b="64130"/>
        <a:stretch/>
      </xdr:blipFill>
      <xdr:spPr bwMode="auto">
        <a:xfrm>
          <a:off x="3322804" y="833728390"/>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4209</xdr:row>
      <xdr:rowOff>185057</xdr:rowOff>
    </xdr:from>
    <xdr:ext cx="1871255" cy="982133"/>
    <xdr:pic>
      <xdr:nvPicPr>
        <xdr:cNvPr id="279" name="Imagen 278" descr="Imagen relacionada">
          <a:extLst>
            <a:ext uri="{FF2B5EF4-FFF2-40B4-BE49-F238E27FC236}">
              <a16:creationId xmlns:a16="http://schemas.microsoft.com/office/drawing/2014/main" xmlns="" id="{9877418A-F074-4BBD-81D3-B3E1AC1E27E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343467" y="833686057"/>
          <a:ext cx="1871255" cy="982133"/>
        </a:xfrm>
        <a:prstGeom prst="rect">
          <a:avLst/>
        </a:prstGeom>
        <a:noFill/>
        <a:ln>
          <a:noFill/>
        </a:ln>
      </xdr:spPr>
    </xdr:pic>
    <xdr:clientData/>
  </xdr:oneCellAnchor>
  <xdr:oneCellAnchor>
    <xdr:from>
      <xdr:col>4</xdr:col>
      <xdr:colOff>139337</xdr:colOff>
      <xdr:row>4240</xdr:row>
      <xdr:rowOff>32657</xdr:rowOff>
    </xdr:from>
    <xdr:ext cx="1356843" cy="1015274"/>
    <xdr:pic>
      <xdr:nvPicPr>
        <xdr:cNvPr id="280" name="Imagen 279">
          <a:extLst>
            <a:ext uri="{FF2B5EF4-FFF2-40B4-BE49-F238E27FC236}">
              <a16:creationId xmlns:a16="http://schemas.microsoft.com/office/drawing/2014/main" xmlns="" id="{84B1090B-0862-4638-AB43-16A501C4C300}"/>
            </a:ext>
          </a:extLst>
        </xdr:cNvPr>
        <xdr:cNvPicPr/>
      </xdr:nvPicPr>
      <xdr:blipFill rotWithShape="1">
        <a:blip xmlns:r="http://schemas.openxmlformats.org/officeDocument/2006/relationships" r:embed="rId1"/>
        <a:srcRect l="33444" t="27090" r="59925" b="64130"/>
        <a:stretch/>
      </xdr:blipFill>
      <xdr:spPr bwMode="auto">
        <a:xfrm>
          <a:off x="3322804" y="840171524"/>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4239</xdr:row>
      <xdr:rowOff>185057</xdr:rowOff>
    </xdr:from>
    <xdr:ext cx="1871255" cy="982133"/>
    <xdr:pic>
      <xdr:nvPicPr>
        <xdr:cNvPr id="281" name="Imagen 280" descr="Imagen relacionada">
          <a:extLst>
            <a:ext uri="{FF2B5EF4-FFF2-40B4-BE49-F238E27FC236}">
              <a16:creationId xmlns:a16="http://schemas.microsoft.com/office/drawing/2014/main" xmlns="" id="{F4345BD9-E51B-47E7-8DFF-43025E259676}"/>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343467" y="840129190"/>
          <a:ext cx="1871255" cy="982133"/>
        </a:xfrm>
        <a:prstGeom prst="rect">
          <a:avLst/>
        </a:prstGeom>
        <a:noFill/>
        <a:ln>
          <a:noFill/>
        </a:ln>
      </xdr:spPr>
    </xdr:pic>
    <xdr:clientData/>
  </xdr:oneCellAnchor>
  <xdr:oneCellAnchor>
    <xdr:from>
      <xdr:col>4</xdr:col>
      <xdr:colOff>139337</xdr:colOff>
      <xdr:row>4271</xdr:row>
      <xdr:rowOff>32657</xdr:rowOff>
    </xdr:from>
    <xdr:ext cx="1356843" cy="1015274"/>
    <xdr:pic>
      <xdr:nvPicPr>
        <xdr:cNvPr id="282" name="Imagen 281">
          <a:extLst>
            <a:ext uri="{FF2B5EF4-FFF2-40B4-BE49-F238E27FC236}">
              <a16:creationId xmlns:a16="http://schemas.microsoft.com/office/drawing/2014/main" xmlns="" id="{EDFB6693-2D0A-4EB1-B02F-A045D3C246F8}"/>
            </a:ext>
          </a:extLst>
        </xdr:cNvPr>
        <xdr:cNvPicPr/>
      </xdr:nvPicPr>
      <xdr:blipFill rotWithShape="1">
        <a:blip xmlns:r="http://schemas.openxmlformats.org/officeDocument/2006/relationships" r:embed="rId1"/>
        <a:srcRect l="33444" t="27090" r="59925" b="64130"/>
        <a:stretch/>
      </xdr:blipFill>
      <xdr:spPr bwMode="auto">
        <a:xfrm>
          <a:off x="3322804" y="845827257"/>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4270</xdr:row>
      <xdr:rowOff>185057</xdr:rowOff>
    </xdr:from>
    <xdr:ext cx="1871255" cy="982133"/>
    <xdr:pic>
      <xdr:nvPicPr>
        <xdr:cNvPr id="283" name="Imagen 282" descr="Imagen relacionada">
          <a:extLst>
            <a:ext uri="{FF2B5EF4-FFF2-40B4-BE49-F238E27FC236}">
              <a16:creationId xmlns:a16="http://schemas.microsoft.com/office/drawing/2014/main" xmlns="" id="{E2EE123B-0EDC-430E-85B0-BD7CCB04CA3D}"/>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343467" y="845784924"/>
          <a:ext cx="1871255" cy="982133"/>
        </a:xfrm>
        <a:prstGeom prst="rect">
          <a:avLst/>
        </a:prstGeom>
        <a:noFill/>
        <a:ln>
          <a:noFill/>
        </a:ln>
      </xdr:spPr>
    </xdr:pic>
    <xdr:clientData/>
  </xdr:oneCellAnchor>
  <xdr:oneCellAnchor>
    <xdr:from>
      <xdr:col>4</xdr:col>
      <xdr:colOff>139337</xdr:colOff>
      <xdr:row>4301</xdr:row>
      <xdr:rowOff>32657</xdr:rowOff>
    </xdr:from>
    <xdr:ext cx="1356843" cy="1015274"/>
    <xdr:pic>
      <xdr:nvPicPr>
        <xdr:cNvPr id="284" name="Imagen 283">
          <a:extLst>
            <a:ext uri="{FF2B5EF4-FFF2-40B4-BE49-F238E27FC236}">
              <a16:creationId xmlns:a16="http://schemas.microsoft.com/office/drawing/2014/main" xmlns="" id="{2F27406F-498C-4E5D-9786-87974C2A6C1D}"/>
            </a:ext>
          </a:extLst>
        </xdr:cNvPr>
        <xdr:cNvPicPr/>
      </xdr:nvPicPr>
      <xdr:blipFill rotWithShape="1">
        <a:blip xmlns:r="http://schemas.openxmlformats.org/officeDocument/2006/relationships" r:embed="rId1"/>
        <a:srcRect l="33444" t="27090" r="59925" b="64130"/>
        <a:stretch/>
      </xdr:blipFill>
      <xdr:spPr bwMode="auto">
        <a:xfrm>
          <a:off x="3322804" y="851990990"/>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4300</xdr:row>
      <xdr:rowOff>185057</xdr:rowOff>
    </xdr:from>
    <xdr:ext cx="1871255" cy="982133"/>
    <xdr:pic>
      <xdr:nvPicPr>
        <xdr:cNvPr id="285" name="Imagen 284" descr="Imagen relacionada">
          <a:extLst>
            <a:ext uri="{FF2B5EF4-FFF2-40B4-BE49-F238E27FC236}">
              <a16:creationId xmlns:a16="http://schemas.microsoft.com/office/drawing/2014/main" xmlns="" id="{CC2E443E-8FD1-4A00-9AE3-EC8449E3C0EB}"/>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343467" y="851948657"/>
          <a:ext cx="1871255" cy="982133"/>
        </a:xfrm>
        <a:prstGeom prst="rect">
          <a:avLst/>
        </a:prstGeom>
        <a:noFill/>
        <a:ln>
          <a:noFill/>
        </a:ln>
      </xdr:spPr>
    </xdr:pic>
    <xdr:clientData/>
  </xdr:oneCellAnchor>
  <xdr:oneCellAnchor>
    <xdr:from>
      <xdr:col>4</xdr:col>
      <xdr:colOff>139337</xdr:colOff>
      <xdr:row>4331</xdr:row>
      <xdr:rowOff>32657</xdr:rowOff>
    </xdr:from>
    <xdr:ext cx="1356843" cy="1015274"/>
    <xdr:pic>
      <xdr:nvPicPr>
        <xdr:cNvPr id="286" name="Imagen 285">
          <a:extLst>
            <a:ext uri="{FF2B5EF4-FFF2-40B4-BE49-F238E27FC236}">
              <a16:creationId xmlns:a16="http://schemas.microsoft.com/office/drawing/2014/main" xmlns="" id="{28582A17-81AE-419C-A01C-980E718DA633}"/>
            </a:ext>
          </a:extLst>
        </xdr:cNvPr>
        <xdr:cNvPicPr/>
      </xdr:nvPicPr>
      <xdr:blipFill rotWithShape="1">
        <a:blip xmlns:r="http://schemas.openxmlformats.org/officeDocument/2006/relationships" r:embed="rId1"/>
        <a:srcRect l="33444" t="27090" r="59925" b="64130"/>
        <a:stretch/>
      </xdr:blipFill>
      <xdr:spPr bwMode="auto">
        <a:xfrm>
          <a:off x="3322804" y="858070057"/>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4330</xdr:row>
      <xdr:rowOff>185057</xdr:rowOff>
    </xdr:from>
    <xdr:ext cx="1871255" cy="982133"/>
    <xdr:pic>
      <xdr:nvPicPr>
        <xdr:cNvPr id="287" name="Imagen 286" descr="Imagen relacionada">
          <a:extLst>
            <a:ext uri="{FF2B5EF4-FFF2-40B4-BE49-F238E27FC236}">
              <a16:creationId xmlns:a16="http://schemas.microsoft.com/office/drawing/2014/main" xmlns="" id="{E544FED6-3877-45B5-8438-6F3B3241A443}"/>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343467" y="858027724"/>
          <a:ext cx="1871255" cy="982133"/>
        </a:xfrm>
        <a:prstGeom prst="rect">
          <a:avLst/>
        </a:prstGeom>
        <a:noFill/>
        <a:ln>
          <a:noFill/>
        </a:ln>
      </xdr:spPr>
    </xdr:pic>
    <xdr:clientData/>
  </xdr:oneCellAnchor>
  <xdr:oneCellAnchor>
    <xdr:from>
      <xdr:col>4</xdr:col>
      <xdr:colOff>139337</xdr:colOff>
      <xdr:row>4361</xdr:row>
      <xdr:rowOff>32657</xdr:rowOff>
    </xdr:from>
    <xdr:ext cx="1356843" cy="1015274"/>
    <xdr:pic>
      <xdr:nvPicPr>
        <xdr:cNvPr id="288" name="Imagen 287">
          <a:extLst>
            <a:ext uri="{FF2B5EF4-FFF2-40B4-BE49-F238E27FC236}">
              <a16:creationId xmlns:a16="http://schemas.microsoft.com/office/drawing/2014/main" xmlns="" id="{05390A0A-F610-4CF9-9D72-358EBD138F74}"/>
            </a:ext>
          </a:extLst>
        </xdr:cNvPr>
        <xdr:cNvPicPr/>
      </xdr:nvPicPr>
      <xdr:blipFill rotWithShape="1">
        <a:blip xmlns:r="http://schemas.openxmlformats.org/officeDocument/2006/relationships" r:embed="rId1"/>
        <a:srcRect l="33444" t="27090" r="59925" b="64130"/>
        <a:stretch/>
      </xdr:blipFill>
      <xdr:spPr bwMode="auto">
        <a:xfrm>
          <a:off x="3322804" y="863725790"/>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4360</xdr:row>
      <xdr:rowOff>185057</xdr:rowOff>
    </xdr:from>
    <xdr:ext cx="1871255" cy="982133"/>
    <xdr:pic>
      <xdr:nvPicPr>
        <xdr:cNvPr id="289" name="Imagen 288" descr="Imagen relacionada">
          <a:extLst>
            <a:ext uri="{FF2B5EF4-FFF2-40B4-BE49-F238E27FC236}">
              <a16:creationId xmlns:a16="http://schemas.microsoft.com/office/drawing/2014/main" xmlns="" id="{47E2D57D-5C6F-495E-BE66-D2C4DB1E95C2}"/>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343467" y="863683457"/>
          <a:ext cx="1871255" cy="982133"/>
        </a:xfrm>
        <a:prstGeom prst="rect">
          <a:avLst/>
        </a:prstGeom>
        <a:noFill/>
        <a:ln>
          <a:noFill/>
        </a:ln>
      </xdr:spPr>
    </xdr:pic>
    <xdr:clientData/>
  </xdr:oneCellAnchor>
  <xdr:oneCellAnchor>
    <xdr:from>
      <xdr:col>4</xdr:col>
      <xdr:colOff>139337</xdr:colOff>
      <xdr:row>4390</xdr:row>
      <xdr:rowOff>32657</xdr:rowOff>
    </xdr:from>
    <xdr:ext cx="1356843" cy="1015274"/>
    <xdr:pic>
      <xdr:nvPicPr>
        <xdr:cNvPr id="290" name="Imagen 289">
          <a:extLst>
            <a:ext uri="{FF2B5EF4-FFF2-40B4-BE49-F238E27FC236}">
              <a16:creationId xmlns:a16="http://schemas.microsoft.com/office/drawing/2014/main" xmlns="" id="{DC0A7330-3FD7-439F-93A7-02617538DE8E}"/>
            </a:ext>
          </a:extLst>
        </xdr:cNvPr>
        <xdr:cNvPicPr/>
      </xdr:nvPicPr>
      <xdr:blipFill rotWithShape="1">
        <a:blip xmlns:r="http://schemas.openxmlformats.org/officeDocument/2006/relationships" r:embed="rId1"/>
        <a:srcRect l="33444" t="27090" r="59925" b="64130"/>
        <a:stretch/>
      </xdr:blipFill>
      <xdr:spPr bwMode="auto">
        <a:xfrm>
          <a:off x="3322804" y="869754057"/>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4389</xdr:row>
      <xdr:rowOff>185057</xdr:rowOff>
    </xdr:from>
    <xdr:ext cx="1871255" cy="982133"/>
    <xdr:pic>
      <xdr:nvPicPr>
        <xdr:cNvPr id="291" name="Imagen 290" descr="Imagen relacionada">
          <a:extLst>
            <a:ext uri="{FF2B5EF4-FFF2-40B4-BE49-F238E27FC236}">
              <a16:creationId xmlns:a16="http://schemas.microsoft.com/office/drawing/2014/main" xmlns="" id="{800B3637-A569-45E5-93FF-AE8CDB8B119E}"/>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343467" y="869711724"/>
          <a:ext cx="1871255" cy="982133"/>
        </a:xfrm>
        <a:prstGeom prst="rect">
          <a:avLst/>
        </a:prstGeom>
        <a:noFill/>
        <a:ln>
          <a:noFill/>
        </a:ln>
      </xdr:spPr>
    </xdr:pic>
    <xdr:clientData/>
  </xdr:oneCellAnchor>
  <xdr:oneCellAnchor>
    <xdr:from>
      <xdr:col>4</xdr:col>
      <xdr:colOff>139337</xdr:colOff>
      <xdr:row>4420</xdr:row>
      <xdr:rowOff>32657</xdr:rowOff>
    </xdr:from>
    <xdr:ext cx="1356843" cy="1015274"/>
    <xdr:pic>
      <xdr:nvPicPr>
        <xdr:cNvPr id="292" name="Imagen 291">
          <a:extLst>
            <a:ext uri="{FF2B5EF4-FFF2-40B4-BE49-F238E27FC236}">
              <a16:creationId xmlns:a16="http://schemas.microsoft.com/office/drawing/2014/main" xmlns="" id="{8B8BDA1B-22F7-42E1-A22A-5A2EBE7CDF60}"/>
            </a:ext>
          </a:extLst>
        </xdr:cNvPr>
        <xdr:cNvPicPr/>
      </xdr:nvPicPr>
      <xdr:blipFill rotWithShape="1">
        <a:blip xmlns:r="http://schemas.openxmlformats.org/officeDocument/2006/relationships" r:embed="rId1"/>
        <a:srcRect l="33444" t="27090" r="59925" b="64130"/>
        <a:stretch/>
      </xdr:blipFill>
      <xdr:spPr bwMode="auto">
        <a:xfrm>
          <a:off x="3322804" y="875409790"/>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4419</xdr:row>
      <xdr:rowOff>185057</xdr:rowOff>
    </xdr:from>
    <xdr:ext cx="1871255" cy="982133"/>
    <xdr:pic>
      <xdr:nvPicPr>
        <xdr:cNvPr id="293" name="Imagen 292" descr="Imagen relacionada">
          <a:extLst>
            <a:ext uri="{FF2B5EF4-FFF2-40B4-BE49-F238E27FC236}">
              <a16:creationId xmlns:a16="http://schemas.microsoft.com/office/drawing/2014/main" xmlns="" id="{8A0E7A1C-E518-47FE-95A0-81BEB885C656}"/>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343467" y="875367457"/>
          <a:ext cx="1871255" cy="982133"/>
        </a:xfrm>
        <a:prstGeom prst="rect">
          <a:avLst/>
        </a:prstGeom>
        <a:noFill/>
        <a:ln>
          <a:noFill/>
        </a:ln>
      </xdr:spPr>
    </xdr:pic>
    <xdr:clientData/>
  </xdr:oneCellAnchor>
  <xdr:oneCellAnchor>
    <xdr:from>
      <xdr:col>4</xdr:col>
      <xdr:colOff>139337</xdr:colOff>
      <xdr:row>4449</xdr:row>
      <xdr:rowOff>32657</xdr:rowOff>
    </xdr:from>
    <xdr:ext cx="1356843" cy="1015274"/>
    <xdr:pic>
      <xdr:nvPicPr>
        <xdr:cNvPr id="294" name="Imagen 293">
          <a:extLst>
            <a:ext uri="{FF2B5EF4-FFF2-40B4-BE49-F238E27FC236}">
              <a16:creationId xmlns:a16="http://schemas.microsoft.com/office/drawing/2014/main" xmlns="" id="{E5224D05-C86D-4071-BFD9-C8B3FB348053}"/>
            </a:ext>
          </a:extLst>
        </xdr:cNvPr>
        <xdr:cNvPicPr/>
      </xdr:nvPicPr>
      <xdr:blipFill rotWithShape="1">
        <a:blip xmlns:r="http://schemas.openxmlformats.org/officeDocument/2006/relationships" r:embed="rId1"/>
        <a:srcRect l="33444" t="27090" r="59925" b="64130"/>
        <a:stretch/>
      </xdr:blipFill>
      <xdr:spPr bwMode="auto">
        <a:xfrm>
          <a:off x="3322804" y="881065524"/>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4448</xdr:row>
      <xdr:rowOff>185057</xdr:rowOff>
    </xdr:from>
    <xdr:ext cx="1871255" cy="982133"/>
    <xdr:pic>
      <xdr:nvPicPr>
        <xdr:cNvPr id="295" name="Imagen 294" descr="Imagen relacionada">
          <a:extLst>
            <a:ext uri="{FF2B5EF4-FFF2-40B4-BE49-F238E27FC236}">
              <a16:creationId xmlns:a16="http://schemas.microsoft.com/office/drawing/2014/main" xmlns="" id="{EB42B779-7F6B-4588-8453-96D9491F0A49}"/>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343467" y="881023190"/>
          <a:ext cx="1871255" cy="982133"/>
        </a:xfrm>
        <a:prstGeom prst="rect">
          <a:avLst/>
        </a:prstGeom>
        <a:noFill/>
        <a:ln>
          <a:noFill/>
        </a:ln>
      </xdr:spPr>
    </xdr:pic>
    <xdr:clientData/>
  </xdr:oneCellAnchor>
  <xdr:oneCellAnchor>
    <xdr:from>
      <xdr:col>4</xdr:col>
      <xdr:colOff>139337</xdr:colOff>
      <xdr:row>3199</xdr:row>
      <xdr:rowOff>32657</xdr:rowOff>
    </xdr:from>
    <xdr:ext cx="1356843" cy="1015274"/>
    <xdr:pic>
      <xdr:nvPicPr>
        <xdr:cNvPr id="300" name="Imagen 299">
          <a:extLst>
            <a:ext uri="{FF2B5EF4-FFF2-40B4-BE49-F238E27FC236}">
              <a16:creationId xmlns:a16="http://schemas.microsoft.com/office/drawing/2014/main" xmlns="" id="{3EF1BDFC-F1EC-4576-99EB-3C4A1EC5BE94}"/>
            </a:ext>
          </a:extLst>
        </xdr:cNvPr>
        <xdr:cNvPicPr/>
      </xdr:nvPicPr>
      <xdr:blipFill rotWithShape="1">
        <a:blip xmlns:r="http://schemas.openxmlformats.org/officeDocument/2006/relationships" r:embed="rId1"/>
        <a:srcRect l="33444" t="27090" r="59925" b="64130"/>
        <a:stretch/>
      </xdr:blipFill>
      <xdr:spPr bwMode="auto">
        <a:xfrm>
          <a:off x="3319859" y="663226657"/>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3198</xdr:row>
      <xdr:rowOff>185057</xdr:rowOff>
    </xdr:from>
    <xdr:ext cx="1871255" cy="982133"/>
    <xdr:pic>
      <xdr:nvPicPr>
        <xdr:cNvPr id="301" name="Imagen 300" descr="Imagen relacionada">
          <a:extLst>
            <a:ext uri="{FF2B5EF4-FFF2-40B4-BE49-F238E27FC236}">
              <a16:creationId xmlns:a16="http://schemas.microsoft.com/office/drawing/2014/main" xmlns="" id="{9F60D260-F9DB-47DA-B38C-678EB863CC43}"/>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350461" y="663191318"/>
          <a:ext cx="1871255" cy="982133"/>
        </a:xfrm>
        <a:prstGeom prst="rect">
          <a:avLst/>
        </a:prstGeom>
        <a:noFill/>
        <a:ln>
          <a:noFill/>
        </a:ln>
      </xdr:spPr>
    </xdr:pic>
    <xdr:clientData/>
  </xdr:oneCellAnchor>
  <xdr:oneCellAnchor>
    <xdr:from>
      <xdr:col>4</xdr:col>
      <xdr:colOff>139337</xdr:colOff>
      <xdr:row>2046</xdr:row>
      <xdr:rowOff>32657</xdr:rowOff>
    </xdr:from>
    <xdr:ext cx="1356843" cy="1015274"/>
    <xdr:pic>
      <xdr:nvPicPr>
        <xdr:cNvPr id="302" name="Imagen 301">
          <a:extLst>
            <a:ext uri="{FF2B5EF4-FFF2-40B4-BE49-F238E27FC236}">
              <a16:creationId xmlns:a16="http://schemas.microsoft.com/office/drawing/2014/main" xmlns="" id="{9A490D5B-150A-4AE6-B8A3-9A53C6B56557}"/>
            </a:ext>
          </a:extLst>
        </xdr:cNvPr>
        <xdr:cNvPicPr/>
      </xdr:nvPicPr>
      <xdr:blipFill rotWithShape="1">
        <a:blip xmlns:r="http://schemas.openxmlformats.org/officeDocument/2006/relationships" r:embed="rId1"/>
        <a:srcRect l="33444" t="27090" r="59925" b="64130"/>
        <a:stretch/>
      </xdr:blipFill>
      <xdr:spPr bwMode="auto">
        <a:xfrm>
          <a:off x="3264641" y="485548135"/>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2045</xdr:row>
      <xdr:rowOff>185057</xdr:rowOff>
    </xdr:from>
    <xdr:ext cx="1871255" cy="982133"/>
    <xdr:pic>
      <xdr:nvPicPr>
        <xdr:cNvPr id="303" name="Imagen 302" descr="Imagen relacionada">
          <a:extLst>
            <a:ext uri="{FF2B5EF4-FFF2-40B4-BE49-F238E27FC236}">
              <a16:creationId xmlns:a16="http://schemas.microsoft.com/office/drawing/2014/main" xmlns="" id="{AD553993-C673-423D-93EA-195A05DB7DA7}"/>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295243" y="485512796"/>
          <a:ext cx="1871255" cy="982133"/>
        </a:xfrm>
        <a:prstGeom prst="rect">
          <a:avLst/>
        </a:prstGeom>
        <a:noFill/>
        <a:ln>
          <a:noFill/>
        </a:ln>
      </xdr:spPr>
    </xdr:pic>
    <xdr:clientData/>
  </xdr:oneCellAnchor>
  <xdr:oneCellAnchor>
    <xdr:from>
      <xdr:col>4</xdr:col>
      <xdr:colOff>139337</xdr:colOff>
      <xdr:row>2073</xdr:row>
      <xdr:rowOff>32657</xdr:rowOff>
    </xdr:from>
    <xdr:ext cx="1356843" cy="1015274"/>
    <xdr:pic>
      <xdr:nvPicPr>
        <xdr:cNvPr id="304" name="Imagen 303">
          <a:extLst>
            <a:ext uri="{FF2B5EF4-FFF2-40B4-BE49-F238E27FC236}">
              <a16:creationId xmlns:a16="http://schemas.microsoft.com/office/drawing/2014/main" xmlns="" id="{AB4B04D2-1D2F-4BA9-93B4-63E3B9BEEB2E}"/>
            </a:ext>
          </a:extLst>
        </xdr:cNvPr>
        <xdr:cNvPicPr/>
      </xdr:nvPicPr>
      <xdr:blipFill rotWithShape="1">
        <a:blip xmlns:r="http://schemas.openxmlformats.org/officeDocument/2006/relationships" r:embed="rId1"/>
        <a:srcRect l="33444" t="27090" r="59925" b="64130"/>
        <a:stretch/>
      </xdr:blipFill>
      <xdr:spPr bwMode="auto">
        <a:xfrm>
          <a:off x="3264641" y="491644135"/>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2072</xdr:row>
      <xdr:rowOff>185057</xdr:rowOff>
    </xdr:from>
    <xdr:ext cx="1871255" cy="982133"/>
    <xdr:pic>
      <xdr:nvPicPr>
        <xdr:cNvPr id="305" name="Imagen 304" descr="Imagen relacionada">
          <a:extLst>
            <a:ext uri="{FF2B5EF4-FFF2-40B4-BE49-F238E27FC236}">
              <a16:creationId xmlns:a16="http://schemas.microsoft.com/office/drawing/2014/main" xmlns="" id="{B30C3BAD-1C88-473C-8400-34705D0D9342}"/>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295243" y="491608796"/>
          <a:ext cx="1871255" cy="982133"/>
        </a:xfrm>
        <a:prstGeom prst="rect">
          <a:avLst/>
        </a:prstGeom>
        <a:noFill/>
        <a:ln>
          <a:noFill/>
        </a:ln>
      </xdr:spPr>
    </xdr:pic>
    <xdr:clientData/>
  </xdr:oneCellAnchor>
  <xdr:oneCellAnchor>
    <xdr:from>
      <xdr:col>4</xdr:col>
      <xdr:colOff>139337</xdr:colOff>
      <xdr:row>2100</xdr:row>
      <xdr:rowOff>32657</xdr:rowOff>
    </xdr:from>
    <xdr:ext cx="1356843" cy="1015274"/>
    <xdr:pic>
      <xdr:nvPicPr>
        <xdr:cNvPr id="308" name="Imagen 307">
          <a:extLst>
            <a:ext uri="{FF2B5EF4-FFF2-40B4-BE49-F238E27FC236}">
              <a16:creationId xmlns:a16="http://schemas.microsoft.com/office/drawing/2014/main" xmlns="" id="{DD041BF0-B1E1-4DE5-B766-01BFCABFB2BD}"/>
            </a:ext>
          </a:extLst>
        </xdr:cNvPr>
        <xdr:cNvPicPr/>
      </xdr:nvPicPr>
      <xdr:blipFill rotWithShape="1">
        <a:blip xmlns:r="http://schemas.openxmlformats.org/officeDocument/2006/relationships" r:embed="rId1"/>
        <a:srcRect l="33444" t="27090" r="59925" b="64130"/>
        <a:stretch/>
      </xdr:blipFill>
      <xdr:spPr bwMode="auto">
        <a:xfrm>
          <a:off x="3264641" y="496713092"/>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2099</xdr:row>
      <xdr:rowOff>185057</xdr:rowOff>
    </xdr:from>
    <xdr:ext cx="1871255" cy="982133"/>
    <xdr:pic>
      <xdr:nvPicPr>
        <xdr:cNvPr id="309" name="Imagen 308" descr="Imagen relacionada">
          <a:extLst>
            <a:ext uri="{FF2B5EF4-FFF2-40B4-BE49-F238E27FC236}">
              <a16:creationId xmlns:a16="http://schemas.microsoft.com/office/drawing/2014/main" xmlns="" id="{FE73BADD-3B22-4A4C-935E-816D6CCFFBE3}"/>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295243" y="496677753"/>
          <a:ext cx="1871255" cy="982133"/>
        </a:xfrm>
        <a:prstGeom prst="rect">
          <a:avLst/>
        </a:prstGeom>
        <a:noFill/>
        <a:ln>
          <a:noFill/>
        </a:ln>
      </xdr:spPr>
    </xdr:pic>
    <xdr:clientData/>
  </xdr:oneCellAnchor>
  <xdr:oneCellAnchor>
    <xdr:from>
      <xdr:col>4</xdr:col>
      <xdr:colOff>139337</xdr:colOff>
      <xdr:row>2127</xdr:row>
      <xdr:rowOff>32657</xdr:rowOff>
    </xdr:from>
    <xdr:ext cx="1356843" cy="1015274"/>
    <xdr:pic>
      <xdr:nvPicPr>
        <xdr:cNvPr id="310" name="Imagen 309">
          <a:extLst>
            <a:ext uri="{FF2B5EF4-FFF2-40B4-BE49-F238E27FC236}">
              <a16:creationId xmlns:a16="http://schemas.microsoft.com/office/drawing/2014/main" xmlns="" id="{9AF7925F-DFFC-452E-8D20-85E93E016A1D}"/>
            </a:ext>
          </a:extLst>
        </xdr:cNvPr>
        <xdr:cNvPicPr/>
      </xdr:nvPicPr>
      <xdr:blipFill rotWithShape="1">
        <a:blip xmlns:r="http://schemas.openxmlformats.org/officeDocument/2006/relationships" r:embed="rId1"/>
        <a:srcRect l="33444" t="27090" r="59925" b="64130"/>
        <a:stretch/>
      </xdr:blipFill>
      <xdr:spPr bwMode="auto">
        <a:xfrm>
          <a:off x="3264641" y="501782048"/>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2126</xdr:row>
      <xdr:rowOff>185057</xdr:rowOff>
    </xdr:from>
    <xdr:ext cx="1871255" cy="982133"/>
    <xdr:pic>
      <xdr:nvPicPr>
        <xdr:cNvPr id="311" name="Imagen 310" descr="Imagen relacionada">
          <a:extLst>
            <a:ext uri="{FF2B5EF4-FFF2-40B4-BE49-F238E27FC236}">
              <a16:creationId xmlns:a16="http://schemas.microsoft.com/office/drawing/2014/main" xmlns="" id="{D743D732-2BA3-42EA-A8D7-CA67BE623C48}"/>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295243" y="501746709"/>
          <a:ext cx="1871255" cy="982133"/>
        </a:xfrm>
        <a:prstGeom prst="rect">
          <a:avLst/>
        </a:prstGeom>
        <a:noFill/>
        <a:ln>
          <a:noFill/>
        </a:ln>
      </xdr:spPr>
    </xdr:pic>
    <xdr:clientData/>
  </xdr:oneCellAnchor>
  <xdr:oneCellAnchor>
    <xdr:from>
      <xdr:col>4</xdr:col>
      <xdr:colOff>139337</xdr:colOff>
      <xdr:row>2154</xdr:row>
      <xdr:rowOff>32657</xdr:rowOff>
    </xdr:from>
    <xdr:ext cx="1356843" cy="1015274"/>
    <xdr:pic>
      <xdr:nvPicPr>
        <xdr:cNvPr id="312" name="Imagen 311">
          <a:extLst>
            <a:ext uri="{FF2B5EF4-FFF2-40B4-BE49-F238E27FC236}">
              <a16:creationId xmlns:a16="http://schemas.microsoft.com/office/drawing/2014/main" xmlns="" id="{381F08D0-6705-453F-B78D-0EA519B0E747}"/>
            </a:ext>
          </a:extLst>
        </xdr:cNvPr>
        <xdr:cNvPicPr/>
      </xdr:nvPicPr>
      <xdr:blipFill rotWithShape="1">
        <a:blip xmlns:r="http://schemas.openxmlformats.org/officeDocument/2006/relationships" r:embed="rId1"/>
        <a:srcRect l="33444" t="27090" r="59925" b="64130"/>
        <a:stretch/>
      </xdr:blipFill>
      <xdr:spPr bwMode="auto">
        <a:xfrm>
          <a:off x="3264641" y="506851005"/>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2153</xdr:row>
      <xdr:rowOff>185057</xdr:rowOff>
    </xdr:from>
    <xdr:ext cx="1871255" cy="982133"/>
    <xdr:pic>
      <xdr:nvPicPr>
        <xdr:cNvPr id="313" name="Imagen 312" descr="Imagen relacionada">
          <a:extLst>
            <a:ext uri="{FF2B5EF4-FFF2-40B4-BE49-F238E27FC236}">
              <a16:creationId xmlns:a16="http://schemas.microsoft.com/office/drawing/2014/main" xmlns="" id="{B6A3A929-E524-4C6E-8B75-13A42D98231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295243" y="506815666"/>
          <a:ext cx="1871255" cy="982133"/>
        </a:xfrm>
        <a:prstGeom prst="rect">
          <a:avLst/>
        </a:prstGeom>
        <a:noFill/>
        <a:ln>
          <a:noFill/>
        </a:ln>
      </xdr:spPr>
    </xdr:pic>
    <xdr:clientData/>
  </xdr:oneCellAnchor>
  <xdr:oneCellAnchor>
    <xdr:from>
      <xdr:col>4</xdr:col>
      <xdr:colOff>139337</xdr:colOff>
      <xdr:row>2181</xdr:row>
      <xdr:rowOff>32657</xdr:rowOff>
    </xdr:from>
    <xdr:ext cx="1356843" cy="1015274"/>
    <xdr:pic>
      <xdr:nvPicPr>
        <xdr:cNvPr id="314" name="Imagen 313">
          <a:extLst>
            <a:ext uri="{FF2B5EF4-FFF2-40B4-BE49-F238E27FC236}">
              <a16:creationId xmlns:a16="http://schemas.microsoft.com/office/drawing/2014/main" xmlns="" id="{EB6D08DC-E12F-4259-A89D-2A659A41B245}"/>
            </a:ext>
          </a:extLst>
        </xdr:cNvPr>
        <xdr:cNvPicPr/>
      </xdr:nvPicPr>
      <xdr:blipFill rotWithShape="1">
        <a:blip xmlns:r="http://schemas.openxmlformats.org/officeDocument/2006/relationships" r:embed="rId1"/>
        <a:srcRect l="33444" t="27090" r="59925" b="64130"/>
        <a:stretch/>
      </xdr:blipFill>
      <xdr:spPr bwMode="auto">
        <a:xfrm>
          <a:off x="3264641" y="511919961"/>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2180</xdr:row>
      <xdr:rowOff>185057</xdr:rowOff>
    </xdr:from>
    <xdr:ext cx="1871255" cy="982133"/>
    <xdr:pic>
      <xdr:nvPicPr>
        <xdr:cNvPr id="315" name="Imagen 314" descr="Imagen relacionada">
          <a:extLst>
            <a:ext uri="{FF2B5EF4-FFF2-40B4-BE49-F238E27FC236}">
              <a16:creationId xmlns:a16="http://schemas.microsoft.com/office/drawing/2014/main" xmlns="" id="{FF737427-C536-4E73-A592-A2D624032741}"/>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295243" y="511884622"/>
          <a:ext cx="1871255" cy="982133"/>
        </a:xfrm>
        <a:prstGeom prst="rect">
          <a:avLst/>
        </a:prstGeom>
        <a:noFill/>
        <a:ln>
          <a:noFill/>
        </a:ln>
      </xdr:spPr>
    </xdr:pic>
    <xdr:clientData/>
  </xdr:oneCellAnchor>
  <xdr:oneCellAnchor>
    <xdr:from>
      <xdr:col>4</xdr:col>
      <xdr:colOff>139337</xdr:colOff>
      <xdr:row>2208</xdr:row>
      <xdr:rowOff>32657</xdr:rowOff>
    </xdr:from>
    <xdr:ext cx="1356843" cy="1015274"/>
    <xdr:pic>
      <xdr:nvPicPr>
        <xdr:cNvPr id="316" name="Imagen 315">
          <a:extLst>
            <a:ext uri="{FF2B5EF4-FFF2-40B4-BE49-F238E27FC236}">
              <a16:creationId xmlns:a16="http://schemas.microsoft.com/office/drawing/2014/main" xmlns="" id="{DE370027-48D7-46B7-8BEA-2BB058691FE7}"/>
            </a:ext>
          </a:extLst>
        </xdr:cNvPr>
        <xdr:cNvPicPr/>
      </xdr:nvPicPr>
      <xdr:blipFill rotWithShape="1">
        <a:blip xmlns:r="http://schemas.openxmlformats.org/officeDocument/2006/relationships" r:embed="rId1"/>
        <a:srcRect l="33444" t="27090" r="59925" b="64130"/>
        <a:stretch/>
      </xdr:blipFill>
      <xdr:spPr bwMode="auto">
        <a:xfrm>
          <a:off x="3264641" y="516988918"/>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2207</xdr:row>
      <xdr:rowOff>185057</xdr:rowOff>
    </xdr:from>
    <xdr:ext cx="1871255" cy="982133"/>
    <xdr:pic>
      <xdr:nvPicPr>
        <xdr:cNvPr id="317" name="Imagen 316" descr="Imagen relacionada">
          <a:extLst>
            <a:ext uri="{FF2B5EF4-FFF2-40B4-BE49-F238E27FC236}">
              <a16:creationId xmlns:a16="http://schemas.microsoft.com/office/drawing/2014/main" xmlns="" id="{353C47B0-BFDA-446E-9D8E-F247B8FC63B8}"/>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295243" y="516953579"/>
          <a:ext cx="1871255" cy="982133"/>
        </a:xfrm>
        <a:prstGeom prst="rect">
          <a:avLst/>
        </a:prstGeom>
        <a:noFill/>
        <a:ln>
          <a:noFill/>
        </a:ln>
      </xdr:spPr>
    </xdr:pic>
    <xdr:clientData/>
  </xdr:oneCellAnchor>
  <xdr:oneCellAnchor>
    <xdr:from>
      <xdr:col>4</xdr:col>
      <xdr:colOff>139337</xdr:colOff>
      <xdr:row>2235</xdr:row>
      <xdr:rowOff>32657</xdr:rowOff>
    </xdr:from>
    <xdr:ext cx="1356843" cy="1015274"/>
    <xdr:pic>
      <xdr:nvPicPr>
        <xdr:cNvPr id="318" name="Imagen 317">
          <a:extLst>
            <a:ext uri="{FF2B5EF4-FFF2-40B4-BE49-F238E27FC236}">
              <a16:creationId xmlns:a16="http://schemas.microsoft.com/office/drawing/2014/main" xmlns="" id="{1E2025D5-F2BA-4497-A26B-28A000859E86}"/>
            </a:ext>
          </a:extLst>
        </xdr:cNvPr>
        <xdr:cNvPicPr/>
      </xdr:nvPicPr>
      <xdr:blipFill rotWithShape="1">
        <a:blip xmlns:r="http://schemas.openxmlformats.org/officeDocument/2006/relationships" r:embed="rId1"/>
        <a:srcRect l="33444" t="27090" r="59925" b="64130"/>
        <a:stretch/>
      </xdr:blipFill>
      <xdr:spPr bwMode="auto">
        <a:xfrm>
          <a:off x="3264641" y="522057874"/>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2234</xdr:row>
      <xdr:rowOff>185057</xdr:rowOff>
    </xdr:from>
    <xdr:ext cx="1871255" cy="982133"/>
    <xdr:pic>
      <xdr:nvPicPr>
        <xdr:cNvPr id="319" name="Imagen 318" descr="Imagen relacionada">
          <a:extLst>
            <a:ext uri="{FF2B5EF4-FFF2-40B4-BE49-F238E27FC236}">
              <a16:creationId xmlns:a16="http://schemas.microsoft.com/office/drawing/2014/main" xmlns="" id="{027469F5-CB56-4B35-8543-8ECBCB8A3351}"/>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295243" y="522022535"/>
          <a:ext cx="1871255" cy="982133"/>
        </a:xfrm>
        <a:prstGeom prst="rect">
          <a:avLst/>
        </a:prstGeom>
        <a:noFill/>
        <a:ln>
          <a:noFill/>
        </a:ln>
      </xdr:spPr>
    </xdr:pic>
    <xdr:clientData/>
  </xdr:oneCellAnchor>
  <xdr:oneCellAnchor>
    <xdr:from>
      <xdr:col>4</xdr:col>
      <xdr:colOff>139337</xdr:colOff>
      <xdr:row>2262</xdr:row>
      <xdr:rowOff>32657</xdr:rowOff>
    </xdr:from>
    <xdr:ext cx="1356843" cy="1015274"/>
    <xdr:pic>
      <xdr:nvPicPr>
        <xdr:cNvPr id="320" name="Imagen 319">
          <a:extLst>
            <a:ext uri="{FF2B5EF4-FFF2-40B4-BE49-F238E27FC236}">
              <a16:creationId xmlns:a16="http://schemas.microsoft.com/office/drawing/2014/main" xmlns="" id="{25F161D1-42E9-44BB-9A6C-FC7519D12F57}"/>
            </a:ext>
          </a:extLst>
        </xdr:cNvPr>
        <xdr:cNvPicPr/>
      </xdr:nvPicPr>
      <xdr:blipFill rotWithShape="1">
        <a:blip xmlns:r="http://schemas.openxmlformats.org/officeDocument/2006/relationships" r:embed="rId1"/>
        <a:srcRect l="33444" t="27090" r="59925" b="64130"/>
        <a:stretch/>
      </xdr:blipFill>
      <xdr:spPr bwMode="auto">
        <a:xfrm>
          <a:off x="3264641" y="527126831"/>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2261</xdr:row>
      <xdr:rowOff>185057</xdr:rowOff>
    </xdr:from>
    <xdr:ext cx="1871255" cy="982133"/>
    <xdr:pic>
      <xdr:nvPicPr>
        <xdr:cNvPr id="321" name="Imagen 320" descr="Imagen relacionada">
          <a:extLst>
            <a:ext uri="{FF2B5EF4-FFF2-40B4-BE49-F238E27FC236}">
              <a16:creationId xmlns:a16="http://schemas.microsoft.com/office/drawing/2014/main" xmlns="" id="{BB5F9CD0-DB84-4660-8B85-20BCB47DB1E8}"/>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295243" y="527091492"/>
          <a:ext cx="1871255" cy="982133"/>
        </a:xfrm>
        <a:prstGeom prst="rect">
          <a:avLst/>
        </a:prstGeom>
        <a:noFill/>
        <a:ln>
          <a:noFill/>
        </a:ln>
      </xdr:spPr>
    </xdr:pic>
    <xdr:clientData/>
  </xdr:oneCellAnchor>
  <xdr:oneCellAnchor>
    <xdr:from>
      <xdr:col>4</xdr:col>
      <xdr:colOff>139337</xdr:colOff>
      <xdr:row>2289</xdr:row>
      <xdr:rowOff>32657</xdr:rowOff>
    </xdr:from>
    <xdr:ext cx="1356843" cy="1015274"/>
    <xdr:pic>
      <xdr:nvPicPr>
        <xdr:cNvPr id="322" name="Imagen 321">
          <a:extLst>
            <a:ext uri="{FF2B5EF4-FFF2-40B4-BE49-F238E27FC236}">
              <a16:creationId xmlns:a16="http://schemas.microsoft.com/office/drawing/2014/main" xmlns="" id="{E93C8DB5-8937-4764-99B7-F1F231239710}"/>
            </a:ext>
          </a:extLst>
        </xdr:cNvPr>
        <xdr:cNvPicPr/>
      </xdr:nvPicPr>
      <xdr:blipFill rotWithShape="1">
        <a:blip xmlns:r="http://schemas.openxmlformats.org/officeDocument/2006/relationships" r:embed="rId1"/>
        <a:srcRect l="33444" t="27090" r="59925" b="64130"/>
        <a:stretch/>
      </xdr:blipFill>
      <xdr:spPr bwMode="auto">
        <a:xfrm>
          <a:off x="3264641" y="532195787"/>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2288</xdr:row>
      <xdr:rowOff>185057</xdr:rowOff>
    </xdr:from>
    <xdr:ext cx="1871255" cy="982133"/>
    <xdr:pic>
      <xdr:nvPicPr>
        <xdr:cNvPr id="323" name="Imagen 322" descr="Imagen relacionada">
          <a:extLst>
            <a:ext uri="{FF2B5EF4-FFF2-40B4-BE49-F238E27FC236}">
              <a16:creationId xmlns:a16="http://schemas.microsoft.com/office/drawing/2014/main" xmlns="" id="{E1AEC511-8CDC-4826-AB23-FBD64F1EC257}"/>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295243" y="532160448"/>
          <a:ext cx="1871255" cy="982133"/>
        </a:xfrm>
        <a:prstGeom prst="rect">
          <a:avLst/>
        </a:prstGeom>
        <a:noFill/>
        <a:ln>
          <a:noFill/>
        </a:ln>
      </xdr:spPr>
    </xdr:pic>
    <xdr:clientData/>
  </xdr:oneCellAnchor>
  <xdr:oneCellAnchor>
    <xdr:from>
      <xdr:col>4</xdr:col>
      <xdr:colOff>139337</xdr:colOff>
      <xdr:row>2316</xdr:row>
      <xdr:rowOff>32657</xdr:rowOff>
    </xdr:from>
    <xdr:ext cx="1356843" cy="1015274"/>
    <xdr:pic>
      <xdr:nvPicPr>
        <xdr:cNvPr id="324" name="Imagen 323">
          <a:extLst>
            <a:ext uri="{FF2B5EF4-FFF2-40B4-BE49-F238E27FC236}">
              <a16:creationId xmlns:a16="http://schemas.microsoft.com/office/drawing/2014/main" xmlns="" id="{A8193866-5FD6-412C-8DF4-35622D4D849E}"/>
            </a:ext>
          </a:extLst>
        </xdr:cNvPr>
        <xdr:cNvPicPr/>
      </xdr:nvPicPr>
      <xdr:blipFill rotWithShape="1">
        <a:blip xmlns:r="http://schemas.openxmlformats.org/officeDocument/2006/relationships" r:embed="rId1"/>
        <a:srcRect l="33444" t="27090" r="59925" b="64130"/>
        <a:stretch/>
      </xdr:blipFill>
      <xdr:spPr bwMode="auto">
        <a:xfrm>
          <a:off x="3264641" y="537264744"/>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2315</xdr:row>
      <xdr:rowOff>185057</xdr:rowOff>
    </xdr:from>
    <xdr:ext cx="1871255" cy="982133"/>
    <xdr:pic>
      <xdr:nvPicPr>
        <xdr:cNvPr id="325" name="Imagen 324" descr="Imagen relacionada">
          <a:extLst>
            <a:ext uri="{FF2B5EF4-FFF2-40B4-BE49-F238E27FC236}">
              <a16:creationId xmlns:a16="http://schemas.microsoft.com/office/drawing/2014/main" xmlns="" id="{342E1C1E-5F40-4445-A6C8-355C0397198E}"/>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295243" y="537229405"/>
          <a:ext cx="1871255" cy="982133"/>
        </a:xfrm>
        <a:prstGeom prst="rect">
          <a:avLst/>
        </a:prstGeom>
        <a:noFill/>
        <a:ln>
          <a:noFill/>
        </a:ln>
      </xdr:spPr>
    </xdr:pic>
    <xdr:clientData/>
  </xdr:oneCellAnchor>
  <xdr:oneCellAnchor>
    <xdr:from>
      <xdr:col>4</xdr:col>
      <xdr:colOff>139337</xdr:colOff>
      <xdr:row>2343</xdr:row>
      <xdr:rowOff>32657</xdr:rowOff>
    </xdr:from>
    <xdr:ext cx="1356843" cy="1015274"/>
    <xdr:pic>
      <xdr:nvPicPr>
        <xdr:cNvPr id="326" name="Imagen 325">
          <a:extLst>
            <a:ext uri="{FF2B5EF4-FFF2-40B4-BE49-F238E27FC236}">
              <a16:creationId xmlns:a16="http://schemas.microsoft.com/office/drawing/2014/main" xmlns="" id="{88927F14-21D1-4E92-BB8A-D22A44E2D3DD}"/>
            </a:ext>
          </a:extLst>
        </xdr:cNvPr>
        <xdr:cNvPicPr/>
      </xdr:nvPicPr>
      <xdr:blipFill rotWithShape="1">
        <a:blip xmlns:r="http://schemas.openxmlformats.org/officeDocument/2006/relationships" r:embed="rId1"/>
        <a:srcRect l="33444" t="27090" r="59925" b="64130"/>
        <a:stretch/>
      </xdr:blipFill>
      <xdr:spPr bwMode="auto">
        <a:xfrm>
          <a:off x="3264641" y="542333700"/>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2342</xdr:row>
      <xdr:rowOff>185057</xdr:rowOff>
    </xdr:from>
    <xdr:ext cx="1871255" cy="982133"/>
    <xdr:pic>
      <xdr:nvPicPr>
        <xdr:cNvPr id="327" name="Imagen 326" descr="Imagen relacionada">
          <a:extLst>
            <a:ext uri="{FF2B5EF4-FFF2-40B4-BE49-F238E27FC236}">
              <a16:creationId xmlns:a16="http://schemas.microsoft.com/office/drawing/2014/main" xmlns="" id="{F81B32A2-CD52-40F6-B82C-871E4B4880F6}"/>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295243" y="542298361"/>
          <a:ext cx="1871255" cy="982133"/>
        </a:xfrm>
        <a:prstGeom prst="rect">
          <a:avLst/>
        </a:prstGeom>
        <a:noFill/>
        <a:ln>
          <a:noFill/>
        </a:ln>
      </xdr:spPr>
    </xdr:pic>
    <xdr:clientData/>
  </xdr:oneCellAnchor>
  <xdr:oneCellAnchor>
    <xdr:from>
      <xdr:col>4</xdr:col>
      <xdr:colOff>139337</xdr:colOff>
      <xdr:row>2370</xdr:row>
      <xdr:rowOff>32657</xdr:rowOff>
    </xdr:from>
    <xdr:ext cx="1356843" cy="1015274"/>
    <xdr:pic>
      <xdr:nvPicPr>
        <xdr:cNvPr id="328" name="Imagen 327">
          <a:extLst>
            <a:ext uri="{FF2B5EF4-FFF2-40B4-BE49-F238E27FC236}">
              <a16:creationId xmlns:a16="http://schemas.microsoft.com/office/drawing/2014/main" xmlns="" id="{37AA852A-BD99-4CC3-A5D4-E4E1ADA226C2}"/>
            </a:ext>
          </a:extLst>
        </xdr:cNvPr>
        <xdr:cNvPicPr/>
      </xdr:nvPicPr>
      <xdr:blipFill rotWithShape="1">
        <a:blip xmlns:r="http://schemas.openxmlformats.org/officeDocument/2006/relationships" r:embed="rId1"/>
        <a:srcRect l="33444" t="27090" r="59925" b="64130"/>
        <a:stretch/>
      </xdr:blipFill>
      <xdr:spPr bwMode="auto">
        <a:xfrm>
          <a:off x="3264641" y="547402657"/>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2369</xdr:row>
      <xdr:rowOff>185057</xdr:rowOff>
    </xdr:from>
    <xdr:ext cx="1871255" cy="982133"/>
    <xdr:pic>
      <xdr:nvPicPr>
        <xdr:cNvPr id="329" name="Imagen 328" descr="Imagen relacionada">
          <a:extLst>
            <a:ext uri="{FF2B5EF4-FFF2-40B4-BE49-F238E27FC236}">
              <a16:creationId xmlns:a16="http://schemas.microsoft.com/office/drawing/2014/main" xmlns="" id="{26F04C26-D72B-45F7-9FE1-93964B3D3AC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295243" y="547367318"/>
          <a:ext cx="1871255" cy="982133"/>
        </a:xfrm>
        <a:prstGeom prst="rect">
          <a:avLst/>
        </a:prstGeom>
        <a:noFill/>
        <a:ln>
          <a:noFill/>
        </a:ln>
      </xdr:spPr>
    </xdr:pic>
    <xdr:clientData/>
  </xdr:oneCellAnchor>
  <xdr:oneCellAnchor>
    <xdr:from>
      <xdr:col>4</xdr:col>
      <xdr:colOff>139337</xdr:colOff>
      <xdr:row>2397</xdr:row>
      <xdr:rowOff>32657</xdr:rowOff>
    </xdr:from>
    <xdr:ext cx="1356843" cy="1015274"/>
    <xdr:pic>
      <xdr:nvPicPr>
        <xdr:cNvPr id="330" name="Imagen 329">
          <a:extLst>
            <a:ext uri="{FF2B5EF4-FFF2-40B4-BE49-F238E27FC236}">
              <a16:creationId xmlns:a16="http://schemas.microsoft.com/office/drawing/2014/main" xmlns="" id="{6E1804A7-770E-40C7-84DD-BF28DD24E2FB}"/>
            </a:ext>
          </a:extLst>
        </xdr:cNvPr>
        <xdr:cNvPicPr/>
      </xdr:nvPicPr>
      <xdr:blipFill rotWithShape="1">
        <a:blip xmlns:r="http://schemas.openxmlformats.org/officeDocument/2006/relationships" r:embed="rId1"/>
        <a:srcRect l="33444" t="27090" r="59925" b="64130"/>
        <a:stretch/>
      </xdr:blipFill>
      <xdr:spPr bwMode="auto">
        <a:xfrm>
          <a:off x="3264641" y="552471614"/>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2396</xdr:row>
      <xdr:rowOff>185057</xdr:rowOff>
    </xdr:from>
    <xdr:ext cx="1871255" cy="982133"/>
    <xdr:pic>
      <xdr:nvPicPr>
        <xdr:cNvPr id="331" name="Imagen 330" descr="Imagen relacionada">
          <a:extLst>
            <a:ext uri="{FF2B5EF4-FFF2-40B4-BE49-F238E27FC236}">
              <a16:creationId xmlns:a16="http://schemas.microsoft.com/office/drawing/2014/main" xmlns="" id="{E6E60FCE-0960-49E2-9CCE-F73CA481275C}"/>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295243" y="552436274"/>
          <a:ext cx="1871255" cy="982133"/>
        </a:xfrm>
        <a:prstGeom prst="rect">
          <a:avLst/>
        </a:prstGeom>
        <a:noFill/>
        <a:ln>
          <a:noFill/>
        </a:ln>
      </xdr:spPr>
    </xdr:pic>
    <xdr:clientData/>
  </xdr:oneCellAnchor>
  <xdr:oneCellAnchor>
    <xdr:from>
      <xdr:col>4</xdr:col>
      <xdr:colOff>139337</xdr:colOff>
      <xdr:row>2424</xdr:row>
      <xdr:rowOff>32657</xdr:rowOff>
    </xdr:from>
    <xdr:ext cx="1356843" cy="1015274"/>
    <xdr:pic>
      <xdr:nvPicPr>
        <xdr:cNvPr id="332" name="Imagen 331">
          <a:extLst>
            <a:ext uri="{FF2B5EF4-FFF2-40B4-BE49-F238E27FC236}">
              <a16:creationId xmlns:a16="http://schemas.microsoft.com/office/drawing/2014/main" xmlns="" id="{2D769C23-6696-4B9E-8649-0CA4CAD78A93}"/>
            </a:ext>
          </a:extLst>
        </xdr:cNvPr>
        <xdr:cNvPicPr/>
      </xdr:nvPicPr>
      <xdr:blipFill rotWithShape="1">
        <a:blip xmlns:r="http://schemas.openxmlformats.org/officeDocument/2006/relationships" r:embed="rId1"/>
        <a:srcRect l="33444" t="27090" r="59925" b="64130"/>
        <a:stretch/>
      </xdr:blipFill>
      <xdr:spPr bwMode="auto">
        <a:xfrm>
          <a:off x="3264641" y="557540570"/>
          <a:ext cx="1356843" cy="1015274"/>
        </a:xfrm>
        <a:prstGeom prst="rect">
          <a:avLst/>
        </a:prstGeom>
        <a:ln>
          <a:noFill/>
        </a:ln>
        <a:extLst>
          <a:ext uri="{53640926-AAD7-44D8-BBD7-CCE9431645EC}">
            <a14:shadowObscured xmlns:a14="http://schemas.microsoft.com/office/drawing/2010/main"/>
          </a:ext>
        </a:extLst>
      </xdr:spPr>
    </xdr:pic>
    <xdr:clientData/>
  </xdr:oneCellAnchor>
  <xdr:oneCellAnchor>
    <xdr:from>
      <xdr:col>13</xdr:col>
      <xdr:colOff>76200</xdr:colOff>
      <xdr:row>2423</xdr:row>
      <xdr:rowOff>185057</xdr:rowOff>
    </xdr:from>
    <xdr:ext cx="1871255" cy="982133"/>
    <xdr:pic>
      <xdr:nvPicPr>
        <xdr:cNvPr id="333" name="Imagen 332" descr="Imagen relacionada">
          <a:extLst>
            <a:ext uri="{FF2B5EF4-FFF2-40B4-BE49-F238E27FC236}">
              <a16:creationId xmlns:a16="http://schemas.microsoft.com/office/drawing/2014/main" xmlns="" id="{BB98F874-ADFF-4934-B1E6-F76072FC4B77}"/>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295243" y="557505231"/>
          <a:ext cx="1871255" cy="982133"/>
        </a:xfrm>
        <a:prstGeom prst="rect">
          <a:avLst/>
        </a:prstGeom>
        <a:noFill/>
        <a:ln>
          <a:noFill/>
        </a:ln>
      </xdr:spPr>
    </xdr:pic>
    <xdr:clientData/>
  </xdr:oneCellAnchor>
</xdr:wsDr>
</file>

<file path=xl/drawings/drawing10.xml><?xml version="1.0" encoding="utf-8"?>
<c:userShapes xmlns:c="http://schemas.openxmlformats.org/drawingml/2006/chart">
  <cdr:relSizeAnchor xmlns:cdr="http://schemas.openxmlformats.org/drawingml/2006/chartDrawing">
    <cdr:from>
      <cdr:x>0.44662</cdr:x>
      <cdr:y>0.91852</cdr:y>
    </cdr:from>
    <cdr:to>
      <cdr:x>0.7008</cdr:x>
      <cdr:y>0.97778</cdr:y>
    </cdr:to>
    <cdr:sp macro="" textlink="">
      <cdr:nvSpPr>
        <cdr:cNvPr id="2" name="CuadroTexto 1">
          <a:extLst xmlns:a="http://schemas.openxmlformats.org/drawingml/2006/main">
            <a:ext uri="{FF2B5EF4-FFF2-40B4-BE49-F238E27FC236}">
              <a16:creationId xmlns:a16="http://schemas.microsoft.com/office/drawing/2014/main" xmlns="" id="{7A59967F-5D03-4B79-A289-A32FD8884092}"/>
            </a:ext>
          </a:extLst>
        </cdr:cNvPr>
        <cdr:cNvSpPr txBox="1"/>
      </cdr:nvSpPr>
      <cdr:spPr>
        <a:xfrm xmlns:a="http://schemas.openxmlformats.org/drawingml/2006/main">
          <a:off x="4184197" y="5061857"/>
          <a:ext cx="2381249" cy="326571"/>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r>
            <a:rPr lang="es-CO" sz="1600" b="1">
              <a:solidFill>
                <a:srgbClr val="002060"/>
              </a:solidFill>
              <a:latin typeface="Arial" panose="020B0604020202020204" pitchFamily="34" charset="0"/>
              <a:cs typeface="Arial" panose="020B0604020202020204" pitchFamily="34" charset="0"/>
            </a:rPr>
            <a:t>Daños</a:t>
          </a:r>
          <a:r>
            <a:rPr lang="es-CO" sz="1100" baseline="0"/>
            <a:t> </a:t>
          </a:r>
          <a:endParaRPr lang="es-CO" sz="1100"/>
        </a:p>
      </cdr:txBody>
    </cdr:sp>
  </cdr:relSizeAnchor>
  <cdr:relSizeAnchor xmlns:cdr="http://schemas.openxmlformats.org/drawingml/2006/chartDrawing">
    <cdr:from>
      <cdr:x>0.03058</cdr:x>
      <cdr:y>0.36296</cdr:y>
    </cdr:from>
    <cdr:to>
      <cdr:x>0.06741</cdr:x>
      <cdr:y>0.64321</cdr:y>
    </cdr:to>
    <cdr:sp macro="" textlink="">
      <cdr:nvSpPr>
        <cdr:cNvPr id="3" name="CuadroTexto 2">
          <a:extLst xmlns:a="http://schemas.openxmlformats.org/drawingml/2006/main">
            <a:ext uri="{FF2B5EF4-FFF2-40B4-BE49-F238E27FC236}">
              <a16:creationId xmlns:a16="http://schemas.microsoft.com/office/drawing/2014/main" xmlns="" id="{5646B31B-7CB1-494C-8298-238E24C1E703}"/>
            </a:ext>
          </a:extLst>
        </cdr:cNvPr>
        <cdr:cNvSpPr txBox="1"/>
      </cdr:nvSpPr>
      <cdr:spPr>
        <a:xfrm xmlns:a="http://schemas.openxmlformats.org/drawingml/2006/main" rot="16200000" flipH="1">
          <a:off x="-292552" y="2592158"/>
          <a:ext cx="1544411" cy="36059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CO" sz="1100"/>
        </a:p>
      </cdr:txBody>
    </cdr:sp>
  </cdr:relSizeAnchor>
  <cdr:relSizeAnchor xmlns:cdr="http://schemas.openxmlformats.org/drawingml/2006/chartDrawing">
    <cdr:from>
      <cdr:x>0.00764</cdr:x>
      <cdr:y>0.2321</cdr:y>
    </cdr:from>
    <cdr:to>
      <cdr:x>0.04239</cdr:x>
      <cdr:y>0.66914</cdr:y>
    </cdr:to>
    <cdr:sp macro="" textlink="">
      <cdr:nvSpPr>
        <cdr:cNvPr id="4" name="CuadroTexto 3">
          <a:extLst xmlns:a="http://schemas.openxmlformats.org/drawingml/2006/main">
            <a:ext uri="{FF2B5EF4-FFF2-40B4-BE49-F238E27FC236}">
              <a16:creationId xmlns:a16="http://schemas.microsoft.com/office/drawing/2014/main" xmlns="" id="{8586435F-4DC9-4745-964E-538D34ED272D}"/>
            </a:ext>
          </a:extLst>
        </cdr:cNvPr>
        <cdr:cNvSpPr txBox="1"/>
      </cdr:nvSpPr>
      <cdr:spPr>
        <a:xfrm xmlns:a="http://schemas.openxmlformats.org/drawingml/2006/main">
          <a:off x="74840" y="1279072"/>
          <a:ext cx="340179" cy="240846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CO" sz="1100"/>
        </a:p>
      </cdr:txBody>
    </cdr:sp>
  </cdr:relSizeAnchor>
  <cdr:relSizeAnchor xmlns:cdr="http://schemas.openxmlformats.org/drawingml/2006/chartDrawing">
    <cdr:from>
      <cdr:x>0.00208</cdr:x>
      <cdr:y>0.20741</cdr:y>
    </cdr:from>
    <cdr:to>
      <cdr:x>0.07297</cdr:x>
      <cdr:y>0.76049</cdr:y>
    </cdr:to>
    <cdr:sp macro="" textlink="">
      <cdr:nvSpPr>
        <cdr:cNvPr id="5" name="CuadroTexto 4">
          <a:extLst xmlns:a="http://schemas.openxmlformats.org/drawingml/2006/main">
            <a:ext uri="{FF2B5EF4-FFF2-40B4-BE49-F238E27FC236}">
              <a16:creationId xmlns:a16="http://schemas.microsoft.com/office/drawing/2014/main" xmlns="" id="{F1E99364-C266-4A7D-8286-F1715A7BB049}"/>
            </a:ext>
          </a:extLst>
        </cdr:cNvPr>
        <cdr:cNvSpPr txBox="1"/>
      </cdr:nvSpPr>
      <cdr:spPr>
        <a:xfrm xmlns:a="http://schemas.openxmlformats.org/drawingml/2006/main">
          <a:off x="20412" y="1142999"/>
          <a:ext cx="693964" cy="304799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CO" sz="1100"/>
        </a:p>
      </cdr:txBody>
    </cdr:sp>
  </cdr:relSizeAnchor>
  <cdr:relSizeAnchor xmlns:cdr="http://schemas.openxmlformats.org/drawingml/2006/chartDrawing">
    <cdr:from>
      <cdr:x>0.01668</cdr:x>
      <cdr:y>0.25926</cdr:y>
    </cdr:from>
    <cdr:to>
      <cdr:x>0.07019</cdr:x>
      <cdr:y>0.73827</cdr:y>
    </cdr:to>
    <cdr:sp macro="" textlink="">
      <cdr:nvSpPr>
        <cdr:cNvPr id="6" name="CuadroTexto 5">
          <a:extLst xmlns:a="http://schemas.openxmlformats.org/drawingml/2006/main">
            <a:ext uri="{FF2B5EF4-FFF2-40B4-BE49-F238E27FC236}">
              <a16:creationId xmlns:a16="http://schemas.microsoft.com/office/drawing/2014/main" xmlns="" id="{846C2665-2BAF-45C2-A8EF-F945755EFA58}"/>
            </a:ext>
          </a:extLst>
        </cdr:cNvPr>
        <cdr:cNvSpPr txBox="1"/>
      </cdr:nvSpPr>
      <cdr:spPr>
        <a:xfrm xmlns:a="http://schemas.openxmlformats.org/drawingml/2006/main" rot="16200000">
          <a:off x="-894664" y="2486704"/>
          <a:ext cx="2639784" cy="523874"/>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marL="0" marR="0" lvl="0" indent="0" algn="ctr" defTabSz="914400" eaLnBrk="1" fontAlgn="auto" latinLnBrk="0" hangingPunct="1">
            <a:lnSpc>
              <a:spcPct val="100000"/>
            </a:lnSpc>
            <a:spcBef>
              <a:spcPts val="0"/>
            </a:spcBef>
            <a:spcAft>
              <a:spcPts val="0"/>
            </a:spcAft>
            <a:buClrTx/>
            <a:buSzTx/>
            <a:buFontTx/>
            <a:buNone/>
            <a:tabLst/>
            <a:defRPr/>
          </a:pPr>
          <a:r>
            <a:rPr lang="es-CO" sz="1600" b="1">
              <a:solidFill>
                <a:srgbClr val="002060"/>
              </a:solidFill>
              <a:effectLst/>
              <a:latin typeface="Arial" panose="020B0604020202020204" pitchFamily="34" charset="0"/>
              <a:ea typeface="+mn-ea"/>
              <a:cs typeface="Arial" panose="020B0604020202020204" pitchFamily="34" charset="0"/>
            </a:rPr>
            <a:t>%</a:t>
          </a:r>
          <a:r>
            <a:rPr lang="es-CO" sz="1600" b="1" baseline="0">
              <a:solidFill>
                <a:srgbClr val="002060"/>
              </a:solidFill>
              <a:effectLst/>
              <a:latin typeface="Arial" panose="020B0604020202020204" pitchFamily="34" charset="0"/>
              <a:ea typeface="+mn-ea"/>
              <a:cs typeface="Arial" panose="020B0604020202020204" pitchFamily="34" charset="0"/>
            </a:rPr>
            <a:t> Área  Afectada  </a:t>
          </a:r>
          <a:endParaRPr lang="es-CO" sz="1600">
            <a:solidFill>
              <a:srgbClr val="002060"/>
            </a:solidFill>
            <a:effectLst/>
            <a:latin typeface="Arial" panose="020B0604020202020204" pitchFamily="34" charset="0"/>
            <a:cs typeface="Arial" panose="020B0604020202020204" pitchFamily="34" charset="0"/>
          </a:endParaRPr>
        </a:p>
        <a:p xmlns:a="http://schemas.openxmlformats.org/drawingml/2006/main">
          <a:endParaRPr lang="es-CO" sz="1100"/>
        </a:p>
      </cdr:txBody>
    </cdr:sp>
  </cdr:relSizeAnchor>
</c:userShapes>
</file>

<file path=xl/drawings/drawing11.xml><?xml version="1.0" encoding="utf-8"?>
<xdr:wsDr xmlns:xdr="http://schemas.openxmlformats.org/drawingml/2006/spreadsheetDrawing" xmlns:a="http://schemas.openxmlformats.org/drawingml/2006/main">
  <xdr:twoCellAnchor editAs="oneCell">
    <xdr:from>
      <xdr:col>14</xdr:col>
      <xdr:colOff>55033</xdr:colOff>
      <xdr:row>2</xdr:row>
      <xdr:rowOff>62654</xdr:rowOff>
    </xdr:from>
    <xdr:to>
      <xdr:col>15</xdr:col>
      <xdr:colOff>730673</xdr:colOff>
      <xdr:row>7</xdr:row>
      <xdr:rowOff>152642</xdr:rowOff>
    </xdr:to>
    <xdr:pic>
      <xdr:nvPicPr>
        <xdr:cNvPr id="2" name="Imagen 1">
          <a:extLst>
            <a:ext uri="{FF2B5EF4-FFF2-40B4-BE49-F238E27FC236}">
              <a16:creationId xmlns:a16="http://schemas.microsoft.com/office/drawing/2014/main" xmlns="" id="{9E8A09D9-22E9-4C7D-98ED-5FFB7275A0F6}"/>
            </a:ext>
          </a:extLst>
        </xdr:cNvPr>
        <xdr:cNvPicPr/>
      </xdr:nvPicPr>
      <xdr:blipFill rotWithShape="1">
        <a:blip xmlns:r="http://schemas.openxmlformats.org/officeDocument/2006/relationships" r:embed="rId1"/>
        <a:srcRect l="33444" t="27090" r="59925" b="64130"/>
        <a:stretch/>
      </xdr:blipFill>
      <xdr:spPr bwMode="auto">
        <a:xfrm>
          <a:off x="12635653" y="436034"/>
          <a:ext cx="1468120" cy="1004388"/>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4</xdr:col>
      <xdr:colOff>720513</xdr:colOff>
      <xdr:row>2</xdr:row>
      <xdr:rowOff>12701</xdr:rowOff>
    </xdr:from>
    <xdr:to>
      <xdr:col>6</xdr:col>
      <xdr:colOff>20776</xdr:colOff>
      <xdr:row>7</xdr:row>
      <xdr:rowOff>69548</xdr:rowOff>
    </xdr:to>
    <xdr:pic>
      <xdr:nvPicPr>
        <xdr:cNvPr id="3" name="Imagen 2" descr="Imagen relacionada">
          <a:extLst>
            <a:ext uri="{FF2B5EF4-FFF2-40B4-BE49-F238E27FC236}">
              <a16:creationId xmlns:a16="http://schemas.microsoft.com/office/drawing/2014/main" xmlns="" id="{EA6948E0-3D29-41A3-89B8-24E7CD3EEC8B}"/>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989493" y="386081"/>
          <a:ext cx="1863514" cy="971247"/>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416560</xdr:colOff>
      <xdr:row>171</xdr:row>
      <xdr:rowOff>13868</xdr:rowOff>
    </xdr:from>
    <xdr:to>
      <xdr:col>24</xdr:col>
      <xdr:colOff>374543</xdr:colOff>
      <xdr:row>211</xdr:row>
      <xdr:rowOff>0</xdr:rowOff>
    </xdr:to>
    <xdr:graphicFrame macro="">
      <xdr:nvGraphicFramePr>
        <xdr:cNvPr id="2" name="Gráfico 1">
          <a:extLst>
            <a:ext uri="{FF2B5EF4-FFF2-40B4-BE49-F238E27FC236}">
              <a16:creationId xmlns:a16="http://schemas.microsoft.com/office/drawing/2014/main" xmlns="" id="{CFA399CC-2781-4B29-94A8-D2CF0CE8CD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25</xdr:col>
      <xdr:colOff>2</xdr:colOff>
      <xdr:row>202</xdr:row>
      <xdr:rowOff>193729</xdr:rowOff>
    </xdr:from>
    <xdr:to>
      <xdr:col>27</xdr:col>
      <xdr:colOff>762001</xdr:colOff>
      <xdr:row>204</xdr:row>
      <xdr:rowOff>12915</xdr:rowOff>
    </xdr:to>
    <xdr:sp macro="" textlink="">
      <xdr:nvSpPr>
        <xdr:cNvPr id="3" name="Rectángulo 2">
          <a:extLst>
            <a:ext uri="{FF2B5EF4-FFF2-40B4-BE49-F238E27FC236}">
              <a16:creationId xmlns:a16="http://schemas.microsoft.com/office/drawing/2014/main" xmlns="" id="{C0301C41-665F-4734-832B-E330880A2770}"/>
            </a:ext>
          </a:extLst>
        </xdr:cNvPr>
        <xdr:cNvSpPr/>
      </xdr:nvSpPr>
      <xdr:spPr>
        <a:xfrm>
          <a:off x="21644045" y="57303197"/>
          <a:ext cx="2302211" cy="224505"/>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4</xdr:col>
      <xdr:colOff>335280</xdr:colOff>
      <xdr:row>213</xdr:row>
      <xdr:rowOff>0</xdr:rowOff>
    </xdr:from>
    <xdr:to>
      <xdr:col>24</xdr:col>
      <xdr:colOff>464950</xdr:colOff>
      <xdr:row>254</xdr:row>
      <xdr:rowOff>50705</xdr:rowOff>
    </xdr:to>
    <xdr:graphicFrame macro="">
      <xdr:nvGraphicFramePr>
        <xdr:cNvPr id="4" name="Gráfico 3">
          <a:extLst>
            <a:ext uri="{FF2B5EF4-FFF2-40B4-BE49-F238E27FC236}">
              <a16:creationId xmlns:a16="http://schemas.microsoft.com/office/drawing/2014/main" xmlns="" id="{8BF97C82-BAC9-4DC2-A5E2-19BC061695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309966</xdr:colOff>
      <xdr:row>208</xdr:row>
      <xdr:rowOff>51663</xdr:rowOff>
    </xdr:from>
    <xdr:to>
      <xdr:col>15</xdr:col>
      <xdr:colOff>671594</xdr:colOff>
      <xdr:row>210</xdr:row>
      <xdr:rowOff>1</xdr:rowOff>
    </xdr:to>
    <xdr:sp macro="" textlink="">
      <xdr:nvSpPr>
        <xdr:cNvPr id="5" name="CuadroTexto 4">
          <a:extLst>
            <a:ext uri="{FF2B5EF4-FFF2-40B4-BE49-F238E27FC236}">
              <a16:creationId xmlns:a16="http://schemas.microsoft.com/office/drawing/2014/main" xmlns="" id="{BB72D04F-F23A-4AAA-BBED-1CC69CFF5885}"/>
            </a:ext>
          </a:extLst>
        </xdr:cNvPr>
        <xdr:cNvSpPr txBox="1"/>
      </xdr:nvSpPr>
      <xdr:spPr>
        <a:xfrm>
          <a:off x="13431606" y="58710423"/>
          <a:ext cx="1154108" cy="3140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600" b="1">
              <a:solidFill>
                <a:srgbClr val="002060"/>
              </a:solidFill>
              <a:latin typeface="Arial" panose="020B0604020202020204" pitchFamily="34" charset="0"/>
              <a:cs typeface="Arial" panose="020B0604020202020204" pitchFamily="34" charset="0"/>
            </a:rPr>
            <a:t>TRAMOS</a:t>
          </a:r>
          <a:r>
            <a:rPr lang="es-CO" sz="1600" b="1" baseline="0">
              <a:solidFill>
                <a:srgbClr val="002060"/>
              </a:solidFill>
              <a:latin typeface="Arial" panose="020B0604020202020204" pitchFamily="34" charset="0"/>
              <a:cs typeface="Arial" panose="020B0604020202020204" pitchFamily="34" charset="0"/>
            </a:rPr>
            <a:t> </a:t>
          </a:r>
          <a:endParaRPr lang="es-CO" sz="1600" b="1">
            <a:solidFill>
              <a:srgbClr val="002060"/>
            </a:solidFill>
            <a:latin typeface="Arial" panose="020B0604020202020204" pitchFamily="34" charset="0"/>
            <a:cs typeface="Arial" panose="020B0604020202020204" pitchFamily="34" charset="0"/>
          </a:endParaRPr>
        </a:p>
      </xdr:txBody>
    </xdr:sp>
    <xdr:clientData/>
  </xdr:twoCellAnchor>
  <xdr:twoCellAnchor>
    <xdr:from>
      <xdr:col>14</xdr:col>
      <xdr:colOff>591519</xdr:colOff>
      <xdr:row>251</xdr:row>
      <xdr:rowOff>139487</xdr:rowOff>
    </xdr:from>
    <xdr:to>
      <xdr:col>16</xdr:col>
      <xdr:colOff>165316</xdr:colOff>
      <xdr:row>253</xdr:row>
      <xdr:rowOff>87826</xdr:rowOff>
    </xdr:to>
    <xdr:sp macro="" textlink="">
      <xdr:nvSpPr>
        <xdr:cNvPr id="6" name="CuadroTexto 5">
          <a:extLst>
            <a:ext uri="{FF2B5EF4-FFF2-40B4-BE49-F238E27FC236}">
              <a16:creationId xmlns:a16="http://schemas.microsoft.com/office/drawing/2014/main" xmlns="" id="{922121C2-9CFF-4082-8A47-810065E9C663}"/>
            </a:ext>
          </a:extLst>
        </xdr:cNvPr>
        <xdr:cNvSpPr txBox="1"/>
      </xdr:nvSpPr>
      <xdr:spPr>
        <a:xfrm>
          <a:off x="13713159" y="67401227"/>
          <a:ext cx="1158757" cy="3140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600" b="1">
              <a:solidFill>
                <a:srgbClr val="002060"/>
              </a:solidFill>
              <a:latin typeface="Arial" panose="020B0604020202020204" pitchFamily="34" charset="0"/>
              <a:cs typeface="Arial" panose="020B0604020202020204" pitchFamily="34" charset="0"/>
            </a:rPr>
            <a:t>TRAMOS</a:t>
          </a:r>
          <a:r>
            <a:rPr lang="es-CO" sz="1600" b="1" baseline="0">
              <a:solidFill>
                <a:srgbClr val="002060"/>
              </a:solidFill>
              <a:latin typeface="Arial" panose="020B0604020202020204" pitchFamily="34" charset="0"/>
              <a:cs typeface="Arial" panose="020B0604020202020204" pitchFamily="34" charset="0"/>
            </a:rPr>
            <a:t> </a:t>
          </a:r>
          <a:endParaRPr lang="es-CO" sz="1600" b="1">
            <a:solidFill>
              <a:srgbClr val="002060"/>
            </a:solidFill>
            <a:latin typeface="Arial" panose="020B0604020202020204" pitchFamily="34" charset="0"/>
            <a:cs typeface="Arial" panose="020B0604020202020204" pitchFamily="34" charset="0"/>
          </a:endParaRPr>
        </a:p>
      </xdr:txBody>
    </xdr:sp>
    <xdr:clientData/>
  </xdr:twoCellAnchor>
  <xdr:twoCellAnchor>
    <xdr:from>
      <xdr:col>24</xdr:col>
      <xdr:colOff>774917</xdr:colOff>
      <xdr:row>229</xdr:row>
      <xdr:rowOff>0</xdr:rowOff>
    </xdr:from>
    <xdr:to>
      <xdr:col>27</xdr:col>
      <xdr:colOff>774915</xdr:colOff>
      <xdr:row>230</xdr:row>
      <xdr:rowOff>25830</xdr:rowOff>
    </xdr:to>
    <xdr:sp macro="" textlink="">
      <xdr:nvSpPr>
        <xdr:cNvPr id="7" name="Rectángulo 6">
          <a:extLst>
            <a:ext uri="{FF2B5EF4-FFF2-40B4-BE49-F238E27FC236}">
              <a16:creationId xmlns:a16="http://schemas.microsoft.com/office/drawing/2014/main" xmlns="" id="{CEA7AD8C-5CF9-44BC-B7DB-B02B0EAFA3A5}"/>
            </a:ext>
          </a:extLst>
        </xdr:cNvPr>
        <xdr:cNvSpPr/>
      </xdr:nvSpPr>
      <xdr:spPr>
        <a:xfrm>
          <a:off x="21958517" y="62781180"/>
          <a:ext cx="2377438" cy="231570"/>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4</xdr:col>
      <xdr:colOff>325120</xdr:colOff>
      <xdr:row>257</xdr:row>
      <xdr:rowOff>111760</xdr:rowOff>
    </xdr:from>
    <xdr:to>
      <xdr:col>24</xdr:col>
      <xdr:colOff>485270</xdr:colOff>
      <xdr:row>294</xdr:row>
      <xdr:rowOff>25829</xdr:rowOff>
    </xdr:to>
    <xdr:graphicFrame macro="">
      <xdr:nvGraphicFramePr>
        <xdr:cNvPr id="8" name="Gráfico 7">
          <a:extLst>
            <a:ext uri="{FF2B5EF4-FFF2-40B4-BE49-F238E27FC236}">
              <a16:creationId xmlns:a16="http://schemas.microsoft.com/office/drawing/2014/main" xmlns="" id="{86B879F8-287A-42BC-A901-5AA082E384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25</xdr:col>
      <xdr:colOff>25830</xdr:colOff>
      <xdr:row>261</xdr:row>
      <xdr:rowOff>12915</xdr:rowOff>
    </xdr:from>
    <xdr:to>
      <xdr:col>27</xdr:col>
      <xdr:colOff>774915</xdr:colOff>
      <xdr:row>262</xdr:row>
      <xdr:rowOff>0</xdr:rowOff>
    </xdr:to>
    <xdr:sp macro="" textlink="">
      <xdr:nvSpPr>
        <xdr:cNvPr id="9" name="Rectángulo 8">
          <a:extLst>
            <a:ext uri="{FF2B5EF4-FFF2-40B4-BE49-F238E27FC236}">
              <a16:creationId xmlns:a16="http://schemas.microsoft.com/office/drawing/2014/main" xmlns="" id="{93CD80DA-E4F5-4B6B-99DC-1D89973B64D5}"/>
            </a:ext>
          </a:extLst>
        </xdr:cNvPr>
        <xdr:cNvSpPr/>
      </xdr:nvSpPr>
      <xdr:spPr>
        <a:xfrm>
          <a:off x="22001910" y="69111075"/>
          <a:ext cx="2334045" cy="192825"/>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13</xdr:col>
      <xdr:colOff>774915</xdr:colOff>
      <xdr:row>292</xdr:row>
      <xdr:rowOff>51662</xdr:rowOff>
    </xdr:from>
    <xdr:to>
      <xdr:col>16</xdr:col>
      <xdr:colOff>271220</xdr:colOff>
      <xdr:row>293</xdr:row>
      <xdr:rowOff>129154</xdr:rowOff>
    </xdr:to>
    <xdr:sp macro="" textlink="">
      <xdr:nvSpPr>
        <xdr:cNvPr id="10" name="CuadroTexto 9">
          <a:extLst>
            <a:ext uri="{FF2B5EF4-FFF2-40B4-BE49-F238E27FC236}">
              <a16:creationId xmlns:a16="http://schemas.microsoft.com/office/drawing/2014/main" xmlns="" id="{4C81E992-3509-4D9F-8196-E68D5348FFDF}"/>
            </a:ext>
          </a:extLst>
        </xdr:cNvPr>
        <xdr:cNvSpPr txBox="1"/>
      </xdr:nvSpPr>
      <xdr:spPr>
        <a:xfrm>
          <a:off x="13104075" y="75253442"/>
          <a:ext cx="1873745" cy="2603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1600" b="1">
              <a:solidFill>
                <a:srgbClr val="002060"/>
              </a:solidFill>
              <a:latin typeface="Arial" panose="020B0604020202020204" pitchFamily="34" charset="0"/>
              <a:cs typeface="Arial" panose="020B0604020202020204" pitchFamily="34" charset="0"/>
            </a:rPr>
            <a:t>TRAMOS</a:t>
          </a:r>
          <a:r>
            <a:rPr lang="es-CO" sz="1600" b="1" baseline="0">
              <a:solidFill>
                <a:srgbClr val="002060"/>
              </a:solidFill>
              <a:latin typeface="Arial" panose="020B0604020202020204" pitchFamily="34" charset="0"/>
              <a:cs typeface="Arial" panose="020B0604020202020204" pitchFamily="34" charset="0"/>
            </a:rPr>
            <a:t> </a:t>
          </a:r>
          <a:endParaRPr lang="es-CO" sz="1600" b="1">
            <a:solidFill>
              <a:srgbClr val="002060"/>
            </a:solidFill>
            <a:latin typeface="Arial" panose="020B0604020202020204" pitchFamily="34" charset="0"/>
            <a:cs typeface="Arial" panose="020B0604020202020204" pitchFamily="34" charset="0"/>
          </a:endParaRPr>
        </a:p>
      </xdr:txBody>
    </xdr:sp>
    <xdr:clientData/>
  </xdr:twoCellAnchor>
  <xdr:twoCellAnchor>
    <xdr:from>
      <xdr:col>4</xdr:col>
      <xdr:colOff>555355</xdr:colOff>
      <xdr:row>297</xdr:row>
      <xdr:rowOff>1</xdr:rowOff>
    </xdr:from>
    <xdr:to>
      <xdr:col>24</xdr:col>
      <xdr:colOff>516610</xdr:colOff>
      <xdr:row>346</xdr:row>
      <xdr:rowOff>24877</xdr:rowOff>
    </xdr:to>
    <xdr:graphicFrame macro="">
      <xdr:nvGraphicFramePr>
        <xdr:cNvPr id="11" name="Gráfico 10">
          <a:extLst>
            <a:ext uri="{FF2B5EF4-FFF2-40B4-BE49-F238E27FC236}">
              <a16:creationId xmlns:a16="http://schemas.microsoft.com/office/drawing/2014/main" xmlns="" id="{947C36CC-8E4D-49A6-BDC8-1ACBB70E94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24</xdr:col>
      <xdr:colOff>774915</xdr:colOff>
      <xdr:row>328</xdr:row>
      <xdr:rowOff>12915</xdr:rowOff>
    </xdr:from>
    <xdr:to>
      <xdr:col>27</xdr:col>
      <xdr:colOff>774915</xdr:colOff>
      <xdr:row>329</xdr:row>
      <xdr:rowOff>167898</xdr:rowOff>
    </xdr:to>
    <xdr:sp macro="" textlink="">
      <xdr:nvSpPr>
        <xdr:cNvPr id="12" name="Rectángulo 11">
          <a:extLst>
            <a:ext uri="{FF2B5EF4-FFF2-40B4-BE49-F238E27FC236}">
              <a16:creationId xmlns:a16="http://schemas.microsoft.com/office/drawing/2014/main" xmlns="" id="{0CC5A600-18A3-49D2-BD16-B5DFEE309E0E}"/>
            </a:ext>
          </a:extLst>
        </xdr:cNvPr>
        <xdr:cNvSpPr/>
      </xdr:nvSpPr>
      <xdr:spPr>
        <a:xfrm>
          <a:off x="21958515" y="81973635"/>
          <a:ext cx="2377440" cy="345483"/>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14</xdr:col>
      <xdr:colOff>468253</xdr:colOff>
      <xdr:row>343</xdr:row>
      <xdr:rowOff>75989</xdr:rowOff>
    </xdr:from>
    <xdr:to>
      <xdr:col>16</xdr:col>
      <xdr:colOff>67881</xdr:colOff>
      <xdr:row>345</xdr:row>
      <xdr:rowOff>11413</xdr:rowOff>
    </xdr:to>
    <xdr:sp macro="" textlink="">
      <xdr:nvSpPr>
        <xdr:cNvPr id="13" name="CuadroTexto 12">
          <a:extLst>
            <a:ext uri="{FF2B5EF4-FFF2-40B4-BE49-F238E27FC236}">
              <a16:creationId xmlns:a16="http://schemas.microsoft.com/office/drawing/2014/main" xmlns="" id="{C700646C-D383-4495-A9FE-D7D52C6B12B5}"/>
            </a:ext>
          </a:extLst>
        </xdr:cNvPr>
        <xdr:cNvSpPr txBox="1"/>
      </xdr:nvSpPr>
      <xdr:spPr>
        <a:xfrm>
          <a:off x="13589893" y="84848489"/>
          <a:ext cx="1184588" cy="3011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600" b="1">
              <a:solidFill>
                <a:srgbClr val="002060"/>
              </a:solidFill>
              <a:latin typeface="Arial" panose="020B0604020202020204" pitchFamily="34" charset="0"/>
              <a:cs typeface="Arial" panose="020B0604020202020204" pitchFamily="34" charset="0"/>
            </a:rPr>
            <a:t>TRAMOS</a:t>
          </a:r>
          <a:r>
            <a:rPr lang="es-CO" sz="1600" b="1" baseline="0">
              <a:solidFill>
                <a:srgbClr val="002060"/>
              </a:solidFill>
              <a:latin typeface="Arial" panose="020B0604020202020204" pitchFamily="34" charset="0"/>
              <a:cs typeface="Arial" panose="020B0604020202020204" pitchFamily="34" charset="0"/>
            </a:rPr>
            <a:t> </a:t>
          </a:r>
          <a:endParaRPr lang="es-CO" sz="1600" b="1">
            <a:solidFill>
              <a:srgbClr val="002060"/>
            </a:solidFill>
            <a:latin typeface="Arial" panose="020B0604020202020204" pitchFamily="34" charset="0"/>
            <a:cs typeface="Arial" panose="020B0604020202020204" pitchFamily="34" charset="0"/>
          </a:endParaRPr>
        </a:p>
      </xdr:txBody>
    </xdr:sp>
    <xdr:clientData/>
  </xdr:twoCellAnchor>
  <xdr:twoCellAnchor>
    <xdr:from>
      <xdr:col>4</xdr:col>
      <xdr:colOff>516610</xdr:colOff>
      <xdr:row>347</xdr:row>
      <xdr:rowOff>161023</xdr:rowOff>
    </xdr:from>
    <xdr:to>
      <xdr:col>24</xdr:col>
      <xdr:colOff>477865</xdr:colOff>
      <xdr:row>399</xdr:row>
      <xdr:rowOff>53207</xdr:rowOff>
    </xdr:to>
    <xdr:graphicFrame macro="">
      <xdr:nvGraphicFramePr>
        <xdr:cNvPr id="14" name="Gráfico 13">
          <a:extLst>
            <a:ext uri="{FF2B5EF4-FFF2-40B4-BE49-F238E27FC236}">
              <a16:creationId xmlns:a16="http://schemas.microsoft.com/office/drawing/2014/main" xmlns="" id="{F3C92A1A-E195-41C4-8D8F-515BD4C2AA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25</xdr:col>
      <xdr:colOff>24581</xdr:colOff>
      <xdr:row>360</xdr:row>
      <xdr:rowOff>0</xdr:rowOff>
    </xdr:from>
    <xdr:to>
      <xdr:col>27</xdr:col>
      <xdr:colOff>762000</xdr:colOff>
      <xdr:row>361</xdr:row>
      <xdr:rowOff>0</xdr:rowOff>
    </xdr:to>
    <xdr:sp macro="" textlink="">
      <xdr:nvSpPr>
        <xdr:cNvPr id="15" name="Rectángulo 14">
          <a:extLst>
            <a:ext uri="{FF2B5EF4-FFF2-40B4-BE49-F238E27FC236}">
              <a16:creationId xmlns:a16="http://schemas.microsoft.com/office/drawing/2014/main" xmlns="" id="{48BDBC62-A9D9-4C2E-852E-9CBE0A903E36}"/>
            </a:ext>
          </a:extLst>
        </xdr:cNvPr>
        <xdr:cNvSpPr/>
      </xdr:nvSpPr>
      <xdr:spPr>
        <a:xfrm>
          <a:off x="22000661" y="87934800"/>
          <a:ext cx="2322379" cy="190500"/>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25</xdr:col>
      <xdr:colOff>24581</xdr:colOff>
      <xdr:row>361</xdr:row>
      <xdr:rowOff>184355</xdr:rowOff>
    </xdr:from>
    <xdr:to>
      <xdr:col>27</xdr:col>
      <xdr:colOff>774290</xdr:colOff>
      <xdr:row>363</xdr:row>
      <xdr:rowOff>24581</xdr:rowOff>
    </xdr:to>
    <xdr:sp macro="" textlink="">
      <xdr:nvSpPr>
        <xdr:cNvPr id="16" name="Rectángulo 15">
          <a:extLst>
            <a:ext uri="{FF2B5EF4-FFF2-40B4-BE49-F238E27FC236}">
              <a16:creationId xmlns:a16="http://schemas.microsoft.com/office/drawing/2014/main" xmlns="" id="{231A96DB-3B1D-4DCB-A26D-E6AE7C6C6D6A}"/>
            </a:ext>
          </a:extLst>
        </xdr:cNvPr>
        <xdr:cNvSpPr/>
      </xdr:nvSpPr>
      <xdr:spPr>
        <a:xfrm>
          <a:off x="22000661" y="88309655"/>
          <a:ext cx="2334669" cy="221226"/>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25</xdr:col>
      <xdr:colOff>12290</xdr:colOff>
      <xdr:row>375</xdr:row>
      <xdr:rowOff>12291</xdr:rowOff>
    </xdr:from>
    <xdr:to>
      <xdr:col>27</xdr:col>
      <xdr:colOff>774290</xdr:colOff>
      <xdr:row>375</xdr:row>
      <xdr:rowOff>172065</xdr:rowOff>
    </xdr:to>
    <xdr:sp macro="" textlink="">
      <xdr:nvSpPr>
        <xdr:cNvPr id="17" name="Rectángulo 16">
          <a:extLst>
            <a:ext uri="{FF2B5EF4-FFF2-40B4-BE49-F238E27FC236}">
              <a16:creationId xmlns:a16="http://schemas.microsoft.com/office/drawing/2014/main" xmlns="" id="{4722E705-200D-473E-9128-3A5506F2D42C}"/>
            </a:ext>
          </a:extLst>
        </xdr:cNvPr>
        <xdr:cNvSpPr/>
      </xdr:nvSpPr>
      <xdr:spPr>
        <a:xfrm>
          <a:off x="21988370" y="90804591"/>
          <a:ext cx="2346960" cy="159774"/>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25</xdr:col>
      <xdr:colOff>0</xdr:colOff>
      <xdr:row>377</xdr:row>
      <xdr:rowOff>159774</xdr:rowOff>
    </xdr:from>
    <xdr:to>
      <xdr:col>27</xdr:col>
      <xdr:colOff>774290</xdr:colOff>
      <xdr:row>378</xdr:row>
      <xdr:rowOff>184355</xdr:rowOff>
    </xdr:to>
    <xdr:sp macro="" textlink="">
      <xdr:nvSpPr>
        <xdr:cNvPr id="18" name="Rectángulo 17">
          <a:extLst>
            <a:ext uri="{FF2B5EF4-FFF2-40B4-BE49-F238E27FC236}">
              <a16:creationId xmlns:a16="http://schemas.microsoft.com/office/drawing/2014/main" xmlns="" id="{C39093B1-4C53-4316-944C-74E7D64C6E59}"/>
            </a:ext>
          </a:extLst>
        </xdr:cNvPr>
        <xdr:cNvSpPr/>
      </xdr:nvSpPr>
      <xdr:spPr>
        <a:xfrm>
          <a:off x="21976080" y="91333074"/>
          <a:ext cx="2359250" cy="215081"/>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32</xdr:col>
      <xdr:colOff>577869</xdr:colOff>
      <xdr:row>36</xdr:row>
      <xdr:rowOff>2308</xdr:rowOff>
    </xdr:from>
    <xdr:to>
      <xdr:col>46</xdr:col>
      <xdr:colOff>253094</xdr:colOff>
      <xdr:row>56</xdr:row>
      <xdr:rowOff>226978</xdr:rowOff>
    </xdr:to>
    <xdr:graphicFrame macro="">
      <xdr:nvGraphicFramePr>
        <xdr:cNvPr id="19" name="Gráfico 18">
          <a:extLst>
            <a:ext uri="{FF2B5EF4-FFF2-40B4-BE49-F238E27FC236}">
              <a16:creationId xmlns:a16="http://schemas.microsoft.com/office/drawing/2014/main" xmlns="" id="{AE7B4725-C575-47F7-8365-3DCC929587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32</xdr:col>
      <xdr:colOff>614252</xdr:colOff>
      <xdr:row>58</xdr:row>
      <xdr:rowOff>16211</xdr:rowOff>
    </xdr:from>
    <xdr:to>
      <xdr:col>46</xdr:col>
      <xdr:colOff>308044</xdr:colOff>
      <xdr:row>75</xdr:row>
      <xdr:rowOff>16211</xdr:rowOff>
    </xdr:to>
    <xdr:graphicFrame macro="">
      <xdr:nvGraphicFramePr>
        <xdr:cNvPr id="20" name="Gráfico 19">
          <a:extLst>
            <a:ext uri="{FF2B5EF4-FFF2-40B4-BE49-F238E27FC236}">
              <a16:creationId xmlns:a16="http://schemas.microsoft.com/office/drawing/2014/main" xmlns="" id="{AC45A11F-9B64-450D-9EEB-09BA4B25F3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32</xdr:col>
      <xdr:colOff>679882</xdr:colOff>
      <xdr:row>15</xdr:row>
      <xdr:rowOff>-1</xdr:rowOff>
    </xdr:from>
    <xdr:to>
      <xdr:col>46</xdr:col>
      <xdr:colOff>113491</xdr:colOff>
      <xdr:row>34</xdr:row>
      <xdr:rowOff>252447</xdr:rowOff>
    </xdr:to>
    <xdr:graphicFrame macro="">
      <xdr:nvGraphicFramePr>
        <xdr:cNvPr id="21" name="Gráfico 20">
          <a:extLst>
            <a:ext uri="{FF2B5EF4-FFF2-40B4-BE49-F238E27FC236}">
              <a16:creationId xmlns:a16="http://schemas.microsoft.com/office/drawing/2014/main" xmlns="" id="{E869F48C-148C-4D1E-BB94-674E696330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670560</xdr:colOff>
      <xdr:row>229</xdr:row>
      <xdr:rowOff>137160</xdr:rowOff>
    </xdr:from>
    <xdr:to>
      <xdr:col>4</xdr:col>
      <xdr:colOff>1229360</xdr:colOff>
      <xdr:row>236</xdr:row>
      <xdr:rowOff>10160</xdr:rowOff>
    </xdr:to>
    <xdr:sp macro="" textlink="">
      <xdr:nvSpPr>
        <xdr:cNvPr id="22" name="CuadroTexto 21">
          <a:extLst>
            <a:ext uri="{FF2B5EF4-FFF2-40B4-BE49-F238E27FC236}">
              <a16:creationId xmlns:a16="http://schemas.microsoft.com/office/drawing/2014/main" xmlns="" id="{56C41E74-B842-4C3C-B73F-0F066ECF801B}"/>
            </a:ext>
          </a:extLst>
        </xdr:cNvPr>
        <xdr:cNvSpPr txBox="1"/>
      </xdr:nvSpPr>
      <xdr:spPr>
        <a:xfrm rot="16200000">
          <a:off x="4499610" y="63295530"/>
          <a:ext cx="1313180" cy="558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s-CO" sz="1600" b="1">
              <a:solidFill>
                <a:srgbClr val="002060"/>
              </a:solidFill>
              <a:effectLst/>
              <a:latin typeface="Arial" panose="020B0604020202020204" pitchFamily="34" charset="0"/>
              <a:ea typeface="+mn-ea"/>
              <a:cs typeface="Arial" panose="020B0604020202020204" pitchFamily="34" charset="0"/>
            </a:rPr>
            <a:t>Área</a:t>
          </a:r>
          <a:r>
            <a:rPr lang="es-CO" sz="1600" b="1" baseline="0">
              <a:solidFill>
                <a:srgbClr val="002060"/>
              </a:solidFill>
              <a:effectLst/>
              <a:latin typeface="Arial" panose="020B0604020202020204" pitchFamily="34" charset="0"/>
              <a:ea typeface="+mn-ea"/>
              <a:cs typeface="Arial" panose="020B0604020202020204" pitchFamily="34" charset="0"/>
            </a:rPr>
            <a:t> (m2)</a:t>
          </a:r>
          <a:endParaRPr lang="es-CO" sz="1600">
            <a:solidFill>
              <a:srgbClr val="002060"/>
            </a:solidFill>
            <a:effectLst/>
            <a:latin typeface="Arial" panose="020B0604020202020204" pitchFamily="34" charset="0"/>
            <a:cs typeface="Arial" panose="020B0604020202020204" pitchFamily="34" charset="0"/>
          </a:endParaRPr>
        </a:p>
        <a:p>
          <a:endParaRPr lang="es-CO" sz="1100"/>
        </a:p>
      </xdr:txBody>
    </xdr:sp>
    <xdr:clientData/>
  </xdr:twoCellAnchor>
  <xdr:twoCellAnchor>
    <xdr:from>
      <xdr:col>4</xdr:col>
      <xdr:colOff>436880</xdr:colOff>
      <xdr:row>275</xdr:row>
      <xdr:rowOff>172720</xdr:rowOff>
    </xdr:from>
    <xdr:to>
      <xdr:col>4</xdr:col>
      <xdr:colOff>843280</xdr:colOff>
      <xdr:row>284</xdr:row>
      <xdr:rowOff>0</xdr:rowOff>
    </xdr:to>
    <xdr:sp macro="" textlink="">
      <xdr:nvSpPr>
        <xdr:cNvPr id="23" name="CuadroTexto 22">
          <a:extLst>
            <a:ext uri="{FF2B5EF4-FFF2-40B4-BE49-F238E27FC236}">
              <a16:creationId xmlns:a16="http://schemas.microsoft.com/office/drawing/2014/main" xmlns="" id="{13E7A6C9-1B47-421D-B81C-78D8F0B5CA2F}"/>
            </a:ext>
          </a:extLst>
        </xdr:cNvPr>
        <xdr:cNvSpPr txBox="1"/>
      </xdr:nvSpPr>
      <xdr:spPr>
        <a:xfrm rot="16200000">
          <a:off x="4075430" y="72703690"/>
          <a:ext cx="1541780" cy="406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CO" sz="1600" b="1">
              <a:solidFill>
                <a:srgbClr val="002060"/>
              </a:solidFill>
              <a:effectLst/>
              <a:latin typeface="Arial" panose="020B0604020202020204" pitchFamily="34" charset="0"/>
              <a:ea typeface="+mn-ea"/>
              <a:cs typeface="Arial" panose="020B0604020202020204" pitchFamily="34" charset="0"/>
            </a:rPr>
            <a:t>Área</a:t>
          </a:r>
          <a:r>
            <a:rPr lang="es-CO" sz="1600" b="1" baseline="0">
              <a:solidFill>
                <a:srgbClr val="002060"/>
              </a:solidFill>
              <a:effectLst/>
              <a:latin typeface="Arial" panose="020B0604020202020204" pitchFamily="34" charset="0"/>
              <a:ea typeface="+mn-ea"/>
              <a:cs typeface="Arial" panose="020B0604020202020204" pitchFamily="34" charset="0"/>
            </a:rPr>
            <a:t> (m2)</a:t>
          </a:r>
          <a:endParaRPr lang="es-CO" sz="1100"/>
        </a:p>
      </xdr:txBody>
    </xdr:sp>
    <xdr:clientData/>
  </xdr:twoCellAnchor>
  <xdr:twoCellAnchor>
    <xdr:from>
      <xdr:col>46</xdr:col>
      <xdr:colOff>680356</xdr:colOff>
      <xdr:row>15</xdr:row>
      <xdr:rowOff>217714</xdr:rowOff>
    </xdr:from>
    <xdr:to>
      <xdr:col>59</xdr:col>
      <xdr:colOff>163283</xdr:colOff>
      <xdr:row>34</xdr:row>
      <xdr:rowOff>108857</xdr:rowOff>
    </xdr:to>
    <xdr:graphicFrame macro="">
      <xdr:nvGraphicFramePr>
        <xdr:cNvPr id="24" name="Gráfico 23">
          <a:extLst>
            <a:ext uri="{FF2B5EF4-FFF2-40B4-BE49-F238E27FC236}">
              <a16:creationId xmlns:a16="http://schemas.microsoft.com/office/drawing/2014/main" xmlns="" id="{D6632B88-8672-42C2-A5CD-5C60A75ABC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47</xdr:col>
      <xdr:colOff>2606</xdr:colOff>
      <xdr:row>36</xdr:row>
      <xdr:rowOff>24607</xdr:rowOff>
    </xdr:from>
    <xdr:to>
      <xdr:col>59</xdr:col>
      <xdr:colOff>307175</xdr:colOff>
      <xdr:row>54</xdr:row>
      <xdr:rowOff>220319</xdr:rowOff>
    </xdr:to>
    <xdr:graphicFrame macro="">
      <xdr:nvGraphicFramePr>
        <xdr:cNvPr id="25" name="Gráfico 24">
          <a:extLst>
            <a:ext uri="{FF2B5EF4-FFF2-40B4-BE49-F238E27FC236}">
              <a16:creationId xmlns:a16="http://schemas.microsoft.com/office/drawing/2014/main" xmlns="" id="{B9E09B3A-A810-4043-BE6B-38635D065C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46</xdr:col>
      <xdr:colOff>784004</xdr:colOff>
      <xdr:row>58</xdr:row>
      <xdr:rowOff>62246</xdr:rowOff>
    </xdr:from>
    <xdr:to>
      <xdr:col>59</xdr:col>
      <xdr:colOff>220899</xdr:colOff>
      <xdr:row>74</xdr:row>
      <xdr:rowOff>233926</xdr:rowOff>
    </xdr:to>
    <xdr:graphicFrame macro="">
      <xdr:nvGraphicFramePr>
        <xdr:cNvPr id="26" name="Gráfico 25">
          <a:extLst>
            <a:ext uri="{FF2B5EF4-FFF2-40B4-BE49-F238E27FC236}">
              <a16:creationId xmlns:a16="http://schemas.microsoft.com/office/drawing/2014/main" xmlns="" id="{88DE8B0A-536C-4EBE-9E99-5CB0CFDAB0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oneCellAnchor>
    <xdr:from>
      <xdr:col>51</xdr:col>
      <xdr:colOff>40821</xdr:colOff>
      <xdr:row>23</xdr:row>
      <xdr:rowOff>108858</xdr:rowOff>
    </xdr:from>
    <xdr:ext cx="184731" cy="264560"/>
    <xdr:sp macro="" textlink="">
      <xdr:nvSpPr>
        <xdr:cNvPr id="27" name="CuadroTexto 26">
          <a:extLst>
            <a:ext uri="{FF2B5EF4-FFF2-40B4-BE49-F238E27FC236}">
              <a16:creationId xmlns:a16="http://schemas.microsoft.com/office/drawing/2014/main" xmlns="" id="{EFFEA8FC-8F34-4682-840D-C8130A73790A}"/>
            </a:ext>
          </a:extLst>
        </xdr:cNvPr>
        <xdr:cNvSpPr txBox="1"/>
      </xdr:nvSpPr>
      <xdr:spPr>
        <a:xfrm>
          <a:off x="46705701" y="64334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47</xdr:col>
      <xdr:colOff>13608</xdr:colOff>
      <xdr:row>21</xdr:row>
      <xdr:rowOff>40821</xdr:rowOff>
    </xdr:from>
    <xdr:to>
      <xdr:col>47</xdr:col>
      <xdr:colOff>612322</xdr:colOff>
      <xdr:row>28</xdr:row>
      <xdr:rowOff>312964</xdr:rowOff>
    </xdr:to>
    <xdr:sp macro="" textlink="">
      <xdr:nvSpPr>
        <xdr:cNvPr id="28" name="CuadroTexto 27">
          <a:extLst>
            <a:ext uri="{FF2B5EF4-FFF2-40B4-BE49-F238E27FC236}">
              <a16:creationId xmlns:a16="http://schemas.microsoft.com/office/drawing/2014/main" xmlns="" id="{CC42942C-E126-4CF1-9587-AE6035752FC1}"/>
            </a:ext>
          </a:extLst>
        </xdr:cNvPr>
        <xdr:cNvSpPr txBox="1"/>
      </xdr:nvSpPr>
      <xdr:spPr>
        <a:xfrm rot="16200000">
          <a:off x="42574573" y="6697436"/>
          <a:ext cx="2466703" cy="5987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1600" b="1">
              <a:solidFill>
                <a:srgbClr val="002060"/>
              </a:solidFill>
              <a:latin typeface="Arial" panose="020B0604020202020204" pitchFamily="34" charset="0"/>
              <a:cs typeface="Arial" panose="020B0604020202020204" pitchFamily="34" charset="0"/>
            </a:rPr>
            <a:t>%</a:t>
          </a:r>
          <a:r>
            <a:rPr lang="es-CO" sz="1600" b="1" baseline="0">
              <a:solidFill>
                <a:srgbClr val="002060"/>
              </a:solidFill>
              <a:latin typeface="Arial" panose="020B0604020202020204" pitchFamily="34" charset="0"/>
              <a:cs typeface="Arial" panose="020B0604020202020204" pitchFamily="34" charset="0"/>
            </a:rPr>
            <a:t> Área  Afectada  </a:t>
          </a:r>
          <a:endParaRPr lang="es-CO" sz="1600" b="1">
            <a:solidFill>
              <a:srgbClr val="002060"/>
            </a:solidFill>
            <a:latin typeface="Arial" panose="020B0604020202020204" pitchFamily="34" charset="0"/>
            <a:cs typeface="Arial" panose="020B0604020202020204" pitchFamily="34" charset="0"/>
          </a:endParaRPr>
        </a:p>
      </xdr:txBody>
    </xdr:sp>
    <xdr:clientData/>
  </xdr:twoCellAnchor>
  <xdr:twoCellAnchor>
    <xdr:from>
      <xdr:col>47</xdr:col>
      <xdr:colOff>176894</xdr:colOff>
      <xdr:row>39</xdr:row>
      <xdr:rowOff>13606</xdr:rowOff>
    </xdr:from>
    <xdr:to>
      <xdr:col>47</xdr:col>
      <xdr:colOff>557893</xdr:colOff>
      <xdr:row>49</xdr:row>
      <xdr:rowOff>81642</xdr:rowOff>
    </xdr:to>
    <xdr:sp macro="" textlink="">
      <xdr:nvSpPr>
        <xdr:cNvPr id="29" name="CuadroTexto 28">
          <a:extLst>
            <a:ext uri="{FF2B5EF4-FFF2-40B4-BE49-F238E27FC236}">
              <a16:creationId xmlns:a16="http://schemas.microsoft.com/office/drawing/2014/main" xmlns="" id="{CC79D015-27B2-462B-A949-297F14EF8486}"/>
            </a:ext>
          </a:extLst>
        </xdr:cNvPr>
        <xdr:cNvSpPr txBox="1"/>
      </xdr:nvSpPr>
      <xdr:spPr>
        <a:xfrm rot="16200000">
          <a:off x="42361486" y="12632054"/>
          <a:ext cx="3001736" cy="3809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CO" sz="1600" b="1">
              <a:solidFill>
                <a:srgbClr val="002060"/>
              </a:solidFill>
              <a:effectLst/>
              <a:latin typeface="Arial" panose="020B0604020202020204" pitchFamily="34" charset="0"/>
              <a:ea typeface="+mn-ea"/>
              <a:cs typeface="Arial" panose="020B0604020202020204" pitchFamily="34" charset="0"/>
            </a:rPr>
            <a:t>%</a:t>
          </a:r>
          <a:r>
            <a:rPr lang="es-CO" sz="1600" b="1" baseline="0">
              <a:solidFill>
                <a:srgbClr val="002060"/>
              </a:solidFill>
              <a:effectLst/>
              <a:latin typeface="Arial" panose="020B0604020202020204" pitchFamily="34" charset="0"/>
              <a:ea typeface="+mn-ea"/>
              <a:cs typeface="Arial" panose="020B0604020202020204" pitchFamily="34" charset="0"/>
            </a:rPr>
            <a:t> Área  Afectada  </a:t>
          </a:r>
          <a:endParaRPr lang="es-CO" sz="1600">
            <a:solidFill>
              <a:srgbClr val="002060"/>
            </a:solidFill>
            <a:effectLst/>
            <a:latin typeface="Arial" panose="020B0604020202020204" pitchFamily="34" charset="0"/>
            <a:cs typeface="Arial" panose="020B0604020202020204" pitchFamily="34" charset="0"/>
          </a:endParaRPr>
        </a:p>
        <a:p>
          <a:endParaRPr lang="es-CO" sz="1100"/>
        </a:p>
      </xdr:txBody>
    </xdr:sp>
    <xdr:clientData/>
  </xdr:twoCellAnchor>
  <xdr:twoCellAnchor>
    <xdr:from>
      <xdr:col>39</xdr:col>
      <xdr:colOff>734786</xdr:colOff>
      <xdr:row>32</xdr:row>
      <xdr:rowOff>54428</xdr:rowOff>
    </xdr:from>
    <xdr:to>
      <xdr:col>41</xdr:col>
      <xdr:colOff>911678</xdr:colOff>
      <xdr:row>33</xdr:row>
      <xdr:rowOff>122464</xdr:rowOff>
    </xdr:to>
    <xdr:sp macro="" textlink="">
      <xdr:nvSpPr>
        <xdr:cNvPr id="30" name="CuadroTexto 29">
          <a:extLst>
            <a:ext uri="{FF2B5EF4-FFF2-40B4-BE49-F238E27FC236}">
              <a16:creationId xmlns:a16="http://schemas.microsoft.com/office/drawing/2014/main" xmlns="" id="{C795E619-D427-4AB0-81FF-3A032CD3406F}"/>
            </a:ext>
          </a:extLst>
        </xdr:cNvPr>
        <xdr:cNvSpPr txBox="1"/>
      </xdr:nvSpPr>
      <xdr:spPr>
        <a:xfrm>
          <a:off x="34773326" y="9251768"/>
          <a:ext cx="2165712" cy="3347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600" b="1">
              <a:solidFill>
                <a:srgbClr val="002060"/>
              </a:solidFill>
              <a:latin typeface="Arial" panose="020B0604020202020204" pitchFamily="34" charset="0"/>
              <a:cs typeface="Arial" panose="020B0604020202020204" pitchFamily="34" charset="0"/>
            </a:rPr>
            <a:t>Daños </a:t>
          </a:r>
        </a:p>
      </xdr:txBody>
    </xdr:sp>
    <xdr:clientData/>
  </xdr:twoCellAnchor>
</xdr:wsDr>
</file>

<file path=xl/drawings/drawing3.xml><?xml version="1.0" encoding="utf-8"?>
<c:userShapes xmlns:c="http://schemas.openxmlformats.org/drawingml/2006/chart">
  <cdr:relSizeAnchor xmlns:cdr="http://schemas.openxmlformats.org/drawingml/2006/chartDrawing">
    <cdr:from>
      <cdr:x>0.47302</cdr:x>
      <cdr:y>0.44228</cdr:y>
    </cdr:from>
    <cdr:to>
      <cdr:x>0.52698</cdr:x>
      <cdr:y>0.55772</cdr:y>
    </cdr:to>
    <cdr:sp macro="" textlink="">
      <cdr:nvSpPr>
        <cdr:cNvPr id="2" name="CuadroTexto 1">
          <a:extLst xmlns:a="http://schemas.openxmlformats.org/drawingml/2006/main">
            <a:ext uri="{FF2B5EF4-FFF2-40B4-BE49-F238E27FC236}">
              <a16:creationId xmlns:a16="http://schemas.microsoft.com/office/drawing/2014/main" xmlns="" id="{564E9A7B-D480-49F4-B750-A8D4BB050FF8}"/>
            </a:ext>
          </a:extLst>
        </cdr:cNvPr>
        <cdr:cNvSpPr txBox="1"/>
      </cdr:nvSpPr>
      <cdr:spPr>
        <a:xfrm xmlns:a="http://schemas.openxmlformats.org/drawingml/2006/main">
          <a:off x="8015551" y="3503346"/>
          <a:ext cx="914400" cy="914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CO" sz="1100"/>
        </a:p>
      </cdr:txBody>
    </cdr:sp>
  </cdr:relSizeAnchor>
  <cdr:relSizeAnchor xmlns:cdr="http://schemas.openxmlformats.org/drawingml/2006/chartDrawing">
    <cdr:from>
      <cdr:x>0.47302</cdr:x>
      <cdr:y>0.44228</cdr:y>
    </cdr:from>
    <cdr:to>
      <cdr:x>0.52698</cdr:x>
      <cdr:y>0.55772</cdr:y>
    </cdr:to>
    <cdr:sp macro="" textlink="">
      <cdr:nvSpPr>
        <cdr:cNvPr id="3" name="CuadroTexto 2">
          <a:extLst xmlns:a="http://schemas.openxmlformats.org/drawingml/2006/main">
            <a:ext uri="{FF2B5EF4-FFF2-40B4-BE49-F238E27FC236}">
              <a16:creationId xmlns:a16="http://schemas.microsoft.com/office/drawing/2014/main" xmlns="" id="{E942A09B-5DC2-492C-BAEA-6ABC7E93313D}"/>
            </a:ext>
          </a:extLst>
        </cdr:cNvPr>
        <cdr:cNvSpPr txBox="1"/>
      </cdr:nvSpPr>
      <cdr:spPr>
        <a:xfrm xmlns:a="http://schemas.openxmlformats.org/drawingml/2006/main">
          <a:off x="8015551" y="3503346"/>
          <a:ext cx="914400" cy="914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CO" sz="1100"/>
        </a:p>
      </cdr:txBody>
    </cdr:sp>
  </cdr:relSizeAnchor>
  <cdr:relSizeAnchor xmlns:cdr="http://schemas.openxmlformats.org/drawingml/2006/chartDrawing">
    <cdr:from>
      <cdr:x>0.01559</cdr:x>
      <cdr:y>0.35098</cdr:y>
    </cdr:from>
    <cdr:to>
      <cdr:x>0.03837</cdr:x>
      <cdr:y>0.46642</cdr:y>
    </cdr:to>
    <cdr:sp macro="" textlink="">
      <cdr:nvSpPr>
        <cdr:cNvPr id="4" name="CuadroTexto 3">
          <a:extLst xmlns:a="http://schemas.openxmlformats.org/drawingml/2006/main">
            <a:ext uri="{FF2B5EF4-FFF2-40B4-BE49-F238E27FC236}">
              <a16:creationId xmlns:a16="http://schemas.microsoft.com/office/drawing/2014/main" xmlns="" id="{654A2B98-1886-4260-AD99-3A08715EEA37}"/>
            </a:ext>
          </a:extLst>
        </cdr:cNvPr>
        <cdr:cNvSpPr txBox="1"/>
      </cdr:nvSpPr>
      <cdr:spPr>
        <a:xfrm xmlns:a="http://schemas.openxmlformats.org/drawingml/2006/main" rot="16200000">
          <a:off x="0" y="3044292"/>
          <a:ext cx="914400" cy="386080"/>
        </a:xfrm>
        <a:prstGeom xmlns:a="http://schemas.openxmlformats.org/drawingml/2006/main" prst="rect">
          <a:avLst/>
        </a:prstGeom>
        <a:noFill xmlns:a="http://schemas.openxmlformats.org/drawingml/2006/main"/>
      </cdr:spPr>
      <cdr:txBody>
        <a:bodyPr xmlns:a="http://schemas.openxmlformats.org/drawingml/2006/main" vertOverflow="clip" wrap="none" rtlCol="0"/>
        <a:lstStyle xmlns:a="http://schemas.openxmlformats.org/drawingml/2006/main"/>
        <a:p xmlns:a="http://schemas.openxmlformats.org/drawingml/2006/main">
          <a:r>
            <a:rPr lang="es-CO" sz="1600" b="1">
              <a:solidFill>
                <a:srgbClr val="002060"/>
              </a:solidFill>
              <a:latin typeface="Arial" panose="020B0604020202020204" pitchFamily="34" charset="0"/>
              <a:cs typeface="Arial" panose="020B0604020202020204" pitchFamily="34" charset="0"/>
            </a:rPr>
            <a:t>Área</a:t>
          </a:r>
          <a:r>
            <a:rPr lang="es-CO" sz="1600" b="1" baseline="0">
              <a:solidFill>
                <a:srgbClr val="002060"/>
              </a:solidFill>
              <a:latin typeface="Arial" panose="020B0604020202020204" pitchFamily="34" charset="0"/>
              <a:cs typeface="Arial" panose="020B0604020202020204" pitchFamily="34" charset="0"/>
            </a:rPr>
            <a:t> (m2)</a:t>
          </a:r>
          <a:endParaRPr lang="es-CO" sz="1600" b="1">
            <a:solidFill>
              <a:srgbClr val="002060"/>
            </a:solidFill>
            <a:latin typeface="Arial" panose="020B0604020202020204" pitchFamily="34" charset="0"/>
            <a:cs typeface="Arial" panose="020B0604020202020204" pitchFamily="34" charset="0"/>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0.4117</cdr:x>
      <cdr:y>0.94979</cdr:y>
    </cdr:from>
    <cdr:to>
      <cdr:x>0.55332</cdr:x>
      <cdr:y>0.98714</cdr:y>
    </cdr:to>
    <cdr:sp macro="" textlink="">
      <cdr:nvSpPr>
        <cdr:cNvPr id="2" name="CuadroTexto 1">
          <a:extLst xmlns:a="http://schemas.openxmlformats.org/drawingml/2006/main">
            <a:ext uri="{FF2B5EF4-FFF2-40B4-BE49-F238E27FC236}">
              <a16:creationId xmlns:a16="http://schemas.microsoft.com/office/drawing/2014/main" xmlns="" id="{387AB287-6501-40AB-BC9E-352EA4D65715}"/>
            </a:ext>
          </a:extLst>
        </cdr:cNvPr>
        <cdr:cNvSpPr txBox="1"/>
      </cdr:nvSpPr>
      <cdr:spPr>
        <a:xfrm xmlns:a="http://schemas.openxmlformats.org/drawingml/2006/main">
          <a:off x="6931327" y="9376268"/>
          <a:ext cx="2384322" cy="36870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CO" sz="1100"/>
        </a:p>
      </cdr:txBody>
    </cdr:sp>
  </cdr:relSizeAnchor>
  <cdr:relSizeAnchor xmlns:cdr="http://schemas.openxmlformats.org/drawingml/2006/chartDrawing">
    <cdr:from>
      <cdr:x>0.49079</cdr:x>
      <cdr:y>0.95778</cdr:y>
    </cdr:from>
    <cdr:to>
      <cdr:x>0.61781</cdr:x>
      <cdr:y>0.99762</cdr:y>
    </cdr:to>
    <cdr:sp macro="" textlink="">
      <cdr:nvSpPr>
        <cdr:cNvPr id="3" name="CuadroTexto 2">
          <a:extLst xmlns:a="http://schemas.openxmlformats.org/drawingml/2006/main">
            <a:ext uri="{FF2B5EF4-FFF2-40B4-BE49-F238E27FC236}">
              <a16:creationId xmlns:a16="http://schemas.microsoft.com/office/drawing/2014/main" xmlns="" id="{F1479679-206A-4348-833C-20CD15C5FAC8}"/>
            </a:ext>
          </a:extLst>
        </cdr:cNvPr>
        <cdr:cNvSpPr txBox="1"/>
      </cdr:nvSpPr>
      <cdr:spPr>
        <a:xfrm xmlns:a="http://schemas.openxmlformats.org/drawingml/2006/main">
          <a:off x="8347738" y="9265651"/>
          <a:ext cx="2160456" cy="385418"/>
        </a:xfrm>
        <a:prstGeom xmlns:a="http://schemas.openxmlformats.org/drawingml/2006/main" prst="rect">
          <a:avLst/>
        </a:prstGeom>
        <a:noFill xmlns:a="http://schemas.openxmlformats.org/drawingml/2006/main"/>
      </cdr:spPr>
      <cdr:txBody>
        <a:bodyPr xmlns:a="http://schemas.openxmlformats.org/drawingml/2006/main" vertOverflow="clip" wrap="square" rtlCol="0"/>
        <a:lstStyle xmlns:a="http://schemas.openxmlformats.org/drawingml/2006/main"/>
        <a:p xmlns:a="http://schemas.openxmlformats.org/drawingml/2006/main">
          <a:pPr algn="ctr"/>
          <a:r>
            <a:rPr lang="es-CO" sz="1600" b="1">
              <a:solidFill>
                <a:srgbClr val="002060"/>
              </a:solidFill>
              <a:latin typeface="Arial" panose="020B0604020202020204" pitchFamily="34" charset="0"/>
              <a:cs typeface="Arial" panose="020B0604020202020204" pitchFamily="34" charset="0"/>
            </a:rPr>
            <a:t>TRAMOS</a:t>
          </a:r>
          <a:r>
            <a:rPr lang="es-CO" sz="1600" b="1" baseline="0">
              <a:solidFill>
                <a:srgbClr val="002060"/>
              </a:solidFill>
              <a:latin typeface="Arial" panose="020B0604020202020204" pitchFamily="34" charset="0"/>
              <a:cs typeface="Arial" panose="020B0604020202020204" pitchFamily="34" charset="0"/>
            </a:rPr>
            <a:t> </a:t>
          </a:r>
          <a:endParaRPr lang="es-CO" sz="1600" b="1">
            <a:solidFill>
              <a:srgbClr val="002060"/>
            </a:solidFill>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0.56865</cdr:x>
      <cdr:y>0.90737</cdr:y>
    </cdr:from>
    <cdr:to>
      <cdr:x>0.67406</cdr:x>
      <cdr:y>1</cdr:y>
    </cdr:to>
    <cdr:sp macro="" textlink="">
      <cdr:nvSpPr>
        <cdr:cNvPr id="4" name="CuadroTexto 3">
          <a:extLst xmlns:a="http://schemas.openxmlformats.org/drawingml/2006/main">
            <a:ext uri="{FF2B5EF4-FFF2-40B4-BE49-F238E27FC236}">
              <a16:creationId xmlns:a16="http://schemas.microsoft.com/office/drawing/2014/main" xmlns="" id="{F7D267EF-E26B-413F-83F9-44A9BEF5E941}"/>
            </a:ext>
          </a:extLst>
        </cdr:cNvPr>
        <cdr:cNvSpPr txBox="1"/>
      </cdr:nvSpPr>
      <cdr:spPr>
        <a:xfrm xmlns:a="http://schemas.openxmlformats.org/drawingml/2006/main">
          <a:off x="9573745" y="8957526"/>
          <a:ext cx="1774723"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s-CO" sz="1100"/>
        </a:p>
      </cdr:txBody>
    </cdr:sp>
  </cdr:relSizeAnchor>
</c:userShapes>
</file>

<file path=xl/drawings/drawing5.xml><?xml version="1.0" encoding="utf-8"?>
<c:userShapes xmlns:c="http://schemas.openxmlformats.org/drawingml/2006/chart">
  <cdr:relSizeAnchor xmlns:cdr="http://schemas.openxmlformats.org/drawingml/2006/chartDrawing">
    <cdr:from>
      <cdr:x>0.46918</cdr:x>
      <cdr:y>0.41425</cdr:y>
    </cdr:from>
    <cdr:to>
      <cdr:x>0.53082</cdr:x>
      <cdr:y>0.58575</cdr:y>
    </cdr:to>
    <cdr:sp macro="" textlink="">
      <cdr:nvSpPr>
        <cdr:cNvPr id="2" name="CuadroTexto 1">
          <a:extLst xmlns:a="http://schemas.openxmlformats.org/drawingml/2006/main">
            <a:ext uri="{FF2B5EF4-FFF2-40B4-BE49-F238E27FC236}">
              <a16:creationId xmlns:a16="http://schemas.microsoft.com/office/drawing/2014/main" xmlns="" id="{6F64BDB7-EF6E-4CA7-8567-57A2D87CDD37}"/>
            </a:ext>
          </a:extLst>
        </cdr:cNvPr>
        <cdr:cNvSpPr txBox="1"/>
      </cdr:nvSpPr>
      <cdr:spPr>
        <a:xfrm xmlns:a="http://schemas.openxmlformats.org/drawingml/2006/main">
          <a:off x="6959591" y="2208645"/>
          <a:ext cx="914400" cy="914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CO" sz="1100"/>
        </a:p>
      </cdr:txBody>
    </cdr:sp>
  </cdr:relSizeAnchor>
  <cdr:relSizeAnchor xmlns:cdr="http://schemas.openxmlformats.org/drawingml/2006/chartDrawing">
    <cdr:from>
      <cdr:x>0.46918</cdr:x>
      <cdr:y>0.41425</cdr:y>
    </cdr:from>
    <cdr:to>
      <cdr:x>0.53082</cdr:x>
      <cdr:y>0.58575</cdr:y>
    </cdr:to>
    <cdr:sp macro="" textlink="">
      <cdr:nvSpPr>
        <cdr:cNvPr id="3" name="CuadroTexto 2">
          <a:extLst xmlns:a="http://schemas.openxmlformats.org/drawingml/2006/main">
            <a:ext uri="{FF2B5EF4-FFF2-40B4-BE49-F238E27FC236}">
              <a16:creationId xmlns:a16="http://schemas.microsoft.com/office/drawing/2014/main" xmlns="" id="{2B7CABF3-311A-43FA-8C4B-5C246B52C21A}"/>
            </a:ext>
          </a:extLst>
        </cdr:cNvPr>
        <cdr:cNvSpPr txBox="1"/>
      </cdr:nvSpPr>
      <cdr:spPr>
        <a:xfrm xmlns:a="http://schemas.openxmlformats.org/drawingml/2006/main">
          <a:off x="6959591" y="2208645"/>
          <a:ext cx="914400" cy="914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CO" sz="1100"/>
        </a:p>
      </cdr:txBody>
    </cdr:sp>
  </cdr:relSizeAnchor>
  <cdr:relSizeAnchor xmlns:cdr="http://schemas.openxmlformats.org/drawingml/2006/chartDrawing">
    <cdr:from>
      <cdr:x>0.01193</cdr:x>
      <cdr:y>0.2854</cdr:y>
    </cdr:from>
    <cdr:to>
      <cdr:x>0.03211</cdr:x>
      <cdr:y>0.68098</cdr:y>
    </cdr:to>
    <cdr:sp macro="" textlink="">
      <cdr:nvSpPr>
        <cdr:cNvPr id="4" name="CuadroTexto 3">
          <a:extLst xmlns:a="http://schemas.openxmlformats.org/drawingml/2006/main">
            <a:ext uri="{FF2B5EF4-FFF2-40B4-BE49-F238E27FC236}">
              <a16:creationId xmlns:a16="http://schemas.microsoft.com/office/drawing/2014/main" xmlns="" id="{3E0F4438-33C5-4824-B720-BCCCB03545B1}"/>
            </a:ext>
          </a:extLst>
        </cdr:cNvPr>
        <cdr:cNvSpPr txBox="1"/>
      </cdr:nvSpPr>
      <cdr:spPr>
        <a:xfrm xmlns:a="http://schemas.openxmlformats.org/drawingml/2006/main" rot="16200000">
          <a:off x="-727979" y="2426565"/>
          <a:ext cx="2109107" cy="29935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s-CO" sz="1600" b="1">
              <a:solidFill>
                <a:srgbClr val="002060"/>
              </a:solidFill>
              <a:latin typeface="Arial" panose="020B0604020202020204" pitchFamily="34" charset="0"/>
              <a:cs typeface="Arial" panose="020B0604020202020204" pitchFamily="34" charset="0"/>
            </a:rPr>
            <a:t>Área</a:t>
          </a:r>
          <a:r>
            <a:rPr lang="es-CO" sz="1600" b="1" baseline="0">
              <a:solidFill>
                <a:srgbClr val="002060"/>
              </a:solidFill>
              <a:latin typeface="Arial" panose="020B0604020202020204" pitchFamily="34" charset="0"/>
              <a:cs typeface="Arial" panose="020B0604020202020204" pitchFamily="34" charset="0"/>
            </a:rPr>
            <a:t>  (m2)</a:t>
          </a:r>
          <a:endParaRPr lang="es-CO" sz="1600" b="1">
            <a:solidFill>
              <a:srgbClr val="002060"/>
            </a:solidFill>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0.42013</cdr:x>
      <cdr:y>0.91578</cdr:y>
    </cdr:from>
    <cdr:to>
      <cdr:x>0.55498</cdr:x>
      <cdr:y>0.98979</cdr:y>
    </cdr:to>
    <cdr:sp macro="" textlink="">
      <cdr:nvSpPr>
        <cdr:cNvPr id="5" name="CuadroTexto 4">
          <a:extLst xmlns:a="http://schemas.openxmlformats.org/drawingml/2006/main">
            <a:ext uri="{FF2B5EF4-FFF2-40B4-BE49-F238E27FC236}">
              <a16:creationId xmlns:a16="http://schemas.microsoft.com/office/drawing/2014/main" xmlns="" id="{18634F78-BBCE-4D82-95D7-9F6448F90C33}"/>
            </a:ext>
          </a:extLst>
        </cdr:cNvPr>
        <cdr:cNvSpPr txBox="1"/>
      </cdr:nvSpPr>
      <cdr:spPr>
        <a:xfrm xmlns:a="http://schemas.openxmlformats.org/drawingml/2006/main">
          <a:off x="6232072" y="4882655"/>
          <a:ext cx="2000250" cy="39460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s-CO" sz="1600" b="1">
              <a:solidFill>
                <a:srgbClr val="002060"/>
              </a:solidFill>
              <a:latin typeface="Arial" panose="020B0604020202020204" pitchFamily="34" charset="0"/>
              <a:cs typeface="Arial" panose="020B0604020202020204" pitchFamily="34" charset="0"/>
            </a:rPr>
            <a:t>Daños</a:t>
          </a:r>
          <a:r>
            <a:rPr lang="es-CO" sz="1100" baseline="0"/>
            <a:t> </a:t>
          </a:r>
          <a:endParaRPr lang="es-CO" sz="1100"/>
        </a:p>
      </cdr:txBody>
    </cdr:sp>
  </cdr:relSizeAnchor>
</c:userShapes>
</file>

<file path=xl/drawings/drawing6.xml><?xml version="1.0" encoding="utf-8"?>
<c:userShapes xmlns:c="http://schemas.openxmlformats.org/drawingml/2006/chart">
  <cdr:relSizeAnchor xmlns:cdr="http://schemas.openxmlformats.org/drawingml/2006/chartDrawing">
    <cdr:from>
      <cdr:x>0.0055</cdr:x>
      <cdr:y>0.32558</cdr:y>
    </cdr:from>
    <cdr:to>
      <cdr:x>0.03883</cdr:x>
      <cdr:y>0.66408</cdr:y>
    </cdr:to>
    <cdr:sp macro="" textlink="">
      <cdr:nvSpPr>
        <cdr:cNvPr id="3" name="CuadroTexto 2">
          <a:extLst xmlns:a="http://schemas.openxmlformats.org/drawingml/2006/main">
            <a:ext uri="{FF2B5EF4-FFF2-40B4-BE49-F238E27FC236}">
              <a16:creationId xmlns:a16="http://schemas.microsoft.com/office/drawing/2014/main" xmlns="" id="{80EAF261-E9BC-4CE8-BAB5-BE3B65625575}"/>
            </a:ext>
          </a:extLst>
        </cdr:cNvPr>
        <cdr:cNvSpPr txBox="1"/>
      </cdr:nvSpPr>
      <cdr:spPr>
        <a:xfrm xmlns:a="http://schemas.openxmlformats.org/drawingml/2006/main" rot="16200000">
          <a:off x="-565464" y="2360839"/>
          <a:ext cx="1782535" cy="489860"/>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r>
            <a:rPr lang="es-CO" sz="1600" b="1">
              <a:solidFill>
                <a:srgbClr val="002060"/>
              </a:solidFill>
              <a:latin typeface="Arial" panose="020B0604020202020204" pitchFamily="34" charset="0"/>
              <a:cs typeface="Arial" panose="020B0604020202020204" pitchFamily="34" charset="0"/>
            </a:rPr>
            <a:t>Área</a:t>
          </a:r>
          <a:r>
            <a:rPr lang="es-CO" sz="1600" b="1" baseline="0">
              <a:solidFill>
                <a:srgbClr val="002060"/>
              </a:solidFill>
              <a:latin typeface="Arial" panose="020B0604020202020204" pitchFamily="34" charset="0"/>
              <a:cs typeface="Arial" panose="020B0604020202020204" pitchFamily="34" charset="0"/>
            </a:rPr>
            <a:t> (m2)</a:t>
          </a:r>
          <a:endParaRPr lang="es-CO" sz="1600" b="1">
            <a:solidFill>
              <a:srgbClr val="002060"/>
            </a:solidFill>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0.49888</cdr:x>
      <cdr:y>0.90956</cdr:y>
    </cdr:from>
    <cdr:to>
      <cdr:x>0.5896</cdr:x>
      <cdr:y>0.9845</cdr:y>
    </cdr:to>
    <cdr:sp macro="" textlink="">
      <cdr:nvSpPr>
        <cdr:cNvPr id="4" name="CuadroTexto 3">
          <a:extLst xmlns:a="http://schemas.openxmlformats.org/drawingml/2006/main">
            <a:ext uri="{FF2B5EF4-FFF2-40B4-BE49-F238E27FC236}">
              <a16:creationId xmlns:a16="http://schemas.microsoft.com/office/drawing/2014/main" xmlns="" id="{C7CDD4F7-181D-4759-B34E-C2F46D77DD3E}"/>
            </a:ext>
          </a:extLst>
        </cdr:cNvPr>
        <cdr:cNvSpPr txBox="1"/>
      </cdr:nvSpPr>
      <cdr:spPr>
        <a:xfrm xmlns:a="http://schemas.openxmlformats.org/drawingml/2006/main">
          <a:off x="7333479" y="4789716"/>
          <a:ext cx="1333500" cy="394607"/>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r>
            <a:rPr lang="es-CO" sz="1600" b="1">
              <a:solidFill>
                <a:srgbClr val="002060"/>
              </a:solidFill>
              <a:latin typeface="Arial" panose="020B0604020202020204" pitchFamily="34" charset="0"/>
              <a:cs typeface="Arial" panose="020B0604020202020204" pitchFamily="34" charset="0"/>
            </a:rPr>
            <a:t>Daños</a:t>
          </a:r>
          <a:r>
            <a:rPr lang="es-CO" sz="1100"/>
            <a:t> </a:t>
          </a:r>
        </a:p>
      </cdr:txBody>
    </cdr:sp>
  </cdr:relSizeAnchor>
</c:userShapes>
</file>

<file path=xl/drawings/drawing7.xml><?xml version="1.0" encoding="utf-8"?>
<c:userShapes xmlns:c="http://schemas.openxmlformats.org/drawingml/2006/chart">
  <cdr:relSizeAnchor xmlns:cdr="http://schemas.openxmlformats.org/drawingml/2006/chartDrawing">
    <cdr:from>
      <cdr:x>0.56016</cdr:x>
      <cdr:y>0.95101</cdr:y>
    </cdr:from>
    <cdr:to>
      <cdr:x>0.65211</cdr:x>
      <cdr:y>1</cdr:y>
    </cdr:to>
    <cdr:sp macro="" textlink="">
      <cdr:nvSpPr>
        <cdr:cNvPr id="2" name="CuadroTexto 1">
          <a:extLst xmlns:a="http://schemas.openxmlformats.org/drawingml/2006/main">
            <a:ext uri="{FF2B5EF4-FFF2-40B4-BE49-F238E27FC236}">
              <a16:creationId xmlns:a16="http://schemas.microsoft.com/office/drawing/2014/main" xmlns="" id="{AE4AA03D-C341-415B-A557-E26A7D96A576}"/>
            </a:ext>
          </a:extLst>
        </cdr:cNvPr>
        <cdr:cNvSpPr txBox="1"/>
      </cdr:nvSpPr>
      <cdr:spPr>
        <a:xfrm xmlns:a="http://schemas.openxmlformats.org/drawingml/2006/main">
          <a:off x="8289832" y="5057341"/>
          <a:ext cx="1360714" cy="25853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CO" sz="1100"/>
        </a:p>
      </cdr:txBody>
    </cdr:sp>
  </cdr:relSizeAnchor>
  <cdr:relSizeAnchor xmlns:cdr="http://schemas.openxmlformats.org/drawingml/2006/chartDrawing">
    <cdr:from>
      <cdr:x>0.00848</cdr:x>
      <cdr:y>0.24151</cdr:y>
    </cdr:from>
    <cdr:to>
      <cdr:x>0.02963</cdr:x>
      <cdr:y>0.75719</cdr:y>
    </cdr:to>
    <cdr:sp macro="" textlink="">
      <cdr:nvSpPr>
        <cdr:cNvPr id="3" name="CuadroTexto 2">
          <a:extLst xmlns:a="http://schemas.openxmlformats.org/drawingml/2006/main">
            <a:ext uri="{FF2B5EF4-FFF2-40B4-BE49-F238E27FC236}">
              <a16:creationId xmlns:a16="http://schemas.microsoft.com/office/drawing/2014/main" xmlns="" id="{6B3BB35F-0479-4B52-9E86-143B8E0D9271}"/>
            </a:ext>
          </a:extLst>
        </cdr:cNvPr>
        <cdr:cNvSpPr txBox="1"/>
      </cdr:nvSpPr>
      <cdr:spPr>
        <a:xfrm xmlns:a="http://schemas.openxmlformats.org/drawingml/2006/main">
          <a:off x="125545" y="1274555"/>
          <a:ext cx="312965" cy="272142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CO" sz="1100"/>
        </a:p>
      </cdr:txBody>
    </cdr:sp>
  </cdr:relSizeAnchor>
  <cdr:relSizeAnchor xmlns:cdr="http://schemas.openxmlformats.org/drawingml/2006/chartDrawing">
    <cdr:from>
      <cdr:x>0.01574</cdr:x>
      <cdr:y>0.36498</cdr:y>
    </cdr:from>
    <cdr:to>
      <cdr:x>0.0471</cdr:x>
      <cdr:y>0.66437</cdr:y>
    </cdr:to>
    <cdr:sp macro="" textlink="">
      <cdr:nvSpPr>
        <cdr:cNvPr id="4" name="CuadroTexto 3">
          <a:extLst xmlns:a="http://schemas.openxmlformats.org/drawingml/2006/main">
            <a:ext uri="{FF2B5EF4-FFF2-40B4-BE49-F238E27FC236}">
              <a16:creationId xmlns:a16="http://schemas.microsoft.com/office/drawing/2014/main" xmlns="" id="{3CD1A9C2-D7C4-47D8-8EC7-DEBC190289E3}"/>
            </a:ext>
          </a:extLst>
        </cdr:cNvPr>
        <cdr:cNvSpPr txBox="1"/>
      </cdr:nvSpPr>
      <cdr:spPr>
        <a:xfrm xmlns:a="http://schemas.openxmlformats.org/drawingml/2006/main" rot="16200000">
          <a:off x="-325029" y="2484047"/>
          <a:ext cx="1579970" cy="46418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s-CO" sz="1600" b="1">
              <a:solidFill>
                <a:srgbClr val="002060"/>
              </a:solidFill>
              <a:latin typeface="Arial" panose="020B0604020202020204" pitchFamily="34" charset="0"/>
              <a:cs typeface="Arial" panose="020B0604020202020204" pitchFamily="34" charset="0"/>
            </a:rPr>
            <a:t>Área</a:t>
          </a:r>
          <a:r>
            <a:rPr lang="es-CO" sz="1600" b="1" baseline="0">
              <a:solidFill>
                <a:srgbClr val="002060"/>
              </a:solidFill>
              <a:latin typeface="Arial" panose="020B0604020202020204" pitchFamily="34" charset="0"/>
              <a:cs typeface="Arial" panose="020B0604020202020204" pitchFamily="34" charset="0"/>
            </a:rPr>
            <a:t>  (m2)</a:t>
          </a:r>
          <a:endParaRPr lang="es-CO" sz="1600" b="1">
            <a:solidFill>
              <a:srgbClr val="002060"/>
            </a:solidFill>
            <a:latin typeface="Arial" panose="020B0604020202020204" pitchFamily="34" charset="0"/>
            <a:cs typeface="Arial" panose="020B0604020202020204" pitchFamily="34" charset="0"/>
          </a:endParaRPr>
        </a:p>
      </cdr:txBody>
    </cdr:sp>
  </cdr:relSizeAnchor>
</c:userShapes>
</file>

<file path=xl/drawings/drawing8.xml><?xml version="1.0" encoding="utf-8"?>
<c:userShapes xmlns:c="http://schemas.openxmlformats.org/drawingml/2006/chart">
  <cdr:relSizeAnchor xmlns:cdr="http://schemas.openxmlformats.org/drawingml/2006/chartDrawing">
    <cdr:from>
      <cdr:x>0.41452</cdr:x>
      <cdr:y>0.9017</cdr:y>
    </cdr:from>
    <cdr:to>
      <cdr:x>0.65497</cdr:x>
      <cdr:y>0.96614</cdr:y>
    </cdr:to>
    <cdr:sp macro="" textlink="">
      <cdr:nvSpPr>
        <cdr:cNvPr id="3" name="CuadroTexto 2">
          <a:extLst xmlns:a="http://schemas.openxmlformats.org/drawingml/2006/main">
            <a:ext uri="{FF2B5EF4-FFF2-40B4-BE49-F238E27FC236}">
              <a16:creationId xmlns:a16="http://schemas.microsoft.com/office/drawing/2014/main" xmlns="" id="{B68A29BD-4287-4F7D-A9E8-6441159AB62B}"/>
            </a:ext>
          </a:extLst>
        </cdr:cNvPr>
        <cdr:cNvSpPr txBox="1"/>
      </cdr:nvSpPr>
      <cdr:spPr>
        <a:xfrm xmlns:a="http://schemas.openxmlformats.org/drawingml/2006/main">
          <a:off x="4038513" y="5128702"/>
          <a:ext cx="2342661" cy="366482"/>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r>
            <a:rPr lang="es-CO" sz="1600" b="1">
              <a:solidFill>
                <a:srgbClr val="002060"/>
              </a:solidFill>
              <a:latin typeface="Arial" panose="020B0604020202020204" pitchFamily="34" charset="0"/>
              <a:cs typeface="Arial" panose="020B0604020202020204" pitchFamily="34" charset="0"/>
            </a:rPr>
            <a:t>Daños</a:t>
          </a:r>
          <a:r>
            <a:rPr lang="es-CO" sz="1100"/>
            <a:t> </a:t>
          </a:r>
        </a:p>
      </cdr:txBody>
    </cdr:sp>
  </cdr:relSizeAnchor>
</c:userShapes>
</file>

<file path=xl/drawings/drawing9.xml><?xml version="1.0" encoding="utf-8"?>
<c:userShapes xmlns:c="http://schemas.openxmlformats.org/drawingml/2006/chart">
  <cdr:relSizeAnchor xmlns:cdr="http://schemas.openxmlformats.org/drawingml/2006/chartDrawing">
    <cdr:from>
      <cdr:x>0.38223</cdr:x>
      <cdr:y>0.90404</cdr:y>
    </cdr:from>
    <cdr:to>
      <cdr:x>0.59379</cdr:x>
      <cdr:y>0.96717</cdr:y>
    </cdr:to>
    <cdr:sp macro="" textlink="">
      <cdr:nvSpPr>
        <cdr:cNvPr id="2" name="CuadroTexto 1">
          <a:extLst xmlns:a="http://schemas.openxmlformats.org/drawingml/2006/main">
            <a:ext uri="{FF2B5EF4-FFF2-40B4-BE49-F238E27FC236}">
              <a16:creationId xmlns:a16="http://schemas.microsoft.com/office/drawing/2014/main" xmlns="" id="{FC03A967-59BD-49D9-BB8C-A31906A5FFA8}"/>
            </a:ext>
          </a:extLst>
        </cdr:cNvPr>
        <cdr:cNvSpPr txBox="1"/>
      </cdr:nvSpPr>
      <cdr:spPr>
        <a:xfrm xmlns:a="http://schemas.openxmlformats.org/drawingml/2006/main">
          <a:off x="3687535" y="4871358"/>
          <a:ext cx="2041071" cy="34017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CO" sz="1100"/>
        </a:p>
      </cdr:txBody>
    </cdr:sp>
  </cdr:relSizeAnchor>
  <cdr:relSizeAnchor xmlns:cdr="http://schemas.openxmlformats.org/drawingml/2006/chartDrawing">
    <cdr:from>
      <cdr:x>0.4457</cdr:x>
      <cdr:y>0.91667</cdr:y>
    </cdr:from>
    <cdr:to>
      <cdr:x>0.65162</cdr:x>
      <cdr:y>0.9798</cdr:y>
    </cdr:to>
    <cdr:sp macro="" textlink="">
      <cdr:nvSpPr>
        <cdr:cNvPr id="3" name="CuadroTexto 2">
          <a:extLst xmlns:a="http://schemas.openxmlformats.org/drawingml/2006/main">
            <a:ext uri="{FF2B5EF4-FFF2-40B4-BE49-F238E27FC236}">
              <a16:creationId xmlns:a16="http://schemas.microsoft.com/office/drawing/2014/main" xmlns="" id="{AC0976CF-50DD-4283-B613-414F3E3BDF76}"/>
            </a:ext>
          </a:extLst>
        </cdr:cNvPr>
        <cdr:cNvSpPr txBox="1"/>
      </cdr:nvSpPr>
      <cdr:spPr>
        <a:xfrm xmlns:a="http://schemas.openxmlformats.org/drawingml/2006/main">
          <a:off x="4299858" y="4939394"/>
          <a:ext cx="1986642" cy="34017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s-CO" sz="1600" b="1">
              <a:solidFill>
                <a:srgbClr val="002060"/>
              </a:solidFill>
              <a:effectLst/>
              <a:latin typeface="Arial" panose="020B0604020202020204" pitchFamily="34" charset="0"/>
              <a:ea typeface="+mn-ea"/>
              <a:cs typeface="Arial" panose="020B0604020202020204" pitchFamily="34" charset="0"/>
            </a:rPr>
            <a:t>Daños</a:t>
          </a:r>
          <a:endParaRPr lang="es-CO" sz="1600">
            <a:solidFill>
              <a:srgbClr val="002060"/>
            </a:solidFill>
            <a:latin typeface="Arial" panose="020B0604020202020204" pitchFamily="34" charset="0"/>
            <a:cs typeface="Arial" panose="020B0604020202020204" pitchFamily="34" charset="0"/>
          </a:endParaRP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aniela%20Barbosa/Desktop/Fichas%20tecnicas%20completo%2025.04.2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o de evaluación "/>
      <sheetName val="Análisis de Datos "/>
      <sheetName val="Formato pavimento rigido "/>
    </sheetNames>
    <sheetDataSet>
      <sheetData sheetId="0">
        <row r="10">
          <cell r="P10" t="str">
            <v>k00+000</v>
          </cell>
        </row>
        <row r="12">
          <cell r="P12" t="str">
            <v>k00+030</v>
          </cell>
        </row>
        <row r="39">
          <cell r="P39" t="str">
            <v>k00+030</v>
          </cell>
        </row>
        <row r="41">
          <cell r="P41" t="str">
            <v>k00+045</v>
          </cell>
        </row>
        <row r="67">
          <cell r="P67" t="str">
            <v>k00+045</v>
          </cell>
        </row>
        <row r="69">
          <cell r="P69" t="str">
            <v>k00+065</v>
          </cell>
        </row>
        <row r="95">
          <cell r="P95" t="str">
            <v>k00+065</v>
          </cell>
        </row>
        <row r="97">
          <cell r="P97" t="str">
            <v>k00+070</v>
          </cell>
        </row>
        <row r="126">
          <cell r="P126" t="str">
            <v>k00+070</v>
          </cell>
        </row>
        <row r="128">
          <cell r="P128" t="str">
            <v>k00+075</v>
          </cell>
        </row>
        <row r="157">
          <cell r="P157" t="str">
            <v>k00+075</v>
          </cell>
        </row>
        <row r="159">
          <cell r="P159" t="str">
            <v>k00+080</v>
          </cell>
        </row>
        <row r="189">
          <cell r="P189" t="str">
            <v>k00+080</v>
          </cell>
        </row>
        <row r="191">
          <cell r="P191" t="str">
            <v>k00+085</v>
          </cell>
        </row>
        <row r="221">
          <cell r="P221" t="str">
            <v>k00+085</v>
          </cell>
        </row>
        <row r="223">
          <cell r="P223" t="str">
            <v>k00+090</v>
          </cell>
        </row>
        <row r="252">
          <cell r="P252" t="str">
            <v>k00+090</v>
          </cell>
        </row>
        <row r="254">
          <cell r="P254" t="str">
            <v>k00+095</v>
          </cell>
        </row>
        <row r="283">
          <cell r="P283" t="str">
            <v>k00+095</v>
          </cell>
        </row>
        <row r="285">
          <cell r="P285" t="str">
            <v>k00+100</v>
          </cell>
        </row>
        <row r="314">
          <cell r="P314" t="str">
            <v>k00+100</v>
          </cell>
        </row>
        <row r="316">
          <cell r="P316" t="str">
            <v>k00+105</v>
          </cell>
        </row>
        <row r="345">
          <cell r="P345" t="str">
            <v>k00+105</v>
          </cell>
        </row>
        <row r="347">
          <cell r="P347" t="str">
            <v>k00+110</v>
          </cell>
        </row>
        <row r="376">
          <cell r="P376" t="str">
            <v>k00+110</v>
          </cell>
        </row>
        <row r="378">
          <cell r="P378" t="str">
            <v>k00+115</v>
          </cell>
        </row>
        <row r="407">
          <cell r="P407" t="str">
            <v>k00+115</v>
          </cell>
        </row>
        <row r="409">
          <cell r="P409" t="str">
            <v>k00+120</v>
          </cell>
        </row>
        <row r="438">
          <cell r="P438" t="str">
            <v>k00+120</v>
          </cell>
        </row>
        <row r="440">
          <cell r="P440" t="str">
            <v>k00+125</v>
          </cell>
        </row>
        <row r="469">
          <cell r="P469" t="str">
            <v>k00+125</v>
          </cell>
        </row>
        <row r="471">
          <cell r="P471" t="str">
            <v>k00+130</v>
          </cell>
        </row>
        <row r="500">
          <cell r="P500" t="str">
            <v>k00+130</v>
          </cell>
        </row>
        <row r="502">
          <cell r="P502" t="str">
            <v>k00+135</v>
          </cell>
        </row>
        <row r="531">
          <cell r="P531" t="str">
            <v>k00+135</v>
          </cell>
        </row>
        <row r="533">
          <cell r="P533" t="str">
            <v>k00+140</v>
          </cell>
        </row>
        <row r="562">
          <cell r="P562" t="str">
            <v>k00+140</v>
          </cell>
        </row>
        <row r="564">
          <cell r="P564" t="str">
            <v>k00+145</v>
          </cell>
        </row>
        <row r="593">
          <cell r="P593" t="str">
            <v>k00+145</v>
          </cell>
        </row>
        <row r="595">
          <cell r="P595" t="str">
            <v>k00+150</v>
          </cell>
        </row>
        <row r="624">
          <cell r="P624" t="str">
            <v>k00+150</v>
          </cell>
        </row>
        <row r="626">
          <cell r="P626" t="str">
            <v>k00+155</v>
          </cell>
        </row>
        <row r="655">
          <cell r="P655" t="str">
            <v>k00+155</v>
          </cell>
        </row>
        <row r="657">
          <cell r="P657" t="str">
            <v>k00+160</v>
          </cell>
        </row>
        <row r="686">
          <cell r="P686" t="str">
            <v>k00+160</v>
          </cell>
        </row>
        <row r="688">
          <cell r="P688" t="str">
            <v>k00+165</v>
          </cell>
        </row>
        <row r="718">
          <cell r="P718" t="str">
            <v>k00+165</v>
          </cell>
        </row>
        <row r="720">
          <cell r="P720" t="str">
            <v>k00+170</v>
          </cell>
        </row>
        <row r="751">
          <cell r="P751" t="str">
            <v>k00+170</v>
          </cell>
        </row>
        <row r="753">
          <cell r="P753" t="str">
            <v>k00+175</v>
          </cell>
        </row>
        <row r="785">
          <cell r="P785" t="str">
            <v>k00+175</v>
          </cell>
        </row>
        <row r="787">
          <cell r="P787" t="str">
            <v>k00+180</v>
          </cell>
        </row>
        <row r="820">
          <cell r="P820" t="str">
            <v>k00+180</v>
          </cell>
        </row>
        <row r="822">
          <cell r="P822" t="str">
            <v>k00+185</v>
          </cell>
        </row>
        <row r="853">
          <cell r="P853" t="str">
            <v>k00+185</v>
          </cell>
        </row>
        <row r="855">
          <cell r="P855" t="str">
            <v>k00+190</v>
          </cell>
        </row>
        <row r="885">
          <cell r="P885" t="str">
            <v>k00+190</v>
          </cell>
        </row>
        <row r="887">
          <cell r="P887" t="str">
            <v>k00+195</v>
          </cell>
        </row>
        <row r="916">
          <cell r="P916" t="str">
            <v>k00+195</v>
          </cell>
        </row>
        <row r="918">
          <cell r="P918" t="str">
            <v>k00+200</v>
          </cell>
        </row>
        <row r="947">
          <cell r="P947" t="str">
            <v>k00+200</v>
          </cell>
        </row>
        <row r="949">
          <cell r="P949" t="str">
            <v>k00+205</v>
          </cell>
        </row>
        <row r="978">
          <cell r="P978" t="str">
            <v>k00+205</v>
          </cell>
        </row>
        <row r="980">
          <cell r="P980" t="str">
            <v>k00+210</v>
          </cell>
        </row>
        <row r="1009">
          <cell r="P1009" t="str">
            <v>k00+210</v>
          </cell>
        </row>
        <row r="1011">
          <cell r="P1011" t="str">
            <v>k00+215</v>
          </cell>
        </row>
        <row r="1040">
          <cell r="P1040" t="str">
            <v>k00+215</v>
          </cell>
        </row>
        <row r="1042">
          <cell r="P1042" t="str">
            <v>k00+220</v>
          </cell>
        </row>
        <row r="1072">
          <cell r="P1072" t="str">
            <v>k00+220</v>
          </cell>
        </row>
        <row r="1074">
          <cell r="P1074" t="str">
            <v>k00+225</v>
          </cell>
        </row>
        <row r="1104">
          <cell r="P1104" t="str">
            <v>k00+225</v>
          </cell>
        </row>
        <row r="1106">
          <cell r="P1106" t="str">
            <v>k00+230</v>
          </cell>
        </row>
        <row r="1136">
          <cell r="P1136" t="str">
            <v>k00+230</v>
          </cell>
        </row>
        <row r="1138">
          <cell r="P1138" t="str">
            <v>k00+235</v>
          </cell>
        </row>
        <row r="1167">
          <cell r="P1167" t="str">
            <v>k00+235</v>
          </cell>
        </row>
        <row r="1169">
          <cell r="P1169" t="str">
            <v>k00+240</v>
          </cell>
        </row>
        <row r="1198">
          <cell r="P1198" t="str">
            <v>k00+240</v>
          </cell>
        </row>
        <row r="1200">
          <cell r="P1200" t="str">
            <v>k00+245</v>
          </cell>
        </row>
        <row r="1229">
          <cell r="P1229" t="str">
            <v>k00+245</v>
          </cell>
        </row>
        <row r="1231">
          <cell r="P1231" t="str">
            <v>k00+250</v>
          </cell>
        </row>
        <row r="1260">
          <cell r="P1260" t="str">
            <v>k00+250</v>
          </cell>
        </row>
        <row r="1262">
          <cell r="P1262" t="str">
            <v>k00+255</v>
          </cell>
        </row>
        <row r="1291">
          <cell r="P1291" t="str">
            <v>k00+255</v>
          </cell>
        </row>
        <row r="1293">
          <cell r="P1293" t="str">
            <v>k00+260</v>
          </cell>
        </row>
        <row r="1322">
          <cell r="P1322" t="str">
            <v>k00+260</v>
          </cell>
        </row>
        <row r="1324">
          <cell r="P1324" t="str">
            <v>k00+265</v>
          </cell>
        </row>
        <row r="1353">
          <cell r="P1353" t="str">
            <v>k00+265</v>
          </cell>
        </row>
        <row r="1355">
          <cell r="P1355" t="str">
            <v>k00+270</v>
          </cell>
        </row>
        <row r="1384">
          <cell r="P1384" t="str">
            <v>k00+270</v>
          </cell>
        </row>
        <row r="1386">
          <cell r="P1386" t="str">
            <v>k00+275</v>
          </cell>
        </row>
        <row r="1412">
          <cell r="P1412" t="str">
            <v>k00+275</v>
          </cell>
        </row>
        <row r="1414">
          <cell r="P1414" t="str">
            <v>k00+280</v>
          </cell>
        </row>
        <row r="1443">
          <cell r="P1443" t="str">
            <v>k00+280</v>
          </cell>
        </row>
        <row r="1445">
          <cell r="P1445" t="str">
            <v>k00+285</v>
          </cell>
        </row>
        <row r="1474">
          <cell r="P1474" t="str">
            <v>k00+285</v>
          </cell>
        </row>
        <row r="1476">
          <cell r="P1476" t="str">
            <v>k00+290</v>
          </cell>
        </row>
        <row r="1505">
          <cell r="P1505" t="str">
            <v>k00+290</v>
          </cell>
        </row>
        <row r="1507">
          <cell r="P1507" t="str">
            <v>k00+305</v>
          </cell>
        </row>
        <row r="1532">
          <cell r="P1532" t="str">
            <v>k00+305</v>
          </cell>
        </row>
        <row r="1534">
          <cell r="P1534" t="str">
            <v>k00+310</v>
          </cell>
        </row>
        <row r="1559">
          <cell r="P1559" t="str">
            <v>k00+310</v>
          </cell>
        </row>
        <row r="1561">
          <cell r="P1561" t="str">
            <v>k00+315</v>
          </cell>
        </row>
        <row r="1587">
          <cell r="P1587" t="str">
            <v>k00+315</v>
          </cell>
        </row>
        <row r="1589">
          <cell r="P1589" t="str">
            <v>k00+320</v>
          </cell>
        </row>
        <row r="1615">
          <cell r="P1615" t="str">
            <v>k00+320</v>
          </cell>
        </row>
        <row r="1617">
          <cell r="P1617" t="str">
            <v>k00+325</v>
          </cell>
        </row>
        <row r="1643">
          <cell r="P1643" t="str">
            <v>k00+325</v>
          </cell>
        </row>
        <row r="1645">
          <cell r="P1645" t="str">
            <v>k00+330</v>
          </cell>
        </row>
        <row r="1671">
          <cell r="P1671" t="str">
            <v>k00+330</v>
          </cell>
        </row>
        <row r="1673">
          <cell r="P1673" t="str">
            <v>k00+335</v>
          </cell>
        </row>
        <row r="1702">
          <cell r="P1702" t="str">
            <v>k00+335</v>
          </cell>
        </row>
        <row r="1704">
          <cell r="P1704" t="str">
            <v>k00+340</v>
          </cell>
        </row>
        <row r="1733">
          <cell r="P1733" t="str">
            <v>k00+340</v>
          </cell>
        </row>
        <row r="1735">
          <cell r="P1735" t="str">
            <v>k00+345</v>
          </cell>
        </row>
        <row r="1764">
          <cell r="P1764" t="str">
            <v>k00+345</v>
          </cell>
        </row>
        <row r="1766">
          <cell r="P1766" t="str">
            <v>k00+350</v>
          </cell>
        </row>
        <row r="1795">
          <cell r="P1795" t="str">
            <v>k00+350</v>
          </cell>
        </row>
        <row r="1797">
          <cell r="P1797" t="str">
            <v>k00+355</v>
          </cell>
        </row>
        <row r="1826">
          <cell r="P1826" t="str">
            <v>k00+355</v>
          </cell>
        </row>
        <row r="1828">
          <cell r="P1828" t="str">
            <v>k00+360</v>
          </cell>
        </row>
        <row r="1857">
          <cell r="P1857" t="str">
            <v>k00+360</v>
          </cell>
        </row>
        <row r="1859">
          <cell r="P1859" t="str">
            <v>k00+365</v>
          </cell>
        </row>
        <row r="1888">
          <cell r="P1888" t="str">
            <v>k00+365</v>
          </cell>
        </row>
        <row r="1890">
          <cell r="P1890" t="str">
            <v>k00+370</v>
          </cell>
        </row>
        <row r="1919">
          <cell r="P1919" t="str">
            <v>k00+370</v>
          </cell>
        </row>
        <row r="1921">
          <cell r="P1921" t="str">
            <v>k00+375</v>
          </cell>
        </row>
        <row r="1949">
          <cell r="P1949" t="str">
            <v>k00+375</v>
          </cell>
        </row>
        <row r="1951">
          <cell r="P1951" t="str">
            <v>k00+380</v>
          </cell>
        </row>
        <row r="1977">
          <cell r="P1977" t="str">
            <v>k00+380</v>
          </cell>
        </row>
        <row r="1979">
          <cell r="P1979" t="str">
            <v>k00+385</v>
          </cell>
        </row>
        <row r="2004">
          <cell r="P2004" t="str">
            <v>k00+385</v>
          </cell>
        </row>
        <row r="2006">
          <cell r="P2006" t="str">
            <v>k00+390</v>
          </cell>
        </row>
        <row r="2031">
          <cell r="P2031" t="str">
            <v>k00+390</v>
          </cell>
        </row>
        <row r="2033">
          <cell r="P2033" t="str">
            <v>k00+395</v>
          </cell>
        </row>
        <row r="2058">
          <cell r="P2058" t="str">
            <v>k00+395</v>
          </cell>
        </row>
        <row r="2060">
          <cell r="P2060" t="str">
            <v>k00+400</v>
          </cell>
        </row>
        <row r="2085">
          <cell r="P2085" t="str">
            <v>k00+400</v>
          </cell>
        </row>
        <row r="2087">
          <cell r="P2087" t="str">
            <v>k00+405</v>
          </cell>
        </row>
        <row r="2112">
          <cell r="P2112" t="str">
            <v>k00+405</v>
          </cell>
        </row>
        <row r="2114">
          <cell r="P2114" t="str">
            <v>k00+410</v>
          </cell>
        </row>
        <row r="2139">
          <cell r="P2139" t="str">
            <v>k00+410</v>
          </cell>
        </row>
        <row r="2141">
          <cell r="P2141" t="str">
            <v>k00+415</v>
          </cell>
        </row>
        <row r="2166">
          <cell r="P2166" t="str">
            <v>k00+415</v>
          </cell>
        </row>
        <row r="2168">
          <cell r="P2168" t="str">
            <v>k00+420</v>
          </cell>
        </row>
        <row r="2193">
          <cell r="P2193" t="str">
            <v>k00+420</v>
          </cell>
        </row>
        <row r="2195">
          <cell r="P2195" t="str">
            <v>k00+425</v>
          </cell>
        </row>
        <row r="2220">
          <cell r="P2220" t="str">
            <v>k00+425</v>
          </cell>
        </row>
        <row r="2222">
          <cell r="P2222" t="str">
            <v>k00+430</v>
          </cell>
        </row>
        <row r="2247">
          <cell r="P2247" t="str">
            <v>k00+430</v>
          </cell>
        </row>
        <row r="2249">
          <cell r="P2249" t="str">
            <v>k00+435</v>
          </cell>
        </row>
        <row r="2274">
          <cell r="P2274" t="str">
            <v>k00+435</v>
          </cell>
        </row>
        <row r="2276">
          <cell r="P2276" t="str">
            <v>k00+440</v>
          </cell>
        </row>
        <row r="2301">
          <cell r="P2301" t="str">
            <v>k00+440</v>
          </cell>
        </row>
        <row r="2303">
          <cell r="P2303" t="str">
            <v>k00+445</v>
          </cell>
        </row>
        <row r="2328">
          <cell r="P2328" t="str">
            <v>k00+445</v>
          </cell>
        </row>
        <row r="2330">
          <cell r="P2330" t="str">
            <v>k00+450</v>
          </cell>
        </row>
        <row r="2355">
          <cell r="P2355" t="str">
            <v>k00+450</v>
          </cell>
        </row>
        <row r="2357">
          <cell r="P2357" t="str">
            <v>k00+455</v>
          </cell>
        </row>
        <row r="2382">
          <cell r="P2382" t="str">
            <v>k00+455</v>
          </cell>
        </row>
        <row r="2384">
          <cell r="P2384" t="str">
            <v>k00+460</v>
          </cell>
        </row>
        <row r="2409">
          <cell r="P2409" t="str">
            <v>k00+460</v>
          </cell>
        </row>
        <row r="2411">
          <cell r="P2411" t="str">
            <v>k00+465</v>
          </cell>
        </row>
        <row r="2436">
          <cell r="P2436" t="str">
            <v>k00+465</v>
          </cell>
        </row>
        <row r="2438">
          <cell r="P2438" t="str">
            <v>k00+470</v>
          </cell>
        </row>
        <row r="2463">
          <cell r="P2463" t="str">
            <v>k00+470</v>
          </cell>
        </row>
        <row r="2465">
          <cell r="P2465" t="str">
            <v>k00+475</v>
          </cell>
        </row>
        <row r="2490">
          <cell r="P2490" t="str">
            <v>k00+475</v>
          </cell>
        </row>
        <row r="2492">
          <cell r="P2492" t="str">
            <v>k00+480</v>
          </cell>
        </row>
        <row r="2517">
          <cell r="P2517" t="str">
            <v>k00+480</v>
          </cell>
        </row>
        <row r="2519">
          <cell r="P2519" t="str">
            <v>k00+485</v>
          </cell>
        </row>
        <row r="2544">
          <cell r="P2544" t="str">
            <v>k00+485</v>
          </cell>
        </row>
        <row r="2546">
          <cell r="P2546" t="str">
            <v>k00+490</v>
          </cell>
        </row>
        <row r="2571">
          <cell r="P2571" t="str">
            <v>k00+490</v>
          </cell>
        </row>
        <row r="2573">
          <cell r="P2573" t="str">
            <v>k00+495</v>
          </cell>
        </row>
        <row r="2598">
          <cell r="P2598" t="str">
            <v>k00+495</v>
          </cell>
        </row>
        <row r="2600">
          <cell r="P2600" t="str">
            <v>k00+500</v>
          </cell>
        </row>
        <row r="2626">
          <cell r="P2626" t="str">
            <v>k00+500</v>
          </cell>
        </row>
        <row r="2628">
          <cell r="P2628" t="str">
            <v>k00+505</v>
          </cell>
        </row>
        <row r="2653">
          <cell r="P2653" t="str">
            <v>k00+505</v>
          </cell>
        </row>
        <row r="2655">
          <cell r="P2655" t="str">
            <v>k00+510</v>
          </cell>
        </row>
        <row r="2680">
          <cell r="P2680" t="str">
            <v>k00+510</v>
          </cell>
        </row>
        <row r="2682">
          <cell r="P2682" t="str">
            <v>k00+515</v>
          </cell>
        </row>
        <row r="2707">
          <cell r="P2707" t="str">
            <v>k00+515</v>
          </cell>
        </row>
        <row r="2709">
          <cell r="P2709" t="str">
            <v>k00+520</v>
          </cell>
        </row>
        <row r="2734">
          <cell r="P2734" t="str">
            <v>k00+520</v>
          </cell>
        </row>
        <row r="2736">
          <cell r="P2736" t="str">
            <v>k00+525</v>
          </cell>
        </row>
        <row r="2761">
          <cell r="P2761" t="str">
            <v>k00+525</v>
          </cell>
        </row>
        <row r="2763">
          <cell r="P2763" t="str">
            <v>k00+530</v>
          </cell>
        </row>
        <row r="2788">
          <cell r="P2788" t="str">
            <v>k00+530</v>
          </cell>
        </row>
        <row r="2790">
          <cell r="P2790" t="str">
            <v>k00+535</v>
          </cell>
        </row>
        <row r="2815">
          <cell r="P2815" t="str">
            <v>k00+535</v>
          </cell>
        </row>
        <row r="2817">
          <cell r="P2817" t="str">
            <v>k00+540</v>
          </cell>
        </row>
        <row r="2842">
          <cell r="P2842" t="str">
            <v>k00+540</v>
          </cell>
        </row>
        <row r="2844">
          <cell r="P2844" t="str">
            <v>k00+545</v>
          </cell>
        </row>
        <row r="2869">
          <cell r="P2869" t="str">
            <v>k00+545</v>
          </cell>
        </row>
        <row r="2871">
          <cell r="P2871" t="str">
            <v>k00+550</v>
          </cell>
        </row>
        <row r="2896">
          <cell r="P2896" t="str">
            <v>k00+550</v>
          </cell>
        </row>
        <row r="2898">
          <cell r="P2898" t="str">
            <v>k00+555</v>
          </cell>
        </row>
        <row r="2923">
          <cell r="P2923" t="str">
            <v>k00+555</v>
          </cell>
        </row>
        <row r="2925">
          <cell r="P2925" t="str">
            <v>k00+560</v>
          </cell>
        </row>
        <row r="2950">
          <cell r="P2950" t="str">
            <v>k00+560</v>
          </cell>
        </row>
        <row r="2952">
          <cell r="P2952" t="str">
            <v>k00+565</v>
          </cell>
        </row>
        <row r="2978">
          <cell r="P2978" t="str">
            <v>k00+565</v>
          </cell>
        </row>
        <row r="2980">
          <cell r="P2980" t="str">
            <v>k00+570</v>
          </cell>
        </row>
        <row r="3007">
          <cell r="P3007" t="str">
            <v>k00+570</v>
          </cell>
        </row>
        <row r="3009">
          <cell r="P3009" t="str">
            <v>k00+575</v>
          </cell>
        </row>
        <row r="3034">
          <cell r="P3034" t="str">
            <v>k00+575</v>
          </cell>
        </row>
        <row r="3036">
          <cell r="P3036" t="str">
            <v>k00+580</v>
          </cell>
        </row>
        <row r="3062">
          <cell r="P3062" t="str">
            <v>k00+580</v>
          </cell>
        </row>
        <row r="3064">
          <cell r="P3064" t="str">
            <v>k00+585</v>
          </cell>
        </row>
        <row r="3090">
          <cell r="P3090" t="str">
            <v>k00+585</v>
          </cell>
        </row>
        <row r="3092">
          <cell r="P3092" t="str">
            <v>k00+590</v>
          </cell>
        </row>
        <row r="3119">
          <cell r="P3119" t="str">
            <v>k00+590</v>
          </cell>
        </row>
        <row r="3121">
          <cell r="P3121" t="str">
            <v>k00+595</v>
          </cell>
        </row>
        <row r="3149">
          <cell r="P3149" t="str">
            <v>k00+595</v>
          </cell>
        </row>
        <row r="3151">
          <cell r="P3151" t="str">
            <v>k00+600</v>
          </cell>
        </row>
        <row r="3180">
          <cell r="P3180" t="str">
            <v>k00+600</v>
          </cell>
        </row>
        <row r="3182">
          <cell r="P3182" t="str">
            <v>k00+605</v>
          </cell>
        </row>
        <row r="3211">
          <cell r="P3211" t="str">
            <v>k00+605</v>
          </cell>
        </row>
        <row r="3213">
          <cell r="P3213" t="str">
            <v>k00+610</v>
          </cell>
        </row>
        <row r="3242">
          <cell r="P3242" t="str">
            <v>k00+610</v>
          </cell>
        </row>
        <row r="3244">
          <cell r="P3244" t="str">
            <v>k00+615</v>
          </cell>
        </row>
        <row r="3269">
          <cell r="P3269" t="str">
            <v>k00+615</v>
          </cell>
        </row>
        <row r="3271">
          <cell r="P3271" t="str">
            <v>k00+620</v>
          </cell>
        </row>
        <row r="3300">
          <cell r="P3300" t="str">
            <v>k00+620</v>
          </cell>
        </row>
        <row r="3302">
          <cell r="P3302" t="str">
            <v>k00+625</v>
          </cell>
        </row>
        <row r="3331">
          <cell r="P3331" t="str">
            <v>k00+625</v>
          </cell>
        </row>
        <row r="3333">
          <cell r="P3333" t="str">
            <v>k00+630</v>
          </cell>
        </row>
        <row r="3362">
          <cell r="P3362" t="str">
            <v>k00+630</v>
          </cell>
        </row>
        <row r="3364">
          <cell r="P3364" t="str">
            <v>k00+635</v>
          </cell>
        </row>
        <row r="3393">
          <cell r="P3393" t="str">
            <v>k00+635</v>
          </cell>
        </row>
        <row r="3395">
          <cell r="P3395" t="str">
            <v>k00+640</v>
          </cell>
        </row>
        <row r="3424">
          <cell r="P3424" t="str">
            <v>k00+640</v>
          </cell>
        </row>
        <row r="3426">
          <cell r="P3426" t="str">
            <v>k00+645</v>
          </cell>
        </row>
        <row r="3451">
          <cell r="P3451" t="str">
            <v>k00+645</v>
          </cell>
        </row>
        <row r="3453">
          <cell r="P3453" t="str">
            <v>k00+650</v>
          </cell>
        </row>
        <row r="3478">
          <cell r="P3478" t="str">
            <v>k00+650</v>
          </cell>
        </row>
        <row r="3480">
          <cell r="P3480" t="str">
            <v>k00+660</v>
          </cell>
        </row>
        <row r="3505">
          <cell r="P3505" t="str">
            <v>k00+660</v>
          </cell>
        </row>
        <row r="3507">
          <cell r="P3507" t="str">
            <v>k00+730</v>
          </cell>
        </row>
        <row r="3532">
          <cell r="P3532" t="str">
            <v>k00+730</v>
          </cell>
        </row>
        <row r="3534">
          <cell r="P3534" t="str">
            <v>k00+735</v>
          </cell>
        </row>
        <row r="3559">
          <cell r="P3559" t="str">
            <v>k00+735</v>
          </cell>
        </row>
        <row r="3561">
          <cell r="P3561" t="str">
            <v>k00+740</v>
          </cell>
        </row>
        <row r="3587">
          <cell r="P3587" t="str">
            <v>k00+740</v>
          </cell>
        </row>
        <row r="3589">
          <cell r="P3589" t="str">
            <v>k00+745</v>
          </cell>
        </row>
        <row r="3615">
          <cell r="P3615" t="str">
            <v>k00+745</v>
          </cell>
        </row>
        <row r="3617">
          <cell r="P3617" t="str">
            <v>k00+750</v>
          </cell>
        </row>
        <row r="3646">
          <cell r="P3646" t="str">
            <v>k00+750</v>
          </cell>
        </row>
        <row r="3648">
          <cell r="P3648" t="str">
            <v>k00+785</v>
          </cell>
        </row>
        <row r="3672">
          <cell r="P3672" t="str">
            <v>k00+785</v>
          </cell>
        </row>
        <row r="3674">
          <cell r="P3674" t="str">
            <v>k00+790</v>
          </cell>
        </row>
        <row r="3700">
          <cell r="P3700" t="str">
            <v>k00+790</v>
          </cell>
        </row>
        <row r="3702">
          <cell r="P3702" t="str">
            <v>k00+795</v>
          </cell>
        </row>
        <row r="3730">
          <cell r="P3730" t="str">
            <v>k00+795</v>
          </cell>
        </row>
        <row r="3732">
          <cell r="P3732" t="str">
            <v>k00+800</v>
          </cell>
        </row>
        <row r="3760">
          <cell r="P3760" t="str">
            <v>k00+800</v>
          </cell>
        </row>
        <row r="3762">
          <cell r="P3762" t="str">
            <v>k00+805</v>
          </cell>
        </row>
        <row r="3790">
          <cell r="P3790" t="str">
            <v>k00+805</v>
          </cell>
        </row>
        <row r="3792">
          <cell r="P3792" t="str">
            <v>k00+810</v>
          </cell>
        </row>
        <row r="3820">
          <cell r="P3820" t="str">
            <v>k00+810</v>
          </cell>
        </row>
        <row r="3822">
          <cell r="P3822" t="str">
            <v>k00+815</v>
          </cell>
        </row>
        <row r="3851">
          <cell r="P3851" t="str">
            <v>k00+815</v>
          </cell>
        </row>
        <row r="3853">
          <cell r="P3853" t="str">
            <v>k00+820</v>
          </cell>
        </row>
        <row r="3881">
          <cell r="P3881" t="str">
            <v>k00+820</v>
          </cell>
        </row>
        <row r="3883">
          <cell r="P3883" t="str">
            <v>k00+825</v>
          </cell>
        </row>
        <row r="3909">
          <cell r="P3909" t="str">
            <v>k00+825</v>
          </cell>
        </row>
        <row r="3911">
          <cell r="P3911" t="str">
            <v>k00+830</v>
          </cell>
        </row>
        <row r="3938">
          <cell r="P3938" t="str">
            <v>k00+830</v>
          </cell>
        </row>
        <row r="3940">
          <cell r="P3940" t="str">
            <v>k00+835</v>
          </cell>
        </row>
        <row r="3966">
          <cell r="P3966" t="str">
            <v>k00+835</v>
          </cell>
        </row>
        <row r="3968">
          <cell r="P3968" t="str">
            <v>k00+840</v>
          </cell>
        </row>
        <row r="3996">
          <cell r="P3996" t="str">
            <v>k00+840</v>
          </cell>
        </row>
        <row r="3998">
          <cell r="P3998" t="str">
            <v>k00+845</v>
          </cell>
        </row>
        <row r="4026">
          <cell r="P4026" t="str">
            <v>k00+845</v>
          </cell>
        </row>
        <row r="4028">
          <cell r="P4028" t="str">
            <v>k00+900</v>
          </cell>
        </row>
        <row r="4052">
          <cell r="P4052" t="str">
            <v>k00+900</v>
          </cell>
        </row>
        <row r="4054">
          <cell r="P4054" t="str">
            <v>k00+920</v>
          </cell>
        </row>
        <row r="4078">
          <cell r="P4078" t="str">
            <v>k00+920</v>
          </cell>
        </row>
        <row r="4080">
          <cell r="P4080" t="str">
            <v>k00+925</v>
          </cell>
        </row>
        <row r="4105">
          <cell r="P4105" t="str">
            <v>k00+925</v>
          </cell>
        </row>
        <row r="4107">
          <cell r="P4107" t="str">
            <v>k00+930</v>
          </cell>
        </row>
        <row r="4132">
          <cell r="P4132" t="str">
            <v>k00+930</v>
          </cell>
        </row>
        <row r="4134">
          <cell r="P4134" t="str">
            <v>k00+940</v>
          </cell>
        </row>
        <row r="4159">
          <cell r="P4159" t="str">
            <v>k00+940</v>
          </cell>
        </row>
        <row r="4161">
          <cell r="P4161" t="str">
            <v>k00+945</v>
          </cell>
        </row>
        <row r="4188">
          <cell r="P4188" t="str">
            <v>k00+945</v>
          </cell>
        </row>
        <row r="4190">
          <cell r="P4190" t="str">
            <v>k00+950</v>
          </cell>
        </row>
        <row r="4217">
          <cell r="P4217" t="str">
            <v>k00+950</v>
          </cell>
        </row>
        <row r="4219">
          <cell r="P4219" t="str">
            <v>k00+955</v>
          </cell>
        </row>
        <row r="4247">
          <cell r="P4247" t="str">
            <v>k00+955</v>
          </cell>
        </row>
        <row r="4249">
          <cell r="P4249" t="str">
            <v>k00+960</v>
          </cell>
        </row>
        <row r="4277">
          <cell r="P4277" t="str">
            <v>k00+960</v>
          </cell>
        </row>
        <row r="4279">
          <cell r="P4279" t="str">
            <v>k00+965</v>
          </cell>
        </row>
        <row r="4308">
          <cell r="P4308" t="str">
            <v>k00+965</v>
          </cell>
        </row>
        <row r="4310">
          <cell r="P4310" t="str">
            <v>k00+970</v>
          </cell>
        </row>
        <row r="4338">
          <cell r="P4338" t="str">
            <v>k00+970</v>
          </cell>
        </row>
        <row r="4340">
          <cell r="P4340" t="str">
            <v>k00+975</v>
          </cell>
        </row>
        <row r="4368">
          <cell r="P4368" t="str">
            <v>k00+975</v>
          </cell>
        </row>
        <row r="4370">
          <cell r="P4370" t="str">
            <v>k00+980</v>
          </cell>
        </row>
        <row r="4398">
          <cell r="P4398" t="str">
            <v>k00+980</v>
          </cell>
        </row>
        <row r="4400">
          <cell r="P4400" t="str">
            <v>k00+985</v>
          </cell>
        </row>
        <row r="4427">
          <cell r="P4427" t="str">
            <v>k00+985</v>
          </cell>
        </row>
        <row r="4429">
          <cell r="P4429" t="str">
            <v>k00+990</v>
          </cell>
        </row>
        <row r="4457">
          <cell r="P4457" t="str">
            <v>k00+990</v>
          </cell>
        </row>
        <row r="4459">
          <cell r="P4459" t="str">
            <v>k00+995</v>
          </cell>
        </row>
        <row r="4486">
          <cell r="P4486" t="str">
            <v>k00+995</v>
          </cell>
        </row>
        <row r="4488">
          <cell r="P4488" t="str">
            <v>k00+1000</v>
          </cell>
        </row>
      </sheetData>
      <sheetData sheetId="1"/>
      <sheetData sheetId="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FOTOS%20FALLAS\CARRIL%20D%20355-360.jpeg" TargetMode="External"/><Relationship Id="rId671" Type="http://schemas.openxmlformats.org/officeDocument/2006/relationships/hyperlink" Target="FOTOS%20FALLAS\Fotos%20Restantes\RESTANTES%202\CARRIL%20D%20975-980.png" TargetMode="External"/><Relationship Id="rId21" Type="http://schemas.openxmlformats.org/officeDocument/2006/relationships/hyperlink" Target="FOTOS%20FALLAS\CARRIL%20D%2070-75.jpeg" TargetMode="External"/><Relationship Id="rId324" Type="http://schemas.openxmlformats.org/officeDocument/2006/relationships/hyperlink" Target="FOTOS%20FALLAS\K00+740-K00+745.jpeg" TargetMode="External"/><Relationship Id="rId531" Type="http://schemas.openxmlformats.org/officeDocument/2006/relationships/hyperlink" Target="FOTOS%20FALLAS\K00+225-K00+230.png" TargetMode="External"/><Relationship Id="rId629" Type="http://schemas.openxmlformats.org/officeDocument/2006/relationships/hyperlink" Target="FOTOS%20FALLAS\Fotos%20Restantes\RESTANTES%202\CARRIL%20D%20835-840.png" TargetMode="External"/><Relationship Id="rId170" Type="http://schemas.openxmlformats.org/officeDocument/2006/relationships/hyperlink" Target="FOTOS%20FALLAS\K00+435-K00+440.jpeg" TargetMode="External"/><Relationship Id="rId268" Type="http://schemas.openxmlformats.org/officeDocument/2006/relationships/hyperlink" Target="FOTOS%20FALLAS\CARRIL%20D%20605-610.jpeg" TargetMode="External"/><Relationship Id="rId475" Type="http://schemas.openxmlformats.org/officeDocument/2006/relationships/hyperlink" Target="FOTOS%20FALLAS\BAHCES%20175-180.png" TargetMode="External"/><Relationship Id="rId682" Type="http://schemas.openxmlformats.org/officeDocument/2006/relationships/hyperlink" Target="FOTOS%20FALLAS\Fotos%20Restantes\RESTANTES%202\CARRIL%20D%20985-990.png" TargetMode="External"/><Relationship Id="rId32" Type="http://schemas.openxmlformats.org/officeDocument/2006/relationships/hyperlink" Target="FOTOS%20FALLAS\K00+250-K00+255..jpeg" TargetMode="External"/><Relationship Id="rId128" Type="http://schemas.openxmlformats.org/officeDocument/2006/relationships/hyperlink" Target="FOTOS%20FALLAS\K00+365-K00+370.jpeg" TargetMode="External"/><Relationship Id="rId335" Type="http://schemas.openxmlformats.org/officeDocument/2006/relationships/hyperlink" Target="FOTOS%20FALLAS\Fotos%20Restantes\K00+125-K00+130.png" TargetMode="External"/><Relationship Id="rId542" Type="http://schemas.openxmlformats.org/officeDocument/2006/relationships/hyperlink" Target="FOTOS%20FALLAS\CARRIL%20D%20235-240.png" TargetMode="External"/><Relationship Id="rId181" Type="http://schemas.openxmlformats.org/officeDocument/2006/relationships/hyperlink" Target="FOTOS%20FALLAS\CARRIL%20I%20455-460.jpeg" TargetMode="External"/><Relationship Id="rId402" Type="http://schemas.openxmlformats.org/officeDocument/2006/relationships/hyperlink" Target="FOTOS%20FALLAS\Fotos%20Restantes\K00+120-K00+125.png" TargetMode="External"/><Relationship Id="rId279" Type="http://schemas.openxmlformats.org/officeDocument/2006/relationships/hyperlink" Target="FOTOS%20FALLAS\CARRIL%20D%20615-620.jpeg" TargetMode="External"/><Relationship Id="rId486" Type="http://schemas.openxmlformats.org/officeDocument/2006/relationships/hyperlink" Target="FOTOS%20FALLAS\CARRIL%20D%20185-190.png" TargetMode="External"/><Relationship Id="rId693" Type="http://schemas.openxmlformats.org/officeDocument/2006/relationships/hyperlink" Target="FOTOS%20FALLAS\k00+000.jpeg" TargetMode="External"/><Relationship Id="rId707" Type="http://schemas.openxmlformats.org/officeDocument/2006/relationships/hyperlink" Target="FOTOS%20FALLAS\Fotos%20Restantes\RESTANTES%202\CARRIL%20D%20940-945.png" TargetMode="External"/><Relationship Id="rId43" Type="http://schemas.openxmlformats.org/officeDocument/2006/relationships/hyperlink" Target="FOTOS%20FALLAS\CARRIL%20I%20255-260.jpeg" TargetMode="External"/><Relationship Id="rId139" Type="http://schemas.openxmlformats.org/officeDocument/2006/relationships/hyperlink" Target="FOTOS%20FALLAS\CARRIL%20D%20375-380.jpeg" TargetMode="External"/><Relationship Id="rId346" Type="http://schemas.openxmlformats.org/officeDocument/2006/relationships/hyperlink" Target="FOTOS%20FALLAS\Fotos%20Restantes\K00+180-K00+185.png" TargetMode="External"/><Relationship Id="rId553" Type="http://schemas.openxmlformats.org/officeDocument/2006/relationships/hyperlink" Target="FOTOS%20FALLAS\CARRIL%20D%20245-250.png" TargetMode="External"/><Relationship Id="rId192" Type="http://schemas.openxmlformats.org/officeDocument/2006/relationships/hyperlink" Target="FOTOS%20FALLAS\K00+475-K00+480.jpeg" TargetMode="External"/><Relationship Id="rId206" Type="http://schemas.openxmlformats.org/officeDocument/2006/relationships/hyperlink" Target="FOTOS%20FALLAS\K00+500-K00+505.jpeg" TargetMode="External"/><Relationship Id="rId413" Type="http://schemas.openxmlformats.org/officeDocument/2006/relationships/hyperlink" Target="FOTOS%20FALLAS\CARRIL%20D%20130-135.png" TargetMode="External"/><Relationship Id="rId497" Type="http://schemas.openxmlformats.org/officeDocument/2006/relationships/hyperlink" Target="FOTOS%20FALLAS\CARRIL%20D%20195-200.png" TargetMode="External"/><Relationship Id="rId620" Type="http://schemas.openxmlformats.org/officeDocument/2006/relationships/hyperlink" Target="FOTOS%20FALLAS\Fotos%20Restantes\RESTANTES%202\CARRIL%20D%20825-830.png" TargetMode="External"/><Relationship Id="rId718" Type="http://schemas.openxmlformats.org/officeDocument/2006/relationships/hyperlink" Target="FOTOS%20FALLAS\Fotos%20Restantes\RESTANTES%202\CARRIL%20955-960.png" TargetMode="External"/><Relationship Id="rId357" Type="http://schemas.openxmlformats.org/officeDocument/2006/relationships/hyperlink" Target="FOTOS%20FALLAS\Fotos%20Restantes\K00+235-K00+240.png" TargetMode="External"/><Relationship Id="rId54" Type="http://schemas.openxmlformats.org/officeDocument/2006/relationships/hyperlink" Target="FOTOS%20FALLAS\BERMACUNETA%20265-270.jpeg" TargetMode="External"/><Relationship Id="rId217" Type="http://schemas.openxmlformats.org/officeDocument/2006/relationships/hyperlink" Target="FOTOS%20FALLAS\K00+520-K00+525.jpeg" TargetMode="External"/><Relationship Id="rId564" Type="http://schemas.openxmlformats.org/officeDocument/2006/relationships/hyperlink" Target="FOTOS%20FALLAS\FISURA%20TRANSVERSAL%20750-755.png" TargetMode="External"/><Relationship Id="rId424" Type="http://schemas.openxmlformats.org/officeDocument/2006/relationships/hyperlink" Target="FOTOS%20FALLAS\CARRIL%20D%20140-145.png" TargetMode="External"/><Relationship Id="rId631" Type="http://schemas.openxmlformats.org/officeDocument/2006/relationships/hyperlink" Target="FOTOS%20FALLAS\Fotos%20Restantes\K00+835-K00+840.png" TargetMode="External"/><Relationship Id="rId729" Type="http://schemas.openxmlformats.org/officeDocument/2006/relationships/hyperlink" Target="FOTOS%20FALLAS\Fotos%20Restantes\RESTANTES%202\CARRIL%20D%20815-820.png" TargetMode="External"/><Relationship Id="rId270" Type="http://schemas.openxmlformats.org/officeDocument/2006/relationships/hyperlink" Target="FOTOS%20FALLAS\CARRIL%20D%20605-610.jpeg" TargetMode="External"/><Relationship Id="rId65" Type="http://schemas.openxmlformats.org/officeDocument/2006/relationships/hyperlink" Target="FOTOS%20FALLAS\K00+280-K00+285.jpeg" TargetMode="External"/><Relationship Id="rId130" Type="http://schemas.openxmlformats.org/officeDocument/2006/relationships/hyperlink" Target="FOTOS%20FALLAS\CARRIL%20D%20365-370.jpeg" TargetMode="External"/><Relationship Id="rId368" Type="http://schemas.openxmlformats.org/officeDocument/2006/relationships/hyperlink" Target="FOTOS%20FALLAS\Fotos%20Restantes\K00+090-K00+095.png" TargetMode="External"/><Relationship Id="rId575" Type="http://schemas.openxmlformats.org/officeDocument/2006/relationships/hyperlink" Target="FOTOS%20FALLAS\Fotos%20Restantes\RESTANTES%202\CARRIL%20D%20790-795.png" TargetMode="External"/><Relationship Id="rId228" Type="http://schemas.openxmlformats.org/officeDocument/2006/relationships/hyperlink" Target="FOTOS%20FALLAS\K00+545-K00+550.jpeg" TargetMode="External"/><Relationship Id="rId435" Type="http://schemas.openxmlformats.org/officeDocument/2006/relationships/hyperlink" Target="FOTOS%20FALLAS\Fotos%20Restantes\K00+150-K00+155.png" TargetMode="External"/><Relationship Id="rId642" Type="http://schemas.openxmlformats.org/officeDocument/2006/relationships/hyperlink" Target="FOTOS%20FALLAS\Fotos%20Restantes\RESTANTES%202\CARRIL%20D%20920-925.png" TargetMode="External"/><Relationship Id="rId281" Type="http://schemas.openxmlformats.org/officeDocument/2006/relationships/hyperlink" Target="FOTOS%20FALLAS\CARRIL%20D%20615-620.jpeg" TargetMode="External"/><Relationship Id="rId502" Type="http://schemas.openxmlformats.org/officeDocument/2006/relationships/hyperlink" Target="FOTOS%20FALLAS\CARRIL%20D%20200-205.png" TargetMode="External"/><Relationship Id="rId76" Type="http://schemas.openxmlformats.org/officeDocument/2006/relationships/hyperlink" Target="FOTOS%20FALLAS\CARRIL%20D%20285-290.jpeg" TargetMode="External"/><Relationship Id="rId141" Type="http://schemas.openxmlformats.org/officeDocument/2006/relationships/hyperlink" Target="FOTOS%20FALLAS\CARRIL%20I%20375-380.jpeg" TargetMode="External"/><Relationship Id="rId379" Type="http://schemas.openxmlformats.org/officeDocument/2006/relationships/hyperlink" Target="FOTOS%20FALLAS\Fotos%20Restantes\K00+100-K00+105.png" TargetMode="External"/><Relationship Id="rId586" Type="http://schemas.openxmlformats.org/officeDocument/2006/relationships/hyperlink" Target="FOTOS%20FALLAS\Fotos%20Restantes\RESTANTES%202\CARRIL%20D%20795-800.png" TargetMode="External"/><Relationship Id="rId7" Type="http://schemas.openxmlformats.org/officeDocument/2006/relationships/hyperlink" Target="FOTOS%20FALLAS\K00+045-K00+050.jpeg" TargetMode="External"/><Relationship Id="rId239" Type="http://schemas.openxmlformats.org/officeDocument/2006/relationships/hyperlink" Target="FOTOS%20FALLAS\FISURA%20LONGITUDINAL%20565-570..jpeg" TargetMode="External"/><Relationship Id="rId446" Type="http://schemas.openxmlformats.org/officeDocument/2006/relationships/hyperlink" Target="FOTOS%20FALLAS\Fotos%20Restantes\CARRIL%20I%20155-160.png" TargetMode="External"/><Relationship Id="rId653" Type="http://schemas.openxmlformats.org/officeDocument/2006/relationships/hyperlink" Target="FOTOS%20FALLAS\Fotos%20Restantes\K00+930-K00+940.png" TargetMode="External"/><Relationship Id="rId292" Type="http://schemas.openxmlformats.org/officeDocument/2006/relationships/hyperlink" Target="FOTOS%20FALLAS\CARRIL%20D%20625-630.jpeg" TargetMode="External"/><Relationship Id="rId306" Type="http://schemas.openxmlformats.org/officeDocument/2006/relationships/hyperlink" Target="FOTOS%20FALLAS\CARRIL%20D%20635-640.jpeg" TargetMode="External"/><Relationship Id="rId87" Type="http://schemas.openxmlformats.org/officeDocument/2006/relationships/hyperlink" Target="FOTOS%20FALLAS\K00+315-K00+320.jpeg" TargetMode="External"/><Relationship Id="rId513" Type="http://schemas.openxmlformats.org/officeDocument/2006/relationships/hyperlink" Target="FOTOS%20FALLAS\CARRIL%20D%20210-215.png" TargetMode="External"/><Relationship Id="rId597" Type="http://schemas.openxmlformats.org/officeDocument/2006/relationships/hyperlink" Target="FOTOS%20FALLAS\Fotos%20Restantes\RESTANTES%202\CARRIL%20D%20805-810.png" TargetMode="External"/><Relationship Id="rId720" Type="http://schemas.openxmlformats.org/officeDocument/2006/relationships/hyperlink" Target="FOTOS%20FALLAS\Fotos%20Restantes\RESTANTES%202\CARRIL%20955-960.png" TargetMode="External"/><Relationship Id="rId152" Type="http://schemas.openxmlformats.org/officeDocument/2006/relationships/hyperlink" Target="FOTOS%20FALLAS\CARRIL%20I%20395-400.jpeg" TargetMode="External"/><Relationship Id="rId457" Type="http://schemas.openxmlformats.org/officeDocument/2006/relationships/hyperlink" Target="FOTOS%20FALLAS\CARRIL%20D%20165-170.png" TargetMode="External"/><Relationship Id="rId664" Type="http://schemas.openxmlformats.org/officeDocument/2006/relationships/hyperlink" Target="FOTOS%20FALLAS\Fotos%20Restantes\RESTANTES%202\CARRIL%20D%20965-970.png" TargetMode="External"/><Relationship Id="rId14" Type="http://schemas.openxmlformats.org/officeDocument/2006/relationships/hyperlink" Target="FOTOS%20FALLAS\CARRIL%20D%2065-70.jpeg" TargetMode="External"/><Relationship Id="rId317" Type="http://schemas.openxmlformats.org/officeDocument/2006/relationships/hyperlink" Target="FOTOS%20FALLAS\PERDIDA%20AGREGADO%20725-730.jpeg" TargetMode="External"/><Relationship Id="rId524" Type="http://schemas.openxmlformats.org/officeDocument/2006/relationships/hyperlink" Target="FOTOS%20FALLAS\CARRIL%20D%20220-225.png" TargetMode="External"/><Relationship Id="rId731" Type="http://schemas.openxmlformats.org/officeDocument/2006/relationships/hyperlink" Target="FOTOS%20FALLAS\Fotos%20Restantes\RESTANTES%202\CARRIL%20D%20815-820.png" TargetMode="External"/><Relationship Id="rId98" Type="http://schemas.openxmlformats.org/officeDocument/2006/relationships/hyperlink" Target="FOTOS%20FALLAS\K00+335-K00+340.jpeg" TargetMode="External"/><Relationship Id="rId163" Type="http://schemas.openxmlformats.org/officeDocument/2006/relationships/hyperlink" Target="FOTOS%20FALLAS\K00+420-K00+425.jpeg" TargetMode="External"/><Relationship Id="rId370" Type="http://schemas.openxmlformats.org/officeDocument/2006/relationships/hyperlink" Target="FOTOS%20FALLAS\Fotos%20Restantes\K00+090-K00+095.png" TargetMode="External"/><Relationship Id="rId230" Type="http://schemas.openxmlformats.org/officeDocument/2006/relationships/hyperlink" Target="FOTOS%20FALLAS\CARRIL%20I%20545-550.jpeg" TargetMode="External"/><Relationship Id="rId468" Type="http://schemas.openxmlformats.org/officeDocument/2006/relationships/hyperlink" Target="FOTOS%20FALLAS\BACHE%20175-180..png" TargetMode="External"/><Relationship Id="rId675" Type="http://schemas.openxmlformats.org/officeDocument/2006/relationships/hyperlink" Target="FOTOS%20FALLAS\Fotos%20Restantes\RESTANTES%202\CARRIL%20D%20980-985.png" TargetMode="External"/><Relationship Id="rId25" Type="http://schemas.openxmlformats.org/officeDocument/2006/relationships/hyperlink" Target="FOTOS%20FALLAS\K00+075-K00+080.jpeg" TargetMode="External"/><Relationship Id="rId328" Type="http://schemas.openxmlformats.org/officeDocument/2006/relationships/hyperlink" Target="FOTOS%20FALLAS\Fotos%20Restantes\K00+090-K00+095.png" TargetMode="External"/><Relationship Id="rId535" Type="http://schemas.openxmlformats.org/officeDocument/2006/relationships/hyperlink" Target="FOTOS%20FALLAS\K00+230-K00+235.png" TargetMode="External"/><Relationship Id="rId742" Type="http://schemas.openxmlformats.org/officeDocument/2006/relationships/hyperlink" Target="FOTOS%20FALLAS\Fotos%20Restantes\RESTANTES%202\CARRIL%20D%20970-975.png" TargetMode="External"/><Relationship Id="rId174" Type="http://schemas.openxmlformats.org/officeDocument/2006/relationships/hyperlink" Target="FOTOS%20FALLAS\K00+445-K00+450.jpeg" TargetMode="External"/><Relationship Id="rId381" Type="http://schemas.openxmlformats.org/officeDocument/2006/relationships/hyperlink" Target="FOTOS%20FALLAS\Fotos%20Restantes\CARRIL%20I%20100-105.png" TargetMode="External"/><Relationship Id="rId602" Type="http://schemas.openxmlformats.org/officeDocument/2006/relationships/hyperlink" Target="FOTOS%20FALLAS\Fotos%20Restantes\RESTANTES%202\K00+810-K00+820.png" TargetMode="External"/><Relationship Id="rId241" Type="http://schemas.openxmlformats.org/officeDocument/2006/relationships/hyperlink" Target="FOTOS%20FALLAS\K00+570-K00+575.jpeg" TargetMode="External"/><Relationship Id="rId479" Type="http://schemas.openxmlformats.org/officeDocument/2006/relationships/hyperlink" Target="FOTOS%20FALLAS\Fotos%20Restantes\K00+180-K00+185.png" TargetMode="External"/><Relationship Id="rId686" Type="http://schemas.openxmlformats.org/officeDocument/2006/relationships/hyperlink" Target="FOTOS%20FALLAS\Fotos%20Restantes\RESTANTES%202\CARRIL%20D%20990-995.png" TargetMode="External"/><Relationship Id="rId36" Type="http://schemas.openxmlformats.org/officeDocument/2006/relationships/hyperlink" Target="FOTOS%20FALLAS\K00+250-K00+255..jpeg" TargetMode="External"/><Relationship Id="rId339" Type="http://schemas.openxmlformats.org/officeDocument/2006/relationships/hyperlink" Target="FOTOS%20FALLAS\Fotos%20Restantes\K00+145-K00+150.png" TargetMode="External"/><Relationship Id="rId546" Type="http://schemas.openxmlformats.org/officeDocument/2006/relationships/hyperlink" Target="FOTOS%20FALLAS\K00+240-K00+245.png" TargetMode="External"/><Relationship Id="rId101" Type="http://schemas.openxmlformats.org/officeDocument/2006/relationships/hyperlink" Target="FOTOS%20FALLAS\CARRIL%20D%20335-340.jpeg" TargetMode="External"/><Relationship Id="rId185" Type="http://schemas.openxmlformats.org/officeDocument/2006/relationships/hyperlink" Target="FOTOS%20FALLAS\CARRIL%20I%20460-465.jpeg" TargetMode="External"/><Relationship Id="rId406" Type="http://schemas.openxmlformats.org/officeDocument/2006/relationships/hyperlink" Target="FOTOS%20FALLAS\CARRIL%20D%20125-130.png" TargetMode="External"/><Relationship Id="rId392" Type="http://schemas.openxmlformats.org/officeDocument/2006/relationships/hyperlink" Target="FOTOS%20FALLAS\Fotos%20Restantes\K00+110-K00+115.png" TargetMode="External"/><Relationship Id="rId613" Type="http://schemas.openxmlformats.org/officeDocument/2006/relationships/hyperlink" Target="FOTOS%20FALLAS\Fotos%20Restantes\RESTANTES%202\CARRIL%20D%20820-825.png" TargetMode="External"/><Relationship Id="rId697" Type="http://schemas.openxmlformats.org/officeDocument/2006/relationships/hyperlink" Target="FOTOS%20FALLAS\CARRIL%20I%20560-565.jpeg" TargetMode="External"/><Relationship Id="rId252" Type="http://schemas.openxmlformats.org/officeDocument/2006/relationships/hyperlink" Target="FOTOS%20FALLAS\PERDIDA%20AGREGADO%20585-590.jpeg" TargetMode="External"/><Relationship Id="rId47" Type="http://schemas.openxmlformats.org/officeDocument/2006/relationships/hyperlink" Target="FOTOS%20FALLAS\CARRIL%20D%20260-265.jpeg" TargetMode="External"/><Relationship Id="rId112" Type="http://schemas.openxmlformats.org/officeDocument/2006/relationships/hyperlink" Target="FOTOS%20FALLAS\CARRIL%20D%20350-355.jpeg" TargetMode="External"/><Relationship Id="rId557" Type="http://schemas.openxmlformats.org/officeDocument/2006/relationships/hyperlink" Target="FOTOS%20FALLAS\K00+345-K00+350.jpeg" TargetMode="External"/><Relationship Id="rId196" Type="http://schemas.openxmlformats.org/officeDocument/2006/relationships/hyperlink" Target="FOTOS%20FALLAS\CARRIL%20D%20480-485.jpeg" TargetMode="External"/><Relationship Id="rId417" Type="http://schemas.openxmlformats.org/officeDocument/2006/relationships/hyperlink" Target="FOTOS%20FALLAS\CARRIL%20D%20135-140.png" TargetMode="External"/><Relationship Id="rId624" Type="http://schemas.openxmlformats.org/officeDocument/2006/relationships/hyperlink" Target="FOTOS%20FALLAS\Fotos%20Restantes\RESTANTES%202\CARRIL%20D%20830-835.png" TargetMode="External"/><Relationship Id="rId263" Type="http://schemas.openxmlformats.org/officeDocument/2006/relationships/hyperlink" Target="FOTOS%20FALLAS\CARRIL%20D%20600-605.jpeg" TargetMode="External"/><Relationship Id="rId470" Type="http://schemas.openxmlformats.org/officeDocument/2006/relationships/hyperlink" Target="FOTOS%20FALLAS\CARRIL%20D%20175-180.png" TargetMode="External"/><Relationship Id="rId58" Type="http://schemas.openxmlformats.org/officeDocument/2006/relationships/hyperlink" Target="FOTOS%20FALLAS\K00+275-K00+280.jpeg" TargetMode="External"/><Relationship Id="rId123" Type="http://schemas.openxmlformats.org/officeDocument/2006/relationships/hyperlink" Target="FOTOS%20FALLAS\CARRIL%20D%20360-365.jpeg" TargetMode="External"/><Relationship Id="rId330" Type="http://schemas.openxmlformats.org/officeDocument/2006/relationships/hyperlink" Target="FOTOS%20FALLAS\Fotos%20Restantes\K00+100-K00+105.png" TargetMode="External"/><Relationship Id="rId568" Type="http://schemas.openxmlformats.org/officeDocument/2006/relationships/hyperlink" Target="FOTOS%20FALLAS\K00+750-K00+755.png" TargetMode="External"/><Relationship Id="rId428" Type="http://schemas.openxmlformats.org/officeDocument/2006/relationships/hyperlink" Target="FOTOS%20FALLAS\Fotos%20Restantes\CARRIL%20I%20140-145.png" TargetMode="External"/><Relationship Id="rId635" Type="http://schemas.openxmlformats.org/officeDocument/2006/relationships/hyperlink" Target="FOTOS%20FALLAS\Fotos%20Restantes\RESTANTES%202\CARRIL%20D%20840-845.png" TargetMode="External"/><Relationship Id="rId274" Type="http://schemas.openxmlformats.org/officeDocument/2006/relationships/hyperlink" Target="FOTOS%20FALLAS\K00+610-K00+615.jpeg" TargetMode="External"/><Relationship Id="rId481" Type="http://schemas.openxmlformats.org/officeDocument/2006/relationships/hyperlink" Target="FOTOS%20FALLAS\Fotos%20Restantes\K00+180-K00+185.png" TargetMode="External"/><Relationship Id="rId702" Type="http://schemas.openxmlformats.org/officeDocument/2006/relationships/hyperlink" Target="FOTOS%20FALLAS\Fotos%20Restantes\RESTANTES%202\K00+080-K00+085.png" TargetMode="External"/><Relationship Id="rId69" Type="http://schemas.openxmlformats.org/officeDocument/2006/relationships/hyperlink" Target="FOTOS%20FALLAS\BERMACUNETA%20280-285.jpeg" TargetMode="External"/><Relationship Id="rId134" Type="http://schemas.openxmlformats.org/officeDocument/2006/relationships/hyperlink" Target="FOTOS%20FALLAS\K00+370-K00+375.jpeg" TargetMode="External"/><Relationship Id="rId579" Type="http://schemas.openxmlformats.org/officeDocument/2006/relationships/hyperlink" Target="FOTOS%20FALLAS\Fotos%20Restantes\RESTANTES%202\CARRIL%20D%20790-795.png" TargetMode="External"/><Relationship Id="rId341" Type="http://schemas.openxmlformats.org/officeDocument/2006/relationships/hyperlink" Target="FOTOS%20FALLAS\Fotos%20Restantes\K00+155-K00+160.png" TargetMode="External"/><Relationship Id="rId439" Type="http://schemas.openxmlformats.org/officeDocument/2006/relationships/hyperlink" Target="FOTOS%20FALLAS\Fotos%20Restantes\CARRIL%20I%20150-155.png" TargetMode="External"/><Relationship Id="rId646" Type="http://schemas.openxmlformats.org/officeDocument/2006/relationships/hyperlink" Target="FOTOS%20FALLAS\Fotos%20Restantes\RESTANTES%202\CARRIL%20D%20920-925.png" TargetMode="External"/><Relationship Id="rId201" Type="http://schemas.openxmlformats.org/officeDocument/2006/relationships/hyperlink" Target="FOTOS%20FALLAS\K00+490-K00+495.jpeg" TargetMode="External"/><Relationship Id="rId285" Type="http://schemas.openxmlformats.org/officeDocument/2006/relationships/hyperlink" Target="FOTOS%20FALLAS\CARRIL%20D%20620-625.jpeg" TargetMode="External"/><Relationship Id="rId506" Type="http://schemas.openxmlformats.org/officeDocument/2006/relationships/hyperlink" Target="FOTOS%20FALLAS\Fotos%20Restantes\CARRIL%20I%20200-205.png" TargetMode="External"/><Relationship Id="rId492" Type="http://schemas.openxmlformats.org/officeDocument/2006/relationships/hyperlink" Target="FOTOS%20FALLAS\CARRIL%20D%20190-195.png" TargetMode="External"/><Relationship Id="rId713" Type="http://schemas.openxmlformats.org/officeDocument/2006/relationships/hyperlink" Target="FOTOS%20FALLAS\Fotos%20Restantes\RESTANTES%202\CARRIL%20D%20945-950.png" TargetMode="External"/><Relationship Id="rId145" Type="http://schemas.openxmlformats.org/officeDocument/2006/relationships/hyperlink" Target="FOTOS%20FALLAS\K00+385-K00+390.jpeg" TargetMode="External"/><Relationship Id="rId352" Type="http://schemas.openxmlformats.org/officeDocument/2006/relationships/hyperlink" Target="FOTOS%20FALLAS\Fotos%20Restantes\K00+210-K00+215.png" TargetMode="External"/><Relationship Id="rId212" Type="http://schemas.openxmlformats.org/officeDocument/2006/relationships/hyperlink" Target="FOTOS%20FALLAS\K00+510-K00+515.jpeg" TargetMode="External"/><Relationship Id="rId657" Type="http://schemas.openxmlformats.org/officeDocument/2006/relationships/hyperlink" Target="FOTOS%20FALLAS\Fotos%20Restantes\RESTANTES%202\CARRIL%20D%20960-965.png" TargetMode="External"/><Relationship Id="rId296" Type="http://schemas.openxmlformats.org/officeDocument/2006/relationships/hyperlink" Target="FOTOS%20FALLAS\CARRIL%20D%20625-630.jpeg" TargetMode="External"/><Relationship Id="rId517" Type="http://schemas.openxmlformats.org/officeDocument/2006/relationships/hyperlink" Target="FOTOS%20FALLAS\Fotos%20Restantes\CARRIL%20I%20210-215.png" TargetMode="External"/><Relationship Id="rId724" Type="http://schemas.openxmlformats.org/officeDocument/2006/relationships/hyperlink" Target="FOTOS%20FALLAS\Fotos%20Restantes\RESTANTES%202\CARRIL%20950-955.png" TargetMode="External"/><Relationship Id="rId60" Type="http://schemas.openxmlformats.org/officeDocument/2006/relationships/hyperlink" Target="FOTOS%20FALLAS\CARRIL%20D%20275-280.jpeg" TargetMode="External"/><Relationship Id="rId156" Type="http://schemas.openxmlformats.org/officeDocument/2006/relationships/hyperlink" Target="FOTOS%20FALLAS\K00+405-K00+410.jpeg" TargetMode="External"/><Relationship Id="rId363" Type="http://schemas.openxmlformats.org/officeDocument/2006/relationships/hyperlink" Target="FOTOS%20FALLAS\Fotos%20Restantes\k00+085-k00+090.png" TargetMode="External"/><Relationship Id="rId570" Type="http://schemas.openxmlformats.org/officeDocument/2006/relationships/hyperlink" Target="FOTOS%20FALLAS\Fotos%20Restantes\RESTANTES%202\CARRIL%20D%20785-790.png" TargetMode="External"/><Relationship Id="rId223" Type="http://schemas.openxmlformats.org/officeDocument/2006/relationships/hyperlink" Target="FOTOS%20FALLAS\K00+535-K00+540.jpeg" TargetMode="External"/><Relationship Id="rId430" Type="http://schemas.openxmlformats.org/officeDocument/2006/relationships/hyperlink" Target="FOTOS%20FALLAS\CARRIL%20D%20145-150.png" TargetMode="External"/><Relationship Id="rId668" Type="http://schemas.openxmlformats.org/officeDocument/2006/relationships/hyperlink" Target="FOTOS%20FALLAS\Fotos%20Restantes\RESTANTES%202\K00+975-K00+980.png" TargetMode="External"/><Relationship Id="rId18" Type="http://schemas.openxmlformats.org/officeDocument/2006/relationships/hyperlink" Target="FOTOS%20FALLAS\CARRIL%20D%2070-75.jpeg" TargetMode="External"/><Relationship Id="rId528" Type="http://schemas.openxmlformats.org/officeDocument/2006/relationships/hyperlink" Target="FOTOS%20FALLAS\PARCHE%20220-225.png" TargetMode="External"/><Relationship Id="rId735" Type="http://schemas.openxmlformats.org/officeDocument/2006/relationships/hyperlink" Target="FOTOS%20FALLAS\Fotos%20Restantes\RESTANTES%202\K00+330+K00+335.png" TargetMode="External"/><Relationship Id="rId167" Type="http://schemas.openxmlformats.org/officeDocument/2006/relationships/hyperlink" Target="FOTOS%20FALLAS\CARRIL%20D%20430-435.jpeg" TargetMode="External"/><Relationship Id="rId374" Type="http://schemas.openxmlformats.org/officeDocument/2006/relationships/hyperlink" Target="FOTOS%20FALLAS\Fotos%20Restantes\K00+095-K00+100.png" TargetMode="External"/><Relationship Id="rId581" Type="http://schemas.openxmlformats.org/officeDocument/2006/relationships/hyperlink" Target="FOTOS%20FALLAS\Fotos%20Restantes\RESTANTES%202\CARRIL%20D%20795-800.png" TargetMode="External"/><Relationship Id="rId71" Type="http://schemas.openxmlformats.org/officeDocument/2006/relationships/hyperlink" Target="FOTOS%20FALLAS\K00+285-K00+290.jpeg" TargetMode="External"/><Relationship Id="rId234" Type="http://schemas.openxmlformats.org/officeDocument/2006/relationships/hyperlink" Target="FOTOS%20FALLAS\CARRIL%20D%20555-560.jpeg" TargetMode="External"/><Relationship Id="rId679" Type="http://schemas.openxmlformats.org/officeDocument/2006/relationships/hyperlink" Target="FOTOS%20FALLAS\Fotos%20Restantes\RESTANTES%202\CARRIL%20D%20985-990.png" TargetMode="External"/><Relationship Id="rId2" Type="http://schemas.openxmlformats.org/officeDocument/2006/relationships/hyperlink" Target="FOTOS%20FALLAS\K00+015-K00+020.jpeg" TargetMode="External"/><Relationship Id="rId29" Type="http://schemas.openxmlformats.org/officeDocument/2006/relationships/hyperlink" Target="FOTOS%20FALLAS\CARRIL%20D%2070-75.jpeg" TargetMode="External"/><Relationship Id="rId441" Type="http://schemas.openxmlformats.org/officeDocument/2006/relationships/hyperlink" Target="FOTOS%20FALLAS\CARRIL%20D%20155-160.png" TargetMode="External"/><Relationship Id="rId539" Type="http://schemas.openxmlformats.org/officeDocument/2006/relationships/hyperlink" Target="FOTOS%20FALLAS\K00+230-K00+235.png" TargetMode="External"/><Relationship Id="rId746" Type="http://schemas.openxmlformats.org/officeDocument/2006/relationships/printerSettings" Target="../printerSettings/printerSettings1.bin"/><Relationship Id="rId178" Type="http://schemas.openxmlformats.org/officeDocument/2006/relationships/hyperlink" Target="FOTOS%20FALLAS\CARRIL%20D%20450-455.jpeg" TargetMode="External"/><Relationship Id="rId301" Type="http://schemas.openxmlformats.org/officeDocument/2006/relationships/hyperlink" Target="FOTOS%20FALLAS\CARRIL%20D%20630-635.jpeg" TargetMode="External"/><Relationship Id="rId82" Type="http://schemas.openxmlformats.org/officeDocument/2006/relationships/hyperlink" Target="FOTOS%20FALLAS\CARRIL%20D%20305-310.jpeg" TargetMode="External"/><Relationship Id="rId385" Type="http://schemas.openxmlformats.org/officeDocument/2006/relationships/hyperlink" Target="FOTOS%20FALLAS\Fotos%20Restantes\K00+105-K00+110.png" TargetMode="External"/><Relationship Id="rId592" Type="http://schemas.openxmlformats.org/officeDocument/2006/relationships/hyperlink" Target="FOTOS%20FALLAS\Fotos%20Restantes\RESTANTES%202\CARRIL%20D%20800-805.png" TargetMode="External"/><Relationship Id="rId606" Type="http://schemas.openxmlformats.org/officeDocument/2006/relationships/hyperlink" Target="FOTOS%20FALLAS\Fotos%20Restantes\RESTANTES%202\CARRIL%20D%20810-815.png" TargetMode="External"/><Relationship Id="rId245" Type="http://schemas.openxmlformats.org/officeDocument/2006/relationships/hyperlink" Target="FOTOS%20FALLAS\PERDIDA%20AGREGADO%20575-580.jpeg" TargetMode="External"/><Relationship Id="rId452" Type="http://schemas.openxmlformats.org/officeDocument/2006/relationships/hyperlink" Target="FOTOS%20FALLAS\Fotos%20Restantes\CARRIL%20I%20160-165.png" TargetMode="External"/><Relationship Id="rId105" Type="http://schemas.openxmlformats.org/officeDocument/2006/relationships/hyperlink" Target="FOTOS%20FALLAS\CARRIL%20D%20340-345.jpeg" TargetMode="External"/><Relationship Id="rId312" Type="http://schemas.openxmlformats.org/officeDocument/2006/relationships/hyperlink" Target="FOTOS%20FALLAS\CARRIL%20D%20640-645.jpeg" TargetMode="External"/><Relationship Id="rId93" Type="http://schemas.openxmlformats.org/officeDocument/2006/relationships/hyperlink" Target="FOTOS%20FALLAS\CARRIL%20D%20330-335.jpeg" TargetMode="External"/><Relationship Id="rId189" Type="http://schemas.openxmlformats.org/officeDocument/2006/relationships/hyperlink" Target="FOTOS%20FALLAS\K00+470-K00+475.jpeg" TargetMode="External"/><Relationship Id="rId396" Type="http://schemas.openxmlformats.org/officeDocument/2006/relationships/hyperlink" Target="FOTOS%20FALLAS\Fotos%20Restantes\K00+115-K00+120.png" TargetMode="External"/><Relationship Id="rId617" Type="http://schemas.openxmlformats.org/officeDocument/2006/relationships/hyperlink" Target="FOTOS%20FALLAS\Fotos%20Restantes\RESTANTES%202\CARRIL%20D%20825-830.png" TargetMode="External"/><Relationship Id="rId256" Type="http://schemas.openxmlformats.org/officeDocument/2006/relationships/hyperlink" Target="FOTOS%20FALLAS\CARRIL%20D%20595-600.jpeg" TargetMode="External"/><Relationship Id="rId463" Type="http://schemas.openxmlformats.org/officeDocument/2006/relationships/hyperlink" Target="FOTOS%20FALLAS\Fotos%20Restantes\K00+170-K00+175.png" TargetMode="External"/><Relationship Id="rId670" Type="http://schemas.openxmlformats.org/officeDocument/2006/relationships/hyperlink" Target="FOTOS%20FALLAS\Fotos%20Restantes\RESTANTES%202\CARRIL%20D%20975-980.png" TargetMode="External"/><Relationship Id="rId116" Type="http://schemas.openxmlformats.org/officeDocument/2006/relationships/hyperlink" Target="FOTOS%20FALLAS\K00+355-K00+360.jpeg" TargetMode="External"/><Relationship Id="rId323" Type="http://schemas.openxmlformats.org/officeDocument/2006/relationships/hyperlink" Target="FOTOS%20FALLAS\K00+740-K00+745.jpeg" TargetMode="External"/><Relationship Id="rId530" Type="http://schemas.openxmlformats.org/officeDocument/2006/relationships/hyperlink" Target="FOTOS%20FALLAS\K00+225-K00+230.png" TargetMode="External"/><Relationship Id="rId20" Type="http://schemas.openxmlformats.org/officeDocument/2006/relationships/hyperlink" Target="FOTOS%20FALLAS\CARRIL%20D%2070-75.jpeg" TargetMode="External"/><Relationship Id="rId62" Type="http://schemas.openxmlformats.org/officeDocument/2006/relationships/hyperlink" Target="FOTOS%20FALLAS\BERMACUNETA%20275-280.jpeg" TargetMode="External"/><Relationship Id="rId365" Type="http://schemas.openxmlformats.org/officeDocument/2006/relationships/hyperlink" Target="FOTOS%20FALLAS\Fotos%20Restantes\k00+085-k00+090.png" TargetMode="External"/><Relationship Id="rId572" Type="http://schemas.openxmlformats.org/officeDocument/2006/relationships/hyperlink" Target="FOTOS%20FALLAS\Fotos%20Restantes\RESTANTES%202\CARRIL%20D%20785-790.png" TargetMode="External"/><Relationship Id="rId628" Type="http://schemas.openxmlformats.org/officeDocument/2006/relationships/hyperlink" Target="FOTOS%20FALLAS\Fotos%20Restantes\RESTANTES%202\CARRIL%20D%20835-840.png" TargetMode="External"/><Relationship Id="rId225" Type="http://schemas.openxmlformats.org/officeDocument/2006/relationships/hyperlink" Target="FOTOS%20FALLAS\CARRIL%20I%20535-540.jpeg" TargetMode="External"/><Relationship Id="rId267" Type="http://schemas.openxmlformats.org/officeDocument/2006/relationships/hyperlink" Target="FOTOS%20FALLAS\K00+605-K00+610.jpeg" TargetMode="External"/><Relationship Id="rId432" Type="http://schemas.openxmlformats.org/officeDocument/2006/relationships/hyperlink" Target="FOTOS%20FALLAS\CARRIL%20D%20145-150.png" TargetMode="External"/><Relationship Id="rId474" Type="http://schemas.openxmlformats.org/officeDocument/2006/relationships/hyperlink" Target="FOTOS%20FALLAS\BAHCES%20175-180.png" TargetMode="External"/><Relationship Id="rId127" Type="http://schemas.openxmlformats.org/officeDocument/2006/relationships/hyperlink" Target="FOTOS%20FALLAS\CARRIL%20D%20360-365.jpeg" TargetMode="External"/><Relationship Id="rId681" Type="http://schemas.openxmlformats.org/officeDocument/2006/relationships/hyperlink" Target="FOTOS%20FALLAS\Fotos%20Restantes\RESTANTES%202\CARRIL%20D%20985-990.png" TargetMode="External"/><Relationship Id="rId737" Type="http://schemas.openxmlformats.org/officeDocument/2006/relationships/hyperlink" Target="FOTOS%20FALLAS\Fotos%20Restantes\RESTANTES%202\CARRIL%20320-325.png" TargetMode="External"/><Relationship Id="rId31" Type="http://schemas.openxmlformats.org/officeDocument/2006/relationships/hyperlink" Target="FOTOS%20FALLAS\K00+250-K00+255..jpeg" TargetMode="External"/><Relationship Id="rId73" Type="http://schemas.openxmlformats.org/officeDocument/2006/relationships/hyperlink" Target="FOTOS%20FALLAS\CARRIL%20D%20285-290.jpeg" TargetMode="External"/><Relationship Id="rId169" Type="http://schemas.openxmlformats.org/officeDocument/2006/relationships/hyperlink" Target="FOTOS%20FALLAS\CARRIL%20I%20430-435.jpeg" TargetMode="External"/><Relationship Id="rId334" Type="http://schemas.openxmlformats.org/officeDocument/2006/relationships/hyperlink" Target="FOTOS%20FALLAS\Fotos%20Restantes\K00+120-K00+125.png" TargetMode="External"/><Relationship Id="rId376" Type="http://schemas.openxmlformats.org/officeDocument/2006/relationships/hyperlink" Target="FOTOS%20FALLAS\Fotos%20Restantes\K00+100-K00+105.png" TargetMode="External"/><Relationship Id="rId541" Type="http://schemas.openxmlformats.org/officeDocument/2006/relationships/hyperlink" Target="FOTOS%20FALLAS\CARRIL%20D%20235-240.png" TargetMode="External"/><Relationship Id="rId583" Type="http://schemas.openxmlformats.org/officeDocument/2006/relationships/hyperlink" Target="FOTOS%20FALLAS\Fotos%20Restantes\RESTANTES%202\CARRIL%20D%20795-800.png" TargetMode="External"/><Relationship Id="rId639" Type="http://schemas.openxmlformats.org/officeDocument/2006/relationships/hyperlink" Target="FOTOS%20FALLAS\Fotos%20Restantes\RESTANTES%202\CARRIL%20D%20845-900.png" TargetMode="External"/><Relationship Id="rId4" Type="http://schemas.openxmlformats.org/officeDocument/2006/relationships/hyperlink" Target="FOTOS%20FALLAS\K00+025-K00+030.jpeg" TargetMode="External"/><Relationship Id="rId180" Type="http://schemas.openxmlformats.org/officeDocument/2006/relationships/hyperlink" Target="FOTOS%20FALLAS\K00+455-K00+460.jpeg" TargetMode="External"/><Relationship Id="rId236" Type="http://schemas.openxmlformats.org/officeDocument/2006/relationships/hyperlink" Target="FOTOS%20FALLAS\CARRIL%20D%20560-565.jpeg" TargetMode="External"/><Relationship Id="rId278" Type="http://schemas.openxmlformats.org/officeDocument/2006/relationships/hyperlink" Target="FOTOS%20FALLAS\CARRIL%20D%20615-620.jpeg" TargetMode="External"/><Relationship Id="rId401" Type="http://schemas.openxmlformats.org/officeDocument/2006/relationships/hyperlink" Target="FOTOS%20FALLAS\Fotos%20Restantes\K00+120-K00+125.png" TargetMode="External"/><Relationship Id="rId443" Type="http://schemas.openxmlformats.org/officeDocument/2006/relationships/hyperlink" Target="FOTOS%20FALLAS\CARRIL%20D%20155-160.png" TargetMode="External"/><Relationship Id="rId650" Type="http://schemas.openxmlformats.org/officeDocument/2006/relationships/hyperlink" Target="FOTOS%20FALLAS\Fotos%20Restantes\RESTANTES%202\CARRIL%20D%20920-925.png" TargetMode="External"/><Relationship Id="rId303" Type="http://schemas.openxmlformats.org/officeDocument/2006/relationships/hyperlink" Target="FOTOS%20FALLAS\CARRIL%20D%20630-635.jpeg" TargetMode="External"/><Relationship Id="rId485" Type="http://schemas.openxmlformats.org/officeDocument/2006/relationships/hyperlink" Target="FOTOS%20FALLAS\CARRIL%20D%20185-190.png" TargetMode="External"/><Relationship Id="rId692" Type="http://schemas.openxmlformats.org/officeDocument/2006/relationships/hyperlink" Target="FOTOS%20FALLAS\Fotos%20Restantes\RESTANTES%202\CARRIL%20D%20995-1000.png" TargetMode="External"/><Relationship Id="rId706" Type="http://schemas.openxmlformats.org/officeDocument/2006/relationships/hyperlink" Target="FOTOS%20FALLAS\Fotos%20Restantes\RESTANTES%202\K00+080-K00+085.png" TargetMode="External"/><Relationship Id="rId42" Type="http://schemas.openxmlformats.org/officeDocument/2006/relationships/hyperlink" Target="FOTOS%20FALLAS\CARRIL%20D%20255-260.jpeg" TargetMode="External"/><Relationship Id="rId84" Type="http://schemas.openxmlformats.org/officeDocument/2006/relationships/hyperlink" Target="FOTOS%20FALLAS\BERMACUNETA%20310-315.jpeg" TargetMode="External"/><Relationship Id="rId138" Type="http://schemas.openxmlformats.org/officeDocument/2006/relationships/hyperlink" Target="FOTOS%20FALLAS\CARRIL%20D%20370-375.jpeg" TargetMode="External"/><Relationship Id="rId345" Type="http://schemas.openxmlformats.org/officeDocument/2006/relationships/hyperlink" Target="FOTOS%20FALLAS\Fotos%20Restantes\K00+175-K00+180.png" TargetMode="External"/><Relationship Id="rId387" Type="http://schemas.openxmlformats.org/officeDocument/2006/relationships/hyperlink" Target="FOTOS%20FALLAS\Fotos%20Restantes\CARRIL%20I%20105-110.png" TargetMode="External"/><Relationship Id="rId510" Type="http://schemas.openxmlformats.org/officeDocument/2006/relationships/hyperlink" Target="FOTOS%20FALLAS\CARRIL%20D%20205-210.png" TargetMode="External"/><Relationship Id="rId552" Type="http://schemas.openxmlformats.org/officeDocument/2006/relationships/hyperlink" Target="FOTOS%20FALLAS\CARRIL%20D%20245-250.png" TargetMode="External"/><Relationship Id="rId594" Type="http://schemas.openxmlformats.org/officeDocument/2006/relationships/hyperlink" Target="FOTOS%20FALLAS\Fotos%20Restantes\K00+800-K00+805.png" TargetMode="External"/><Relationship Id="rId608" Type="http://schemas.openxmlformats.org/officeDocument/2006/relationships/hyperlink" Target="FOTOS%20FALLAS\ABULTAMIENTO%20810-815.png" TargetMode="External"/><Relationship Id="rId191" Type="http://schemas.openxmlformats.org/officeDocument/2006/relationships/hyperlink" Target="FOTOS%20FALLAS\CARRIL%20I%20470-475.jpeg" TargetMode="External"/><Relationship Id="rId205" Type="http://schemas.openxmlformats.org/officeDocument/2006/relationships/hyperlink" Target="FOTOS%20FALLAS\K00+495-K00+500.jpeg" TargetMode="External"/><Relationship Id="rId247" Type="http://schemas.openxmlformats.org/officeDocument/2006/relationships/hyperlink" Target="FOTOS%20FALLAS\K00+580-K00+585.jpeg" TargetMode="External"/><Relationship Id="rId412" Type="http://schemas.openxmlformats.org/officeDocument/2006/relationships/hyperlink" Target="FOTOS%20FALLAS\CARRIL%20D%20130-135.png" TargetMode="External"/><Relationship Id="rId107" Type="http://schemas.openxmlformats.org/officeDocument/2006/relationships/hyperlink" Target="FOTOS%20FALLAS\CARRIL%20D%20340-345.jpeg" TargetMode="External"/><Relationship Id="rId289" Type="http://schemas.openxmlformats.org/officeDocument/2006/relationships/hyperlink" Target="FOTOS%20FALLAS\CARRIL%20D%20620-625.jpeg" TargetMode="External"/><Relationship Id="rId454" Type="http://schemas.openxmlformats.org/officeDocument/2006/relationships/hyperlink" Target="FOTOS%20FALLAS\CARRIL%20D%20165-170.png" TargetMode="External"/><Relationship Id="rId496" Type="http://schemas.openxmlformats.org/officeDocument/2006/relationships/hyperlink" Target="FOTOS%20FALLAS\CARRIL%20D%20195-200.png" TargetMode="External"/><Relationship Id="rId661" Type="http://schemas.openxmlformats.org/officeDocument/2006/relationships/hyperlink" Target="FOTOS%20FALLAS\ABULTAMIENTO%20960-965.png" TargetMode="External"/><Relationship Id="rId717" Type="http://schemas.openxmlformats.org/officeDocument/2006/relationships/hyperlink" Target="FOTOS%20FALLAS\Fotos%20Restantes\RESTANTES%202\K00+955-K00+960.png" TargetMode="External"/><Relationship Id="rId11" Type="http://schemas.openxmlformats.org/officeDocument/2006/relationships/hyperlink" Target="FOTOS%20FALLAS\K00+065-K00+070.jpeg" TargetMode="External"/><Relationship Id="rId53" Type="http://schemas.openxmlformats.org/officeDocument/2006/relationships/hyperlink" Target="FOTOS%20FALLAS\BERMACUNETA%20265-270.jpeg" TargetMode="External"/><Relationship Id="rId149" Type="http://schemas.openxmlformats.org/officeDocument/2006/relationships/hyperlink" Target="FOTOS%20FALLAS\K00+390-K00+395.jpeg" TargetMode="External"/><Relationship Id="rId314" Type="http://schemas.openxmlformats.org/officeDocument/2006/relationships/hyperlink" Target="FOTOS%20FALLAS\K00+725-K00+730.jpeg" TargetMode="External"/><Relationship Id="rId356" Type="http://schemas.openxmlformats.org/officeDocument/2006/relationships/hyperlink" Target="FOTOS%20FALLAS\Fotos%20Restantes\K00+230-K00+235.png" TargetMode="External"/><Relationship Id="rId398" Type="http://schemas.openxmlformats.org/officeDocument/2006/relationships/hyperlink" Target="FOTOS%20FALLAS\Fotos%20Restantes\K00+115-K00+120.png" TargetMode="External"/><Relationship Id="rId521" Type="http://schemas.openxmlformats.org/officeDocument/2006/relationships/hyperlink" Target="FOTOS%20FALLAS\K00+215-K00+220.png" TargetMode="External"/><Relationship Id="rId563" Type="http://schemas.openxmlformats.org/officeDocument/2006/relationships/hyperlink" Target="FOTOS%20FALLAS\FISURA%20TRANSVERSAL%20750-755.png" TargetMode="External"/><Relationship Id="rId619" Type="http://schemas.openxmlformats.org/officeDocument/2006/relationships/hyperlink" Target="FOTOS%20FALLAS\Fotos%20Restantes\RESTANTES%202\CARRIL%20D%20825-830.png" TargetMode="External"/><Relationship Id="rId95" Type="http://schemas.openxmlformats.org/officeDocument/2006/relationships/hyperlink" Target="FOTOS%20FALLAS\CARRIL%20D%20330-335.jpeg" TargetMode="External"/><Relationship Id="rId160" Type="http://schemas.openxmlformats.org/officeDocument/2006/relationships/hyperlink" Target="FOTOS%20FALLAS\CARRIL%20I%20410-415.jpeg" TargetMode="External"/><Relationship Id="rId216" Type="http://schemas.openxmlformats.org/officeDocument/2006/relationships/hyperlink" Target="FOTOS%20FALLAS\CARRIL%20D%20515-520.jpeg" TargetMode="External"/><Relationship Id="rId423" Type="http://schemas.openxmlformats.org/officeDocument/2006/relationships/hyperlink" Target="FOTOS%20FALLAS\CARRIL%20D%20140-145.png" TargetMode="External"/><Relationship Id="rId258" Type="http://schemas.openxmlformats.org/officeDocument/2006/relationships/hyperlink" Target="FOTOS%20FALLAS\CARRIL%20D%20595-600.jpeg" TargetMode="External"/><Relationship Id="rId465" Type="http://schemas.openxmlformats.org/officeDocument/2006/relationships/hyperlink" Target="FOTOS%20RESTANTES\K00+170-K00+175.jpg" TargetMode="External"/><Relationship Id="rId630" Type="http://schemas.openxmlformats.org/officeDocument/2006/relationships/hyperlink" Target="FOTOS%20FALLAS\Fotos%20Restantes\RESTANTES%202\CARRIL%20D%20835-840.png" TargetMode="External"/><Relationship Id="rId672" Type="http://schemas.openxmlformats.org/officeDocument/2006/relationships/hyperlink" Target="FOTOS%20FALLAS\Fotos%20Restantes\RESTANTES%202\CARRIL%20D%20975-980.png" TargetMode="External"/><Relationship Id="rId728" Type="http://schemas.openxmlformats.org/officeDocument/2006/relationships/hyperlink" Target="FOTOS%20FALLAS\Fotos%20Restantes\RESTANTES%202\FISURA%20EN%20JUNTAS%20DE%20CONSTRUCCION%20930.png" TargetMode="External"/><Relationship Id="rId22" Type="http://schemas.openxmlformats.org/officeDocument/2006/relationships/hyperlink" Target="FOTOS%20FALLAS\CARRIL%20D%2070-75.jpeg" TargetMode="External"/><Relationship Id="rId64" Type="http://schemas.openxmlformats.org/officeDocument/2006/relationships/hyperlink" Target="FOTOS%20FALLAS\CARRIL%20I%20270-275.jpeg" TargetMode="External"/><Relationship Id="rId118" Type="http://schemas.openxmlformats.org/officeDocument/2006/relationships/hyperlink" Target="FOTOS%20FALLAS\CARRIL%20D%20355-360.jpeg" TargetMode="External"/><Relationship Id="rId325" Type="http://schemas.openxmlformats.org/officeDocument/2006/relationships/hyperlink" Target="FOTOS%20FALLAS\K00+740-K00+745.jpeg" TargetMode="External"/><Relationship Id="rId367" Type="http://schemas.openxmlformats.org/officeDocument/2006/relationships/hyperlink" Target="FOTOS%20FALLAS\CALZADA%2090-95.png" TargetMode="External"/><Relationship Id="rId532" Type="http://schemas.openxmlformats.org/officeDocument/2006/relationships/hyperlink" Target="FOTOS%20FALLAS\K00+225-K00+230.png" TargetMode="External"/><Relationship Id="rId574" Type="http://schemas.openxmlformats.org/officeDocument/2006/relationships/hyperlink" Target="FOTOS%20FALLAS\Fotos%20Restantes\K00+790-K00+795.png" TargetMode="External"/><Relationship Id="rId171" Type="http://schemas.openxmlformats.org/officeDocument/2006/relationships/hyperlink" Target="FOTOS%20FALLAS\CARRIL%20D%20435-440.jpeg" TargetMode="External"/><Relationship Id="rId227" Type="http://schemas.openxmlformats.org/officeDocument/2006/relationships/hyperlink" Target="FOTOS%20FALLAS\CARRIL%20D%20540-545.jpeg" TargetMode="External"/><Relationship Id="rId269" Type="http://schemas.openxmlformats.org/officeDocument/2006/relationships/hyperlink" Target="FOTOS%20FALLAS\CARRIL%20D%20605-610.jpeg" TargetMode="External"/><Relationship Id="rId434" Type="http://schemas.openxmlformats.org/officeDocument/2006/relationships/hyperlink" Target="FOTOS%20FALLAS\Fotos%20Restantes\CARRIL%20I%20145-150.png" TargetMode="External"/><Relationship Id="rId476" Type="http://schemas.openxmlformats.org/officeDocument/2006/relationships/hyperlink" Target="FOTOS%20FALLAS\PIEL%20DE%20COCODRILO%20175-180.png" TargetMode="External"/><Relationship Id="rId641" Type="http://schemas.openxmlformats.org/officeDocument/2006/relationships/hyperlink" Target="FOTOS%20FALLAS\Fotos%20Restantes\K00+900-K00+920.png" TargetMode="External"/><Relationship Id="rId683" Type="http://schemas.openxmlformats.org/officeDocument/2006/relationships/hyperlink" Target="FOTOS%20FALLAS\Fotos%20Restantes\RESTANTES%202\CARRIL%20D%20985-990.png" TargetMode="External"/><Relationship Id="rId739" Type="http://schemas.openxmlformats.org/officeDocument/2006/relationships/hyperlink" Target="FOTOS%20FALLAS\Fotos%20Restantes\RESTANTES%202\CARRIL%20D%20920-925.png" TargetMode="External"/><Relationship Id="rId33" Type="http://schemas.openxmlformats.org/officeDocument/2006/relationships/hyperlink" Target="FOTOS%20FALLAS\K00+250-K00+255..jpeg" TargetMode="External"/><Relationship Id="rId129" Type="http://schemas.openxmlformats.org/officeDocument/2006/relationships/hyperlink" Target="FOTOS%20FALLAS\CARRIL%20D%20365-370.jpeg" TargetMode="External"/><Relationship Id="rId280" Type="http://schemas.openxmlformats.org/officeDocument/2006/relationships/hyperlink" Target="FOTOS%20FALLAS\CARRIL%20D%20615-620.jpeg" TargetMode="External"/><Relationship Id="rId336" Type="http://schemas.openxmlformats.org/officeDocument/2006/relationships/hyperlink" Target="FOTOS%20FALLAS\Fotos%20Restantes\K00+130-K00+135.png" TargetMode="External"/><Relationship Id="rId501" Type="http://schemas.openxmlformats.org/officeDocument/2006/relationships/hyperlink" Target="FOTOS%20FALLAS\CARRIL%20D%20200-205.png" TargetMode="External"/><Relationship Id="rId543" Type="http://schemas.openxmlformats.org/officeDocument/2006/relationships/hyperlink" Target="FOTOS%20FALLAS\CARRIL%20D%20235-240.png" TargetMode="External"/><Relationship Id="rId75" Type="http://schemas.openxmlformats.org/officeDocument/2006/relationships/hyperlink" Target="FOTOS%20FALLAS\CARRIL%20D%20285-290.jpeg" TargetMode="External"/><Relationship Id="rId140" Type="http://schemas.openxmlformats.org/officeDocument/2006/relationships/hyperlink" Target="FOTOS%20FALLAS\CARRIL%20D%20375-380.jpeg" TargetMode="External"/><Relationship Id="rId182" Type="http://schemas.openxmlformats.org/officeDocument/2006/relationships/hyperlink" Target="FOTOS%20FALLAS\CARRIL%20D%20455-460.jpeg" TargetMode="External"/><Relationship Id="rId378" Type="http://schemas.openxmlformats.org/officeDocument/2006/relationships/hyperlink" Target="FOTOS%20FALLAS\Fotos%20Restantes\K00+100-K00+105.png" TargetMode="External"/><Relationship Id="rId403" Type="http://schemas.openxmlformats.org/officeDocument/2006/relationships/hyperlink" Target="FOTOS%20FALLAS\Fotos%20Restantes\K00+120-K00+125.png" TargetMode="External"/><Relationship Id="rId585" Type="http://schemas.openxmlformats.org/officeDocument/2006/relationships/hyperlink" Target="FOTOS%20FALLAS\Fotos%20Restantes\RESTANTES%202\CARRIL%20D%20795-800.png" TargetMode="External"/><Relationship Id="rId6" Type="http://schemas.openxmlformats.org/officeDocument/2006/relationships/hyperlink" Target="FOTOS%20FALLAS\K00+035-K00+040.jpeg" TargetMode="External"/><Relationship Id="rId238" Type="http://schemas.openxmlformats.org/officeDocument/2006/relationships/hyperlink" Target="FOTOS%20FALLAS\K00+565-K00+670.jpeg" TargetMode="External"/><Relationship Id="rId445" Type="http://schemas.openxmlformats.org/officeDocument/2006/relationships/hyperlink" Target="FOTOS%20FALLAS\CARRIL%20D%20155-160.png" TargetMode="External"/><Relationship Id="rId487" Type="http://schemas.openxmlformats.org/officeDocument/2006/relationships/hyperlink" Target="FOTOS%20FALLAS\CARRIL%20D%20185-190.png" TargetMode="External"/><Relationship Id="rId610" Type="http://schemas.openxmlformats.org/officeDocument/2006/relationships/hyperlink" Target="FOTOS%20FALLAS\K00+820-K00+825.png" TargetMode="External"/><Relationship Id="rId652" Type="http://schemas.openxmlformats.org/officeDocument/2006/relationships/hyperlink" Target="FOTOS%20FALLAS\Fotos%20Restantes\RESTANTES%202\K00+930-K00+945.png" TargetMode="External"/><Relationship Id="rId694" Type="http://schemas.openxmlformats.org/officeDocument/2006/relationships/hyperlink" Target="FOTOS%20FALLAS\Fotos%20Restantes\K00+095-K00+100.png" TargetMode="External"/><Relationship Id="rId708" Type="http://schemas.openxmlformats.org/officeDocument/2006/relationships/hyperlink" Target="FOTOS%20FALLAS\Fotos%20Restantes\RESTANTES%202\CARRIL%20D%20940-945.png" TargetMode="External"/><Relationship Id="rId291" Type="http://schemas.openxmlformats.org/officeDocument/2006/relationships/hyperlink" Target="FOTOS%20FALLAS\CARRIL%20D%20625-630.jpeg" TargetMode="External"/><Relationship Id="rId305" Type="http://schemas.openxmlformats.org/officeDocument/2006/relationships/hyperlink" Target="FOTOS%20FALLAS\CARRIL%20D%20635-640.jpeg" TargetMode="External"/><Relationship Id="rId347" Type="http://schemas.openxmlformats.org/officeDocument/2006/relationships/hyperlink" Target="FOTOS%20FALLAS\Fotos%20Restantes\K00+185-K00+190.png" TargetMode="External"/><Relationship Id="rId512" Type="http://schemas.openxmlformats.org/officeDocument/2006/relationships/hyperlink" Target="FOTOS%20FALLAS\CARRIL%20D%20210-215.png" TargetMode="External"/><Relationship Id="rId44" Type="http://schemas.openxmlformats.org/officeDocument/2006/relationships/hyperlink" Target="FOTOS%20FALLAS\K00+260-K00+265.jpeg" TargetMode="External"/><Relationship Id="rId86" Type="http://schemas.openxmlformats.org/officeDocument/2006/relationships/hyperlink" Target="FOTOS%20FALLAS\CARRIL%20D%20310-315.jpeg" TargetMode="External"/><Relationship Id="rId151" Type="http://schemas.openxmlformats.org/officeDocument/2006/relationships/hyperlink" Target="FOTOS%20FALLAS\CARRIL%20D%20395-400.jpeg" TargetMode="External"/><Relationship Id="rId389" Type="http://schemas.openxmlformats.org/officeDocument/2006/relationships/hyperlink" Target="FOTOS%20FALLAS\Fotos%20Restantes\K00+110-K00+115.png" TargetMode="External"/><Relationship Id="rId554" Type="http://schemas.openxmlformats.org/officeDocument/2006/relationships/hyperlink" Target="FOTOS%20FALLAS\K00+270-K00+275.jpeg" TargetMode="External"/><Relationship Id="rId596" Type="http://schemas.openxmlformats.org/officeDocument/2006/relationships/hyperlink" Target="FOTOS%20FALLAS\Fotos%20Restantes\K00+805-K00+810.png" TargetMode="External"/><Relationship Id="rId193" Type="http://schemas.openxmlformats.org/officeDocument/2006/relationships/hyperlink" Target="FOTOS%20FALLAS\CARRIL%20D%20475-480.jpeg" TargetMode="External"/><Relationship Id="rId207" Type="http://schemas.openxmlformats.org/officeDocument/2006/relationships/hyperlink" Target="FOTOS%20FALLAS\CARRIL%20D%20500-505.jpeg" TargetMode="External"/><Relationship Id="rId249" Type="http://schemas.openxmlformats.org/officeDocument/2006/relationships/hyperlink" Target="FOTOS%20FALLAS\K00+585-K00+590.jpeg" TargetMode="External"/><Relationship Id="rId414" Type="http://schemas.openxmlformats.org/officeDocument/2006/relationships/hyperlink" Target="FOTOS%20FALLAS\CARRIL%20D%20130-135.png" TargetMode="External"/><Relationship Id="rId456" Type="http://schemas.openxmlformats.org/officeDocument/2006/relationships/hyperlink" Target="FOTOS%20FALLAS\CARRIL%20D%20165-170.png" TargetMode="External"/><Relationship Id="rId498" Type="http://schemas.openxmlformats.org/officeDocument/2006/relationships/hyperlink" Target="FOTOS%20FALLAS\CARRIL%20D%20195-200.png" TargetMode="External"/><Relationship Id="rId621" Type="http://schemas.openxmlformats.org/officeDocument/2006/relationships/hyperlink" Target="FOTOS%20FALLAS\K00+830-K00+835.png" TargetMode="External"/><Relationship Id="rId663" Type="http://schemas.openxmlformats.org/officeDocument/2006/relationships/hyperlink" Target="FOTOS%20FALLAS\Fotos%20Restantes\RESTANTES%202\CARRIL%20D%20965-970.png" TargetMode="External"/><Relationship Id="rId13" Type="http://schemas.openxmlformats.org/officeDocument/2006/relationships/hyperlink" Target="FOTOS%20FALLAS\CARRIL%20D%2065-70.jpeg" TargetMode="External"/><Relationship Id="rId109" Type="http://schemas.openxmlformats.org/officeDocument/2006/relationships/hyperlink" Target="FOTOS%20FALLAS\K00+345-K00+350.jpeg" TargetMode="External"/><Relationship Id="rId260" Type="http://schemas.openxmlformats.org/officeDocument/2006/relationships/hyperlink" Target="FOTOS%20FALLAS\CARRIL%20D%20595-600.jpeg" TargetMode="External"/><Relationship Id="rId316" Type="http://schemas.openxmlformats.org/officeDocument/2006/relationships/hyperlink" Target="FOTOS%20FALLAS\K00+725-K00+730.jpeg" TargetMode="External"/><Relationship Id="rId523" Type="http://schemas.openxmlformats.org/officeDocument/2006/relationships/hyperlink" Target="FOTOS%20FALLAS\CARRIL%20D%20220-225.png" TargetMode="External"/><Relationship Id="rId719" Type="http://schemas.openxmlformats.org/officeDocument/2006/relationships/hyperlink" Target="FOTOS%20FALLAS\Fotos%20Restantes\RESTANTES%202\CARRIL%20955-960.png" TargetMode="External"/><Relationship Id="rId55" Type="http://schemas.openxmlformats.org/officeDocument/2006/relationships/hyperlink" Target="FOTOS%20FALLAS\BERMACUNETA%20265-270.jpeg" TargetMode="External"/><Relationship Id="rId97" Type="http://schemas.openxmlformats.org/officeDocument/2006/relationships/hyperlink" Target="FOTOS%20FALLAS\CARRIL%20D%20330-335.jpeg" TargetMode="External"/><Relationship Id="rId120" Type="http://schemas.openxmlformats.org/officeDocument/2006/relationships/hyperlink" Target="FOTOS%20FALLAS\CARRIL%20D%20355-360.jpeg" TargetMode="External"/><Relationship Id="rId358" Type="http://schemas.openxmlformats.org/officeDocument/2006/relationships/hyperlink" Target="FOTOS%20FALLAS\Fotos%20Restantes\K00+240-K00+245.png" TargetMode="External"/><Relationship Id="rId565" Type="http://schemas.openxmlformats.org/officeDocument/2006/relationships/hyperlink" Target="FOTOS%20FALLAS\FISURA%20TRANSVERSAL%20750-755.png" TargetMode="External"/><Relationship Id="rId730" Type="http://schemas.openxmlformats.org/officeDocument/2006/relationships/hyperlink" Target="FOTOS%20FALLAS\Fotos%20Restantes\RESTANTES%202\CARRIL%20D%20815-820.png" TargetMode="External"/><Relationship Id="rId162" Type="http://schemas.openxmlformats.org/officeDocument/2006/relationships/hyperlink" Target="FOTOS%20FALLAS\CARRIL%20D%20415-420.jpeg" TargetMode="External"/><Relationship Id="rId218" Type="http://schemas.openxmlformats.org/officeDocument/2006/relationships/hyperlink" Target="FOTOS%20FALLAS\CARRIL%20D%20520-525.jpeg" TargetMode="External"/><Relationship Id="rId425" Type="http://schemas.openxmlformats.org/officeDocument/2006/relationships/hyperlink" Target="FOTOS%20FALLAS\CARRIL%20D%20140-145.png" TargetMode="External"/><Relationship Id="rId467" Type="http://schemas.openxmlformats.org/officeDocument/2006/relationships/hyperlink" Target="FOTOS%20FALLAS\FISURA%20LONGITUDINAL%20170-175.png" TargetMode="External"/><Relationship Id="rId632" Type="http://schemas.openxmlformats.org/officeDocument/2006/relationships/hyperlink" Target="FOTOS%20FALLAS\Fotos%20Restantes\RESTANTES%202\CARRIL%20D%20840-845.png" TargetMode="External"/><Relationship Id="rId271" Type="http://schemas.openxmlformats.org/officeDocument/2006/relationships/hyperlink" Target="FOTOS%20FALLAS\CARRIL%20I%20605-610.jpeg" TargetMode="External"/><Relationship Id="rId674" Type="http://schemas.openxmlformats.org/officeDocument/2006/relationships/hyperlink" Target="FOTOS%20FALLAS\Fotos%20Restantes\K00+980-K00+985.png" TargetMode="External"/><Relationship Id="rId24" Type="http://schemas.openxmlformats.org/officeDocument/2006/relationships/hyperlink" Target="FOTOS%20FALLAS\CARRIL%20I%2070-75.jpeg" TargetMode="External"/><Relationship Id="rId66" Type="http://schemas.openxmlformats.org/officeDocument/2006/relationships/hyperlink" Target="FOTOS%20FALLAS\CARRIL%20D%20280-295.jpeg" TargetMode="External"/><Relationship Id="rId131" Type="http://schemas.openxmlformats.org/officeDocument/2006/relationships/hyperlink" Target="FOTOS%20FALLAS\CARRIL%20D%20365-370.jpeg" TargetMode="External"/><Relationship Id="rId327" Type="http://schemas.openxmlformats.org/officeDocument/2006/relationships/hyperlink" Target="..\Pictures\k00+085-k00+090.png" TargetMode="External"/><Relationship Id="rId369" Type="http://schemas.openxmlformats.org/officeDocument/2006/relationships/hyperlink" Target="FOTOS%20FALLAS\Fotos%20Restantes\K00+090-K00+095.png" TargetMode="External"/><Relationship Id="rId534" Type="http://schemas.openxmlformats.org/officeDocument/2006/relationships/hyperlink" Target="FOTOS%20FALLAS\BACHE%20225-230..png" TargetMode="External"/><Relationship Id="rId576" Type="http://schemas.openxmlformats.org/officeDocument/2006/relationships/hyperlink" Target="FOTOS%20FALLAS\Fotos%20Restantes\RESTANTES%202\CARRIL%20D%20790-795.png" TargetMode="External"/><Relationship Id="rId741" Type="http://schemas.openxmlformats.org/officeDocument/2006/relationships/hyperlink" Target="FOTOS%20FALLAS\Fotos%20Restantes\RESTANTES%202\CARRIL%20D%20970-975.png" TargetMode="External"/><Relationship Id="rId173" Type="http://schemas.openxmlformats.org/officeDocument/2006/relationships/hyperlink" Target="FOTOS%20FALLAS\CARRIL%20D%20440-445.jpeg" TargetMode="External"/><Relationship Id="rId229" Type="http://schemas.openxmlformats.org/officeDocument/2006/relationships/hyperlink" Target="FOTOS%20FALLAS\CARRIL%20D%20545-550.jpeg" TargetMode="External"/><Relationship Id="rId380" Type="http://schemas.openxmlformats.org/officeDocument/2006/relationships/hyperlink" Target="FOTOS%20FALLAS\Fotos%20Restantes\K00+100-K00+105.png" TargetMode="External"/><Relationship Id="rId436" Type="http://schemas.openxmlformats.org/officeDocument/2006/relationships/hyperlink" Target="FOTOS%20FALLAS\Fotos%20Restantes\K00+150-K00+155.png" TargetMode="External"/><Relationship Id="rId601" Type="http://schemas.openxmlformats.org/officeDocument/2006/relationships/hyperlink" Target="FOTOS%20FALLAS\Fotos%20Restantes\RESTANTES%202\CARRIL%20D%20805-810.png" TargetMode="External"/><Relationship Id="rId643" Type="http://schemas.openxmlformats.org/officeDocument/2006/relationships/hyperlink" Target="FOTOS%20FALLAS\Fotos%20Restantes\RESTANTES%202\CARRIL%20D%20900-920.png" TargetMode="External"/><Relationship Id="rId240" Type="http://schemas.openxmlformats.org/officeDocument/2006/relationships/hyperlink" Target="FOTOS%20FALLAS\FISURA%20MEDIALUNA%20565-570.jpeg" TargetMode="External"/><Relationship Id="rId478" Type="http://schemas.openxmlformats.org/officeDocument/2006/relationships/hyperlink" Target="FOTOS%20FALLAS\Fotos%20Restantes\K00+180-K00+185.png" TargetMode="External"/><Relationship Id="rId685" Type="http://schemas.openxmlformats.org/officeDocument/2006/relationships/hyperlink" Target="FOTOS%20FALLAS\Fotos%20Restantes\RESTANTES%202\K00+990-K00+995.png" TargetMode="External"/><Relationship Id="rId35" Type="http://schemas.openxmlformats.org/officeDocument/2006/relationships/hyperlink" Target="FOTOS%20FALLAS\K00+250-K00+255..jpeg" TargetMode="External"/><Relationship Id="rId77" Type="http://schemas.openxmlformats.org/officeDocument/2006/relationships/hyperlink" Target="FOTOS%20FALLAS\K00+290-K00+295.jpeg" TargetMode="External"/><Relationship Id="rId100" Type="http://schemas.openxmlformats.org/officeDocument/2006/relationships/hyperlink" Target="FOTOS%20FALLAS\CARRIL%20D%20335-340.jpeg" TargetMode="External"/><Relationship Id="rId282" Type="http://schemas.openxmlformats.org/officeDocument/2006/relationships/hyperlink" Target="FOTOS%20FALLAS\CARRIL%20I%20615-620.jpeg" TargetMode="External"/><Relationship Id="rId338" Type="http://schemas.openxmlformats.org/officeDocument/2006/relationships/hyperlink" Target="FOTOS%20FALLAS\Fotos%20Restantes\K00+140-K00+145.png" TargetMode="External"/><Relationship Id="rId503" Type="http://schemas.openxmlformats.org/officeDocument/2006/relationships/hyperlink" Target="FOTOS%20FALLAS\CARRIL%20D%20200-205.png" TargetMode="External"/><Relationship Id="rId545" Type="http://schemas.openxmlformats.org/officeDocument/2006/relationships/hyperlink" Target="FOTOS%20FALLAS\K00+240-K00+245.png" TargetMode="External"/><Relationship Id="rId587" Type="http://schemas.openxmlformats.org/officeDocument/2006/relationships/hyperlink" Target="FOTOS%20FALLAS\Fotos%20Restantes\RESTANTES%202\CARRIL%20D%20795-800.png" TargetMode="External"/><Relationship Id="rId710" Type="http://schemas.openxmlformats.org/officeDocument/2006/relationships/hyperlink" Target="FOTOS%20FALLAS\Fotos%20Restantes\RESTANTES%202\CARRIL%20D%20940-945.png" TargetMode="External"/><Relationship Id="rId8" Type="http://schemas.openxmlformats.org/officeDocument/2006/relationships/hyperlink" Target="FOTOS%20FALLAS\K00+050-K00+055.jpeg" TargetMode="External"/><Relationship Id="rId142" Type="http://schemas.openxmlformats.org/officeDocument/2006/relationships/hyperlink" Target="FOTOS%20FALLAS\CARRIL%20I%20370-375.jpeg" TargetMode="External"/><Relationship Id="rId184" Type="http://schemas.openxmlformats.org/officeDocument/2006/relationships/hyperlink" Target="FOTOS%20FALLAS\CARRIL%20D%20460-465.jpeg" TargetMode="External"/><Relationship Id="rId391" Type="http://schemas.openxmlformats.org/officeDocument/2006/relationships/hyperlink" Target="FOTOS%20FALLAS\Fotos%20Restantes\K00+110-K00+115.png" TargetMode="External"/><Relationship Id="rId405" Type="http://schemas.openxmlformats.org/officeDocument/2006/relationships/hyperlink" Target="FOTOS%20FALLAS\CARRIL%20D%20125-130.png" TargetMode="External"/><Relationship Id="rId447" Type="http://schemas.openxmlformats.org/officeDocument/2006/relationships/hyperlink" Target="FOTOS%20FALLAS\CARRIL%20D%20160-165.png" TargetMode="External"/><Relationship Id="rId612" Type="http://schemas.openxmlformats.org/officeDocument/2006/relationships/hyperlink" Target="FOTOS%20FALLAS\Fotos%20Restantes\RESTANTES%202\CARRIL%20D%20820-825.png" TargetMode="External"/><Relationship Id="rId251" Type="http://schemas.openxmlformats.org/officeDocument/2006/relationships/hyperlink" Target="FOTOS%20FALLAS\CARRIL%20D%20585-590.jpeg" TargetMode="External"/><Relationship Id="rId489" Type="http://schemas.openxmlformats.org/officeDocument/2006/relationships/hyperlink" Target="FOTOS%20FALLAS\CARRIL%20D%20185-190.png" TargetMode="External"/><Relationship Id="rId654" Type="http://schemas.openxmlformats.org/officeDocument/2006/relationships/hyperlink" Target="FOTOS%20FALLAS\Fotos%20Restantes\RESTANTES%202\K00+940-K00+945%20(1).png" TargetMode="External"/><Relationship Id="rId696" Type="http://schemas.openxmlformats.org/officeDocument/2006/relationships/hyperlink" Target="FOTOS%20FALLAS\Fotos%20Restantes\RESTANTES%202\CARRIL%20D%20560-565.png" TargetMode="External"/><Relationship Id="rId46" Type="http://schemas.openxmlformats.org/officeDocument/2006/relationships/hyperlink" Target="FOTOS%20FALLAS\CARRIL%20D%20260-265.jpeg" TargetMode="External"/><Relationship Id="rId293" Type="http://schemas.openxmlformats.org/officeDocument/2006/relationships/hyperlink" Target="FOTOS%20FALLAS\CARRIL%20D%20625-630.jpeg" TargetMode="External"/><Relationship Id="rId307" Type="http://schemas.openxmlformats.org/officeDocument/2006/relationships/hyperlink" Target="FOTOS%20FALLAS\CARRIL%20D%20635-640.jpeg" TargetMode="External"/><Relationship Id="rId349" Type="http://schemas.openxmlformats.org/officeDocument/2006/relationships/hyperlink" Target="FOTOS%20FALLAS\Fotos%20Restantes\K00+195-K00+200.png" TargetMode="External"/><Relationship Id="rId514" Type="http://schemas.openxmlformats.org/officeDocument/2006/relationships/hyperlink" Target="FOTOS%20FALLAS\CARRIL%20D%20210-215.png" TargetMode="External"/><Relationship Id="rId556" Type="http://schemas.openxmlformats.org/officeDocument/2006/relationships/hyperlink" Target="FOTOS%20FALLAS\K00+345-K00+350.jpeg" TargetMode="External"/><Relationship Id="rId721" Type="http://schemas.openxmlformats.org/officeDocument/2006/relationships/hyperlink" Target="FOTOS%20FALLAS\Fotos%20Restantes\RESTANTES%202\CARRIL%20955-960.png" TargetMode="External"/><Relationship Id="rId88" Type="http://schemas.openxmlformats.org/officeDocument/2006/relationships/hyperlink" Target="FOTOS%20FALLAS\CARRIL%20D%20315-320.jpeg" TargetMode="External"/><Relationship Id="rId111" Type="http://schemas.openxmlformats.org/officeDocument/2006/relationships/hyperlink" Target="FOTOS%20FALLAS\CARRIL%20D%20350-355.jpeg" TargetMode="External"/><Relationship Id="rId153" Type="http://schemas.openxmlformats.org/officeDocument/2006/relationships/hyperlink" Target="FOTOS%20FALLAS\CARRIL%20D%20400-405.jpeg" TargetMode="External"/><Relationship Id="rId195" Type="http://schemas.openxmlformats.org/officeDocument/2006/relationships/hyperlink" Target="FOTOS%20FALLAS\K00+480-K00+485.jpeg" TargetMode="External"/><Relationship Id="rId209" Type="http://schemas.openxmlformats.org/officeDocument/2006/relationships/hyperlink" Target="FOTOS%20FALLAS\K00+505-K00+510.jpeg" TargetMode="External"/><Relationship Id="rId360" Type="http://schemas.openxmlformats.org/officeDocument/2006/relationships/hyperlink" Target="FOTOS%20FALLAS\Fotos%20Restantes\k00+085-k00+090.png" TargetMode="External"/><Relationship Id="rId416" Type="http://schemas.openxmlformats.org/officeDocument/2006/relationships/hyperlink" Target="FOTOS%20FALLAS\Fotos%20Restantes\CARRIL%20I%20130-135.png" TargetMode="External"/><Relationship Id="rId598" Type="http://schemas.openxmlformats.org/officeDocument/2006/relationships/hyperlink" Target="FOTOS%20FALLAS\Fotos%20Restantes\RESTANTES%202\CARRIL%20D%20805-810.png" TargetMode="External"/><Relationship Id="rId220" Type="http://schemas.openxmlformats.org/officeDocument/2006/relationships/hyperlink" Target="FOTOS%20FALLAS\CARRIL%20D%20525-530.jpeg" TargetMode="External"/><Relationship Id="rId458" Type="http://schemas.openxmlformats.org/officeDocument/2006/relationships/hyperlink" Target="FOTOS%20FALLAS\Fotos%20Restantes\DESCASCARAMIENTO%20165-170.png" TargetMode="External"/><Relationship Id="rId623" Type="http://schemas.openxmlformats.org/officeDocument/2006/relationships/hyperlink" Target="FOTOS%20FALLAS\Fotos%20Restantes\RESTANTES%202\CARRIL%20D%20830-835.png" TargetMode="External"/><Relationship Id="rId665" Type="http://schemas.openxmlformats.org/officeDocument/2006/relationships/hyperlink" Target="FOTOS%20FALLAS\Fotos%20Restantes\RESTANTES%202\CARRIL%20D%20965-970.png" TargetMode="External"/><Relationship Id="rId15" Type="http://schemas.openxmlformats.org/officeDocument/2006/relationships/hyperlink" Target="FOTOS%20FALLAS\CARRIL%20D%2065-70.jpeg" TargetMode="External"/><Relationship Id="rId57" Type="http://schemas.openxmlformats.org/officeDocument/2006/relationships/hyperlink" Target="FOTOS%20FALLAS\K00+270-K00+275.jpeg" TargetMode="External"/><Relationship Id="rId262" Type="http://schemas.openxmlformats.org/officeDocument/2006/relationships/hyperlink" Target="FOTOS%20FALLAS\CARRIL%20D%20600-605.jpeg" TargetMode="External"/><Relationship Id="rId318" Type="http://schemas.openxmlformats.org/officeDocument/2006/relationships/hyperlink" Target="FOTOS%20FALLAS\PERDIDA%20AGREGADO%20725-730.jpeg" TargetMode="External"/><Relationship Id="rId525" Type="http://schemas.openxmlformats.org/officeDocument/2006/relationships/hyperlink" Target="FOTOS%20FALLAS\CARRIL%20D%20220-225.png" TargetMode="External"/><Relationship Id="rId567" Type="http://schemas.openxmlformats.org/officeDocument/2006/relationships/hyperlink" Target="FOTOS%20FALLAS\K00+750-K00+755.png" TargetMode="External"/><Relationship Id="rId732" Type="http://schemas.openxmlformats.org/officeDocument/2006/relationships/hyperlink" Target="FOTOS%20FALLAS\Fotos%20Restantes\RESTANTES%202\CARRIL%20D%20815-820.png" TargetMode="External"/><Relationship Id="rId99" Type="http://schemas.openxmlformats.org/officeDocument/2006/relationships/hyperlink" Target="FOTOS%20FALLAS\CARRIL%20D%20335-340.jpeg" TargetMode="External"/><Relationship Id="rId122" Type="http://schemas.openxmlformats.org/officeDocument/2006/relationships/hyperlink" Target="FOTOS%20FALLAS\K00+360-K00+365.jpeg" TargetMode="External"/><Relationship Id="rId164" Type="http://schemas.openxmlformats.org/officeDocument/2006/relationships/hyperlink" Target="FOTOS%20FALLAS\CARRIL%20D%20420-425.jpeg" TargetMode="External"/><Relationship Id="rId371" Type="http://schemas.openxmlformats.org/officeDocument/2006/relationships/hyperlink" Target="FOTOS%20FALLAS\Fotos%20Restantes\K00+090-K00+095.png" TargetMode="External"/><Relationship Id="rId427" Type="http://schemas.openxmlformats.org/officeDocument/2006/relationships/hyperlink" Target="FOTOS%20FALLAS\CARRIL%20D%20140-145.png" TargetMode="External"/><Relationship Id="rId469" Type="http://schemas.openxmlformats.org/officeDocument/2006/relationships/hyperlink" Target="FOTOS%20FALLAS\CARRIL%20D%20175-180.png" TargetMode="External"/><Relationship Id="rId634" Type="http://schemas.openxmlformats.org/officeDocument/2006/relationships/hyperlink" Target="FOTOS%20FALLAS\Fotos%20Restantes\RESTANTES%202\CARRIL%20D%20840-845.png" TargetMode="External"/><Relationship Id="rId676" Type="http://schemas.openxmlformats.org/officeDocument/2006/relationships/hyperlink" Target="FOTOS%20FALLAS\Fotos%20Restantes\RESTANTES%202\CARRIL%20D%20980-985.png" TargetMode="External"/><Relationship Id="rId26" Type="http://schemas.openxmlformats.org/officeDocument/2006/relationships/hyperlink" Target="FOTOS%20FALLAS\CARRIL%20D%2075-80.jpeg" TargetMode="External"/><Relationship Id="rId231" Type="http://schemas.openxmlformats.org/officeDocument/2006/relationships/hyperlink" Target="FOTOS%20FALLAS\K00+550-K00+555.jpeg" TargetMode="External"/><Relationship Id="rId273" Type="http://schemas.openxmlformats.org/officeDocument/2006/relationships/hyperlink" Target="FOTOS%20FALLAS\CARRIL%20D%20605-610.jpeg" TargetMode="External"/><Relationship Id="rId329" Type="http://schemas.openxmlformats.org/officeDocument/2006/relationships/hyperlink" Target="FOTOS%20FALLAS\Fotos%20Restantes\K00+095-K00+100.png" TargetMode="External"/><Relationship Id="rId480" Type="http://schemas.openxmlformats.org/officeDocument/2006/relationships/hyperlink" Target="FOTOS%20FALLAS\Fotos%20Restantes\K00+180-K00+185.png" TargetMode="External"/><Relationship Id="rId536" Type="http://schemas.openxmlformats.org/officeDocument/2006/relationships/hyperlink" Target="FOTOS%20FALLAS\K00+230-K00+235.png" TargetMode="External"/><Relationship Id="rId701" Type="http://schemas.openxmlformats.org/officeDocument/2006/relationships/hyperlink" Target="FOTOS%20FALLAS\Fotos%20Restantes\RESTANTES%202\K00+080-K00+085.png" TargetMode="External"/><Relationship Id="rId68" Type="http://schemas.openxmlformats.org/officeDocument/2006/relationships/hyperlink" Target="FOTOS%20FALLAS\BERMACUNETA%20280-285.jpeg" TargetMode="External"/><Relationship Id="rId133" Type="http://schemas.openxmlformats.org/officeDocument/2006/relationships/hyperlink" Target="FOTOS%20FALLAS\BERMACUNETA%20365-370.jpeg" TargetMode="External"/><Relationship Id="rId175" Type="http://schemas.openxmlformats.org/officeDocument/2006/relationships/hyperlink" Target="FOTOS%20FALLAS\CARRIL%20D%20445-450.jpeg" TargetMode="External"/><Relationship Id="rId340" Type="http://schemas.openxmlformats.org/officeDocument/2006/relationships/hyperlink" Target="FOTOS%20FALLAS\Fotos%20Restantes\K00+150-K00+155.png" TargetMode="External"/><Relationship Id="rId578" Type="http://schemas.openxmlformats.org/officeDocument/2006/relationships/hyperlink" Target="FOTOS%20FALLAS\Fotos%20Restantes\RESTANTES%202\CARRIL%20D%20790-795.png" TargetMode="External"/><Relationship Id="rId743" Type="http://schemas.openxmlformats.org/officeDocument/2006/relationships/hyperlink" Target="FOTOS%20FALLAS\Fotos%20Restantes\RESTANTES%202\CARRIL%20D%20970-975.png" TargetMode="External"/><Relationship Id="rId200" Type="http://schemas.openxmlformats.org/officeDocument/2006/relationships/hyperlink" Target="FOTOS%20FALLAS\CARRIL%20I%20485-490.jpeg" TargetMode="External"/><Relationship Id="rId382" Type="http://schemas.openxmlformats.org/officeDocument/2006/relationships/hyperlink" Target="FOTOS%20FALLAS\Fotos%20Restantes\K00+105-K00+110.png" TargetMode="External"/><Relationship Id="rId438" Type="http://schemas.openxmlformats.org/officeDocument/2006/relationships/hyperlink" Target="FOTOS%20FALLAS\Fotos%20Restantes\K00+150-K00+155.png" TargetMode="External"/><Relationship Id="rId603" Type="http://schemas.openxmlformats.org/officeDocument/2006/relationships/hyperlink" Target="FOTOS%20FALLAS\Fotos%20Restantes\RESTANTES%202\CARRIL%20D%20810-815.png" TargetMode="External"/><Relationship Id="rId645" Type="http://schemas.openxmlformats.org/officeDocument/2006/relationships/hyperlink" Target="FOTOS%20FALLAS\Fotos%20Restantes\RESTANTES%202\K00+920-K00+925.png" TargetMode="External"/><Relationship Id="rId687" Type="http://schemas.openxmlformats.org/officeDocument/2006/relationships/hyperlink" Target="FOTOS%20FALLAS\Fotos%20Restantes\RESTANTES%202\CARRIL%20D%20990-995.png" TargetMode="External"/><Relationship Id="rId242" Type="http://schemas.openxmlformats.org/officeDocument/2006/relationships/hyperlink" Target="FOTOS%20FALLAS\K00+570-K00+575.jpeg" TargetMode="External"/><Relationship Id="rId284" Type="http://schemas.openxmlformats.org/officeDocument/2006/relationships/hyperlink" Target="FOTOS%20FALLAS\K00+620-K00+625.jpeg" TargetMode="External"/><Relationship Id="rId491" Type="http://schemas.openxmlformats.org/officeDocument/2006/relationships/hyperlink" Target="FOTOS%20FALLAS\CARRIL%20D%20190-195.png" TargetMode="External"/><Relationship Id="rId505" Type="http://schemas.openxmlformats.org/officeDocument/2006/relationships/hyperlink" Target="FOTOS%20FALLAS\CARRIL%20D%20200-205.png" TargetMode="External"/><Relationship Id="rId712" Type="http://schemas.openxmlformats.org/officeDocument/2006/relationships/hyperlink" Target="FOTOS%20FALLAS\Fotos%20Restantes\RESTANTES%202\CARRIL%20D%20945-950.png" TargetMode="External"/><Relationship Id="rId37" Type="http://schemas.openxmlformats.org/officeDocument/2006/relationships/hyperlink" Target="FOTOS%20FALLAS\K00+255-K00+260.jpeg" TargetMode="External"/><Relationship Id="rId79" Type="http://schemas.openxmlformats.org/officeDocument/2006/relationships/hyperlink" Target="FOTOS%20FALLAS\CARRIL%20D%20290-295.jpeg" TargetMode="External"/><Relationship Id="rId102" Type="http://schemas.openxmlformats.org/officeDocument/2006/relationships/hyperlink" Target="FOTOS%20FALLAS\CARRIL%20D%20335-340.jpeg" TargetMode="External"/><Relationship Id="rId144" Type="http://schemas.openxmlformats.org/officeDocument/2006/relationships/hyperlink" Target="FOTOS%20FALLAS\CARRIL%20D%20380-385.jpeg" TargetMode="External"/><Relationship Id="rId547" Type="http://schemas.openxmlformats.org/officeDocument/2006/relationships/hyperlink" Target="FOTOS%20FALLAS\K00+240-K00+245.png" TargetMode="External"/><Relationship Id="rId589" Type="http://schemas.openxmlformats.org/officeDocument/2006/relationships/hyperlink" Target="FOTOS%20FALLAS\Fotos%20Restantes\RESTANTES%202\CARRIL%20D%20800-805.png" TargetMode="External"/><Relationship Id="rId90" Type="http://schemas.openxmlformats.org/officeDocument/2006/relationships/hyperlink" Target="FOTOS%20FALLAS\K00+325-K00+330.jpeg" TargetMode="External"/><Relationship Id="rId186" Type="http://schemas.openxmlformats.org/officeDocument/2006/relationships/hyperlink" Target="FOTOS%20FALLAS\K00+465-K00+470.jpeg" TargetMode="External"/><Relationship Id="rId351" Type="http://schemas.openxmlformats.org/officeDocument/2006/relationships/hyperlink" Target="FOTOS%20FALLAS\Fotos%20Restantes\K00+205-K00+210.png" TargetMode="External"/><Relationship Id="rId393" Type="http://schemas.openxmlformats.org/officeDocument/2006/relationships/hyperlink" Target="FOTOS%20FALLAS\Fotos%20Restantes\CARRIL%20I%20110-115.png" TargetMode="External"/><Relationship Id="rId407" Type="http://schemas.openxmlformats.org/officeDocument/2006/relationships/hyperlink" Target="FOTOS%20FALLAS\CARRIL%20D%20125-130.png" TargetMode="External"/><Relationship Id="rId449" Type="http://schemas.openxmlformats.org/officeDocument/2006/relationships/hyperlink" Target="FOTOS%20FALLAS\CARRIL%20D%20160-165.png" TargetMode="External"/><Relationship Id="rId614" Type="http://schemas.openxmlformats.org/officeDocument/2006/relationships/hyperlink" Target="FOTOS%20FALLAS\Fotos%20Restantes\RESTANTES%202\CARRIL%20D%20820-825.png" TargetMode="External"/><Relationship Id="rId656" Type="http://schemas.openxmlformats.org/officeDocument/2006/relationships/hyperlink" Target="FOTOS%20FALLAS\Fotos%20Restantes\RESTANTES%202\CARRIL%20D%20960-965.png" TargetMode="External"/><Relationship Id="rId211" Type="http://schemas.openxmlformats.org/officeDocument/2006/relationships/hyperlink" Target="FOTOS%20FALLAS\CARRIL%20I%20505-510.jpeg" TargetMode="External"/><Relationship Id="rId253" Type="http://schemas.openxmlformats.org/officeDocument/2006/relationships/hyperlink" Target="FOTOS%20FALLAS\K00+590-K00+595.jpeg" TargetMode="External"/><Relationship Id="rId295" Type="http://schemas.openxmlformats.org/officeDocument/2006/relationships/hyperlink" Target="FOTOS%20FALLAS\CARRIL%20I%20625-630.jpeg" TargetMode="External"/><Relationship Id="rId309" Type="http://schemas.openxmlformats.org/officeDocument/2006/relationships/hyperlink" Target="FOTOS%20FALLAS\CARRIL%20D%20635-640.jpeg" TargetMode="External"/><Relationship Id="rId460" Type="http://schemas.openxmlformats.org/officeDocument/2006/relationships/hyperlink" Target="FOTOS%20FALLAS\Fotos%20Restantes\CARRIL%20I%20195-200.png" TargetMode="External"/><Relationship Id="rId516" Type="http://schemas.openxmlformats.org/officeDocument/2006/relationships/hyperlink" Target="FOTOS%20FALLAS\CARRIL%20D%20210-215.png" TargetMode="External"/><Relationship Id="rId698" Type="http://schemas.openxmlformats.org/officeDocument/2006/relationships/hyperlink" Target="FOTOS%20FALLAS\Fotos%20Restantes\RESTANTES%202\PARCHE%20590-595.jpeg" TargetMode="External"/><Relationship Id="rId48" Type="http://schemas.openxmlformats.org/officeDocument/2006/relationships/hyperlink" Target="FOTOS%20FALLAS\CARRIL%20D%20260-265.jpeg" TargetMode="External"/><Relationship Id="rId113" Type="http://schemas.openxmlformats.org/officeDocument/2006/relationships/hyperlink" Target="FOTOS%20FALLAS\CARRIL%20D%20350-355.jpeg" TargetMode="External"/><Relationship Id="rId320" Type="http://schemas.openxmlformats.org/officeDocument/2006/relationships/hyperlink" Target="FOTOS%20FALLAS\BERMACUNETA%20730-735.jpeg" TargetMode="External"/><Relationship Id="rId558" Type="http://schemas.openxmlformats.org/officeDocument/2006/relationships/hyperlink" Target="FOTOS%20FALLAS\K00+345-K00+350.jpeg" TargetMode="External"/><Relationship Id="rId723" Type="http://schemas.openxmlformats.org/officeDocument/2006/relationships/hyperlink" Target="FOTOS%20FALLAS\Fotos%20Restantes\RESTANTES%202\CARRIL%20950-955.png" TargetMode="External"/><Relationship Id="rId155" Type="http://schemas.openxmlformats.org/officeDocument/2006/relationships/hyperlink" Target="FOTOS%20FALLAS\CARRIL%20I%20400-405.jpeg" TargetMode="External"/><Relationship Id="rId197" Type="http://schemas.openxmlformats.org/officeDocument/2006/relationships/hyperlink" Target="FOTOS%20FALLAS\CARRIL%20I%20480-485.jpeg" TargetMode="External"/><Relationship Id="rId362" Type="http://schemas.openxmlformats.org/officeDocument/2006/relationships/hyperlink" Target="FOTOS%20FALLAS\Fotos%20Restantes\k00+085-k00+090.png" TargetMode="External"/><Relationship Id="rId418" Type="http://schemas.openxmlformats.org/officeDocument/2006/relationships/hyperlink" Target="FOTOS%20FALLAS\CARRIL%20D%20135-140.png" TargetMode="External"/><Relationship Id="rId625" Type="http://schemas.openxmlformats.org/officeDocument/2006/relationships/hyperlink" Target="FOTOS%20FALLAS\Fotos%20Restantes\RESTANTES%202\CARRIL%20D%20830-835.png" TargetMode="External"/><Relationship Id="rId222" Type="http://schemas.openxmlformats.org/officeDocument/2006/relationships/hyperlink" Target="FOTOS%20FALLAS\CARRIL%20D%20530-535.jpeg" TargetMode="External"/><Relationship Id="rId264" Type="http://schemas.openxmlformats.org/officeDocument/2006/relationships/hyperlink" Target="FOTOS%20FALLAS\CARRIL%20D%20600-605.jpeg" TargetMode="External"/><Relationship Id="rId471" Type="http://schemas.openxmlformats.org/officeDocument/2006/relationships/hyperlink" Target="FOTOS%20FALLAS\CARRIL%20D%20175-180.png" TargetMode="External"/><Relationship Id="rId667" Type="http://schemas.openxmlformats.org/officeDocument/2006/relationships/hyperlink" Target="FOTOS%20FALLAS\Fotos%20Restantes\RESTANTES%202\CARRIL%20D%20965-970.png" TargetMode="External"/><Relationship Id="rId17" Type="http://schemas.openxmlformats.org/officeDocument/2006/relationships/hyperlink" Target="FOTOS%20FALLAS\K00+065-K00+070.jpeg" TargetMode="External"/><Relationship Id="rId59" Type="http://schemas.openxmlformats.org/officeDocument/2006/relationships/hyperlink" Target="FOTOS%20FALLAS\CARRIL%20D%20275-280.jpeg" TargetMode="External"/><Relationship Id="rId124" Type="http://schemas.openxmlformats.org/officeDocument/2006/relationships/hyperlink" Target="FOTOS%20FALLAS\CARRIL%20D%20360-365.jpeg" TargetMode="External"/><Relationship Id="rId527" Type="http://schemas.openxmlformats.org/officeDocument/2006/relationships/hyperlink" Target="FOTOS%20FALLAS\CARRIL%20D%20220-225.png" TargetMode="External"/><Relationship Id="rId569" Type="http://schemas.openxmlformats.org/officeDocument/2006/relationships/hyperlink" Target="FOTOS%20FALLAS\Fotos%20Restantes\K00+785-K00+790.png" TargetMode="External"/><Relationship Id="rId734" Type="http://schemas.openxmlformats.org/officeDocument/2006/relationships/hyperlink" Target="FOTOS%20FALLAS\Fotos%20Restantes\RESTANTES%202\CARRIL%20D%20815-820.png" TargetMode="External"/><Relationship Id="rId70" Type="http://schemas.openxmlformats.org/officeDocument/2006/relationships/hyperlink" Target="FOTOS%20FALLAS\BERMACUNETA%20280-285.jpeg" TargetMode="External"/><Relationship Id="rId166" Type="http://schemas.openxmlformats.org/officeDocument/2006/relationships/hyperlink" Target="FOTOS%20FALLAS\CARRIL%20D%20425-430.jpeg" TargetMode="External"/><Relationship Id="rId331" Type="http://schemas.openxmlformats.org/officeDocument/2006/relationships/hyperlink" Target="FOTOS%20FALLAS\Fotos%20Restantes\K00+105-K00+110.png" TargetMode="External"/><Relationship Id="rId373" Type="http://schemas.openxmlformats.org/officeDocument/2006/relationships/hyperlink" Target="FOTOS%20FALLAS\Fotos%20Restantes\K00+095-K00+100.png" TargetMode="External"/><Relationship Id="rId429" Type="http://schemas.openxmlformats.org/officeDocument/2006/relationships/hyperlink" Target="FOTOS%20FALLAS\CARRIL%20D%20145-150.png" TargetMode="External"/><Relationship Id="rId580" Type="http://schemas.openxmlformats.org/officeDocument/2006/relationships/hyperlink" Target="FOTOS%20FALLAS\Fotos%20Restantes\RESTANTES%202\CARRIL%20D%20790-795.png" TargetMode="External"/><Relationship Id="rId636" Type="http://schemas.openxmlformats.org/officeDocument/2006/relationships/hyperlink" Target="FOTOS%20FALLAS\Fotos%20Restantes\RESTANTES%202\CARRIL%20D%20840-845.png" TargetMode="External"/><Relationship Id="rId1" Type="http://schemas.openxmlformats.org/officeDocument/2006/relationships/hyperlink" Target="FOTOS%20FALLAS\k00+000.jpeg" TargetMode="External"/><Relationship Id="rId233" Type="http://schemas.openxmlformats.org/officeDocument/2006/relationships/hyperlink" Target="FOTOS%20FALLAS\K00+555-K00+560.jpeg" TargetMode="External"/><Relationship Id="rId440" Type="http://schemas.openxmlformats.org/officeDocument/2006/relationships/hyperlink" Target="FOTOS%20FALLAS\Fotos%20Restantes\CARRIL%20I%20150-155.png" TargetMode="External"/><Relationship Id="rId678" Type="http://schemas.openxmlformats.org/officeDocument/2006/relationships/hyperlink" Target="FOTOS%20FALLAS\Fotos%20Restantes\RESTANTES%202\CARRIL%20D%20980-985.png" TargetMode="External"/><Relationship Id="rId28" Type="http://schemas.openxmlformats.org/officeDocument/2006/relationships/hyperlink" Target="FOTOS%20FALLAS\CARRIL%20D%2075-80.jpeg" TargetMode="External"/><Relationship Id="rId275" Type="http://schemas.openxmlformats.org/officeDocument/2006/relationships/hyperlink" Target="FOTOS%20FALLAS\CARRIL%20D%20610-615.jpeg" TargetMode="External"/><Relationship Id="rId300" Type="http://schemas.openxmlformats.org/officeDocument/2006/relationships/hyperlink" Target="FOTOS%20FALLAS\CARRIL%20D%20630-635.jpeg" TargetMode="External"/><Relationship Id="rId482" Type="http://schemas.openxmlformats.org/officeDocument/2006/relationships/hyperlink" Target="FOTOS%20FALLAS\Fotos%20Restantes\K00+180-K00+185.png" TargetMode="External"/><Relationship Id="rId538" Type="http://schemas.openxmlformats.org/officeDocument/2006/relationships/hyperlink" Target="FOTOS%20FALLAS\K00+230-K00+235.png" TargetMode="External"/><Relationship Id="rId703" Type="http://schemas.openxmlformats.org/officeDocument/2006/relationships/hyperlink" Target="FOTOS%20FALLAS\Fotos%20Restantes\RESTANTES%202\K00+080-K00+085.png" TargetMode="External"/><Relationship Id="rId745" Type="http://schemas.openxmlformats.org/officeDocument/2006/relationships/hyperlink" Target="FOTOS%20FALLAS\Fotos%20Restantes\RESTANTES%202\CARRIL%20D%20970-975.png" TargetMode="External"/><Relationship Id="rId81" Type="http://schemas.openxmlformats.org/officeDocument/2006/relationships/hyperlink" Target="FOTOS%20FALLAS\K00+305-K00+310.jpeg" TargetMode="External"/><Relationship Id="rId135" Type="http://schemas.openxmlformats.org/officeDocument/2006/relationships/hyperlink" Target="FOTOS%20FALLAS\CARRIL%20D%20370-375.jpeg" TargetMode="External"/><Relationship Id="rId177" Type="http://schemas.openxmlformats.org/officeDocument/2006/relationships/hyperlink" Target="FOTOS%20FALLAS\K00+450-K00+455.jpeg" TargetMode="External"/><Relationship Id="rId342" Type="http://schemas.openxmlformats.org/officeDocument/2006/relationships/hyperlink" Target="FOTOS%20FALLAS\Fotos%20Restantes\K00+160-K00+165.png" TargetMode="External"/><Relationship Id="rId384" Type="http://schemas.openxmlformats.org/officeDocument/2006/relationships/hyperlink" Target="FOTOS%20FALLAS\Fotos%20Restantes\K00+105-K00+110.png" TargetMode="External"/><Relationship Id="rId591" Type="http://schemas.openxmlformats.org/officeDocument/2006/relationships/hyperlink" Target="FOTOS%20FALLAS\Fotos%20Restantes\RESTANTES%202\CARRIL%20D%20800-805.png" TargetMode="External"/><Relationship Id="rId605" Type="http://schemas.openxmlformats.org/officeDocument/2006/relationships/hyperlink" Target="FOTOS%20FALLAS\Fotos%20Restantes\RESTANTES%202\CARRIL%20D%20810-815.png" TargetMode="External"/><Relationship Id="rId202" Type="http://schemas.openxmlformats.org/officeDocument/2006/relationships/hyperlink" Target="FOTOS%20FALLAS\CARRIL%20D%20490-495.jpeg" TargetMode="External"/><Relationship Id="rId244" Type="http://schemas.openxmlformats.org/officeDocument/2006/relationships/hyperlink" Target="FOTOS%20FALLAS\K00+575-K00+580.jpeg" TargetMode="External"/><Relationship Id="rId647" Type="http://schemas.openxmlformats.org/officeDocument/2006/relationships/hyperlink" Target="FOTOS%20FALLAS\Fotos%20Restantes\RESTANTES%202\CARRIL%20D%20920-925.png" TargetMode="External"/><Relationship Id="rId689" Type="http://schemas.openxmlformats.org/officeDocument/2006/relationships/hyperlink" Target="FOTOS%20FALLAS\Fotos%20Restantes\RESTANTES%202\CARRIL%20D%20990-995.png" TargetMode="External"/><Relationship Id="rId39" Type="http://schemas.openxmlformats.org/officeDocument/2006/relationships/hyperlink" Target="FOTOS%20FALLAS\CARRIL%20D%20255-260.jpeg" TargetMode="External"/><Relationship Id="rId286" Type="http://schemas.openxmlformats.org/officeDocument/2006/relationships/hyperlink" Target="FOTOS%20FALLAS\CARRIL%20D%20620-625.jpeg" TargetMode="External"/><Relationship Id="rId451" Type="http://schemas.openxmlformats.org/officeDocument/2006/relationships/hyperlink" Target="FOTOS%20FALLAS\CARRIL%20D%20160-165.png" TargetMode="External"/><Relationship Id="rId493" Type="http://schemas.openxmlformats.org/officeDocument/2006/relationships/hyperlink" Target="FOTOS%20FALLAS\CARRIL%20D%20190-195.png" TargetMode="External"/><Relationship Id="rId507" Type="http://schemas.openxmlformats.org/officeDocument/2006/relationships/hyperlink" Target="FOTOS%20FALLAS\CARRIL%20D%20205-210.png" TargetMode="External"/><Relationship Id="rId549" Type="http://schemas.openxmlformats.org/officeDocument/2006/relationships/hyperlink" Target="FOTOS%20FALLAS\CARRIL%20D%20245-250.png" TargetMode="External"/><Relationship Id="rId714" Type="http://schemas.openxmlformats.org/officeDocument/2006/relationships/hyperlink" Target="FOTOS%20FALLAS\Fotos%20Restantes\RESTANTES%202\CARRIL%20D%20945-950.png" TargetMode="External"/><Relationship Id="rId50" Type="http://schemas.openxmlformats.org/officeDocument/2006/relationships/hyperlink" Target="FOTOS%20FALLAS\CARRIL%20D%20265-270.jpeg" TargetMode="External"/><Relationship Id="rId104" Type="http://schemas.openxmlformats.org/officeDocument/2006/relationships/hyperlink" Target="FOTOS%20FALLAS\K00+340-K00+345.jpeg" TargetMode="External"/><Relationship Id="rId146" Type="http://schemas.openxmlformats.org/officeDocument/2006/relationships/hyperlink" Target="FOTOS%20FALLAS\CARRIL%20D%20385-390.jpeg" TargetMode="External"/><Relationship Id="rId188" Type="http://schemas.openxmlformats.org/officeDocument/2006/relationships/hyperlink" Target="FOTOS%20FALLAS\CARRIL%20I%20465-470.jpeg" TargetMode="External"/><Relationship Id="rId311" Type="http://schemas.openxmlformats.org/officeDocument/2006/relationships/hyperlink" Target="FOTOS%20FALLAS\K00+640-K00+720.jpeg" TargetMode="External"/><Relationship Id="rId353" Type="http://schemas.openxmlformats.org/officeDocument/2006/relationships/hyperlink" Target="FOTOS%20FALLAS\Fotos%20Restantes\K00+215-K00+220.png" TargetMode="External"/><Relationship Id="rId395" Type="http://schemas.openxmlformats.org/officeDocument/2006/relationships/hyperlink" Target="FOTOS%20FALLAS\Fotos%20Restantes\K00+115-K00+120.png" TargetMode="External"/><Relationship Id="rId409" Type="http://schemas.openxmlformats.org/officeDocument/2006/relationships/hyperlink" Target="FOTOS%20FALLAS\CARRIL%20D%20125-130.png" TargetMode="External"/><Relationship Id="rId560" Type="http://schemas.openxmlformats.org/officeDocument/2006/relationships/hyperlink" Target="FOTOS%20FALLAS\K00+345-K00+350.jpeg" TargetMode="External"/><Relationship Id="rId92" Type="http://schemas.openxmlformats.org/officeDocument/2006/relationships/hyperlink" Target="FOTOS%20FALLAS\CARRIL%20D%20325-330.jpeg" TargetMode="External"/><Relationship Id="rId213" Type="http://schemas.openxmlformats.org/officeDocument/2006/relationships/hyperlink" Target="FOTOS%20FALLAS\CARRIL%20D%20510-515.jpeg" TargetMode="External"/><Relationship Id="rId420" Type="http://schemas.openxmlformats.org/officeDocument/2006/relationships/hyperlink" Target="FOTOS%20FALLAS\Fotos%20Restantes\K00+135-K00+140.png" TargetMode="External"/><Relationship Id="rId616" Type="http://schemas.openxmlformats.org/officeDocument/2006/relationships/hyperlink" Target="FOTOS%20FALLAS\Fotos%20Restantes\RESTANTES%202\CARRIL%20D%20825-830.png" TargetMode="External"/><Relationship Id="rId658" Type="http://schemas.openxmlformats.org/officeDocument/2006/relationships/hyperlink" Target="FOTOS%20FALLAS\Fotos%20Restantes\RESTANTES%202\CARRIL%20D%20960-965.png" TargetMode="External"/><Relationship Id="rId255" Type="http://schemas.openxmlformats.org/officeDocument/2006/relationships/hyperlink" Target="FOTOS%20FALLAS\K00+595-K00+600.jpeg" TargetMode="External"/><Relationship Id="rId297" Type="http://schemas.openxmlformats.org/officeDocument/2006/relationships/hyperlink" Target="FOTOS%20FALLAS\K00+625-K00+630.jpeg" TargetMode="External"/><Relationship Id="rId462" Type="http://schemas.openxmlformats.org/officeDocument/2006/relationships/hyperlink" Target="FOTOS%20FALLAS\Fotos%20Restantes\K00+170-K00+175.png" TargetMode="External"/><Relationship Id="rId518" Type="http://schemas.openxmlformats.org/officeDocument/2006/relationships/hyperlink" Target="FOTOS%20FALLAS\K00+215-K00+220.png" TargetMode="External"/><Relationship Id="rId725" Type="http://schemas.openxmlformats.org/officeDocument/2006/relationships/hyperlink" Target="FOTOS%20FALLAS\Fotos%20Restantes\RESTANTES%202\CARRIL%20950-955.png" TargetMode="External"/><Relationship Id="rId115" Type="http://schemas.openxmlformats.org/officeDocument/2006/relationships/hyperlink" Target="FOTOS%20FALLAS\CARRIL%20D%20350-355.jpeg" TargetMode="External"/><Relationship Id="rId157" Type="http://schemas.openxmlformats.org/officeDocument/2006/relationships/hyperlink" Target="FOTOS%20FALLAS\CARRIL%20D%20405-410.jpeg" TargetMode="External"/><Relationship Id="rId322" Type="http://schemas.openxmlformats.org/officeDocument/2006/relationships/hyperlink" Target="FOTOS%20FALLAS\K00+735-K00+740.jpeg" TargetMode="External"/><Relationship Id="rId364" Type="http://schemas.openxmlformats.org/officeDocument/2006/relationships/hyperlink" Target="FOTOS%20FALLAS\CALZADA%2085-90.png" TargetMode="External"/><Relationship Id="rId61" Type="http://schemas.openxmlformats.org/officeDocument/2006/relationships/hyperlink" Target="FOTOS%20FALLAS\CARRIL%20D%20275-280.jpeg" TargetMode="External"/><Relationship Id="rId199" Type="http://schemas.openxmlformats.org/officeDocument/2006/relationships/hyperlink" Target="FOTOS%20FALLAS\CARRIL%20D%20485-490.jpeg" TargetMode="External"/><Relationship Id="rId571" Type="http://schemas.openxmlformats.org/officeDocument/2006/relationships/hyperlink" Target="FOTOS%20FALLAS\Fotos%20Restantes\RESTANTES%202\CARRIL%20D%20785-790.png" TargetMode="External"/><Relationship Id="rId627" Type="http://schemas.openxmlformats.org/officeDocument/2006/relationships/hyperlink" Target="FOTOS%20FALLAS\Fotos%20Restantes\RESTANTES%202\CARRIL%20D%20835-840.png" TargetMode="External"/><Relationship Id="rId669" Type="http://schemas.openxmlformats.org/officeDocument/2006/relationships/hyperlink" Target="FOTOS%20FALLAS\Fotos%20Restantes\RESTANTES%202\CARRIL%20D%20975-980.png" TargetMode="External"/><Relationship Id="rId19" Type="http://schemas.openxmlformats.org/officeDocument/2006/relationships/hyperlink" Target="FOTOS%20FALLAS\CARRIL%20D%2070-75.jpeg" TargetMode="External"/><Relationship Id="rId224" Type="http://schemas.openxmlformats.org/officeDocument/2006/relationships/hyperlink" Target="FOTOS%20FALLAS\CARRIL%20D%20535-540.jpeg" TargetMode="External"/><Relationship Id="rId266" Type="http://schemas.openxmlformats.org/officeDocument/2006/relationships/hyperlink" Target="FOTOS%20FALLAS\CARRIL%20D%20600-605.jpeg" TargetMode="External"/><Relationship Id="rId431" Type="http://schemas.openxmlformats.org/officeDocument/2006/relationships/hyperlink" Target="FOTOS%20FALLAS\CARRIL%20D%20145-150.png" TargetMode="External"/><Relationship Id="rId473" Type="http://schemas.openxmlformats.org/officeDocument/2006/relationships/hyperlink" Target="FOTOS%20FALLAS\BAHCES%20175-180.png" TargetMode="External"/><Relationship Id="rId529" Type="http://schemas.openxmlformats.org/officeDocument/2006/relationships/hyperlink" Target="FOTOS%20FALLAS\K00+225-K00+230.png" TargetMode="External"/><Relationship Id="rId680" Type="http://schemas.openxmlformats.org/officeDocument/2006/relationships/hyperlink" Target="FOTOS%20FALLAS\Fotos%20Restantes\RESTANTES%202\CARRIL%20D%20985-990.png" TargetMode="External"/><Relationship Id="rId736" Type="http://schemas.openxmlformats.org/officeDocument/2006/relationships/hyperlink" Target="FOTOS%20FALLAS\Fotos%20Restantes\RESTANTES%202\CARRIL%20320-325.png" TargetMode="External"/><Relationship Id="rId30" Type="http://schemas.openxmlformats.org/officeDocument/2006/relationships/hyperlink" Target="FOTOS%20FALLAS\CARRIL%20D%2075-80.jpeg" TargetMode="External"/><Relationship Id="rId126" Type="http://schemas.openxmlformats.org/officeDocument/2006/relationships/hyperlink" Target="FOTOS%20FALLAS\CARRIL%20D%20360-365.jpeg" TargetMode="External"/><Relationship Id="rId168" Type="http://schemas.openxmlformats.org/officeDocument/2006/relationships/hyperlink" Target="FOTOS%20FALLAS\CARRIL%20D%20430-435.jpeg" TargetMode="External"/><Relationship Id="rId333" Type="http://schemas.openxmlformats.org/officeDocument/2006/relationships/hyperlink" Target="FOTOS%20FALLAS\Fotos%20Restantes\K00+115-K00+120.png" TargetMode="External"/><Relationship Id="rId540" Type="http://schemas.openxmlformats.org/officeDocument/2006/relationships/hyperlink" Target="FOTOS%20FALLAS\CARRIL%20D%20235-240.png" TargetMode="External"/><Relationship Id="rId72" Type="http://schemas.openxmlformats.org/officeDocument/2006/relationships/hyperlink" Target="FOTOS%20FALLAS\CARRIL%20D%20285-290.jpeg" TargetMode="External"/><Relationship Id="rId375" Type="http://schemas.openxmlformats.org/officeDocument/2006/relationships/hyperlink" Target="FOTOS%20FALLAS\Fotos%20Restantes\K00+095-K00+100.png" TargetMode="External"/><Relationship Id="rId582" Type="http://schemas.openxmlformats.org/officeDocument/2006/relationships/hyperlink" Target="FOTOS%20FALLAS\Fotos%20Restantes\K00+795-K00+800.png" TargetMode="External"/><Relationship Id="rId638" Type="http://schemas.openxmlformats.org/officeDocument/2006/relationships/hyperlink" Target="FOTOS%20FALLAS\K00+900-K00+920.png" TargetMode="External"/><Relationship Id="rId3" Type="http://schemas.openxmlformats.org/officeDocument/2006/relationships/hyperlink" Target="FOTOS%20FALLAS\K00+025-K00+030.jpeg" TargetMode="External"/><Relationship Id="rId235" Type="http://schemas.openxmlformats.org/officeDocument/2006/relationships/hyperlink" Target="FOTOS%20FALLAS\K00+560-K00+565.jpeg" TargetMode="External"/><Relationship Id="rId277" Type="http://schemas.openxmlformats.org/officeDocument/2006/relationships/hyperlink" Target="FOTOS%20FALLAS\K00+615-K00+620.jpeg" TargetMode="External"/><Relationship Id="rId400" Type="http://schemas.openxmlformats.org/officeDocument/2006/relationships/hyperlink" Target="FOTOS%20FALLAS\Fotos%20Restantes\K00+120-K00+125.png" TargetMode="External"/><Relationship Id="rId442" Type="http://schemas.openxmlformats.org/officeDocument/2006/relationships/hyperlink" Target="FOTOS%20FALLAS\CARRIL%20D%20155-160.png" TargetMode="External"/><Relationship Id="rId484" Type="http://schemas.openxmlformats.org/officeDocument/2006/relationships/hyperlink" Target="FOTOS%20FALLAS\PIEL%20DE%20COCODRILO%20180-185.png" TargetMode="External"/><Relationship Id="rId705" Type="http://schemas.openxmlformats.org/officeDocument/2006/relationships/hyperlink" Target="FOTOS%20FALLAS\Fotos%20Restantes\RESTANTES%202\K00+080-K00+085.png" TargetMode="External"/><Relationship Id="rId137" Type="http://schemas.openxmlformats.org/officeDocument/2006/relationships/hyperlink" Target="FOTOS%20FALLAS\CARRIL%20D%20370-375.jpeg" TargetMode="External"/><Relationship Id="rId302" Type="http://schemas.openxmlformats.org/officeDocument/2006/relationships/hyperlink" Target="FOTOS%20FALLAS\CARRIL%20D%20630-635.jpeg" TargetMode="External"/><Relationship Id="rId344" Type="http://schemas.openxmlformats.org/officeDocument/2006/relationships/hyperlink" Target="FOTOS%20FALLAS\Fotos%20Restantes\K00+170-K00+175.png" TargetMode="External"/><Relationship Id="rId691" Type="http://schemas.openxmlformats.org/officeDocument/2006/relationships/hyperlink" Target="FOTOS%20FALLAS\Fotos%20Restantes\RESTANTES%202\CARRIL%20D%20995-1000.png" TargetMode="External"/><Relationship Id="rId747" Type="http://schemas.openxmlformats.org/officeDocument/2006/relationships/drawing" Target="../drawings/drawing1.xml"/><Relationship Id="rId41" Type="http://schemas.openxmlformats.org/officeDocument/2006/relationships/hyperlink" Target="FOTOS%20FALLAS\CARRIL%20D%20255-260.jpeg" TargetMode="External"/><Relationship Id="rId83" Type="http://schemas.openxmlformats.org/officeDocument/2006/relationships/hyperlink" Target="FOTOS%20FALLAS\CARRIL%20D%20305-310.jpeg" TargetMode="External"/><Relationship Id="rId179" Type="http://schemas.openxmlformats.org/officeDocument/2006/relationships/hyperlink" Target="FOTOS%20FALLAS\CARRIL%20D%20450-455.jpeg" TargetMode="External"/><Relationship Id="rId386" Type="http://schemas.openxmlformats.org/officeDocument/2006/relationships/hyperlink" Target="FOTOS%20FALLAS\Fotos%20Restantes\K00+100-K00+105.png" TargetMode="External"/><Relationship Id="rId551" Type="http://schemas.openxmlformats.org/officeDocument/2006/relationships/hyperlink" Target="FOTOS%20FALLAS\CARRIL%20D%20245-250.png" TargetMode="External"/><Relationship Id="rId593" Type="http://schemas.openxmlformats.org/officeDocument/2006/relationships/hyperlink" Target="FOTOS%20FALLAS\Fotos%20Restantes\RESTANTES%202\CARRIL%20D%20800-805.png" TargetMode="External"/><Relationship Id="rId607" Type="http://schemas.openxmlformats.org/officeDocument/2006/relationships/hyperlink" Target="FOTOS%20FALLAS\Fotos%20Restantes\RESTANTES%202\CARRIL%20D%20810-815.png" TargetMode="External"/><Relationship Id="rId649" Type="http://schemas.openxmlformats.org/officeDocument/2006/relationships/hyperlink" Target="FOTOS%20FALLAS\Fotos%20Restantes\RESTANTES%202\CARRIL%20D%20920-925.png" TargetMode="External"/><Relationship Id="rId190" Type="http://schemas.openxmlformats.org/officeDocument/2006/relationships/hyperlink" Target="FOTOS%20FALLAS\CARRIL%20D%20470-475.jpeg" TargetMode="External"/><Relationship Id="rId204" Type="http://schemas.openxmlformats.org/officeDocument/2006/relationships/hyperlink" Target="FOTOS%20FALLAS\CARRIL%20D%20495-500.jpeg" TargetMode="External"/><Relationship Id="rId246" Type="http://schemas.openxmlformats.org/officeDocument/2006/relationships/hyperlink" Target="FOTOS%20FALLAS\K00+580-K00+585.jpeg" TargetMode="External"/><Relationship Id="rId288" Type="http://schemas.openxmlformats.org/officeDocument/2006/relationships/hyperlink" Target="FOTOS%20FALLAS\CARRIL%20D%20620-625.jpeg" TargetMode="External"/><Relationship Id="rId411" Type="http://schemas.openxmlformats.org/officeDocument/2006/relationships/hyperlink" Target="FOTOS%20FALLAS\CARRIL%20D%20130-135.png" TargetMode="External"/><Relationship Id="rId453" Type="http://schemas.openxmlformats.org/officeDocument/2006/relationships/hyperlink" Target="FOTOS%20FALLAS\CARRIL%20D%20165-170.png" TargetMode="External"/><Relationship Id="rId509" Type="http://schemas.openxmlformats.org/officeDocument/2006/relationships/hyperlink" Target="FOTOS%20FALLAS\CARRIL%20D%20205-210.png" TargetMode="External"/><Relationship Id="rId660" Type="http://schemas.openxmlformats.org/officeDocument/2006/relationships/hyperlink" Target="FOTOS%20FALLAS\Fotos%20Restantes\RESTANTES%202\CARRIL%20D%20960-965.png" TargetMode="External"/><Relationship Id="rId106" Type="http://schemas.openxmlformats.org/officeDocument/2006/relationships/hyperlink" Target="FOTOS%20FALLAS\CARRIL%20D%20340-345.jpeg" TargetMode="External"/><Relationship Id="rId313" Type="http://schemas.openxmlformats.org/officeDocument/2006/relationships/hyperlink" Target="FOTOS%20FALLAS\CARRIL%20I%20640-645.jpeg" TargetMode="External"/><Relationship Id="rId495" Type="http://schemas.openxmlformats.org/officeDocument/2006/relationships/hyperlink" Target="FOTOS%20FALLAS\CARRIL%20D%20195-200.png" TargetMode="External"/><Relationship Id="rId716" Type="http://schemas.openxmlformats.org/officeDocument/2006/relationships/hyperlink" Target="FOTOS%20FALLAS\Fotos%20Restantes\RESTANTES%202\K00+950-K00+955.png" TargetMode="External"/><Relationship Id="rId10" Type="http://schemas.openxmlformats.org/officeDocument/2006/relationships/hyperlink" Target="FOTOS%20FALLAS\K00+060-K00+065.jpeg" TargetMode="External"/><Relationship Id="rId52" Type="http://schemas.openxmlformats.org/officeDocument/2006/relationships/hyperlink" Target="FOTOS%20FALLAS\CARRIL%20D%20265-270.jpeg" TargetMode="External"/><Relationship Id="rId94" Type="http://schemas.openxmlformats.org/officeDocument/2006/relationships/hyperlink" Target="FOTOS%20FALLAS\CARRIL%20D%20330-335.jpeg" TargetMode="External"/><Relationship Id="rId148" Type="http://schemas.openxmlformats.org/officeDocument/2006/relationships/hyperlink" Target="FOTOS%20FALLAS\CARRIL%20D%20390-395.jpeg" TargetMode="External"/><Relationship Id="rId355" Type="http://schemas.openxmlformats.org/officeDocument/2006/relationships/hyperlink" Target="FOTOS%20FALLAS\Fotos%20Restantes\K00+225-K00+230.png" TargetMode="External"/><Relationship Id="rId397" Type="http://schemas.openxmlformats.org/officeDocument/2006/relationships/hyperlink" Target="FOTOS%20FALLAS\Fotos%20Restantes\K00+115-K00+120.png" TargetMode="External"/><Relationship Id="rId520" Type="http://schemas.openxmlformats.org/officeDocument/2006/relationships/hyperlink" Target="FOTOS%20FALLAS\K00+215-K00+220.png" TargetMode="External"/><Relationship Id="rId562" Type="http://schemas.openxmlformats.org/officeDocument/2006/relationships/hyperlink" Target="FOTOS%20FALLAS\FISURA%20TRANSVERSAL%20750-755.png" TargetMode="External"/><Relationship Id="rId618" Type="http://schemas.openxmlformats.org/officeDocument/2006/relationships/hyperlink" Target="FOTOS%20FALLAS\Fotos%20Restantes\RESTANTES%202\CARRIL%20D%20825-830.png" TargetMode="External"/><Relationship Id="rId215" Type="http://schemas.openxmlformats.org/officeDocument/2006/relationships/hyperlink" Target="FOTOS%20FALLAS\K00+515-K00+520.jpeg" TargetMode="External"/><Relationship Id="rId257" Type="http://schemas.openxmlformats.org/officeDocument/2006/relationships/hyperlink" Target="FOTOS%20FALLAS\CARRIL%20D%20595-600.jpeg" TargetMode="External"/><Relationship Id="rId422" Type="http://schemas.openxmlformats.org/officeDocument/2006/relationships/hyperlink" Target="FOTOS%20FALLAS\Fotos%20Restantes\CARRIL%20I%20135-140.png" TargetMode="External"/><Relationship Id="rId464" Type="http://schemas.openxmlformats.org/officeDocument/2006/relationships/hyperlink" Target="FOTOS%20FALLAS\Fotos%20Restantes\K00+170-K00+175.png" TargetMode="External"/><Relationship Id="rId299" Type="http://schemas.openxmlformats.org/officeDocument/2006/relationships/hyperlink" Target="FOTOS%20FALLAS\CARRIL%20D%20630-635.jpeg" TargetMode="External"/><Relationship Id="rId727" Type="http://schemas.openxmlformats.org/officeDocument/2006/relationships/hyperlink" Target="FOTOS%20FALLAS\Fotos%20Restantes\RESTANTES%202\CARRIL%20950-955.png" TargetMode="External"/><Relationship Id="rId63" Type="http://schemas.openxmlformats.org/officeDocument/2006/relationships/hyperlink" Target="FOTOS%20FALLAS\BERMACUNETA%20275-280.jpeg" TargetMode="External"/><Relationship Id="rId159" Type="http://schemas.openxmlformats.org/officeDocument/2006/relationships/hyperlink" Target="FOTOS%20FALLAS\CARRIL%20D%20410-415.jpeg" TargetMode="External"/><Relationship Id="rId366" Type="http://schemas.openxmlformats.org/officeDocument/2006/relationships/hyperlink" Target="FOTOS%20FALLAS\Fotos%20Restantes\K00+090-K00+095.png" TargetMode="External"/><Relationship Id="rId573" Type="http://schemas.openxmlformats.org/officeDocument/2006/relationships/hyperlink" Target="FOTOS%20FALLAS\Fotos%20Restantes\RESTANTES%202\CARRIL%20D%20785-790.png" TargetMode="External"/><Relationship Id="rId226" Type="http://schemas.openxmlformats.org/officeDocument/2006/relationships/hyperlink" Target="FOTOS%20FALLAS\CARRIL%20D%20540-545.jpeg" TargetMode="External"/><Relationship Id="rId433" Type="http://schemas.openxmlformats.org/officeDocument/2006/relationships/hyperlink" Target="FOTOS%20FALLAS\CARRIL%20D%20145-150.png" TargetMode="External"/><Relationship Id="rId640" Type="http://schemas.openxmlformats.org/officeDocument/2006/relationships/hyperlink" Target="FOTOS%20FALLAS\Fotos%20Restantes\RESTANTES%202\CARRIL%20D%20845-900.png" TargetMode="External"/><Relationship Id="rId738" Type="http://schemas.openxmlformats.org/officeDocument/2006/relationships/hyperlink" Target="FOTOS%20FALLAS\Fotos%20Restantes\RESTANTES%202\CARRIL%20320-325.png" TargetMode="External"/><Relationship Id="rId74" Type="http://schemas.openxmlformats.org/officeDocument/2006/relationships/hyperlink" Target="FOTOS%20FALLAS\CARRIL%20D%20285-290.jpeg" TargetMode="External"/><Relationship Id="rId377" Type="http://schemas.openxmlformats.org/officeDocument/2006/relationships/hyperlink" Target="FOTOS%20FALLAS\Fotos%20Restantes\K00+100-K00+105.png" TargetMode="External"/><Relationship Id="rId500" Type="http://schemas.openxmlformats.org/officeDocument/2006/relationships/hyperlink" Target="FOTOS%20FALLAS\Fotos%20Restantes\CARRIL%20I%20195-200.png" TargetMode="External"/><Relationship Id="rId584" Type="http://schemas.openxmlformats.org/officeDocument/2006/relationships/hyperlink" Target="FOTOS%20FALLAS\Fotos%20Restantes\RESTANTES%202\CARRIL%20D%20795-800.png" TargetMode="External"/><Relationship Id="rId5" Type="http://schemas.openxmlformats.org/officeDocument/2006/relationships/hyperlink" Target="FOTOS%20FALLAS\K00+035-K00+040.jpeg" TargetMode="External"/><Relationship Id="rId237" Type="http://schemas.openxmlformats.org/officeDocument/2006/relationships/hyperlink" Target="FOTOS%20FALLAS\K00+565-K00+670.jpeg" TargetMode="External"/><Relationship Id="rId444" Type="http://schemas.openxmlformats.org/officeDocument/2006/relationships/hyperlink" Target="FOTOS%20FALLAS\CARRIL%20D%20155-160.png" TargetMode="External"/><Relationship Id="rId651" Type="http://schemas.openxmlformats.org/officeDocument/2006/relationships/hyperlink" Target="FOTOS%20FALLAS\Fotos%20Restantes\RESTANTES%202\K00+925-K00+930.png" TargetMode="External"/><Relationship Id="rId290" Type="http://schemas.openxmlformats.org/officeDocument/2006/relationships/hyperlink" Target="FOTOS%20FALLAS\CARRIL%20I%20620-625.jpeg" TargetMode="External"/><Relationship Id="rId304" Type="http://schemas.openxmlformats.org/officeDocument/2006/relationships/hyperlink" Target="FOTOS%20FALLAS\K00+635-K00+640.jpeg" TargetMode="External"/><Relationship Id="rId388" Type="http://schemas.openxmlformats.org/officeDocument/2006/relationships/hyperlink" Target="FOTOS%20FALLAS\Fotos%20Restantes\K00+110-K00+115.png" TargetMode="External"/><Relationship Id="rId511" Type="http://schemas.openxmlformats.org/officeDocument/2006/relationships/hyperlink" Target="FOTOS%20FALLAS\CARRIL%20D%20205-210.png" TargetMode="External"/><Relationship Id="rId609" Type="http://schemas.openxmlformats.org/officeDocument/2006/relationships/hyperlink" Target="FOTOS%20FALLAS\Fotos%20Restantes\RESTANTES%202\CARRIL%20D%20810-815.png" TargetMode="External"/><Relationship Id="rId85" Type="http://schemas.openxmlformats.org/officeDocument/2006/relationships/hyperlink" Target="FOTOS%20FALLAS\BERMACUNETA%20310-315.jpeg" TargetMode="External"/><Relationship Id="rId150" Type="http://schemas.openxmlformats.org/officeDocument/2006/relationships/hyperlink" Target="FOTOS%20FALLAS\K00+395-K00+400.jpeg" TargetMode="External"/><Relationship Id="rId595" Type="http://schemas.openxmlformats.org/officeDocument/2006/relationships/hyperlink" Target="FOTOS%20FALLAS\Fotos%20Restantes\RESTANTES%202\CARRIL%20D%20805-810.png" TargetMode="External"/><Relationship Id="rId248" Type="http://schemas.openxmlformats.org/officeDocument/2006/relationships/hyperlink" Target="FOTOS%20FALLAS\PERDIDA%20AGREGADO%20580-585.jpeg" TargetMode="External"/><Relationship Id="rId455" Type="http://schemas.openxmlformats.org/officeDocument/2006/relationships/hyperlink" Target="FOTOS%20FALLAS\CARRIL%20D%20165-170.png" TargetMode="External"/><Relationship Id="rId662" Type="http://schemas.openxmlformats.org/officeDocument/2006/relationships/hyperlink" Target="FOTOS%20FALLAS\Fotos%20Restantes\RESTANTES%202\K00+965-K00+975.png" TargetMode="External"/><Relationship Id="rId12" Type="http://schemas.openxmlformats.org/officeDocument/2006/relationships/hyperlink" Target="FOTOS%20FALLAS\CARRIL%20D%2065-70.jpeg" TargetMode="External"/><Relationship Id="rId108" Type="http://schemas.openxmlformats.org/officeDocument/2006/relationships/hyperlink" Target="FOTOS%20FALLAS\CARRIL%20D%20340-345.jpeg" TargetMode="External"/><Relationship Id="rId315" Type="http://schemas.openxmlformats.org/officeDocument/2006/relationships/hyperlink" Target="FOTOS%20FALLAS\K00+725-K00+730.jpeg" TargetMode="External"/><Relationship Id="rId522" Type="http://schemas.openxmlformats.org/officeDocument/2006/relationships/hyperlink" Target="FOTOS%20FALLAS\K00+215-K00+220.png" TargetMode="External"/><Relationship Id="rId96" Type="http://schemas.openxmlformats.org/officeDocument/2006/relationships/hyperlink" Target="FOTOS%20FALLAS\CARRIL%20D%20330-335.jpeg" TargetMode="External"/><Relationship Id="rId161" Type="http://schemas.openxmlformats.org/officeDocument/2006/relationships/hyperlink" Target="FOTOS%20FALLAS\CARRIL%20D%20415-420.jpeg" TargetMode="External"/><Relationship Id="rId399" Type="http://schemas.openxmlformats.org/officeDocument/2006/relationships/hyperlink" Target="FOTOS%20FALLAS\Fotos%20Restantes\K00+120-K00+125.png" TargetMode="External"/><Relationship Id="rId259" Type="http://schemas.openxmlformats.org/officeDocument/2006/relationships/hyperlink" Target="FOTOS%20FALLAS\CARRIL%20D%20595-600.jpeg" TargetMode="External"/><Relationship Id="rId466" Type="http://schemas.openxmlformats.org/officeDocument/2006/relationships/hyperlink" Target="FOTOS%20FALLAS\DESCASCARAMIENTO%20170-175.png" TargetMode="External"/><Relationship Id="rId673" Type="http://schemas.openxmlformats.org/officeDocument/2006/relationships/hyperlink" Target="FOTOS%20FALLAS\Fotos%20Restantes\RESTANTES%202\CARRIL%20D%20975-980.png" TargetMode="External"/><Relationship Id="rId23" Type="http://schemas.openxmlformats.org/officeDocument/2006/relationships/hyperlink" Target="FOTOS%20FALLAS\CARRIL%20D%2070-75.jpeg" TargetMode="External"/><Relationship Id="rId119" Type="http://schemas.openxmlformats.org/officeDocument/2006/relationships/hyperlink" Target="FOTOS%20FALLAS\CARRIL%20D%20355-360.jpeg" TargetMode="External"/><Relationship Id="rId326" Type="http://schemas.openxmlformats.org/officeDocument/2006/relationships/hyperlink" Target="FOTOS%20FALLAS\K00+745-K00+750..jpeg" TargetMode="External"/><Relationship Id="rId533" Type="http://schemas.openxmlformats.org/officeDocument/2006/relationships/hyperlink" Target="FOTOS%20FALLAS\K00+225-K00+230.png" TargetMode="External"/><Relationship Id="rId740" Type="http://schemas.openxmlformats.org/officeDocument/2006/relationships/hyperlink" Target="FOTOS%20FALLAS\Fotos%20Restantes\RESTANTES%202\k00+970-k00+975.png" TargetMode="External"/><Relationship Id="rId172" Type="http://schemas.openxmlformats.org/officeDocument/2006/relationships/hyperlink" Target="FOTOS%20FALLAS\K00+440-K00+445.jpeg" TargetMode="External"/><Relationship Id="rId477" Type="http://schemas.openxmlformats.org/officeDocument/2006/relationships/hyperlink" Target="FOTOS%20FALLAS\CARRIL%20D%20175-180.png" TargetMode="External"/><Relationship Id="rId600" Type="http://schemas.openxmlformats.org/officeDocument/2006/relationships/hyperlink" Target="FOTOS%20FALLAS\Fotos%20Restantes\RESTANTES%202\CARRIL%20D%20805-810.png" TargetMode="External"/><Relationship Id="rId684" Type="http://schemas.openxmlformats.org/officeDocument/2006/relationships/hyperlink" Target="FOTOS%20FALLAS\Fotos%20Restantes\RESTANTES%202\K00+985-K00+990.png" TargetMode="External"/><Relationship Id="rId337" Type="http://schemas.openxmlformats.org/officeDocument/2006/relationships/hyperlink" Target="FOTOS%20FALLAS\Fotos%20Restantes\K00+135-K00+140.png" TargetMode="External"/><Relationship Id="rId34" Type="http://schemas.openxmlformats.org/officeDocument/2006/relationships/hyperlink" Target="FOTOS%20FALLAS\K00+250-K00+255..jpeg" TargetMode="External"/><Relationship Id="rId544" Type="http://schemas.openxmlformats.org/officeDocument/2006/relationships/hyperlink" Target="FOTOS%20FALLAS\K00+240-K00+245.png" TargetMode="External"/><Relationship Id="rId183" Type="http://schemas.openxmlformats.org/officeDocument/2006/relationships/hyperlink" Target="FOTOS%20FALLAS\K00+460-K00+465.jpeg" TargetMode="External"/><Relationship Id="rId390" Type="http://schemas.openxmlformats.org/officeDocument/2006/relationships/hyperlink" Target="FOTOS%20FALLAS\Fotos%20Restantes\K00+110-K00+115.png" TargetMode="External"/><Relationship Id="rId404" Type="http://schemas.openxmlformats.org/officeDocument/2006/relationships/hyperlink" Target="FOTOS%20FALLAS\Fotos%20Restantes\CARRIL%20I%20120-125.png" TargetMode="External"/><Relationship Id="rId611" Type="http://schemas.openxmlformats.org/officeDocument/2006/relationships/hyperlink" Target="FOTOS%20FALLAS\Fotos%20Restantes\RESTANTES%202\CARRIL%20D%20820-825.png" TargetMode="External"/><Relationship Id="rId250" Type="http://schemas.openxmlformats.org/officeDocument/2006/relationships/hyperlink" Target="FOTOS%20FALLAS\CARRIL%20D%20585-590.jpeg" TargetMode="External"/><Relationship Id="rId488" Type="http://schemas.openxmlformats.org/officeDocument/2006/relationships/hyperlink" Target="FOTOS%20FALLAS\CARRIL%20D%20185-190.png" TargetMode="External"/><Relationship Id="rId695" Type="http://schemas.openxmlformats.org/officeDocument/2006/relationships/hyperlink" Target="FOTOS%20FALLAS\CARRIL%20D%20235-240.png" TargetMode="External"/><Relationship Id="rId709" Type="http://schemas.openxmlformats.org/officeDocument/2006/relationships/hyperlink" Target="FOTOS%20FALLAS\Fotos%20Restantes\RESTANTES%202\CARRIL%20D%20940-945.png" TargetMode="External"/><Relationship Id="rId45" Type="http://schemas.openxmlformats.org/officeDocument/2006/relationships/hyperlink" Target="FOTOS%20FALLAS\CARRIL%20D%20260-265.jpeg" TargetMode="External"/><Relationship Id="rId110" Type="http://schemas.openxmlformats.org/officeDocument/2006/relationships/hyperlink" Target="FOTOS%20FALLAS\K00+350-K00+355.jpeg" TargetMode="External"/><Relationship Id="rId348" Type="http://schemas.openxmlformats.org/officeDocument/2006/relationships/hyperlink" Target="FOTOS%20FALLAS\Fotos%20Restantes\K00+190-K00+195.png" TargetMode="External"/><Relationship Id="rId555" Type="http://schemas.openxmlformats.org/officeDocument/2006/relationships/hyperlink" Target="FOTOS%20FALLAS\K00+270-K00+275.jpeg" TargetMode="External"/><Relationship Id="rId194" Type="http://schemas.openxmlformats.org/officeDocument/2006/relationships/hyperlink" Target="FOTOS%20FALLAS\CARRIL%20I%20475-480.jpeg" TargetMode="External"/><Relationship Id="rId208" Type="http://schemas.openxmlformats.org/officeDocument/2006/relationships/hyperlink" Target="FOTOS%20FALLAS\CARRIL%20I%20500-505..jpeg" TargetMode="External"/><Relationship Id="rId415" Type="http://schemas.openxmlformats.org/officeDocument/2006/relationships/hyperlink" Target="FOTOS%20FALLAS\CARRIL%20D%20130-135.png" TargetMode="External"/><Relationship Id="rId622" Type="http://schemas.openxmlformats.org/officeDocument/2006/relationships/hyperlink" Target="FOTOS%20FALLAS\Fotos%20Restantes\RESTANTES%202\CARRIL%20D%20830-835.png" TargetMode="External"/><Relationship Id="rId261" Type="http://schemas.openxmlformats.org/officeDocument/2006/relationships/hyperlink" Target="FOTOS%20FALLAS\K00+600-K00+605.jpeg" TargetMode="External"/><Relationship Id="rId499" Type="http://schemas.openxmlformats.org/officeDocument/2006/relationships/hyperlink" Target="FOTOS%20FALLAS\CARRIL%20D%20195-200.png" TargetMode="External"/><Relationship Id="rId56" Type="http://schemas.openxmlformats.org/officeDocument/2006/relationships/hyperlink" Target="FOTOS%20FALLAS\BERMACUNETA%20265-270.jpeg" TargetMode="External"/><Relationship Id="rId359" Type="http://schemas.openxmlformats.org/officeDocument/2006/relationships/hyperlink" Target="FOTOS%20FALLAS\Fotos%20Restantes\K00+245-K00+250.png" TargetMode="External"/><Relationship Id="rId566" Type="http://schemas.openxmlformats.org/officeDocument/2006/relationships/hyperlink" Target="FOTOS%20FALLAS\K00+745-K00+750..jpeg" TargetMode="External"/><Relationship Id="rId121" Type="http://schemas.openxmlformats.org/officeDocument/2006/relationships/hyperlink" Target="FOTOS%20FALLAS\CARRIL%20D%20355-360.jpeg" TargetMode="External"/><Relationship Id="rId219" Type="http://schemas.openxmlformats.org/officeDocument/2006/relationships/hyperlink" Target="FOTOS%20FALLAS\K00+525-K00+530.jpeg" TargetMode="External"/><Relationship Id="rId426" Type="http://schemas.openxmlformats.org/officeDocument/2006/relationships/hyperlink" Target="FOTOS%20FALLAS\CARRIL%20D%20140-145.png" TargetMode="External"/><Relationship Id="rId633" Type="http://schemas.openxmlformats.org/officeDocument/2006/relationships/hyperlink" Target="FOTOS%20FALLAS\Fotos%20Restantes\RESTANTES%202\CARRIL%20D%20840-845.png" TargetMode="External"/><Relationship Id="rId67" Type="http://schemas.openxmlformats.org/officeDocument/2006/relationships/hyperlink" Target="FOTOS%20FALLAS\BERMACUNETA%20280-285.jpeg" TargetMode="External"/><Relationship Id="rId272" Type="http://schemas.openxmlformats.org/officeDocument/2006/relationships/hyperlink" Target="FOTOS%20FALLAS\CARRIL%20D%20605-610.jpeg" TargetMode="External"/><Relationship Id="rId577" Type="http://schemas.openxmlformats.org/officeDocument/2006/relationships/hyperlink" Target="FOTOS%20FALLAS\Fotos%20Restantes\RESTANTES%202\CARRIL%20D%20790-795.png" TargetMode="External"/><Relationship Id="rId700" Type="http://schemas.openxmlformats.org/officeDocument/2006/relationships/hyperlink" Target="FOTOS%20FALLAS\Fotos%20Restantes\RESTANTES%202\FISURA%20TRANSVERSAL%20590-595.png" TargetMode="External"/><Relationship Id="rId132" Type="http://schemas.openxmlformats.org/officeDocument/2006/relationships/hyperlink" Target="FOTOS%20FALLAS\CARRIL%20D%20365-370.jpeg" TargetMode="External"/><Relationship Id="rId437" Type="http://schemas.openxmlformats.org/officeDocument/2006/relationships/hyperlink" Target="FOTOS%20FALLAS\Fotos%20Restantes\K00+150-K00+155.png" TargetMode="External"/><Relationship Id="rId644" Type="http://schemas.openxmlformats.org/officeDocument/2006/relationships/hyperlink" Target="FOTOS%20FALLAS\Fotos%20Restantes\RESTANTES%202\CARRIL%20D%20900-920.png" TargetMode="External"/><Relationship Id="rId283" Type="http://schemas.openxmlformats.org/officeDocument/2006/relationships/hyperlink" Target="FOTOS%20FALLAS\CARRIL%20D%20615-620.jpeg" TargetMode="External"/><Relationship Id="rId490" Type="http://schemas.openxmlformats.org/officeDocument/2006/relationships/hyperlink" Target="FOTOS%20FALLAS\CARRIL%20D%20190-195.png" TargetMode="External"/><Relationship Id="rId504" Type="http://schemas.openxmlformats.org/officeDocument/2006/relationships/hyperlink" Target="FOTOS%20FALLAS\CARRIL%20D%20200-205.png" TargetMode="External"/><Relationship Id="rId711" Type="http://schemas.openxmlformats.org/officeDocument/2006/relationships/hyperlink" Target="FOTOS%20FALLAS\Fotos%20Restantes\RESTANTES%202\K00+945-K00+950.png" TargetMode="External"/><Relationship Id="rId78" Type="http://schemas.openxmlformats.org/officeDocument/2006/relationships/hyperlink" Target="FOTOS%20FALLAS\K00+305-K00+310.jpeg" TargetMode="External"/><Relationship Id="rId143" Type="http://schemas.openxmlformats.org/officeDocument/2006/relationships/hyperlink" Target="FOTOS%20FALLAS\K00+380-K00+385.jpeg" TargetMode="External"/><Relationship Id="rId350" Type="http://schemas.openxmlformats.org/officeDocument/2006/relationships/hyperlink" Target="FOTOS%20FALLAS\Fotos%20Restantes\K00+200-K00+205.png" TargetMode="External"/><Relationship Id="rId588" Type="http://schemas.openxmlformats.org/officeDocument/2006/relationships/hyperlink" Target="FOTOS%20FALLAS\Fotos%20Restantes\RESTANTES%202\CARRIL%20D%20800-805.png" TargetMode="External"/><Relationship Id="rId9" Type="http://schemas.openxmlformats.org/officeDocument/2006/relationships/hyperlink" Target="FOTOS%20FALLAS\K00+055-K00+060.jpeg" TargetMode="External"/><Relationship Id="rId210" Type="http://schemas.openxmlformats.org/officeDocument/2006/relationships/hyperlink" Target="FOTOS%20FALLAS\CARRIL%20D%20505-510.jpeg" TargetMode="External"/><Relationship Id="rId448" Type="http://schemas.openxmlformats.org/officeDocument/2006/relationships/hyperlink" Target="FOTOS%20FALLAS\CARRIL%20D%20160-165.png" TargetMode="External"/><Relationship Id="rId655" Type="http://schemas.openxmlformats.org/officeDocument/2006/relationships/hyperlink" Target="FOTOS%20FALLAS\Fotos%20Restantes\RESTANTES%202\K00+960-K00+965.png" TargetMode="External"/><Relationship Id="rId294" Type="http://schemas.openxmlformats.org/officeDocument/2006/relationships/hyperlink" Target="FOTOS%20FALLAS\CARRIL%20D%20625-630.jpeg" TargetMode="External"/><Relationship Id="rId308" Type="http://schemas.openxmlformats.org/officeDocument/2006/relationships/hyperlink" Target="FOTOS%20FALLAS\CARRIL%20D%20635-640.jpeg" TargetMode="External"/><Relationship Id="rId515" Type="http://schemas.openxmlformats.org/officeDocument/2006/relationships/hyperlink" Target="FOTOS%20FALLAS\CARRIL%20D%20210-215.png" TargetMode="External"/><Relationship Id="rId722" Type="http://schemas.openxmlformats.org/officeDocument/2006/relationships/hyperlink" Target="FOTOS%20FALLAS\Fotos%20Restantes\RESTANTES%202\CARRIL%20955-960.png" TargetMode="External"/><Relationship Id="rId89" Type="http://schemas.openxmlformats.org/officeDocument/2006/relationships/hyperlink" Target="FOTOS%20FALLAS\CARRIL%20D%20315-320.jpeg" TargetMode="External"/><Relationship Id="rId154" Type="http://schemas.openxmlformats.org/officeDocument/2006/relationships/hyperlink" Target="FOTOS%20FALLAS\CARRIL%20D%20400-405.jpeg" TargetMode="External"/><Relationship Id="rId361" Type="http://schemas.openxmlformats.org/officeDocument/2006/relationships/hyperlink" Target="FOTOS%20FALLAS\Fotos%20Restantes\k00+085-k00+090.png" TargetMode="External"/><Relationship Id="rId599" Type="http://schemas.openxmlformats.org/officeDocument/2006/relationships/hyperlink" Target="FOTOS%20FALLAS\Fotos%20Restantes\RESTANTES%202\CARRIL%20D%20805-810.png" TargetMode="External"/><Relationship Id="rId459" Type="http://schemas.openxmlformats.org/officeDocument/2006/relationships/hyperlink" Target="FOTOS%20FALLAS\FISURA%20LONGITUDINAL%20165-170.png" TargetMode="External"/><Relationship Id="rId666" Type="http://schemas.openxmlformats.org/officeDocument/2006/relationships/hyperlink" Target="FOTOS%20FALLAS\Fotos%20Restantes\RESTANTES%202\CARRIL%20D%20965-970.png" TargetMode="External"/><Relationship Id="rId16" Type="http://schemas.openxmlformats.org/officeDocument/2006/relationships/hyperlink" Target="FOTOS%20FALLAS\CARRIL%20D%2065-70.jpeg" TargetMode="External"/><Relationship Id="rId221" Type="http://schemas.openxmlformats.org/officeDocument/2006/relationships/hyperlink" Target="FOTOS%20FALLAS\K00+530-K00+535.jpeg" TargetMode="External"/><Relationship Id="rId319" Type="http://schemas.openxmlformats.org/officeDocument/2006/relationships/hyperlink" Target="FOTOS%20FALLAS\K00+730-K00+735.jpeg" TargetMode="External"/><Relationship Id="rId526" Type="http://schemas.openxmlformats.org/officeDocument/2006/relationships/hyperlink" Target="FOTOS%20FALLAS\CARRIL%20D%20220-225.png" TargetMode="External"/><Relationship Id="rId733" Type="http://schemas.openxmlformats.org/officeDocument/2006/relationships/hyperlink" Target="FOTOS%20FALLAS\Fotos%20Restantes\RESTANTES%202\CARRIL%20D%20815-820.png" TargetMode="External"/><Relationship Id="rId165" Type="http://schemas.openxmlformats.org/officeDocument/2006/relationships/hyperlink" Target="FOTOS%20FALLAS\K00+425-K00+430.jpeg" TargetMode="External"/><Relationship Id="rId372" Type="http://schemas.openxmlformats.org/officeDocument/2006/relationships/hyperlink" Target="FOTOS%20FALLAS\Fotos%20Restantes\K00+095-K00+100.png" TargetMode="External"/><Relationship Id="rId677" Type="http://schemas.openxmlformats.org/officeDocument/2006/relationships/hyperlink" Target="FOTOS%20FALLAS\Fotos%20Restantes\RESTANTES%202\CARRIL%20D%20980-985.png" TargetMode="External"/><Relationship Id="rId232" Type="http://schemas.openxmlformats.org/officeDocument/2006/relationships/hyperlink" Target="FOTOS%20FALLAS\CARRIL%20D%20550-555.jpeg" TargetMode="External"/><Relationship Id="rId27" Type="http://schemas.openxmlformats.org/officeDocument/2006/relationships/hyperlink" Target="FOTOS%20FALLAS\CARRIL%20D%2075-80.jpeg" TargetMode="External"/><Relationship Id="rId537" Type="http://schemas.openxmlformats.org/officeDocument/2006/relationships/hyperlink" Target="FOTOS%20FALLAS\K00+230-K00+235.png" TargetMode="External"/><Relationship Id="rId744" Type="http://schemas.openxmlformats.org/officeDocument/2006/relationships/hyperlink" Target="FOTOS%20FALLAS\Fotos%20Restantes\RESTANTES%202\CARRIL%20D%20970-975.png" TargetMode="External"/><Relationship Id="rId80" Type="http://schemas.openxmlformats.org/officeDocument/2006/relationships/hyperlink" Target="FOTOS%20FALLAS\CARRIL%20D%20305-310.jpeg" TargetMode="External"/><Relationship Id="rId176" Type="http://schemas.openxmlformats.org/officeDocument/2006/relationships/hyperlink" Target="FOTOS%20FALLAS\CARRIL%20I%20445-450.jpeg" TargetMode="External"/><Relationship Id="rId383" Type="http://schemas.openxmlformats.org/officeDocument/2006/relationships/hyperlink" Target="FOTOS%20FALLAS\Fotos%20Restantes\K00+105-K00+110.png" TargetMode="External"/><Relationship Id="rId590" Type="http://schemas.openxmlformats.org/officeDocument/2006/relationships/hyperlink" Target="FOTOS%20FALLAS\Fotos%20Restantes\RESTANTES%202\CARRIL%20D%20800-805.png" TargetMode="External"/><Relationship Id="rId604" Type="http://schemas.openxmlformats.org/officeDocument/2006/relationships/hyperlink" Target="FOTOS%20FALLAS\Fotos%20Restantes\RESTANTES%202\CARRIL%20D%20810-815.png" TargetMode="External"/><Relationship Id="rId243" Type="http://schemas.openxmlformats.org/officeDocument/2006/relationships/hyperlink" Target="FOTOS%20FALLAS\K00+575-K00+580.jpeg" TargetMode="External"/><Relationship Id="rId450" Type="http://schemas.openxmlformats.org/officeDocument/2006/relationships/hyperlink" Target="FOTOS%20FALLAS\CARRIL%20D%20160-165.png" TargetMode="External"/><Relationship Id="rId688" Type="http://schemas.openxmlformats.org/officeDocument/2006/relationships/hyperlink" Target="FOTOS%20FALLAS\Fotos%20Restantes\RESTANTES%202\CARRIL%20D%20990-995.png" TargetMode="External"/><Relationship Id="rId38" Type="http://schemas.openxmlformats.org/officeDocument/2006/relationships/hyperlink" Target="FOTOS%20FALLAS\CARRIL%20D%20255-260.jpeg" TargetMode="External"/><Relationship Id="rId103" Type="http://schemas.openxmlformats.org/officeDocument/2006/relationships/hyperlink" Target="FOTOS%20FALLAS\CARRIL%20D%20335-340.jpeg" TargetMode="External"/><Relationship Id="rId310" Type="http://schemas.openxmlformats.org/officeDocument/2006/relationships/hyperlink" Target="FOTOS%20FALLAS\CARRIL%20I%20635-640.jpeg" TargetMode="External"/><Relationship Id="rId548" Type="http://schemas.openxmlformats.org/officeDocument/2006/relationships/hyperlink" Target="FOTOS%20FALLAS\K00+240-K00+245.png" TargetMode="External"/><Relationship Id="rId91" Type="http://schemas.openxmlformats.org/officeDocument/2006/relationships/hyperlink" Target="FOTOS%20FALLAS\CARRIL%20D%20325-330.jpeg" TargetMode="External"/><Relationship Id="rId187" Type="http://schemas.openxmlformats.org/officeDocument/2006/relationships/hyperlink" Target="FOTOS%20FALLAS\CARRIL%20D%20465-470.jpeg" TargetMode="External"/><Relationship Id="rId394" Type="http://schemas.openxmlformats.org/officeDocument/2006/relationships/hyperlink" Target="FOTOS%20FALLAS\Fotos%20Restantes\K00+115-K00+120.png" TargetMode="External"/><Relationship Id="rId408" Type="http://schemas.openxmlformats.org/officeDocument/2006/relationships/hyperlink" Target="FOTOS%20FALLAS\CARRIL%20D%20125-130.png" TargetMode="External"/><Relationship Id="rId615" Type="http://schemas.openxmlformats.org/officeDocument/2006/relationships/hyperlink" Target="FOTOS%20FALLAS\Fotos%20Restantes\RESTANTES%202\K00+825-K00+830.png" TargetMode="External"/><Relationship Id="rId254" Type="http://schemas.openxmlformats.org/officeDocument/2006/relationships/hyperlink" Target="FOTOS%20FALLAS\CARRIL%20D%20590-595.jpeg" TargetMode="External"/><Relationship Id="rId699" Type="http://schemas.openxmlformats.org/officeDocument/2006/relationships/hyperlink" Target="FOTOS%20FALLAS\Fotos%20Restantes\RESTANTES%202\PARCHE%20590-595..jpeg" TargetMode="External"/><Relationship Id="rId49" Type="http://schemas.openxmlformats.org/officeDocument/2006/relationships/hyperlink" Target="FOTOS%20FALLAS\CARRIL%20D%20260-265.jpeg" TargetMode="External"/><Relationship Id="rId114" Type="http://schemas.openxmlformats.org/officeDocument/2006/relationships/hyperlink" Target="FOTOS%20FALLAS\CARRIL%20D%20350-355.jpeg" TargetMode="External"/><Relationship Id="rId461" Type="http://schemas.openxmlformats.org/officeDocument/2006/relationships/hyperlink" Target="FOTOS%20FALLAS\Fotos%20Restantes\K00+170-K00+175.png" TargetMode="External"/><Relationship Id="rId559" Type="http://schemas.openxmlformats.org/officeDocument/2006/relationships/hyperlink" Target="FOTOS%20FALLAS\K00+345-K00+350.jpeg" TargetMode="External"/><Relationship Id="rId198" Type="http://schemas.openxmlformats.org/officeDocument/2006/relationships/hyperlink" Target="FOTOS%20FALLAS\K00+485-K00+490.jpeg" TargetMode="External"/><Relationship Id="rId321" Type="http://schemas.openxmlformats.org/officeDocument/2006/relationships/hyperlink" Target="FOTOS%20FALLAS\K00+735-K00+740.jpeg" TargetMode="External"/><Relationship Id="rId419" Type="http://schemas.openxmlformats.org/officeDocument/2006/relationships/hyperlink" Target="FOTOS%20FALLAS\CARRIL%20D%20135-140.png" TargetMode="External"/><Relationship Id="rId626" Type="http://schemas.openxmlformats.org/officeDocument/2006/relationships/hyperlink" Target="FOTOS%20FALLAS\Fotos%20Restantes\RESTANTES%202\CARRIL%20D%20835-840.png" TargetMode="External"/><Relationship Id="rId265" Type="http://schemas.openxmlformats.org/officeDocument/2006/relationships/hyperlink" Target="FOTOS%20FALLAS\CARRIL%20D%20600-605.jpeg" TargetMode="External"/><Relationship Id="rId472" Type="http://schemas.openxmlformats.org/officeDocument/2006/relationships/hyperlink" Target="FOTOS%20FALLAS\CARRIL%20D%20175-180.png" TargetMode="External"/><Relationship Id="rId125" Type="http://schemas.openxmlformats.org/officeDocument/2006/relationships/hyperlink" Target="FOTOS%20FALLAS\CARRIL%20D%20360-365.jpeg" TargetMode="External"/><Relationship Id="rId332" Type="http://schemas.openxmlformats.org/officeDocument/2006/relationships/hyperlink" Target="FOTOS%20FALLAS\Fotos%20Restantes\K00+110-K00+115.png" TargetMode="External"/><Relationship Id="rId637" Type="http://schemas.openxmlformats.org/officeDocument/2006/relationships/hyperlink" Target="FOTOS%20FALLAS\Fotos%20Restantes\RESTANTES%202\K00+845-K00+900.png" TargetMode="External"/><Relationship Id="rId276" Type="http://schemas.openxmlformats.org/officeDocument/2006/relationships/hyperlink" Target="FOTOS%20FALLAS\CARRIL%20I%20610-615.jpeg" TargetMode="External"/><Relationship Id="rId483" Type="http://schemas.openxmlformats.org/officeDocument/2006/relationships/hyperlink" Target="FOTOS%20FALLAS\FISURA%20LONGITUDINAL%20180-185.png" TargetMode="External"/><Relationship Id="rId690" Type="http://schemas.openxmlformats.org/officeDocument/2006/relationships/hyperlink" Target="FOTOS%20FALLAS\Fotos%20Restantes\RESTANTES%202\CARRIL%20D%20995-1000.png" TargetMode="External"/><Relationship Id="rId704" Type="http://schemas.openxmlformats.org/officeDocument/2006/relationships/hyperlink" Target="FOTOS%20FALLAS\Fotos%20Restantes\RESTANTES%202\K00+080-K00+085.png" TargetMode="External"/><Relationship Id="rId40" Type="http://schemas.openxmlformats.org/officeDocument/2006/relationships/hyperlink" Target="FOTOS%20FALLAS\CARRIL%20D%20255-260.jpeg" TargetMode="External"/><Relationship Id="rId136" Type="http://schemas.openxmlformats.org/officeDocument/2006/relationships/hyperlink" Target="FOTOS%20FALLAS\CARRIL%20D%20370-375.jpeg" TargetMode="External"/><Relationship Id="rId343" Type="http://schemas.openxmlformats.org/officeDocument/2006/relationships/hyperlink" Target="FOTOS%20FALLAS\Fotos%20Restantes\K00+165-K00+170.png" TargetMode="External"/><Relationship Id="rId550" Type="http://schemas.openxmlformats.org/officeDocument/2006/relationships/hyperlink" Target="FOTOS%20FALLAS\CARRIL%20D%20245-250.png" TargetMode="External"/><Relationship Id="rId203" Type="http://schemas.openxmlformats.org/officeDocument/2006/relationships/hyperlink" Target="FOTOS%20FALLAS\CARRIL%20I%20490-495.jpeg" TargetMode="External"/><Relationship Id="rId648" Type="http://schemas.openxmlformats.org/officeDocument/2006/relationships/hyperlink" Target="FOTOS%20FALLAS\Fotos%20Restantes\RESTANTES%202\CARRIL%20D%20920-925.png" TargetMode="External"/><Relationship Id="rId287" Type="http://schemas.openxmlformats.org/officeDocument/2006/relationships/hyperlink" Target="FOTOS%20FALLAS\CARRIL%20D%20620-625.jpeg" TargetMode="External"/><Relationship Id="rId410" Type="http://schemas.openxmlformats.org/officeDocument/2006/relationships/hyperlink" Target="FOTOS%20FALLAS\Fotos%20Restantes\CARRIL%20I%20125-130.png" TargetMode="External"/><Relationship Id="rId494" Type="http://schemas.openxmlformats.org/officeDocument/2006/relationships/hyperlink" Target="FOTOS%20FALLAS\CARRIL%20D%20190-195.png" TargetMode="External"/><Relationship Id="rId508" Type="http://schemas.openxmlformats.org/officeDocument/2006/relationships/hyperlink" Target="FOTOS%20FALLAS\CARRIL%20D%20205-210.png" TargetMode="External"/><Relationship Id="rId715" Type="http://schemas.openxmlformats.org/officeDocument/2006/relationships/hyperlink" Target="FOTOS%20FALLAS\Fotos%20Restantes\RESTANTES%202\CARRIL%20D%20945-950.png" TargetMode="External"/><Relationship Id="rId147" Type="http://schemas.openxmlformats.org/officeDocument/2006/relationships/hyperlink" Target="FOTOS%20FALLAS\CARRIL%20I%20385-390.jpeg" TargetMode="External"/><Relationship Id="rId354" Type="http://schemas.openxmlformats.org/officeDocument/2006/relationships/hyperlink" Target="FOTOS%20FALLAS\Fotos%20Restantes\K00+220-K00+225.png" TargetMode="External"/><Relationship Id="rId51" Type="http://schemas.openxmlformats.org/officeDocument/2006/relationships/hyperlink" Target="FOTOS%20FALLAS\BERMACUNETA%20265-270.jpeg" TargetMode="External"/><Relationship Id="rId561" Type="http://schemas.openxmlformats.org/officeDocument/2006/relationships/hyperlink" Target="FOTOS%20FALLAS\K00+375-K00+380.jpeg" TargetMode="External"/><Relationship Id="rId659" Type="http://schemas.openxmlformats.org/officeDocument/2006/relationships/hyperlink" Target="FOTOS%20FALLAS\Fotos%20Restantes\RESTANTES%202\CARRIL%20D%20960-965.png" TargetMode="External"/><Relationship Id="rId214" Type="http://schemas.openxmlformats.org/officeDocument/2006/relationships/hyperlink" Target="FOTOS%20FALLAS\CARRIL%20I%20510-515.jpeg" TargetMode="External"/><Relationship Id="rId298" Type="http://schemas.openxmlformats.org/officeDocument/2006/relationships/hyperlink" Target="FOTOS%20FALLAS\K00+630-K00+635.jpeg" TargetMode="External"/><Relationship Id="rId421" Type="http://schemas.openxmlformats.org/officeDocument/2006/relationships/hyperlink" Target="FOTOS%20FALLAS\CARRIL%20D%20135-140.png" TargetMode="External"/><Relationship Id="rId519" Type="http://schemas.openxmlformats.org/officeDocument/2006/relationships/hyperlink" Target="FOTOS%20FALLAS\K00+215-K00+220.png" TargetMode="External"/><Relationship Id="rId158" Type="http://schemas.openxmlformats.org/officeDocument/2006/relationships/hyperlink" Target="FOTOS%20FALLAS\K00+410-K00+415.jpeg" TargetMode="External"/><Relationship Id="rId726" Type="http://schemas.openxmlformats.org/officeDocument/2006/relationships/hyperlink" Target="FOTOS%20FALLAS\Fotos%20Restantes\RESTANTES%202\CARRIL%20950-955.png"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hyperlink" Target="FOTOS%20FALLAS\BERMACUNETA%20610-615.jpeg" TargetMode="External"/><Relationship Id="rId1" Type="http://schemas.openxmlformats.org/officeDocument/2006/relationships/hyperlink" Target="FOTOS%20FALLAS\BERMACUNETA%20340-345..jpe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theme="5"/>
  </sheetPr>
  <dimension ref="A1:S4474"/>
  <sheetViews>
    <sheetView topLeftCell="A4430" zoomScale="71" zoomScaleNormal="71" workbookViewId="0">
      <selection activeCell="P4309" sqref="P4309"/>
    </sheetView>
  </sheetViews>
  <sheetFormatPr baseColWidth="10" defaultRowHeight="15" x14ac:dyDescent="0.25"/>
  <cols>
    <col min="3" max="3" width="10.7109375" customWidth="1"/>
    <col min="5" max="5" width="27.28515625" customWidth="1"/>
    <col min="7" max="7" width="17.28515625" customWidth="1"/>
    <col min="9" max="9" width="38.5703125" customWidth="1"/>
    <col min="11" max="11" width="16" customWidth="1"/>
    <col min="14" max="14" width="11.5703125" customWidth="1"/>
    <col min="16" max="16" width="11.5703125" customWidth="1"/>
    <col min="17" max="17" width="4.42578125" customWidth="1"/>
    <col min="18" max="18" width="13.7109375" customWidth="1"/>
  </cols>
  <sheetData>
    <row r="1" spans="2:18" thickBot="1" x14ac:dyDescent="0.35"/>
    <row r="2" spans="2:18" x14ac:dyDescent="0.25">
      <c r="B2" s="173" t="s">
        <v>1</v>
      </c>
      <c r="C2" s="154"/>
      <c r="D2" s="154"/>
      <c r="E2" s="154"/>
      <c r="F2" s="154"/>
      <c r="G2" s="154"/>
      <c r="H2" s="154"/>
      <c r="I2" s="154"/>
      <c r="J2" s="154"/>
      <c r="K2" s="154"/>
      <c r="L2" s="154"/>
      <c r="M2" s="154"/>
      <c r="N2" s="154"/>
      <c r="O2" s="154"/>
      <c r="P2" s="154"/>
      <c r="Q2" s="154"/>
      <c r="R2" s="155"/>
    </row>
    <row r="3" spans="2:18" x14ac:dyDescent="0.25">
      <c r="B3" s="174"/>
      <c r="C3" s="262"/>
      <c r="D3" s="262"/>
      <c r="E3" s="262"/>
      <c r="F3" s="262"/>
      <c r="G3" s="262"/>
      <c r="H3" s="262"/>
      <c r="I3" s="262"/>
      <c r="J3" s="262"/>
      <c r="K3" s="262"/>
      <c r="L3" s="262"/>
      <c r="M3" s="262"/>
      <c r="N3" s="262"/>
      <c r="O3" s="262"/>
      <c r="P3" s="262"/>
      <c r="Q3" s="262"/>
      <c r="R3" s="158"/>
    </row>
    <row r="4" spans="2:18" x14ac:dyDescent="0.25">
      <c r="B4" s="174"/>
      <c r="C4" s="262"/>
      <c r="D4" s="262"/>
      <c r="E4" s="262"/>
      <c r="F4" s="262"/>
      <c r="G4" s="262"/>
      <c r="H4" s="262"/>
      <c r="I4" s="262"/>
      <c r="J4" s="262"/>
      <c r="K4" s="262"/>
      <c r="L4" s="262"/>
      <c r="M4" s="262"/>
      <c r="N4" s="262"/>
      <c r="O4" s="262"/>
      <c r="P4" s="262"/>
      <c r="Q4" s="262"/>
      <c r="R4" s="158"/>
    </row>
    <row r="5" spans="2:18" x14ac:dyDescent="0.25">
      <c r="B5" s="174" t="s">
        <v>2</v>
      </c>
      <c r="C5" s="262"/>
      <c r="D5" s="262"/>
      <c r="E5" s="262"/>
      <c r="F5" s="262"/>
      <c r="G5" s="262"/>
      <c r="H5" s="262"/>
      <c r="I5" s="262"/>
      <c r="J5" s="262"/>
      <c r="K5" s="262"/>
      <c r="L5" s="262"/>
      <c r="M5" s="262"/>
      <c r="N5" s="262"/>
      <c r="O5" s="262"/>
      <c r="P5" s="262"/>
      <c r="Q5" s="262"/>
      <c r="R5" s="158"/>
    </row>
    <row r="6" spans="2:18" x14ac:dyDescent="0.25">
      <c r="B6" s="174"/>
      <c r="C6" s="262"/>
      <c r="D6" s="262"/>
      <c r="E6" s="262"/>
      <c r="F6" s="262"/>
      <c r="G6" s="262"/>
      <c r="H6" s="262"/>
      <c r="I6" s="262"/>
      <c r="J6" s="262"/>
      <c r="K6" s="262"/>
      <c r="L6" s="262"/>
      <c r="M6" s="262"/>
      <c r="N6" s="262"/>
      <c r="O6" s="262"/>
      <c r="P6" s="262"/>
      <c r="Q6" s="262"/>
      <c r="R6" s="158"/>
    </row>
    <row r="7" spans="2:18" ht="15.75" thickBot="1" x14ac:dyDescent="0.3">
      <c r="B7" s="175" t="s">
        <v>3</v>
      </c>
      <c r="C7" s="146"/>
      <c r="D7" s="146"/>
      <c r="E7" s="146"/>
      <c r="F7" s="146"/>
      <c r="G7" s="146"/>
      <c r="H7" s="146"/>
      <c r="I7" s="146"/>
      <c r="J7" s="146"/>
      <c r="K7" s="146"/>
      <c r="L7" s="146"/>
      <c r="M7" s="146"/>
      <c r="N7" s="146"/>
      <c r="O7" s="146"/>
      <c r="P7" s="146"/>
      <c r="Q7" s="146"/>
      <c r="R7" s="176"/>
    </row>
    <row r="8" spans="2:18" thickBot="1" x14ac:dyDescent="0.35"/>
    <row r="9" spans="2:18" ht="14.45" x14ac:dyDescent="0.3">
      <c r="B9" s="177"/>
      <c r="C9" s="178"/>
      <c r="D9" s="178"/>
      <c r="E9" s="178"/>
      <c r="F9" s="178"/>
      <c r="G9" s="178"/>
      <c r="H9" s="178"/>
      <c r="I9" s="178"/>
      <c r="J9" s="178"/>
      <c r="K9" s="178"/>
      <c r="L9" s="178"/>
      <c r="M9" s="178"/>
      <c r="N9" s="178"/>
      <c r="O9" s="178"/>
      <c r="P9" s="178"/>
      <c r="Q9" s="178"/>
      <c r="R9" s="9"/>
    </row>
    <row r="10" spans="2:18" ht="15.75" thickBot="1" x14ac:dyDescent="0.3">
      <c r="B10" s="143" t="s">
        <v>4</v>
      </c>
      <c r="C10" s="144"/>
      <c r="D10" s="146" t="s">
        <v>273</v>
      </c>
      <c r="E10" s="146"/>
      <c r="F10" s="58"/>
      <c r="G10" s="58" t="s">
        <v>7</v>
      </c>
      <c r="H10" s="179">
        <v>43517</v>
      </c>
      <c r="I10" s="146"/>
      <c r="J10" s="58"/>
      <c r="K10" s="58" t="s">
        <v>11</v>
      </c>
      <c r="L10" s="78" t="s">
        <v>147</v>
      </c>
      <c r="M10" s="58"/>
      <c r="N10" s="58"/>
      <c r="O10" s="58" t="s">
        <v>13</v>
      </c>
      <c r="P10" s="98" t="s">
        <v>52</v>
      </c>
      <c r="Q10" s="144"/>
      <c r="R10" s="145"/>
    </row>
    <row r="11" spans="2:18" ht="14.45" x14ac:dyDescent="0.3">
      <c r="B11" s="143"/>
      <c r="C11" s="144"/>
      <c r="D11" s="144"/>
      <c r="E11" s="144"/>
      <c r="F11" s="144"/>
      <c r="G11" s="144"/>
      <c r="H11" s="144"/>
      <c r="I11" s="144"/>
      <c r="J11" s="144"/>
      <c r="K11" s="144"/>
      <c r="L11" s="144"/>
      <c r="M11" s="144"/>
      <c r="N11" s="144"/>
      <c r="O11" s="144"/>
      <c r="P11" s="144"/>
      <c r="Q11" s="144"/>
      <c r="R11" s="145"/>
    </row>
    <row r="12" spans="2:18" ht="15.75" thickBot="1" x14ac:dyDescent="0.3">
      <c r="B12" s="143" t="s">
        <v>5</v>
      </c>
      <c r="C12" s="144"/>
      <c r="D12" s="146"/>
      <c r="E12" s="146"/>
      <c r="F12" s="58"/>
      <c r="G12" s="58" t="s">
        <v>8</v>
      </c>
      <c r="H12" s="146">
        <v>1230</v>
      </c>
      <c r="I12" s="146"/>
      <c r="J12" s="58"/>
      <c r="K12" s="58" t="s">
        <v>12</v>
      </c>
      <c r="L12" s="18"/>
      <c r="M12" s="58"/>
      <c r="N12" s="58"/>
      <c r="O12" s="58" t="s">
        <v>14</v>
      </c>
      <c r="P12" s="96" t="s">
        <v>53</v>
      </c>
      <c r="Q12" s="144"/>
      <c r="R12" s="145"/>
    </row>
    <row r="13" spans="2:18" ht="14.45" x14ac:dyDescent="0.3">
      <c r="B13" s="143"/>
      <c r="C13" s="144"/>
      <c r="D13" s="144"/>
      <c r="E13" s="144"/>
      <c r="F13" s="144"/>
      <c r="G13" s="144"/>
      <c r="H13" s="144"/>
      <c r="I13" s="144"/>
      <c r="J13" s="144"/>
      <c r="K13" s="144"/>
      <c r="L13" s="144"/>
      <c r="M13" s="144"/>
      <c r="N13" s="144"/>
      <c r="O13" s="144"/>
      <c r="P13" s="144"/>
      <c r="Q13" s="144"/>
      <c r="R13" s="145"/>
    </row>
    <row r="14" spans="2:18" ht="15.75" thickBot="1" x14ac:dyDescent="0.3">
      <c r="B14" s="143" t="s">
        <v>6</v>
      </c>
      <c r="C14" s="144"/>
      <c r="D14" s="146" t="s">
        <v>213</v>
      </c>
      <c r="E14" s="146"/>
      <c r="F14" s="58"/>
      <c r="G14" s="58" t="s">
        <v>9</v>
      </c>
      <c r="H14" s="146" t="s">
        <v>214</v>
      </c>
      <c r="I14" s="146"/>
      <c r="J14" s="58"/>
      <c r="K14" s="58" t="s">
        <v>10</v>
      </c>
      <c r="L14" s="18"/>
      <c r="M14" s="58"/>
      <c r="N14" s="58"/>
      <c r="O14" s="58" t="s">
        <v>15</v>
      </c>
      <c r="P14" s="77">
        <v>1</v>
      </c>
      <c r="Q14" s="76" t="s">
        <v>16</v>
      </c>
      <c r="R14" s="79">
        <v>154</v>
      </c>
    </row>
    <row r="15" spans="2:18" ht="14.45" x14ac:dyDescent="0.3">
      <c r="B15" s="266"/>
      <c r="C15" s="267"/>
      <c r="D15" s="267"/>
      <c r="E15" s="267"/>
      <c r="F15" s="267"/>
      <c r="G15" s="267"/>
      <c r="H15" s="267"/>
      <c r="I15" s="267"/>
      <c r="J15" s="267"/>
      <c r="K15" s="267"/>
      <c r="L15" s="267"/>
      <c r="M15" s="267"/>
      <c r="N15" s="267"/>
      <c r="O15" s="267"/>
      <c r="P15" s="267"/>
      <c r="Q15" s="267"/>
      <c r="R15" s="268"/>
    </row>
    <row r="16" spans="2:18" thickBot="1" x14ac:dyDescent="0.35">
      <c r="B16" s="93"/>
      <c r="C16" s="94"/>
      <c r="D16" s="94"/>
      <c r="E16" s="94"/>
      <c r="F16" s="94"/>
      <c r="G16" s="94"/>
      <c r="H16" s="94"/>
      <c r="I16" s="94"/>
      <c r="J16" s="94"/>
      <c r="K16" s="94"/>
      <c r="L16" s="94"/>
      <c r="M16" s="94"/>
      <c r="N16" s="94"/>
      <c r="O16" s="94"/>
      <c r="P16" s="94"/>
      <c r="Q16" s="94"/>
      <c r="R16" s="95"/>
    </row>
    <row r="17" spans="1:18" ht="19.899999999999999" customHeight="1" x14ac:dyDescent="0.25">
      <c r="B17" s="151" t="s">
        <v>17</v>
      </c>
      <c r="C17" s="152"/>
      <c r="D17" s="152"/>
      <c r="E17" s="152"/>
      <c r="F17" s="152"/>
      <c r="G17" s="152"/>
      <c r="H17" s="152"/>
      <c r="I17" s="152"/>
      <c r="J17" s="263" t="s">
        <v>24</v>
      </c>
      <c r="K17" s="263"/>
      <c r="L17" s="263"/>
      <c r="M17" s="263"/>
      <c r="N17" s="263"/>
      <c r="O17" s="263"/>
      <c r="P17" s="263"/>
      <c r="Q17" s="263"/>
      <c r="R17" s="264"/>
    </row>
    <row r="18" spans="1:18" x14ac:dyDescent="0.25">
      <c r="B18" s="162" t="s">
        <v>18</v>
      </c>
      <c r="C18" s="163" t="s">
        <v>19</v>
      </c>
      <c r="D18" s="163" t="s">
        <v>20</v>
      </c>
      <c r="E18" s="147" t="s">
        <v>25</v>
      </c>
      <c r="F18" s="147"/>
      <c r="G18" s="147" t="s">
        <v>26</v>
      </c>
      <c r="H18" s="147"/>
      <c r="I18" s="163" t="s">
        <v>23</v>
      </c>
      <c r="J18" s="163"/>
      <c r="K18" s="163"/>
      <c r="L18" s="163"/>
      <c r="M18" s="163"/>
      <c r="N18" s="163"/>
      <c r="O18" s="163"/>
      <c r="P18" s="163"/>
      <c r="Q18" s="163"/>
      <c r="R18" s="265"/>
    </row>
    <row r="19" spans="1:18" x14ac:dyDescent="0.25">
      <c r="B19" s="162"/>
      <c r="C19" s="163"/>
      <c r="D19" s="163"/>
      <c r="E19" s="6" t="s">
        <v>21</v>
      </c>
      <c r="F19" s="6" t="s">
        <v>22</v>
      </c>
      <c r="G19" s="6" t="s">
        <v>21</v>
      </c>
      <c r="H19" s="6" t="s">
        <v>22</v>
      </c>
      <c r="I19" s="163"/>
      <c r="J19" s="163"/>
      <c r="K19" s="163"/>
      <c r="L19" s="163"/>
      <c r="M19" s="163"/>
      <c r="N19" s="163"/>
      <c r="O19" s="163"/>
      <c r="P19" s="163"/>
      <c r="Q19" s="163"/>
      <c r="R19" s="265"/>
    </row>
    <row r="20" spans="1:18" ht="43.15" customHeight="1" x14ac:dyDescent="0.25">
      <c r="A20" s="1"/>
      <c r="B20" s="11" t="s">
        <v>50</v>
      </c>
      <c r="C20" s="12" t="s">
        <v>58</v>
      </c>
      <c r="D20" s="12" t="s">
        <v>56</v>
      </c>
      <c r="E20" s="12" t="s">
        <v>59</v>
      </c>
      <c r="F20" s="12" t="s">
        <v>260</v>
      </c>
      <c r="G20" s="12"/>
      <c r="H20" s="12"/>
      <c r="I20" s="97" t="s">
        <v>985</v>
      </c>
      <c r="J20" s="132" t="s">
        <v>258</v>
      </c>
      <c r="K20" s="133"/>
      <c r="L20" s="133"/>
      <c r="M20" s="133"/>
      <c r="N20" s="133"/>
      <c r="O20" s="133"/>
      <c r="P20" s="133"/>
      <c r="Q20" s="133"/>
      <c r="R20" s="134"/>
    </row>
    <row r="21" spans="1:18" ht="36" customHeight="1" x14ac:dyDescent="0.25">
      <c r="B21" s="11" t="s">
        <v>94</v>
      </c>
      <c r="C21" s="12" t="s">
        <v>58</v>
      </c>
      <c r="D21" s="12" t="s">
        <v>56</v>
      </c>
      <c r="E21" s="12" t="s">
        <v>59</v>
      </c>
      <c r="F21" s="12" t="s">
        <v>260</v>
      </c>
      <c r="G21" s="12"/>
      <c r="H21" s="12"/>
      <c r="I21" s="97" t="s">
        <v>736</v>
      </c>
      <c r="J21" s="200"/>
      <c r="K21" s="201"/>
      <c r="L21" s="201"/>
      <c r="M21" s="201"/>
      <c r="N21" s="201"/>
      <c r="O21" s="201"/>
      <c r="P21" s="201"/>
      <c r="Q21" s="201"/>
      <c r="R21" s="202"/>
    </row>
    <row r="22" spans="1:18" x14ac:dyDescent="0.25">
      <c r="B22" s="130" t="s">
        <v>51</v>
      </c>
      <c r="C22" s="131"/>
      <c r="D22" s="131"/>
      <c r="E22" s="131"/>
      <c r="F22" s="131"/>
      <c r="G22" s="131"/>
      <c r="H22" s="131"/>
      <c r="I22" s="131"/>
      <c r="J22" s="189" t="s">
        <v>534</v>
      </c>
      <c r="K22" s="189"/>
      <c r="L22" s="189"/>
      <c r="M22" s="189"/>
      <c r="N22" s="189"/>
      <c r="O22" s="189"/>
      <c r="P22" s="189"/>
      <c r="Q22" s="189"/>
      <c r="R22" s="190"/>
    </row>
    <row r="23" spans="1:18" ht="57.6" customHeight="1" x14ac:dyDescent="0.25">
      <c r="B23" s="130"/>
      <c r="C23" s="131"/>
      <c r="D23" s="131"/>
      <c r="E23" s="131"/>
      <c r="F23" s="131"/>
      <c r="G23" s="131"/>
      <c r="H23" s="131"/>
      <c r="I23" s="131"/>
      <c r="J23" s="189"/>
      <c r="K23" s="189"/>
      <c r="L23" s="189"/>
      <c r="M23" s="189"/>
      <c r="N23" s="189"/>
      <c r="O23" s="189"/>
      <c r="P23" s="189"/>
      <c r="Q23" s="189"/>
      <c r="R23" s="190"/>
    </row>
    <row r="24" spans="1:18" x14ac:dyDescent="0.25">
      <c r="B24" s="130" t="s">
        <v>54</v>
      </c>
      <c r="C24" s="131"/>
      <c r="D24" s="131"/>
      <c r="E24" s="131"/>
      <c r="F24" s="131"/>
      <c r="G24" s="131"/>
      <c r="H24" s="131"/>
      <c r="I24" s="131"/>
      <c r="J24" s="132" t="s">
        <v>323</v>
      </c>
      <c r="K24" s="133"/>
      <c r="L24" s="133"/>
      <c r="M24" s="133"/>
      <c r="N24" s="133"/>
      <c r="O24" s="133"/>
      <c r="P24" s="133"/>
      <c r="Q24" s="133"/>
      <c r="R24" s="134"/>
    </row>
    <row r="25" spans="1:18" x14ac:dyDescent="0.25">
      <c r="B25" s="130"/>
      <c r="C25" s="131"/>
      <c r="D25" s="131"/>
      <c r="E25" s="131"/>
      <c r="F25" s="131"/>
      <c r="G25" s="131"/>
      <c r="H25" s="131"/>
      <c r="I25" s="131"/>
      <c r="J25" s="135"/>
      <c r="K25" s="233"/>
      <c r="L25" s="233"/>
      <c r="M25" s="233"/>
      <c r="N25" s="233"/>
      <c r="O25" s="233"/>
      <c r="P25" s="233"/>
      <c r="Q25" s="233"/>
      <c r="R25" s="137"/>
    </row>
    <row r="26" spans="1:18" x14ac:dyDescent="0.25">
      <c r="B26" s="130" t="s">
        <v>327</v>
      </c>
      <c r="C26" s="131"/>
      <c r="D26" s="131"/>
      <c r="E26" s="131"/>
      <c r="F26" s="131"/>
      <c r="G26" s="131"/>
      <c r="H26" s="131"/>
      <c r="I26" s="131"/>
      <c r="J26" s="135"/>
      <c r="K26" s="233"/>
      <c r="L26" s="233"/>
      <c r="M26" s="233"/>
      <c r="N26" s="233"/>
      <c r="O26" s="233"/>
      <c r="P26" s="233"/>
      <c r="Q26" s="233"/>
      <c r="R26" s="137"/>
    </row>
    <row r="27" spans="1:18" ht="15.75" thickBot="1" x14ac:dyDescent="0.3">
      <c r="B27" s="141"/>
      <c r="C27" s="142"/>
      <c r="D27" s="142"/>
      <c r="E27" s="142"/>
      <c r="F27" s="142"/>
      <c r="G27" s="142"/>
      <c r="H27" s="142"/>
      <c r="I27" s="142"/>
      <c r="J27" s="138"/>
      <c r="K27" s="139"/>
      <c r="L27" s="139"/>
      <c r="M27" s="139"/>
      <c r="N27" s="139"/>
      <c r="O27" s="139"/>
      <c r="P27" s="139"/>
      <c r="Q27" s="139"/>
      <c r="R27" s="140"/>
    </row>
    <row r="29" spans="1:18" thickBot="1" x14ac:dyDescent="0.35"/>
    <row r="30" spans="1:18" x14ac:dyDescent="0.25">
      <c r="B30" s="173" t="s">
        <v>1</v>
      </c>
      <c r="C30" s="154"/>
      <c r="D30" s="154"/>
      <c r="E30" s="154"/>
      <c r="F30" s="154"/>
      <c r="G30" s="154"/>
      <c r="H30" s="154"/>
      <c r="I30" s="154"/>
      <c r="J30" s="154"/>
      <c r="K30" s="154"/>
      <c r="L30" s="154"/>
      <c r="M30" s="154"/>
      <c r="N30" s="154"/>
      <c r="O30" s="154"/>
      <c r="P30" s="154"/>
      <c r="Q30" s="154"/>
      <c r="R30" s="155"/>
    </row>
    <row r="31" spans="1:18" x14ac:dyDescent="0.25">
      <c r="B31" s="174"/>
      <c r="C31" s="262"/>
      <c r="D31" s="262"/>
      <c r="E31" s="262"/>
      <c r="F31" s="262"/>
      <c r="G31" s="262"/>
      <c r="H31" s="262"/>
      <c r="I31" s="262"/>
      <c r="J31" s="262"/>
      <c r="K31" s="262"/>
      <c r="L31" s="262"/>
      <c r="M31" s="262"/>
      <c r="N31" s="262"/>
      <c r="O31" s="262"/>
      <c r="P31" s="262"/>
      <c r="Q31" s="262"/>
      <c r="R31" s="158"/>
    </row>
    <row r="32" spans="1:18" x14ac:dyDescent="0.25">
      <c r="B32" s="174"/>
      <c r="C32" s="262"/>
      <c r="D32" s="262"/>
      <c r="E32" s="262"/>
      <c r="F32" s="262"/>
      <c r="G32" s="262"/>
      <c r="H32" s="262"/>
      <c r="I32" s="262"/>
      <c r="J32" s="262"/>
      <c r="K32" s="262"/>
      <c r="L32" s="262"/>
      <c r="M32" s="262"/>
      <c r="N32" s="262"/>
      <c r="O32" s="262"/>
      <c r="P32" s="262"/>
      <c r="Q32" s="262"/>
      <c r="R32" s="158"/>
    </row>
    <row r="33" spans="2:18" x14ac:dyDescent="0.25">
      <c r="B33" s="174" t="s">
        <v>2</v>
      </c>
      <c r="C33" s="262"/>
      <c r="D33" s="262"/>
      <c r="E33" s="262"/>
      <c r="F33" s="262"/>
      <c r="G33" s="262"/>
      <c r="H33" s="262"/>
      <c r="I33" s="262"/>
      <c r="J33" s="262"/>
      <c r="K33" s="262"/>
      <c r="L33" s="262"/>
      <c r="M33" s="262"/>
      <c r="N33" s="262"/>
      <c r="O33" s="262"/>
      <c r="P33" s="262"/>
      <c r="Q33" s="262"/>
      <c r="R33" s="158"/>
    </row>
    <row r="34" spans="2:18" x14ac:dyDescent="0.25">
      <c r="B34" s="174"/>
      <c r="C34" s="262"/>
      <c r="D34" s="262"/>
      <c r="E34" s="262"/>
      <c r="F34" s="262"/>
      <c r="G34" s="262"/>
      <c r="H34" s="262"/>
      <c r="I34" s="262"/>
      <c r="J34" s="262"/>
      <c r="K34" s="262"/>
      <c r="L34" s="262"/>
      <c r="M34" s="262"/>
      <c r="N34" s="262"/>
      <c r="O34" s="262"/>
      <c r="P34" s="262"/>
      <c r="Q34" s="262"/>
      <c r="R34" s="158"/>
    </row>
    <row r="35" spans="2:18" ht="15.75" thickBot="1" x14ac:dyDescent="0.3">
      <c r="B35" s="175" t="s">
        <v>3</v>
      </c>
      <c r="C35" s="146"/>
      <c r="D35" s="146"/>
      <c r="E35" s="146"/>
      <c r="F35" s="146"/>
      <c r="G35" s="146"/>
      <c r="H35" s="146"/>
      <c r="I35" s="146"/>
      <c r="J35" s="146"/>
      <c r="K35" s="146"/>
      <c r="L35" s="146"/>
      <c r="M35" s="146"/>
      <c r="N35" s="146"/>
      <c r="O35" s="146"/>
      <c r="P35" s="146"/>
      <c r="Q35" s="146"/>
      <c r="R35" s="176"/>
    </row>
    <row r="36" spans="2:18" thickBot="1" x14ac:dyDescent="0.35"/>
    <row r="37" spans="2:18" ht="14.45" x14ac:dyDescent="0.3">
      <c r="B37" s="177"/>
      <c r="C37" s="178"/>
      <c r="D37" s="178"/>
      <c r="E37" s="178"/>
      <c r="F37" s="178"/>
      <c r="G37" s="178"/>
      <c r="H37" s="178"/>
      <c r="I37" s="178"/>
      <c r="J37" s="178"/>
      <c r="K37" s="178"/>
      <c r="L37" s="178"/>
      <c r="M37" s="178"/>
      <c r="N37" s="178"/>
      <c r="O37" s="178"/>
      <c r="P37" s="178"/>
      <c r="Q37" s="178"/>
      <c r="R37" s="9"/>
    </row>
    <row r="38" spans="2:18" ht="15.75" thickBot="1" x14ac:dyDescent="0.3">
      <c r="B38" s="143" t="s">
        <v>4</v>
      </c>
      <c r="C38" s="144"/>
      <c r="D38" s="146" t="s">
        <v>273</v>
      </c>
      <c r="E38" s="146"/>
      <c r="F38" s="58"/>
      <c r="G38" s="58" t="s">
        <v>7</v>
      </c>
      <c r="H38" s="179">
        <v>43517</v>
      </c>
      <c r="I38" s="146"/>
      <c r="J38" s="58"/>
      <c r="K38" s="58" t="s">
        <v>11</v>
      </c>
      <c r="L38" s="55" t="s">
        <v>147</v>
      </c>
      <c r="M38" s="58"/>
      <c r="N38" s="58"/>
      <c r="O38" s="58" t="s">
        <v>13</v>
      </c>
      <c r="P38" s="100" t="s">
        <v>53</v>
      </c>
      <c r="Q38" s="144"/>
      <c r="R38" s="145"/>
    </row>
    <row r="39" spans="2:18" ht="14.45" x14ac:dyDescent="0.3">
      <c r="B39" s="143"/>
      <c r="C39" s="144"/>
      <c r="D39" s="144"/>
      <c r="E39" s="144"/>
      <c r="F39" s="144"/>
      <c r="G39" s="144"/>
      <c r="H39" s="144"/>
      <c r="I39" s="144"/>
      <c r="J39" s="144"/>
      <c r="K39" s="144"/>
      <c r="L39" s="144"/>
      <c r="M39" s="144"/>
      <c r="N39" s="144"/>
      <c r="O39" s="144"/>
      <c r="P39" s="144"/>
      <c r="Q39" s="144"/>
      <c r="R39" s="145"/>
    </row>
    <row r="40" spans="2:18" ht="15.75" thickBot="1" x14ac:dyDescent="0.3">
      <c r="B40" s="143" t="s">
        <v>5</v>
      </c>
      <c r="C40" s="144"/>
      <c r="D40" s="146"/>
      <c r="E40" s="146"/>
      <c r="F40" s="58"/>
      <c r="G40" s="58" t="s">
        <v>8</v>
      </c>
      <c r="H40" s="146">
        <v>1230</v>
      </c>
      <c r="I40" s="146"/>
      <c r="J40" s="58"/>
      <c r="K40" s="58" t="s">
        <v>12</v>
      </c>
      <c r="L40" s="18"/>
      <c r="M40" s="58"/>
      <c r="N40" s="58"/>
      <c r="O40" s="58" t="s">
        <v>14</v>
      </c>
      <c r="P40" s="96" t="s">
        <v>55</v>
      </c>
      <c r="Q40" s="144"/>
      <c r="R40" s="145"/>
    </row>
    <row r="41" spans="2:18" ht="14.45" x14ac:dyDescent="0.3">
      <c r="B41" s="143"/>
      <c r="C41" s="144"/>
      <c r="D41" s="144"/>
      <c r="E41" s="144"/>
      <c r="F41" s="144"/>
      <c r="G41" s="144"/>
      <c r="H41" s="144"/>
      <c r="I41" s="144"/>
      <c r="J41" s="144"/>
      <c r="K41" s="144"/>
      <c r="L41" s="144"/>
      <c r="M41" s="144"/>
      <c r="N41" s="144"/>
      <c r="O41" s="144"/>
      <c r="P41" s="144"/>
      <c r="Q41" s="144"/>
      <c r="R41" s="145"/>
    </row>
    <row r="42" spans="2:18" ht="15.75" thickBot="1" x14ac:dyDescent="0.3">
      <c r="B42" s="143" t="s">
        <v>6</v>
      </c>
      <c r="C42" s="144"/>
      <c r="D42" s="146" t="s">
        <v>213</v>
      </c>
      <c r="E42" s="146"/>
      <c r="F42" s="58"/>
      <c r="G42" s="58" t="s">
        <v>9</v>
      </c>
      <c r="H42" s="146" t="s">
        <v>214</v>
      </c>
      <c r="I42" s="146"/>
      <c r="J42" s="58"/>
      <c r="K42" s="58" t="s">
        <v>10</v>
      </c>
      <c r="L42" s="18"/>
      <c r="M42" s="58"/>
      <c r="N42" s="58"/>
      <c r="O42" s="58" t="s">
        <v>15</v>
      </c>
      <c r="P42" s="54">
        <v>2</v>
      </c>
      <c r="Q42" s="51" t="s">
        <v>16</v>
      </c>
      <c r="R42" s="57">
        <v>154</v>
      </c>
    </row>
    <row r="43" spans="2:18" thickBot="1" x14ac:dyDescent="0.35">
      <c r="B43" s="148"/>
      <c r="C43" s="149"/>
      <c r="D43" s="149"/>
      <c r="E43" s="149"/>
      <c r="F43" s="149"/>
      <c r="G43" s="149"/>
      <c r="H43" s="149"/>
      <c r="I43" s="149"/>
      <c r="J43" s="149"/>
      <c r="K43" s="149"/>
      <c r="L43" s="149"/>
      <c r="M43" s="149"/>
      <c r="N43" s="149"/>
      <c r="O43" s="149"/>
      <c r="P43" s="149"/>
      <c r="Q43" s="149"/>
      <c r="R43" s="150"/>
    </row>
    <row r="44" spans="2:18" thickBot="1" x14ac:dyDescent="0.35"/>
    <row r="45" spans="2:18" x14ac:dyDescent="0.25">
      <c r="B45" s="151" t="s">
        <v>17</v>
      </c>
      <c r="C45" s="152"/>
      <c r="D45" s="152"/>
      <c r="E45" s="152"/>
      <c r="F45" s="152"/>
      <c r="G45" s="152"/>
      <c r="H45" s="152"/>
      <c r="I45" s="152"/>
      <c r="J45" s="263" t="s">
        <v>24</v>
      </c>
      <c r="K45" s="263"/>
      <c r="L45" s="263"/>
      <c r="M45" s="263"/>
      <c r="N45" s="263"/>
      <c r="O45" s="263"/>
      <c r="P45" s="263"/>
      <c r="Q45" s="263"/>
      <c r="R45" s="264"/>
    </row>
    <row r="46" spans="2:18" x14ac:dyDescent="0.25">
      <c r="B46" s="162" t="s">
        <v>18</v>
      </c>
      <c r="C46" s="163" t="s">
        <v>19</v>
      </c>
      <c r="D46" s="163" t="s">
        <v>20</v>
      </c>
      <c r="E46" s="147" t="s">
        <v>25</v>
      </c>
      <c r="F46" s="147"/>
      <c r="G46" s="147" t="s">
        <v>26</v>
      </c>
      <c r="H46" s="147"/>
      <c r="I46" s="163" t="s">
        <v>23</v>
      </c>
      <c r="J46" s="163"/>
      <c r="K46" s="163"/>
      <c r="L46" s="163"/>
      <c r="M46" s="163"/>
      <c r="N46" s="163"/>
      <c r="O46" s="163"/>
      <c r="P46" s="163"/>
      <c r="Q46" s="163"/>
      <c r="R46" s="265"/>
    </row>
    <row r="47" spans="2:18" x14ac:dyDescent="0.25">
      <c r="B47" s="162"/>
      <c r="C47" s="163"/>
      <c r="D47" s="163"/>
      <c r="E47" s="6" t="s">
        <v>21</v>
      </c>
      <c r="F47" s="6" t="s">
        <v>22</v>
      </c>
      <c r="G47" s="6" t="s">
        <v>21</v>
      </c>
      <c r="H47" s="6" t="s">
        <v>22</v>
      </c>
      <c r="I47" s="163"/>
      <c r="J47" s="163"/>
      <c r="K47" s="163"/>
      <c r="L47" s="163"/>
      <c r="M47" s="163"/>
      <c r="N47" s="163"/>
      <c r="O47" s="163"/>
      <c r="P47" s="163"/>
      <c r="Q47" s="163"/>
      <c r="R47" s="265"/>
    </row>
    <row r="48" spans="2:18" ht="34.15" customHeight="1" x14ac:dyDescent="0.3">
      <c r="B48" s="11" t="s">
        <v>50</v>
      </c>
      <c r="C48" s="12" t="s">
        <v>259</v>
      </c>
      <c r="D48" s="12" t="s">
        <v>56</v>
      </c>
      <c r="E48" s="12" t="s">
        <v>57</v>
      </c>
      <c r="F48" s="15" t="s">
        <v>536</v>
      </c>
      <c r="G48" s="12"/>
      <c r="H48" s="12"/>
      <c r="I48" s="97" t="s">
        <v>53</v>
      </c>
      <c r="J48" s="238" t="s">
        <v>322</v>
      </c>
      <c r="K48" s="239"/>
      <c r="L48" s="239"/>
      <c r="M48" s="239"/>
      <c r="N48" s="239"/>
      <c r="O48" s="239"/>
      <c r="P48" s="239"/>
      <c r="Q48" s="239"/>
      <c r="R48" s="240"/>
    </row>
    <row r="49" spans="2:18" ht="31.9" customHeight="1" x14ac:dyDescent="0.25">
      <c r="B49" s="11" t="s">
        <v>50</v>
      </c>
      <c r="C49" s="12" t="s">
        <v>58</v>
      </c>
      <c r="D49" s="12" t="s">
        <v>56</v>
      </c>
      <c r="E49" s="12" t="s">
        <v>57</v>
      </c>
      <c r="F49" s="12" t="s">
        <v>260</v>
      </c>
      <c r="G49" s="12"/>
      <c r="H49" s="3"/>
      <c r="I49" s="97" t="s">
        <v>737</v>
      </c>
      <c r="J49" s="132" t="s">
        <v>261</v>
      </c>
      <c r="K49" s="133"/>
      <c r="L49" s="133"/>
      <c r="M49" s="133"/>
      <c r="N49" s="133"/>
      <c r="O49" s="133"/>
      <c r="P49" s="133"/>
      <c r="Q49" s="133"/>
      <c r="R49" s="134"/>
    </row>
    <row r="50" spans="2:18" ht="28.9" customHeight="1" x14ac:dyDescent="0.25">
      <c r="B50" s="11" t="s">
        <v>94</v>
      </c>
      <c r="C50" s="12" t="s">
        <v>58</v>
      </c>
      <c r="D50" s="12" t="s">
        <v>56</v>
      </c>
      <c r="E50" s="12" t="s">
        <v>57</v>
      </c>
      <c r="F50" s="12" t="s">
        <v>260</v>
      </c>
      <c r="G50" s="12"/>
      <c r="H50" s="3"/>
      <c r="I50" s="97" t="s">
        <v>738</v>
      </c>
      <c r="J50" s="200"/>
      <c r="K50" s="201"/>
      <c r="L50" s="201"/>
      <c r="M50" s="201"/>
      <c r="N50" s="201"/>
      <c r="O50" s="201"/>
      <c r="P50" s="201"/>
      <c r="Q50" s="201"/>
      <c r="R50" s="202"/>
    </row>
    <row r="51" spans="2:18" ht="14.45" customHeight="1" x14ac:dyDescent="0.25">
      <c r="B51" s="130" t="s">
        <v>51</v>
      </c>
      <c r="C51" s="131"/>
      <c r="D51" s="131"/>
      <c r="E51" s="131"/>
      <c r="F51" s="131"/>
      <c r="G51" s="131"/>
      <c r="H51" s="131"/>
      <c r="I51" s="131"/>
      <c r="J51" s="132" t="s">
        <v>538</v>
      </c>
      <c r="K51" s="133"/>
      <c r="L51" s="133"/>
      <c r="M51" s="133"/>
      <c r="N51" s="133"/>
      <c r="O51" s="133"/>
      <c r="P51" s="133"/>
      <c r="Q51" s="133"/>
      <c r="R51" s="134"/>
    </row>
    <row r="52" spans="2:18" ht="15.6" customHeight="1" x14ac:dyDescent="0.25">
      <c r="B52" s="130"/>
      <c r="C52" s="131"/>
      <c r="D52" s="131"/>
      <c r="E52" s="131"/>
      <c r="F52" s="131"/>
      <c r="G52" s="131"/>
      <c r="H52" s="131"/>
      <c r="I52" s="131"/>
      <c r="J52" s="135"/>
      <c r="K52" s="136"/>
      <c r="L52" s="136"/>
      <c r="M52" s="136"/>
      <c r="N52" s="136"/>
      <c r="O52" s="136"/>
      <c r="P52" s="136"/>
      <c r="Q52" s="136"/>
      <c r="R52" s="137"/>
    </row>
    <row r="53" spans="2:18" x14ac:dyDescent="0.25">
      <c r="B53" s="130" t="s">
        <v>54</v>
      </c>
      <c r="C53" s="131"/>
      <c r="D53" s="131"/>
      <c r="E53" s="131"/>
      <c r="F53" s="131"/>
      <c r="G53" s="131"/>
      <c r="H53" s="131"/>
      <c r="I53" s="131"/>
      <c r="J53" s="135"/>
      <c r="K53" s="136"/>
      <c r="L53" s="136"/>
      <c r="M53" s="136"/>
      <c r="N53" s="136"/>
      <c r="O53" s="136"/>
      <c r="P53" s="136"/>
      <c r="Q53" s="136"/>
      <c r="R53" s="137"/>
    </row>
    <row r="54" spans="2:18" x14ac:dyDescent="0.25">
      <c r="B54" s="130"/>
      <c r="C54" s="131"/>
      <c r="D54" s="131"/>
      <c r="E54" s="131"/>
      <c r="F54" s="131"/>
      <c r="G54" s="131"/>
      <c r="H54" s="131"/>
      <c r="I54" s="131"/>
      <c r="J54" s="135"/>
      <c r="K54" s="136"/>
      <c r="L54" s="136"/>
      <c r="M54" s="136"/>
      <c r="N54" s="136"/>
      <c r="O54" s="136"/>
      <c r="P54" s="136"/>
      <c r="Q54" s="136"/>
      <c r="R54" s="137"/>
    </row>
    <row r="55" spans="2:18" x14ac:dyDescent="0.25">
      <c r="B55" s="130" t="s">
        <v>327</v>
      </c>
      <c r="C55" s="131"/>
      <c r="D55" s="131"/>
      <c r="E55" s="131"/>
      <c r="F55" s="131"/>
      <c r="G55" s="131"/>
      <c r="H55" s="131"/>
      <c r="I55" s="131"/>
      <c r="J55" s="135"/>
      <c r="K55" s="136"/>
      <c r="L55" s="136"/>
      <c r="M55" s="136"/>
      <c r="N55" s="136"/>
      <c r="O55" s="136"/>
      <c r="P55" s="136"/>
      <c r="Q55" s="136"/>
      <c r="R55" s="137"/>
    </row>
    <row r="56" spans="2:18" ht="15.75" thickBot="1" x14ac:dyDescent="0.3">
      <c r="B56" s="141"/>
      <c r="C56" s="142"/>
      <c r="D56" s="142"/>
      <c r="E56" s="142"/>
      <c r="F56" s="142"/>
      <c r="G56" s="142"/>
      <c r="H56" s="142"/>
      <c r="I56" s="142"/>
      <c r="J56" s="138"/>
      <c r="K56" s="139"/>
      <c r="L56" s="139"/>
      <c r="M56" s="139"/>
      <c r="N56" s="139"/>
      <c r="O56" s="139"/>
      <c r="P56" s="139"/>
      <c r="Q56" s="139"/>
      <c r="R56" s="140"/>
    </row>
    <row r="57" spans="2:18" thickBot="1" x14ac:dyDescent="0.35"/>
    <row r="58" spans="2:18" x14ac:dyDescent="0.25">
      <c r="B58" s="173" t="s">
        <v>1</v>
      </c>
      <c r="C58" s="154"/>
      <c r="D58" s="154"/>
      <c r="E58" s="154"/>
      <c r="F58" s="154"/>
      <c r="G58" s="154"/>
      <c r="H58" s="154"/>
      <c r="I58" s="154"/>
      <c r="J58" s="154"/>
      <c r="K58" s="154"/>
      <c r="L58" s="154"/>
      <c r="M58" s="154"/>
      <c r="N58" s="154"/>
      <c r="O58" s="154"/>
      <c r="P58" s="154"/>
      <c r="Q58" s="154"/>
      <c r="R58" s="155"/>
    </row>
    <row r="59" spans="2:18" x14ac:dyDescent="0.25">
      <c r="B59" s="174"/>
      <c r="C59" s="262"/>
      <c r="D59" s="262"/>
      <c r="E59" s="262"/>
      <c r="F59" s="262"/>
      <c r="G59" s="262"/>
      <c r="H59" s="262"/>
      <c r="I59" s="262"/>
      <c r="J59" s="262"/>
      <c r="K59" s="262"/>
      <c r="L59" s="262"/>
      <c r="M59" s="262"/>
      <c r="N59" s="262"/>
      <c r="O59" s="262"/>
      <c r="P59" s="262"/>
      <c r="Q59" s="262"/>
      <c r="R59" s="158"/>
    </row>
    <row r="60" spans="2:18" x14ac:dyDescent="0.25">
      <c r="B60" s="174"/>
      <c r="C60" s="262"/>
      <c r="D60" s="262"/>
      <c r="E60" s="262"/>
      <c r="F60" s="262"/>
      <c r="G60" s="262"/>
      <c r="H60" s="262"/>
      <c r="I60" s="262"/>
      <c r="J60" s="262"/>
      <c r="K60" s="262"/>
      <c r="L60" s="262"/>
      <c r="M60" s="262"/>
      <c r="N60" s="262"/>
      <c r="O60" s="262"/>
      <c r="P60" s="262"/>
      <c r="Q60" s="262"/>
      <c r="R60" s="158"/>
    </row>
    <row r="61" spans="2:18" x14ac:dyDescent="0.25">
      <c r="B61" s="174" t="s">
        <v>2</v>
      </c>
      <c r="C61" s="262"/>
      <c r="D61" s="262"/>
      <c r="E61" s="262"/>
      <c r="F61" s="262"/>
      <c r="G61" s="262"/>
      <c r="H61" s="262"/>
      <c r="I61" s="262"/>
      <c r="J61" s="262"/>
      <c r="K61" s="262"/>
      <c r="L61" s="262"/>
      <c r="M61" s="262"/>
      <c r="N61" s="262"/>
      <c r="O61" s="262"/>
      <c r="P61" s="262"/>
      <c r="Q61" s="262"/>
      <c r="R61" s="158"/>
    </row>
    <row r="62" spans="2:18" x14ac:dyDescent="0.25">
      <c r="B62" s="174"/>
      <c r="C62" s="262"/>
      <c r="D62" s="262"/>
      <c r="E62" s="262"/>
      <c r="F62" s="262"/>
      <c r="G62" s="262"/>
      <c r="H62" s="262"/>
      <c r="I62" s="262"/>
      <c r="J62" s="262"/>
      <c r="K62" s="262"/>
      <c r="L62" s="262"/>
      <c r="M62" s="262"/>
      <c r="N62" s="262"/>
      <c r="O62" s="262"/>
      <c r="P62" s="262"/>
      <c r="Q62" s="262"/>
      <c r="R62" s="158"/>
    </row>
    <row r="63" spans="2:18" ht="15.75" thickBot="1" x14ac:dyDescent="0.3">
      <c r="B63" s="175" t="s">
        <v>3</v>
      </c>
      <c r="C63" s="146"/>
      <c r="D63" s="146"/>
      <c r="E63" s="146"/>
      <c r="F63" s="146"/>
      <c r="G63" s="146"/>
      <c r="H63" s="146"/>
      <c r="I63" s="146"/>
      <c r="J63" s="146"/>
      <c r="K63" s="146"/>
      <c r="L63" s="146"/>
      <c r="M63" s="146"/>
      <c r="N63" s="146"/>
      <c r="O63" s="146"/>
      <c r="P63" s="146"/>
      <c r="Q63" s="146"/>
      <c r="R63" s="176"/>
    </row>
    <row r="64" spans="2:18" thickBot="1" x14ac:dyDescent="0.35"/>
    <row r="65" spans="2:18" ht="14.45" x14ac:dyDescent="0.3">
      <c r="B65" s="177"/>
      <c r="C65" s="178"/>
      <c r="D65" s="178"/>
      <c r="E65" s="178"/>
      <c r="F65" s="178"/>
      <c r="G65" s="178"/>
      <c r="H65" s="178"/>
      <c r="I65" s="178"/>
      <c r="J65" s="178"/>
      <c r="K65" s="178"/>
      <c r="L65" s="178"/>
      <c r="M65" s="178"/>
      <c r="N65" s="178"/>
      <c r="O65" s="178"/>
      <c r="P65" s="178"/>
      <c r="Q65" s="178"/>
      <c r="R65" s="9"/>
    </row>
    <row r="66" spans="2:18" ht="15.75" thickBot="1" x14ac:dyDescent="0.3">
      <c r="B66" s="143" t="s">
        <v>4</v>
      </c>
      <c r="C66" s="144"/>
      <c r="D66" s="146" t="s">
        <v>273</v>
      </c>
      <c r="E66" s="146"/>
      <c r="F66" s="58"/>
      <c r="G66" s="58" t="s">
        <v>7</v>
      </c>
      <c r="H66" s="179">
        <v>43517</v>
      </c>
      <c r="I66" s="146"/>
      <c r="J66" s="58"/>
      <c r="K66" s="58" t="s">
        <v>11</v>
      </c>
      <c r="L66" s="55" t="s">
        <v>147</v>
      </c>
      <c r="M66" s="58"/>
      <c r="N66" s="58"/>
      <c r="O66" s="58" t="s">
        <v>13</v>
      </c>
      <c r="P66" s="100" t="s">
        <v>55</v>
      </c>
      <c r="Q66" s="144"/>
      <c r="R66" s="145"/>
    </row>
    <row r="67" spans="2:18" ht="14.45" x14ac:dyDescent="0.3">
      <c r="B67" s="143"/>
      <c r="C67" s="144"/>
      <c r="D67" s="144"/>
      <c r="E67" s="144"/>
      <c r="F67" s="144"/>
      <c r="G67" s="144"/>
      <c r="H67" s="144"/>
      <c r="I67" s="144"/>
      <c r="J67" s="144"/>
      <c r="K67" s="144"/>
      <c r="L67" s="144"/>
      <c r="M67" s="144"/>
      <c r="N67" s="144"/>
      <c r="O67" s="144"/>
      <c r="P67" s="144"/>
      <c r="Q67" s="144"/>
      <c r="R67" s="145"/>
    </row>
    <row r="68" spans="2:18" ht="15.75" thickBot="1" x14ac:dyDescent="0.3">
      <c r="B68" s="143" t="s">
        <v>5</v>
      </c>
      <c r="C68" s="144"/>
      <c r="D68" s="146"/>
      <c r="E68" s="146"/>
      <c r="F68" s="58"/>
      <c r="G68" s="58" t="s">
        <v>8</v>
      </c>
      <c r="H68" s="146">
        <v>1230</v>
      </c>
      <c r="I68" s="146"/>
      <c r="J68" s="58"/>
      <c r="K68" s="58" t="s">
        <v>12</v>
      </c>
      <c r="L68" s="18"/>
      <c r="M68" s="58"/>
      <c r="N68" s="58"/>
      <c r="O68" s="58" t="s">
        <v>14</v>
      </c>
      <c r="P68" s="28" t="s">
        <v>60</v>
      </c>
      <c r="Q68" s="144"/>
      <c r="R68" s="145"/>
    </row>
    <row r="69" spans="2:18" ht="14.45" x14ac:dyDescent="0.3">
      <c r="B69" s="143"/>
      <c r="C69" s="144"/>
      <c r="D69" s="144"/>
      <c r="E69" s="144"/>
      <c r="F69" s="144"/>
      <c r="G69" s="144"/>
      <c r="H69" s="144"/>
      <c r="I69" s="144"/>
      <c r="J69" s="144"/>
      <c r="K69" s="144"/>
      <c r="L69" s="144"/>
      <c r="M69" s="144"/>
      <c r="N69" s="144"/>
      <c r="O69" s="144"/>
      <c r="P69" s="144"/>
      <c r="Q69" s="144"/>
      <c r="R69" s="145"/>
    </row>
    <row r="70" spans="2:18" ht="15.75" thickBot="1" x14ac:dyDescent="0.3">
      <c r="B70" s="143" t="s">
        <v>6</v>
      </c>
      <c r="C70" s="144"/>
      <c r="D70" s="146" t="s">
        <v>213</v>
      </c>
      <c r="E70" s="146"/>
      <c r="F70" s="58"/>
      <c r="G70" s="58" t="s">
        <v>9</v>
      </c>
      <c r="H70" s="146" t="s">
        <v>214</v>
      </c>
      <c r="I70" s="146"/>
      <c r="J70" s="58"/>
      <c r="K70" s="58" t="s">
        <v>10</v>
      </c>
      <c r="L70" s="18"/>
      <c r="M70" s="58"/>
      <c r="N70" s="58"/>
      <c r="O70" s="58" t="s">
        <v>15</v>
      </c>
      <c r="P70" s="54">
        <v>3</v>
      </c>
      <c r="Q70" s="51" t="s">
        <v>16</v>
      </c>
      <c r="R70" s="57">
        <v>154</v>
      </c>
    </row>
    <row r="71" spans="2:18" thickBot="1" x14ac:dyDescent="0.35">
      <c r="B71" s="148"/>
      <c r="C71" s="149"/>
      <c r="D71" s="149"/>
      <c r="E71" s="149"/>
      <c r="F71" s="149"/>
      <c r="G71" s="149"/>
      <c r="H71" s="149"/>
      <c r="I71" s="149"/>
      <c r="J71" s="149"/>
      <c r="K71" s="149"/>
      <c r="L71" s="149"/>
      <c r="M71" s="149"/>
      <c r="N71" s="149"/>
      <c r="O71" s="149"/>
      <c r="P71" s="149"/>
      <c r="Q71" s="149"/>
      <c r="R71" s="150"/>
    </row>
    <row r="72" spans="2:18" thickBot="1" x14ac:dyDescent="0.35"/>
    <row r="73" spans="2:18" x14ac:dyDescent="0.25">
      <c r="B73" s="151" t="s">
        <v>17</v>
      </c>
      <c r="C73" s="152"/>
      <c r="D73" s="152"/>
      <c r="E73" s="152"/>
      <c r="F73" s="152"/>
      <c r="G73" s="152"/>
      <c r="H73" s="152"/>
      <c r="I73" s="152"/>
      <c r="J73" s="263" t="s">
        <v>24</v>
      </c>
      <c r="K73" s="263"/>
      <c r="L73" s="263"/>
      <c r="M73" s="263"/>
      <c r="N73" s="263"/>
      <c r="O73" s="263"/>
      <c r="P73" s="263"/>
      <c r="Q73" s="263"/>
      <c r="R73" s="264"/>
    </row>
    <row r="74" spans="2:18" x14ac:dyDescent="0.25">
      <c r="B74" s="162" t="s">
        <v>18</v>
      </c>
      <c r="C74" s="163" t="s">
        <v>19</v>
      </c>
      <c r="D74" s="163" t="s">
        <v>20</v>
      </c>
      <c r="E74" s="147" t="s">
        <v>25</v>
      </c>
      <c r="F74" s="147"/>
      <c r="G74" s="147" t="s">
        <v>26</v>
      </c>
      <c r="H74" s="147"/>
      <c r="I74" s="163" t="s">
        <v>23</v>
      </c>
      <c r="J74" s="163"/>
      <c r="K74" s="163"/>
      <c r="L74" s="163"/>
      <c r="M74" s="163"/>
      <c r="N74" s="163"/>
      <c r="O74" s="163"/>
      <c r="P74" s="163"/>
      <c r="Q74" s="163"/>
      <c r="R74" s="265"/>
    </row>
    <row r="75" spans="2:18" x14ac:dyDescent="0.25">
      <c r="B75" s="162"/>
      <c r="C75" s="163"/>
      <c r="D75" s="163"/>
      <c r="E75" s="6" t="s">
        <v>21</v>
      </c>
      <c r="F75" s="6" t="s">
        <v>22</v>
      </c>
      <c r="G75" s="6" t="s">
        <v>21</v>
      </c>
      <c r="H75" s="6" t="s">
        <v>22</v>
      </c>
      <c r="I75" s="163"/>
      <c r="J75" s="163"/>
      <c r="K75" s="163"/>
      <c r="L75" s="163"/>
      <c r="M75" s="163"/>
      <c r="N75" s="163"/>
      <c r="O75" s="163"/>
      <c r="P75" s="163"/>
      <c r="Q75" s="163"/>
      <c r="R75" s="265"/>
    </row>
    <row r="76" spans="2:18" ht="45" customHeight="1" x14ac:dyDescent="0.3">
      <c r="B76" s="11" t="s">
        <v>50</v>
      </c>
      <c r="C76" s="12" t="s">
        <v>259</v>
      </c>
      <c r="D76" s="12" t="s">
        <v>56</v>
      </c>
      <c r="E76" s="12" t="s">
        <v>465</v>
      </c>
      <c r="F76" s="24" t="s">
        <v>535</v>
      </c>
      <c r="G76" s="12"/>
      <c r="H76" s="12"/>
      <c r="I76" s="97" t="s">
        <v>739</v>
      </c>
      <c r="J76" s="238" t="s">
        <v>215</v>
      </c>
      <c r="K76" s="239"/>
      <c r="L76" s="239"/>
      <c r="M76" s="239"/>
      <c r="N76" s="239"/>
      <c r="O76" s="239"/>
      <c r="P76" s="239"/>
      <c r="Q76" s="239"/>
      <c r="R76" s="240"/>
    </row>
    <row r="77" spans="2:18" ht="28.15" customHeight="1" x14ac:dyDescent="0.25">
      <c r="B77" s="11" t="s">
        <v>50</v>
      </c>
      <c r="C77" s="12" t="s">
        <v>58</v>
      </c>
      <c r="D77" s="12" t="s">
        <v>56</v>
      </c>
      <c r="E77" s="12" t="s">
        <v>465</v>
      </c>
      <c r="F77" s="12" t="s">
        <v>260</v>
      </c>
      <c r="G77" s="3"/>
      <c r="H77" s="3"/>
      <c r="I77" s="97" t="s">
        <v>740</v>
      </c>
      <c r="J77" s="132" t="s">
        <v>261</v>
      </c>
      <c r="K77" s="133"/>
      <c r="L77" s="133"/>
      <c r="M77" s="133"/>
      <c r="N77" s="133"/>
      <c r="O77" s="133"/>
      <c r="P77" s="133"/>
      <c r="Q77" s="133"/>
      <c r="R77" s="134"/>
    </row>
    <row r="78" spans="2:18" ht="30" customHeight="1" x14ac:dyDescent="0.25">
      <c r="B78" s="11" t="s">
        <v>94</v>
      </c>
      <c r="C78" s="12" t="s">
        <v>58</v>
      </c>
      <c r="D78" s="12" t="s">
        <v>56</v>
      </c>
      <c r="E78" s="12" t="s">
        <v>465</v>
      </c>
      <c r="F78" s="12" t="s">
        <v>260</v>
      </c>
      <c r="G78" s="3"/>
      <c r="H78" s="3"/>
      <c r="I78" s="97" t="s">
        <v>741</v>
      </c>
      <c r="J78" s="200"/>
      <c r="K78" s="201"/>
      <c r="L78" s="201"/>
      <c r="M78" s="201"/>
      <c r="N78" s="201"/>
      <c r="O78" s="201"/>
      <c r="P78" s="201"/>
      <c r="Q78" s="201"/>
      <c r="R78" s="202"/>
    </row>
    <row r="79" spans="2:18" ht="14.45" customHeight="1" x14ac:dyDescent="0.25">
      <c r="B79" s="130" t="s">
        <v>51</v>
      </c>
      <c r="C79" s="131"/>
      <c r="D79" s="131"/>
      <c r="E79" s="131"/>
      <c r="F79" s="131"/>
      <c r="G79" s="131"/>
      <c r="H79" s="131"/>
      <c r="I79" s="131"/>
      <c r="J79" s="132" t="s">
        <v>539</v>
      </c>
      <c r="K79" s="133"/>
      <c r="L79" s="133"/>
      <c r="M79" s="133"/>
      <c r="N79" s="133"/>
      <c r="O79" s="133"/>
      <c r="P79" s="133"/>
      <c r="Q79" s="133"/>
      <c r="R79" s="134"/>
    </row>
    <row r="80" spans="2:18" ht="10.9" customHeight="1" x14ac:dyDescent="0.25">
      <c r="B80" s="130"/>
      <c r="C80" s="131"/>
      <c r="D80" s="131"/>
      <c r="E80" s="131"/>
      <c r="F80" s="131"/>
      <c r="G80" s="131"/>
      <c r="H80" s="131"/>
      <c r="I80" s="131"/>
      <c r="J80" s="135"/>
      <c r="K80" s="136"/>
      <c r="L80" s="136"/>
      <c r="M80" s="136"/>
      <c r="N80" s="136"/>
      <c r="O80" s="136"/>
      <c r="P80" s="136"/>
      <c r="Q80" s="136"/>
      <c r="R80" s="137"/>
    </row>
    <row r="81" spans="2:18" x14ac:dyDescent="0.25">
      <c r="B81" s="130" t="s">
        <v>54</v>
      </c>
      <c r="C81" s="131"/>
      <c r="D81" s="131"/>
      <c r="E81" s="131"/>
      <c r="F81" s="131"/>
      <c r="G81" s="131"/>
      <c r="H81" s="131"/>
      <c r="I81" s="131"/>
      <c r="J81" s="135"/>
      <c r="K81" s="136"/>
      <c r="L81" s="136"/>
      <c r="M81" s="136"/>
      <c r="N81" s="136"/>
      <c r="O81" s="136"/>
      <c r="P81" s="136"/>
      <c r="Q81" s="136"/>
      <c r="R81" s="137"/>
    </row>
    <row r="82" spans="2:18" x14ac:dyDescent="0.25">
      <c r="B82" s="130"/>
      <c r="C82" s="131"/>
      <c r="D82" s="131"/>
      <c r="E82" s="131"/>
      <c r="F82" s="131"/>
      <c r="G82" s="131"/>
      <c r="H82" s="131"/>
      <c r="I82" s="131"/>
      <c r="J82" s="135"/>
      <c r="K82" s="136"/>
      <c r="L82" s="136"/>
      <c r="M82" s="136"/>
      <c r="N82" s="136"/>
      <c r="O82" s="136"/>
      <c r="P82" s="136"/>
      <c r="Q82" s="136"/>
      <c r="R82" s="137"/>
    </row>
    <row r="83" spans="2:18" x14ac:dyDescent="0.25">
      <c r="B83" s="130" t="s">
        <v>328</v>
      </c>
      <c r="C83" s="131"/>
      <c r="D83" s="131"/>
      <c r="E83" s="131"/>
      <c r="F83" s="131"/>
      <c r="G83" s="131"/>
      <c r="H83" s="131"/>
      <c r="I83" s="131"/>
      <c r="J83" s="135"/>
      <c r="K83" s="136"/>
      <c r="L83" s="136"/>
      <c r="M83" s="136"/>
      <c r="N83" s="136"/>
      <c r="O83" s="136"/>
      <c r="P83" s="136"/>
      <c r="Q83" s="136"/>
      <c r="R83" s="137"/>
    </row>
    <row r="84" spans="2:18" ht="15.75" thickBot="1" x14ac:dyDescent="0.3">
      <c r="B84" s="141"/>
      <c r="C84" s="142"/>
      <c r="D84" s="142"/>
      <c r="E84" s="142"/>
      <c r="F84" s="142"/>
      <c r="G84" s="142"/>
      <c r="H84" s="142"/>
      <c r="I84" s="142"/>
      <c r="J84" s="138"/>
      <c r="K84" s="139"/>
      <c r="L84" s="139"/>
      <c r="M84" s="139"/>
      <c r="N84" s="139"/>
      <c r="O84" s="139"/>
      <c r="P84" s="139"/>
      <c r="Q84" s="139"/>
      <c r="R84" s="140"/>
    </row>
    <row r="85" spans="2:18" thickBot="1" x14ac:dyDescent="0.35"/>
    <row r="86" spans="2:18" x14ac:dyDescent="0.25">
      <c r="B86" s="173" t="s">
        <v>1</v>
      </c>
      <c r="C86" s="154"/>
      <c r="D86" s="154"/>
      <c r="E86" s="154"/>
      <c r="F86" s="154"/>
      <c r="G86" s="154"/>
      <c r="H86" s="154"/>
      <c r="I86" s="154"/>
      <c r="J86" s="154"/>
      <c r="K86" s="154"/>
      <c r="L86" s="154"/>
      <c r="M86" s="154"/>
      <c r="N86" s="154"/>
      <c r="O86" s="154"/>
      <c r="P86" s="154"/>
      <c r="Q86" s="154"/>
      <c r="R86" s="155"/>
    </row>
    <row r="87" spans="2:18" x14ac:dyDescent="0.25">
      <c r="B87" s="174"/>
      <c r="C87" s="262"/>
      <c r="D87" s="262"/>
      <c r="E87" s="262"/>
      <c r="F87" s="262"/>
      <c r="G87" s="262"/>
      <c r="H87" s="262"/>
      <c r="I87" s="262"/>
      <c r="J87" s="262"/>
      <c r="K87" s="262"/>
      <c r="L87" s="262"/>
      <c r="M87" s="262"/>
      <c r="N87" s="262"/>
      <c r="O87" s="262"/>
      <c r="P87" s="262"/>
      <c r="Q87" s="262"/>
      <c r="R87" s="158"/>
    </row>
    <row r="88" spans="2:18" x14ac:dyDescent="0.25">
      <c r="B88" s="174"/>
      <c r="C88" s="262"/>
      <c r="D88" s="262"/>
      <c r="E88" s="262"/>
      <c r="F88" s="262"/>
      <c r="G88" s="262"/>
      <c r="H88" s="262"/>
      <c r="I88" s="262"/>
      <c r="J88" s="262"/>
      <c r="K88" s="262"/>
      <c r="L88" s="262"/>
      <c r="M88" s="262"/>
      <c r="N88" s="262"/>
      <c r="O88" s="262"/>
      <c r="P88" s="262"/>
      <c r="Q88" s="262"/>
      <c r="R88" s="158"/>
    </row>
    <row r="89" spans="2:18" x14ac:dyDescent="0.25">
      <c r="B89" s="174" t="s">
        <v>2</v>
      </c>
      <c r="C89" s="262"/>
      <c r="D89" s="262"/>
      <c r="E89" s="262"/>
      <c r="F89" s="262"/>
      <c r="G89" s="262"/>
      <c r="H89" s="262"/>
      <c r="I89" s="262"/>
      <c r="J89" s="262"/>
      <c r="K89" s="262"/>
      <c r="L89" s="262"/>
      <c r="M89" s="262"/>
      <c r="N89" s="262"/>
      <c r="O89" s="262"/>
      <c r="P89" s="262"/>
      <c r="Q89" s="262"/>
      <c r="R89" s="158"/>
    </row>
    <row r="90" spans="2:18" x14ac:dyDescent="0.25">
      <c r="B90" s="174"/>
      <c r="C90" s="262"/>
      <c r="D90" s="262"/>
      <c r="E90" s="262"/>
      <c r="F90" s="262"/>
      <c r="G90" s="262"/>
      <c r="H90" s="262"/>
      <c r="I90" s="262"/>
      <c r="J90" s="262"/>
      <c r="K90" s="262"/>
      <c r="L90" s="262"/>
      <c r="M90" s="262"/>
      <c r="N90" s="262"/>
      <c r="O90" s="262"/>
      <c r="P90" s="262"/>
      <c r="Q90" s="262"/>
      <c r="R90" s="158"/>
    </row>
    <row r="91" spans="2:18" ht="15.75" thickBot="1" x14ac:dyDescent="0.3">
      <c r="B91" s="175" t="s">
        <v>3</v>
      </c>
      <c r="C91" s="146"/>
      <c r="D91" s="146"/>
      <c r="E91" s="146"/>
      <c r="F91" s="146"/>
      <c r="G91" s="146"/>
      <c r="H91" s="146"/>
      <c r="I91" s="146"/>
      <c r="J91" s="146"/>
      <c r="K91" s="146"/>
      <c r="L91" s="146"/>
      <c r="M91" s="146"/>
      <c r="N91" s="146"/>
      <c r="O91" s="146"/>
      <c r="P91" s="146"/>
      <c r="Q91" s="146"/>
      <c r="R91" s="176"/>
    </row>
    <row r="92" spans="2:18" thickBot="1" x14ac:dyDescent="0.35"/>
    <row r="93" spans="2:18" ht="14.45" x14ac:dyDescent="0.3">
      <c r="B93" s="177"/>
      <c r="C93" s="178"/>
      <c r="D93" s="178"/>
      <c r="E93" s="178"/>
      <c r="F93" s="178"/>
      <c r="G93" s="178"/>
      <c r="H93" s="178"/>
      <c r="I93" s="178"/>
      <c r="J93" s="178"/>
      <c r="K93" s="178"/>
      <c r="L93" s="178"/>
      <c r="M93" s="178"/>
      <c r="N93" s="178"/>
      <c r="O93" s="178"/>
      <c r="P93" s="178"/>
      <c r="Q93" s="178"/>
      <c r="R93" s="9"/>
    </row>
    <row r="94" spans="2:18" ht="15.75" thickBot="1" x14ac:dyDescent="0.3">
      <c r="B94" s="143" t="s">
        <v>4</v>
      </c>
      <c r="C94" s="144"/>
      <c r="D94" s="146" t="s">
        <v>273</v>
      </c>
      <c r="E94" s="146"/>
      <c r="F94" s="58"/>
      <c r="G94" s="58" t="s">
        <v>7</v>
      </c>
      <c r="H94" s="179">
        <v>43517</v>
      </c>
      <c r="I94" s="146"/>
      <c r="J94" s="58"/>
      <c r="K94" s="58" t="s">
        <v>11</v>
      </c>
      <c r="L94" s="55" t="s">
        <v>147</v>
      </c>
      <c r="M94" s="58"/>
      <c r="N94" s="58"/>
      <c r="O94" s="58" t="s">
        <v>13</v>
      </c>
      <c r="P94" s="98" t="s">
        <v>60</v>
      </c>
      <c r="Q94" s="144"/>
      <c r="R94" s="145"/>
    </row>
    <row r="95" spans="2:18" ht="14.45" x14ac:dyDescent="0.3">
      <c r="B95" s="143"/>
      <c r="C95" s="144"/>
      <c r="D95" s="144"/>
      <c r="E95" s="144"/>
      <c r="F95" s="144"/>
      <c r="G95" s="144"/>
      <c r="H95" s="144"/>
      <c r="I95" s="144"/>
      <c r="J95" s="144"/>
      <c r="K95" s="144"/>
      <c r="L95" s="144"/>
      <c r="M95" s="144"/>
      <c r="N95" s="144"/>
      <c r="O95" s="144"/>
      <c r="P95" s="144"/>
      <c r="Q95" s="144"/>
      <c r="R95" s="145"/>
    </row>
    <row r="96" spans="2:18" ht="15.75" thickBot="1" x14ac:dyDescent="0.3">
      <c r="B96" s="143" t="s">
        <v>5</v>
      </c>
      <c r="C96" s="144"/>
      <c r="D96" s="146"/>
      <c r="E96" s="146"/>
      <c r="F96" s="58"/>
      <c r="G96" s="58" t="s">
        <v>8</v>
      </c>
      <c r="H96" s="146">
        <v>1230</v>
      </c>
      <c r="I96" s="146"/>
      <c r="J96" s="58"/>
      <c r="K96" s="58" t="s">
        <v>12</v>
      </c>
      <c r="L96" s="18"/>
      <c r="M96" s="58"/>
      <c r="N96" s="58"/>
      <c r="O96" s="58" t="s">
        <v>14</v>
      </c>
      <c r="P96" s="28" t="s">
        <v>61</v>
      </c>
      <c r="Q96" s="144"/>
      <c r="R96" s="145"/>
    </row>
    <row r="97" spans="2:18" ht="14.45" x14ac:dyDescent="0.3">
      <c r="B97" s="143"/>
      <c r="C97" s="144"/>
      <c r="D97" s="144"/>
      <c r="E97" s="144"/>
      <c r="F97" s="144"/>
      <c r="G97" s="144"/>
      <c r="H97" s="144"/>
      <c r="I97" s="144"/>
      <c r="J97" s="144"/>
      <c r="K97" s="144"/>
      <c r="L97" s="144"/>
      <c r="M97" s="144"/>
      <c r="N97" s="144"/>
      <c r="O97" s="144"/>
      <c r="P97" s="144"/>
      <c r="Q97" s="144"/>
      <c r="R97" s="145"/>
    </row>
    <row r="98" spans="2:18" ht="15.75" thickBot="1" x14ac:dyDescent="0.3">
      <c r="B98" s="143" t="s">
        <v>6</v>
      </c>
      <c r="C98" s="144"/>
      <c r="D98" s="146" t="s">
        <v>213</v>
      </c>
      <c r="E98" s="146"/>
      <c r="F98" s="58"/>
      <c r="G98" s="58" t="s">
        <v>9</v>
      </c>
      <c r="H98" s="146" t="s">
        <v>214</v>
      </c>
      <c r="I98" s="146"/>
      <c r="J98" s="58"/>
      <c r="K98" s="58" t="s">
        <v>10</v>
      </c>
      <c r="L98" s="18"/>
      <c r="M98" s="58"/>
      <c r="N98" s="58"/>
      <c r="O98" s="58" t="s">
        <v>15</v>
      </c>
      <c r="P98" s="54">
        <v>4</v>
      </c>
      <c r="Q98" s="51" t="s">
        <v>16</v>
      </c>
      <c r="R98" s="57">
        <v>154</v>
      </c>
    </row>
    <row r="99" spans="2:18" thickBot="1" x14ac:dyDescent="0.35">
      <c r="B99" s="148"/>
      <c r="C99" s="149"/>
      <c r="D99" s="149"/>
      <c r="E99" s="149"/>
      <c r="F99" s="149"/>
      <c r="G99" s="149"/>
      <c r="H99" s="149"/>
      <c r="I99" s="149"/>
      <c r="J99" s="149"/>
      <c r="K99" s="149"/>
      <c r="L99" s="149"/>
      <c r="M99" s="149"/>
      <c r="N99" s="149"/>
      <c r="O99" s="149"/>
      <c r="P99" s="149"/>
      <c r="Q99" s="149"/>
      <c r="R99" s="150"/>
    </row>
    <row r="100" spans="2:18" thickBot="1" x14ac:dyDescent="0.35"/>
    <row r="101" spans="2:18" x14ac:dyDescent="0.25">
      <c r="B101" s="151" t="s">
        <v>17</v>
      </c>
      <c r="C101" s="152"/>
      <c r="D101" s="152"/>
      <c r="E101" s="152"/>
      <c r="F101" s="152"/>
      <c r="G101" s="152"/>
      <c r="H101" s="152"/>
      <c r="I101" s="152"/>
      <c r="J101" s="263" t="s">
        <v>24</v>
      </c>
      <c r="K101" s="263"/>
      <c r="L101" s="263"/>
      <c r="M101" s="263"/>
      <c r="N101" s="263"/>
      <c r="O101" s="263"/>
      <c r="P101" s="263"/>
      <c r="Q101" s="263"/>
      <c r="R101" s="264"/>
    </row>
    <row r="102" spans="2:18" x14ac:dyDescent="0.25">
      <c r="B102" s="162" t="s">
        <v>18</v>
      </c>
      <c r="C102" s="163" t="s">
        <v>19</v>
      </c>
      <c r="D102" s="163" t="s">
        <v>20</v>
      </c>
      <c r="E102" s="147" t="s">
        <v>25</v>
      </c>
      <c r="F102" s="147"/>
      <c r="G102" s="147" t="s">
        <v>26</v>
      </c>
      <c r="H102" s="147"/>
      <c r="I102" s="163" t="s">
        <v>23</v>
      </c>
      <c r="J102" s="163"/>
      <c r="K102" s="163"/>
      <c r="L102" s="163"/>
      <c r="M102" s="163"/>
      <c r="N102" s="163"/>
      <c r="O102" s="163"/>
      <c r="P102" s="163"/>
      <c r="Q102" s="163"/>
      <c r="R102" s="265"/>
    </row>
    <row r="103" spans="2:18" x14ac:dyDescent="0.25">
      <c r="B103" s="162"/>
      <c r="C103" s="163"/>
      <c r="D103" s="163"/>
      <c r="E103" s="6" t="s">
        <v>21</v>
      </c>
      <c r="F103" s="6" t="s">
        <v>22</v>
      </c>
      <c r="G103" s="6" t="s">
        <v>21</v>
      </c>
      <c r="H103" s="6" t="s">
        <v>22</v>
      </c>
      <c r="I103" s="163"/>
      <c r="J103" s="163"/>
      <c r="K103" s="163"/>
      <c r="L103" s="163"/>
      <c r="M103" s="163"/>
      <c r="N103" s="163"/>
      <c r="O103" s="163"/>
      <c r="P103" s="163"/>
      <c r="Q103" s="163"/>
      <c r="R103" s="265"/>
    </row>
    <row r="104" spans="2:18" ht="32.450000000000003" customHeight="1" x14ac:dyDescent="0.25">
      <c r="B104" s="11" t="s">
        <v>50</v>
      </c>
      <c r="C104" s="12" t="s">
        <v>259</v>
      </c>
      <c r="D104" s="12" t="s">
        <v>63</v>
      </c>
      <c r="E104" s="12" t="s">
        <v>62</v>
      </c>
      <c r="F104" s="15" t="s">
        <v>536</v>
      </c>
      <c r="G104" s="12"/>
      <c r="H104" s="12"/>
      <c r="I104" s="97" t="s">
        <v>743</v>
      </c>
      <c r="J104" s="238" t="s">
        <v>216</v>
      </c>
      <c r="K104" s="239"/>
      <c r="L104" s="239"/>
      <c r="M104" s="239"/>
      <c r="N104" s="239"/>
      <c r="O104" s="239"/>
      <c r="P104" s="239"/>
      <c r="Q104" s="239"/>
      <c r="R104" s="240"/>
    </row>
    <row r="105" spans="2:18" ht="30.6" customHeight="1" x14ac:dyDescent="0.25">
      <c r="B105" s="11" t="s">
        <v>50</v>
      </c>
      <c r="C105" s="12" t="s">
        <v>259</v>
      </c>
      <c r="D105" s="12" t="s">
        <v>63</v>
      </c>
      <c r="E105" s="12" t="s">
        <v>64</v>
      </c>
      <c r="F105" s="15" t="s">
        <v>536</v>
      </c>
      <c r="G105" s="3"/>
      <c r="H105" s="3"/>
      <c r="I105" s="97" t="s">
        <v>743</v>
      </c>
      <c r="J105" s="253" t="s">
        <v>149</v>
      </c>
      <c r="K105" s="254"/>
      <c r="L105" s="254"/>
      <c r="M105" s="254"/>
      <c r="N105" s="254"/>
      <c r="O105" s="254"/>
      <c r="P105" s="254"/>
      <c r="Q105" s="254"/>
      <c r="R105" s="255"/>
    </row>
    <row r="106" spans="2:18" ht="33" customHeight="1" x14ac:dyDescent="0.25">
      <c r="B106" s="11" t="s">
        <v>50</v>
      </c>
      <c r="C106" s="12" t="s">
        <v>259</v>
      </c>
      <c r="D106" s="12" t="s">
        <v>65</v>
      </c>
      <c r="E106" s="12" t="s">
        <v>62</v>
      </c>
      <c r="F106" s="15" t="s">
        <v>537</v>
      </c>
      <c r="G106" s="3"/>
      <c r="I106" s="97" t="s">
        <v>743</v>
      </c>
      <c r="J106" s="253" t="s">
        <v>159</v>
      </c>
      <c r="K106" s="254"/>
      <c r="L106" s="254"/>
      <c r="M106" s="254"/>
      <c r="N106" s="254"/>
      <c r="O106" s="254"/>
      <c r="P106" s="254"/>
      <c r="Q106" s="254"/>
      <c r="R106" s="255"/>
    </row>
    <row r="107" spans="2:18" ht="32.450000000000003" customHeight="1" x14ac:dyDescent="0.25">
      <c r="B107" s="11" t="s">
        <v>50</v>
      </c>
      <c r="C107" s="12" t="s">
        <v>259</v>
      </c>
      <c r="D107" s="12" t="s">
        <v>56</v>
      </c>
      <c r="E107" s="12" t="s">
        <v>62</v>
      </c>
      <c r="F107" s="15" t="s">
        <v>537</v>
      </c>
      <c r="G107" s="3"/>
      <c r="H107" s="3"/>
      <c r="I107" s="97" t="s">
        <v>743</v>
      </c>
      <c r="J107" s="253" t="s">
        <v>158</v>
      </c>
      <c r="K107" s="254"/>
      <c r="L107" s="254"/>
      <c r="M107" s="254"/>
      <c r="N107" s="254"/>
      <c r="O107" s="254"/>
      <c r="P107" s="254"/>
      <c r="Q107" s="254"/>
      <c r="R107" s="255"/>
    </row>
    <row r="108" spans="2:18" ht="27.6" customHeight="1" x14ac:dyDescent="0.25">
      <c r="B108" s="11" t="s">
        <v>50</v>
      </c>
      <c r="C108" s="12" t="s">
        <v>58</v>
      </c>
      <c r="D108" s="12" t="s">
        <v>56</v>
      </c>
      <c r="E108" s="12" t="s">
        <v>64</v>
      </c>
      <c r="F108" s="12" t="s">
        <v>260</v>
      </c>
      <c r="G108" s="3"/>
      <c r="H108" s="3"/>
      <c r="I108" s="97" t="s">
        <v>743</v>
      </c>
      <c r="J108" s="132" t="s">
        <v>274</v>
      </c>
      <c r="K108" s="133"/>
      <c r="L108" s="133"/>
      <c r="M108" s="133"/>
      <c r="N108" s="133"/>
      <c r="O108" s="133"/>
      <c r="P108" s="133"/>
      <c r="Q108" s="133"/>
      <c r="R108" s="134"/>
    </row>
    <row r="109" spans="2:18" ht="31.9" customHeight="1" x14ac:dyDescent="0.25">
      <c r="B109" s="11" t="s">
        <v>94</v>
      </c>
      <c r="C109" s="12" t="s">
        <v>58</v>
      </c>
      <c r="D109" s="12" t="s">
        <v>56</v>
      </c>
      <c r="E109" s="12" t="s">
        <v>62</v>
      </c>
      <c r="F109" s="12" t="s">
        <v>260</v>
      </c>
      <c r="G109" s="3"/>
      <c r="H109" s="3"/>
      <c r="I109" s="97" t="s">
        <v>742</v>
      </c>
      <c r="J109" s="200"/>
      <c r="K109" s="201"/>
      <c r="L109" s="201"/>
      <c r="M109" s="201"/>
      <c r="N109" s="201"/>
      <c r="O109" s="201"/>
      <c r="P109" s="201"/>
      <c r="Q109" s="201"/>
      <c r="R109" s="202"/>
    </row>
    <row r="110" spans="2:18" ht="14.45" customHeight="1" x14ac:dyDescent="0.25">
      <c r="B110" s="130" t="s">
        <v>51</v>
      </c>
      <c r="C110" s="131"/>
      <c r="D110" s="131"/>
      <c r="E110" s="131"/>
      <c r="F110" s="131"/>
      <c r="G110" s="131"/>
      <c r="H110" s="131"/>
      <c r="I110" s="131"/>
      <c r="J110" s="167" t="s">
        <v>708</v>
      </c>
      <c r="K110" s="168"/>
      <c r="L110" s="168"/>
      <c r="M110" s="168"/>
      <c r="N110" s="168"/>
      <c r="O110" s="168"/>
      <c r="P110" s="168"/>
      <c r="Q110" s="168"/>
      <c r="R110" s="169"/>
    </row>
    <row r="111" spans="2:18" ht="22.15" customHeight="1" x14ac:dyDescent="0.25">
      <c r="B111" s="130"/>
      <c r="C111" s="131"/>
      <c r="D111" s="131"/>
      <c r="E111" s="131"/>
      <c r="F111" s="131"/>
      <c r="G111" s="131"/>
      <c r="H111" s="131"/>
      <c r="I111" s="131"/>
      <c r="J111" s="209"/>
      <c r="K111" s="210"/>
      <c r="L111" s="210"/>
      <c r="M111" s="210"/>
      <c r="N111" s="210"/>
      <c r="O111" s="210"/>
      <c r="P111" s="210"/>
      <c r="Q111" s="210"/>
      <c r="R111" s="211"/>
    </row>
    <row r="112" spans="2:18" x14ac:dyDescent="0.25">
      <c r="B112" s="130" t="s">
        <v>54</v>
      </c>
      <c r="C112" s="131"/>
      <c r="D112" s="131"/>
      <c r="E112" s="131"/>
      <c r="F112" s="131"/>
      <c r="G112" s="131"/>
      <c r="H112" s="131"/>
      <c r="I112" s="131"/>
      <c r="J112" s="209"/>
      <c r="K112" s="210"/>
      <c r="L112" s="210"/>
      <c r="M112" s="210"/>
      <c r="N112" s="210"/>
      <c r="O112" s="210"/>
      <c r="P112" s="210"/>
      <c r="Q112" s="210"/>
      <c r="R112" s="211"/>
    </row>
    <row r="113" spans="2:18" x14ac:dyDescent="0.25">
      <c r="B113" s="130"/>
      <c r="C113" s="131"/>
      <c r="D113" s="131"/>
      <c r="E113" s="131"/>
      <c r="F113" s="131"/>
      <c r="G113" s="131"/>
      <c r="H113" s="131"/>
      <c r="I113" s="131"/>
      <c r="J113" s="209"/>
      <c r="K113" s="210"/>
      <c r="L113" s="210"/>
      <c r="M113" s="210"/>
      <c r="N113" s="210"/>
      <c r="O113" s="210"/>
      <c r="P113" s="210"/>
      <c r="Q113" s="210"/>
      <c r="R113" s="211"/>
    </row>
    <row r="114" spans="2:18" x14ac:dyDescent="0.25">
      <c r="B114" s="130" t="s">
        <v>328</v>
      </c>
      <c r="C114" s="131"/>
      <c r="D114" s="131"/>
      <c r="E114" s="131"/>
      <c r="F114" s="131"/>
      <c r="G114" s="131"/>
      <c r="H114" s="131"/>
      <c r="I114" s="131"/>
      <c r="J114" s="209"/>
      <c r="K114" s="210"/>
      <c r="L114" s="210"/>
      <c r="M114" s="210"/>
      <c r="N114" s="210"/>
      <c r="O114" s="210"/>
      <c r="P114" s="210"/>
      <c r="Q114" s="210"/>
      <c r="R114" s="211"/>
    </row>
    <row r="115" spans="2:18" ht="15.75" thickBot="1" x14ac:dyDescent="0.3">
      <c r="B115" s="141"/>
      <c r="C115" s="142"/>
      <c r="D115" s="142"/>
      <c r="E115" s="142"/>
      <c r="F115" s="142"/>
      <c r="G115" s="142"/>
      <c r="H115" s="142"/>
      <c r="I115" s="142"/>
      <c r="J115" s="212"/>
      <c r="K115" s="213"/>
      <c r="L115" s="213"/>
      <c r="M115" s="213"/>
      <c r="N115" s="213"/>
      <c r="O115" s="213"/>
      <c r="P115" s="213"/>
      <c r="Q115" s="213"/>
      <c r="R115" s="214"/>
    </row>
    <row r="116" spans="2:18" thickBot="1" x14ac:dyDescent="0.35"/>
    <row r="117" spans="2:18" x14ac:dyDescent="0.25">
      <c r="B117" s="173" t="s">
        <v>1</v>
      </c>
      <c r="C117" s="154"/>
      <c r="D117" s="154"/>
      <c r="E117" s="154"/>
      <c r="F117" s="154"/>
      <c r="G117" s="154"/>
      <c r="H117" s="154"/>
      <c r="I117" s="154"/>
      <c r="J117" s="154"/>
      <c r="K117" s="154"/>
      <c r="L117" s="154"/>
      <c r="M117" s="154"/>
      <c r="N117" s="154"/>
      <c r="O117" s="154"/>
      <c r="P117" s="154"/>
      <c r="Q117" s="154"/>
      <c r="R117" s="155"/>
    </row>
    <row r="118" spans="2:18" x14ac:dyDescent="0.25">
      <c r="B118" s="174"/>
      <c r="C118" s="262"/>
      <c r="D118" s="262"/>
      <c r="E118" s="262"/>
      <c r="F118" s="262"/>
      <c r="G118" s="262"/>
      <c r="H118" s="262"/>
      <c r="I118" s="262"/>
      <c r="J118" s="262"/>
      <c r="K118" s="262"/>
      <c r="L118" s="262"/>
      <c r="M118" s="262"/>
      <c r="N118" s="262"/>
      <c r="O118" s="262"/>
      <c r="P118" s="262"/>
      <c r="Q118" s="262"/>
      <c r="R118" s="158"/>
    </row>
    <row r="119" spans="2:18" x14ac:dyDescent="0.25">
      <c r="B119" s="174"/>
      <c r="C119" s="262"/>
      <c r="D119" s="262"/>
      <c r="E119" s="262"/>
      <c r="F119" s="262"/>
      <c r="G119" s="262"/>
      <c r="H119" s="262"/>
      <c r="I119" s="262"/>
      <c r="J119" s="262"/>
      <c r="K119" s="262"/>
      <c r="L119" s="262"/>
      <c r="M119" s="262"/>
      <c r="N119" s="262"/>
      <c r="O119" s="262"/>
      <c r="P119" s="262"/>
      <c r="Q119" s="262"/>
      <c r="R119" s="158"/>
    </row>
    <row r="120" spans="2:18" x14ac:dyDescent="0.25">
      <c r="B120" s="174" t="s">
        <v>2</v>
      </c>
      <c r="C120" s="262"/>
      <c r="D120" s="262"/>
      <c r="E120" s="262"/>
      <c r="F120" s="262"/>
      <c r="G120" s="262"/>
      <c r="H120" s="262"/>
      <c r="I120" s="262"/>
      <c r="J120" s="262"/>
      <c r="K120" s="262"/>
      <c r="L120" s="262"/>
      <c r="M120" s="262"/>
      <c r="N120" s="262"/>
      <c r="O120" s="262"/>
      <c r="P120" s="262"/>
      <c r="Q120" s="262"/>
      <c r="R120" s="158"/>
    </row>
    <row r="121" spans="2:18" x14ac:dyDescent="0.25">
      <c r="B121" s="174"/>
      <c r="C121" s="262"/>
      <c r="D121" s="262"/>
      <c r="E121" s="262"/>
      <c r="F121" s="262"/>
      <c r="G121" s="262"/>
      <c r="H121" s="262"/>
      <c r="I121" s="262"/>
      <c r="J121" s="262"/>
      <c r="K121" s="262"/>
      <c r="L121" s="262"/>
      <c r="M121" s="262"/>
      <c r="N121" s="262"/>
      <c r="O121" s="262"/>
      <c r="P121" s="262"/>
      <c r="Q121" s="262"/>
      <c r="R121" s="158"/>
    </row>
    <row r="122" spans="2:18" ht="15.75" thickBot="1" x14ac:dyDescent="0.3">
      <c r="B122" s="175" t="s">
        <v>3</v>
      </c>
      <c r="C122" s="146"/>
      <c r="D122" s="146"/>
      <c r="E122" s="146"/>
      <c r="F122" s="146"/>
      <c r="G122" s="146"/>
      <c r="H122" s="146"/>
      <c r="I122" s="146"/>
      <c r="J122" s="146"/>
      <c r="K122" s="146"/>
      <c r="L122" s="146"/>
      <c r="M122" s="146"/>
      <c r="N122" s="146"/>
      <c r="O122" s="146"/>
      <c r="P122" s="146"/>
      <c r="Q122" s="146"/>
      <c r="R122" s="176"/>
    </row>
    <row r="123" spans="2:18" thickBot="1" x14ac:dyDescent="0.35"/>
    <row r="124" spans="2:18" ht="14.45" x14ac:dyDescent="0.3">
      <c r="B124" s="177"/>
      <c r="C124" s="178"/>
      <c r="D124" s="178"/>
      <c r="E124" s="178"/>
      <c r="F124" s="178"/>
      <c r="G124" s="178"/>
      <c r="H124" s="178"/>
      <c r="I124" s="178"/>
      <c r="J124" s="178"/>
      <c r="K124" s="178"/>
      <c r="L124" s="178"/>
      <c r="M124" s="178"/>
      <c r="N124" s="178"/>
      <c r="O124" s="178"/>
      <c r="P124" s="178"/>
      <c r="Q124" s="178"/>
      <c r="R124" s="9"/>
    </row>
    <row r="125" spans="2:18" ht="15.75" thickBot="1" x14ac:dyDescent="0.3">
      <c r="B125" s="143" t="s">
        <v>4</v>
      </c>
      <c r="C125" s="144"/>
      <c r="D125" s="146" t="s">
        <v>273</v>
      </c>
      <c r="E125" s="146"/>
      <c r="F125" s="58"/>
      <c r="G125" s="58" t="s">
        <v>7</v>
      </c>
      <c r="H125" s="179">
        <v>43517</v>
      </c>
      <c r="I125" s="146"/>
      <c r="J125" s="58"/>
      <c r="K125" s="58" t="s">
        <v>11</v>
      </c>
      <c r="L125" s="55" t="s">
        <v>147</v>
      </c>
      <c r="M125" s="58"/>
      <c r="N125" s="58"/>
      <c r="O125" s="58" t="s">
        <v>13</v>
      </c>
      <c r="P125" s="98" t="s">
        <v>61</v>
      </c>
      <c r="Q125" s="144"/>
      <c r="R125" s="145"/>
    </row>
    <row r="126" spans="2:18" ht="14.45" x14ac:dyDescent="0.3">
      <c r="B126" s="143"/>
      <c r="C126" s="144"/>
      <c r="D126" s="144"/>
      <c r="E126" s="144"/>
      <c r="F126" s="144"/>
      <c r="G126" s="144"/>
      <c r="H126" s="144"/>
      <c r="I126" s="144"/>
      <c r="J126" s="144"/>
      <c r="K126" s="144"/>
      <c r="L126" s="144"/>
      <c r="M126" s="144"/>
      <c r="N126" s="144"/>
      <c r="O126" s="144"/>
      <c r="P126" s="144"/>
      <c r="Q126" s="144"/>
      <c r="R126" s="145"/>
    </row>
    <row r="127" spans="2:18" ht="15.75" thickBot="1" x14ac:dyDescent="0.3">
      <c r="B127" s="143" t="s">
        <v>5</v>
      </c>
      <c r="C127" s="144"/>
      <c r="D127" s="146"/>
      <c r="E127" s="146"/>
      <c r="F127" s="58"/>
      <c r="G127" s="58" t="s">
        <v>8</v>
      </c>
      <c r="H127" s="146">
        <v>1230</v>
      </c>
      <c r="I127" s="146"/>
      <c r="J127" s="58"/>
      <c r="K127" s="58" t="s">
        <v>12</v>
      </c>
      <c r="L127" s="18"/>
      <c r="M127" s="58"/>
      <c r="N127" s="58"/>
      <c r="O127" s="58" t="s">
        <v>14</v>
      </c>
      <c r="P127" s="96" t="s">
        <v>66</v>
      </c>
      <c r="Q127" s="144"/>
      <c r="R127" s="145"/>
    </row>
    <row r="128" spans="2:18" ht="14.45" x14ac:dyDescent="0.3">
      <c r="B128" s="143"/>
      <c r="C128" s="144"/>
      <c r="D128" s="144"/>
      <c r="E128" s="144"/>
      <c r="F128" s="144"/>
      <c r="G128" s="144"/>
      <c r="H128" s="144"/>
      <c r="I128" s="144"/>
      <c r="J128" s="144"/>
      <c r="K128" s="144"/>
      <c r="L128" s="144"/>
      <c r="M128" s="144"/>
      <c r="N128" s="144"/>
      <c r="O128" s="144"/>
      <c r="P128" s="144"/>
      <c r="Q128" s="144"/>
      <c r="R128" s="145"/>
    </row>
    <row r="129" spans="2:18" ht="15.75" thickBot="1" x14ac:dyDescent="0.3">
      <c r="B129" s="143" t="s">
        <v>6</v>
      </c>
      <c r="C129" s="144"/>
      <c r="D129" s="146" t="s">
        <v>213</v>
      </c>
      <c r="E129" s="146"/>
      <c r="F129" s="58"/>
      <c r="G129" s="58" t="s">
        <v>9</v>
      </c>
      <c r="H129" s="146" t="s">
        <v>214</v>
      </c>
      <c r="I129" s="146"/>
      <c r="J129" s="58"/>
      <c r="K129" s="58" t="s">
        <v>10</v>
      </c>
      <c r="L129" s="18"/>
      <c r="M129" s="58"/>
      <c r="N129" s="58"/>
      <c r="O129" s="58" t="s">
        <v>15</v>
      </c>
      <c r="P129" s="54">
        <v>5</v>
      </c>
      <c r="Q129" s="51" t="s">
        <v>16</v>
      </c>
      <c r="R129" s="57">
        <v>154</v>
      </c>
    </row>
    <row r="130" spans="2:18" thickBot="1" x14ac:dyDescent="0.35">
      <c r="B130" s="148"/>
      <c r="C130" s="149"/>
      <c r="D130" s="149"/>
      <c r="E130" s="149"/>
      <c r="F130" s="149"/>
      <c r="G130" s="149"/>
      <c r="H130" s="149"/>
      <c r="I130" s="149"/>
      <c r="J130" s="149"/>
      <c r="K130" s="149"/>
      <c r="L130" s="149"/>
      <c r="M130" s="149"/>
      <c r="N130" s="149"/>
      <c r="O130" s="149"/>
      <c r="P130" s="149"/>
      <c r="Q130" s="149"/>
      <c r="R130" s="150"/>
    </row>
    <row r="131" spans="2:18" thickBot="1" x14ac:dyDescent="0.35"/>
    <row r="132" spans="2:18" x14ac:dyDescent="0.25">
      <c r="B132" s="151" t="s">
        <v>17</v>
      </c>
      <c r="C132" s="152"/>
      <c r="D132" s="152"/>
      <c r="E132" s="152"/>
      <c r="F132" s="152"/>
      <c r="G132" s="152"/>
      <c r="H132" s="152"/>
      <c r="I132" s="152"/>
      <c r="J132" s="263" t="s">
        <v>24</v>
      </c>
      <c r="K132" s="263"/>
      <c r="L132" s="263"/>
      <c r="M132" s="263"/>
      <c r="N132" s="263"/>
      <c r="O132" s="263"/>
      <c r="P132" s="263"/>
      <c r="Q132" s="263"/>
      <c r="R132" s="264"/>
    </row>
    <row r="133" spans="2:18" x14ac:dyDescent="0.25">
      <c r="B133" s="162" t="s">
        <v>18</v>
      </c>
      <c r="C133" s="163" t="s">
        <v>19</v>
      </c>
      <c r="D133" s="163" t="s">
        <v>20</v>
      </c>
      <c r="E133" s="147" t="s">
        <v>25</v>
      </c>
      <c r="F133" s="147"/>
      <c r="G133" s="147" t="s">
        <v>26</v>
      </c>
      <c r="H133" s="147"/>
      <c r="I133" s="163" t="s">
        <v>23</v>
      </c>
      <c r="J133" s="163"/>
      <c r="K133" s="163"/>
      <c r="L133" s="163"/>
      <c r="M133" s="163"/>
      <c r="N133" s="163"/>
      <c r="O133" s="163"/>
      <c r="P133" s="163"/>
      <c r="Q133" s="163"/>
      <c r="R133" s="265"/>
    </row>
    <row r="134" spans="2:18" x14ac:dyDescent="0.25">
      <c r="B134" s="162"/>
      <c r="C134" s="163"/>
      <c r="D134" s="163"/>
      <c r="E134" s="6" t="s">
        <v>21</v>
      </c>
      <c r="F134" s="6" t="s">
        <v>22</v>
      </c>
      <c r="G134" s="6" t="s">
        <v>21</v>
      </c>
      <c r="H134" s="6" t="s">
        <v>22</v>
      </c>
      <c r="I134" s="163"/>
      <c r="J134" s="163"/>
      <c r="K134" s="163"/>
      <c r="L134" s="163"/>
      <c r="M134" s="163"/>
      <c r="N134" s="163"/>
      <c r="O134" s="163"/>
      <c r="P134" s="163"/>
      <c r="Q134" s="163"/>
      <c r="R134" s="265"/>
    </row>
    <row r="135" spans="2:18" ht="31.15" customHeight="1" x14ac:dyDescent="0.25">
      <c r="B135" s="11" t="s">
        <v>50</v>
      </c>
      <c r="C135" s="12" t="s">
        <v>259</v>
      </c>
      <c r="D135" s="13" t="s">
        <v>65</v>
      </c>
      <c r="E135" s="12" t="s">
        <v>62</v>
      </c>
      <c r="F135" s="15" t="s">
        <v>536</v>
      </c>
      <c r="G135" s="12"/>
      <c r="H135" s="12"/>
      <c r="I135" s="97" t="s">
        <v>745</v>
      </c>
      <c r="J135" s="164" t="s">
        <v>152</v>
      </c>
      <c r="K135" s="165"/>
      <c r="L135" s="165"/>
      <c r="M135" s="165"/>
      <c r="N135" s="165"/>
      <c r="O135" s="165"/>
      <c r="P135" s="165"/>
      <c r="Q135" s="165"/>
      <c r="R135" s="166"/>
    </row>
    <row r="136" spans="2:18" ht="36" customHeight="1" x14ac:dyDescent="0.25">
      <c r="B136" s="11" t="s">
        <v>50</v>
      </c>
      <c r="C136" s="12" t="s">
        <v>259</v>
      </c>
      <c r="D136" s="13" t="s">
        <v>63</v>
      </c>
      <c r="E136" s="12" t="s">
        <v>64</v>
      </c>
      <c r="F136" s="15" t="s">
        <v>536</v>
      </c>
      <c r="G136" s="3"/>
      <c r="H136" s="3"/>
      <c r="I136" s="102" t="s">
        <v>745</v>
      </c>
      <c r="J136" s="164" t="s">
        <v>67</v>
      </c>
      <c r="K136" s="165"/>
      <c r="L136" s="165"/>
      <c r="M136" s="165"/>
      <c r="N136" s="165"/>
      <c r="O136" s="165"/>
      <c r="P136" s="165"/>
      <c r="Q136" s="165"/>
      <c r="R136" s="166"/>
    </row>
    <row r="137" spans="2:18" ht="30.6" customHeight="1" x14ac:dyDescent="0.25">
      <c r="B137" s="11" t="s">
        <v>50</v>
      </c>
      <c r="C137" s="12" t="s">
        <v>259</v>
      </c>
      <c r="D137" s="13" t="s">
        <v>65</v>
      </c>
      <c r="E137" s="12" t="s">
        <v>62</v>
      </c>
      <c r="F137" s="15" t="s">
        <v>537</v>
      </c>
      <c r="G137" s="3"/>
      <c r="I137" s="97" t="s">
        <v>745</v>
      </c>
      <c r="J137" s="164" t="s">
        <v>153</v>
      </c>
      <c r="K137" s="165"/>
      <c r="L137" s="165"/>
      <c r="M137" s="165"/>
      <c r="N137" s="165"/>
      <c r="O137" s="165"/>
      <c r="P137" s="165"/>
      <c r="Q137" s="165"/>
      <c r="R137" s="166"/>
    </row>
    <row r="138" spans="2:18" ht="36.6" customHeight="1" x14ac:dyDescent="0.25">
      <c r="B138" s="11" t="s">
        <v>50</v>
      </c>
      <c r="C138" s="12" t="s">
        <v>259</v>
      </c>
      <c r="D138" s="13" t="s">
        <v>65</v>
      </c>
      <c r="E138" s="12" t="s">
        <v>62</v>
      </c>
      <c r="F138" s="15" t="s">
        <v>537</v>
      </c>
      <c r="G138" s="3"/>
      <c r="H138" s="3"/>
      <c r="I138" s="97" t="s">
        <v>745</v>
      </c>
      <c r="J138" s="164" t="s">
        <v>68</v>
      </c>
      <c r="K138" s="165"/>
      <c r="L138" s="165"/>
      <c r="M138" s="165"/>
      <c r="N138" s="165"/>
      <c r="O138" s="165"/>
      <c r="P138" s="165"/>
      <c r="Q138" s="165"/>
      <c r="R138" s="166"/>
    </row>
    <row r="139" spans="2:18" ht="28.15" customHeight="1" x14ac:dyDescent="0.25">
      <c r="B139" s="11" t="s">
        <v>50</v>
      </c>
      <c r="C139" s="12" t="s">
        <v>58</v>
      </c>
      <c r="D139" s="12" t="s">
        <v>56</v>
      </c>
      <c r="E139" s="12" t="s">
        <v>64</v>
      </c>
      <c r="F139" s="12" t="s">
        <v>260</v>
      </c>
      <c r="G139" s="3"/>
      <c r="H139" s="3"/>
      <c r="I139" s="97" t="s">
        <v>745</v>
      </c>
      <c r="J139" s="132" t="s">
        <v>258</v>
      </c>
      <c r="K139" s="133"/>
      <c r="L139" s="133"/>
      <c r="M139" s="133"/>
      <c r="N139" s="133"/>
      <c r="O139" s="133"/>
      <c r="P139" s="133"/>
      <c r="Q139" s="133"/>
      <c r="R139" s="134"/>
    </row>
    <row r="140" spans="2:18" ht="34.15" customHeight="1" x14ac:dyDescent="0.25">
      <c r="B140" s="11" t="s">
        <v>94</v>
      </c>
      <c r="C140" s="12" t="s">
        <v>58</v>
      </c>
      <c r="D140" s="12" t="s">
        <v>56</v>
      </c>
      <c r="E140" s="12" t="s">
        <v>62</v>
      </c>
      <c r="F140" s="12" t="s">
        <v>260</v>
      </c>
      <c r="G140" s="3"/>
      <c r="H140" s="3"/>
      <c r="I140" s="97" t="s">
        <v>744</v>
      </c>
      <c r="J140" s="200"/>
      <c r="K140" s="201"/>
      <c r="L140" s="201"/>
      <c r="M140" s="201"/>
      <c r="N140" s="201"/>
      <c r="O140" s="201"/>
      <c r="P140" s="201"/>
      <c r="Q140" s="201"/>
      <c r="R140" s="202"/>
    </row>
    <row r="141" spans="2:18" ht="14.45" customHeight="1" x14ac:dyDescent="0.25">
      <c r="B141" s="130" t="s">
        <v>51</v>
      </c>
      <c r="C141" s="131"/>
      <c r="D141" s="131"/>
      <c r="E141" s="131"/>
      <c r="F141" s="131"/>
      <c r="G141" s="131"/>
      <c r="H141" s="131"/>
      <c r="I141" s="131"/>
      <c r="J141" s="167" t="s">
        <v>325</v>
      </c>
      <c r="K141" s="168"/>
      <c r="L141" s="168"/>
      <c r="M141" s="168"/>
      <c r="N141" s="168"/>
      <c r="O141" s="168"/>
      <c r="P141" s="168"/>
      <c r="Q141" s="168"/>
      <c r="R141" s="169"/>
    </row>
    <row r="142" spans="2:18" ht="17.45" customHeight="1" x14ac:dyDescent="0.25">
      <c r="B142" s="130"/>
      <c r="C142" s="131"/>
      <c r="D142" s="131"/>
      <c r="E142" s="131"/>
      <c r="F142" s="131"/>
      <c r="G142" s="131"/>
      <c r="H142" s="131"/>
      <c r="I142" s="131"/>
      <c r="J142" s="209"/>
      <c r="K142" s="210"/>
      <c r="L142" s="210"/>
      <c r="M142" s="210"/>
      <c r="N142" s="210"/>
      <c r="O142" s="210"/>
      <c r="P142" s="210"/>
      <c r="Q142" s="210"/>
      <c r="R142" s="211"/>
    </row>
    <row r="143" spans="2:18" x14ac:dyDescent="0.25">
      <c r="B143" s="130" t="s">
        <v>54</v>
      </c>
      <c r="C143" s="131"/>
      <c r="D143" s="131"/>
      <c r="E143" s="131"/>
      <c r="F143" s="131"/>
      <c r="G143" s="131"/>
      <c r="H143" s="131"/>
      <c r="I143" s="131"/>
      <c r="J143" s="209"/>
      <c r="K143" s="210"/>
      <c r="L143" s="210"/>
      <c r="M143" s="210"/>
      <c r="N143" s="210"/>
      <c r="O143" s="210"/>
      <c r="P143" s="210"/>
      <c r="Q143" s="210"/>
      <c r="R143" s="211"/>
    </row>
    <row r="144" spans="2:18" x14ac:dyDescent="0.25">
      <c r="B144" s="130"/>
      <c r="C144" s="131"/>
      <c r="D144" s="131"/>
      <c r="E144" s="131"/>
      <c r="F144" s="131"/>
      <c r="G144" s="131"/>
      <c r="H144" s="131"/>
      <c r="I144" s="131"/>
      <c r="J144" s="209"/>
      <c r="K144" s="210"/>
      <c r="L144" s="210"/>
      <c r="M144" s="210"/>
      <c r="N144" s="210"/>
      <c r="O144" s="210"/>
      <c r="P144" s="210"/>
      <c r="Q144" s="210"/>
      <c r="R144" s="211"/>
    </row>
    <row r="145" spans="2:18" x14ac:dyDescent="0.25">
      <c r="B145" s="130" t="s">
        <v>329</v>
      </c>
      <c r="C145" s="131"/>
      <c r="D145" s="131"/>
      <c r="E145" s="131"/>
      <c r="F145" s="131"/>
      <c r="G145" s="131"/>
      <c r="H145" s="131"/>
      <c r="I145" s="131"/>
      <c r="J145" s="209"/>
      <c r="K145" s="210"/>
      <c r="L145" s="210"/>
      <c r="M145" s="210"/>
      <c r="N145" s="210"/>
      <c r="O145" s="210"/>
      <c r="P145" s="210"/>
      <c r="Q145" s="210"/>
      <c r="R145" s="211"/>
    </row>
    <row r="146" spans="2:18" ht="15.75" thickBot="1" x14ac:dyDescent="0.3">
      <c r="B146" s="141"/>
      <c r="C146" s="142"/>
      <c r="D146" s="142"/>
      <c r="E146" s="142"/>
      <c r="F146" s="142"/>
      <c r="G146" s="142"/>
      <c r="H146" s="142"/>
      <c r="I146" s="142"/>
      <c r="J146" s="212"/>
      <c r="K146" s="213"/>
      <c r="L146" s="213"/>
      <c r="M146" s="213"/>
      <c r="N146" s="213"/>
      <c r="O146" s="213"/>
      <c r="P146" s="213"/>
      <c r="Q146" s="213"/>
      <c r="R146" s="214"/>
    </row>
    <row r="147" spans="2:18" thickBot="1" x14ac:dyDescent="0.35"/>
    <row r="148" spans="2:18" x14ac:dyDescent="0.25">
      <c r="B148" s="173" t="s">
        <v>1</v>
      </c>
      <c r="C148" s="154"/>
      <c r="D148" s="154"/>
      <c r="E148" s="154"/>
      <c r="F148" s="154"/>
      <c r="G148" s="154"/>
      <c r="H148" s="154"/>
      <c r="I148" s="154"/>
      <c r="J148" s="154"/>
      <c r="K148" s="154"/>
      <c r="L148" s="154"/>
      <c r="M148" s="154"/>
      <c r="N148" s="154"/>
      <c r="O148" s="154"/>
      <c r="P148" s="154"/>
      <c r="Q148" s="154"/>
      <c r="R148" s="155"/>
    </row>
    <row r="149" spans="2:18" x14ac:dyDescent="0.25">
      <c r="B149" s="174"/>
      <c r="C149" s="262"/>
      <c r="D149" s="262"/>
      <c r="E149" s="262"/>
      <c r="F149" s="262"/>
      <c r="G149" s="262"/>
      <c r="H149" s="262"/>
      <c r="I149" s="262"/>
      <c r="J149" s="262"/>
      <c r="K149" s="262"/>
      <c r="L149" s="262"/>
      <c r="M149" s="262"/>
      <c r="N149" s="262"/>
      <c r="O149" s="262"/>
      <c r="P149" s="262"/>
      <c r="Q149" s="262"/>
      <c r="R149" s="158"/>
    </row>
    <row r="150" spans="2:18" x14ac:dyDescent="0.25">
      <c r="B150" s="174"/>
      <c r="C150" s="262"/>
      <c r="D150" s="262"/>
      <c r="E150" s="262"/>
      <c r="F150" s="262"/>
      <c r="G150" s="262"/>
      <c r="H150" s="262"/>
      <c r="I150" s="262"/>
      <c r="J150" s="262"/>
      <c r="K150" s="262"/>
      <c r="L150" s="262"/>
      <c r="M150" s="262"/>
      <c r="N150" s="262"/>
      <c r="O150" s="262"/>
      <c r="P150" s="262"/>
      <c r="Q150" s="262"/>
      <c r="R150" s="158"/>
    </row>
    <row r="151" spans="2:18" x14ac:dyDescent="0.25">
      <c r="B151" s="174" t="s">
        <v>2</v>
      </c>
      <c r="C151" s="262"/>
      <c r="D151" s="262"/>
      <c r="E151" s="262"/>
      <c r="F151" s="262"/>
      <c r="G151" s="262"/>
      <c r="H151" s="262"/>
      <c r="I151" s="262"/>
      <c r="J151" s="262"/>
      <c r="K151" s="262"/>
      <c r="L151" s="262"/>
      <c r="M151" s="262"/>
      <c r="N151" s="262"/>
      <c r="O151" s="262"/>
      <c r="P151" s="262"/>
      <c r="Q151" s="262"/>
      <c r="R151" s="158"/>
    </row>
    <row r="152" spans="2:18" x14ac:dyDescent="0.25">
      <c r="B152" s="174"/>
      <c r="C152" s="262"/>
      <c r="D152" s="262"/>
      <c r="E152" s="262"/>
      <c r="F152" s="262"/>
      <c r="G152" s="262"/>
      <c r="H152" s="262"/>
      <c r="I152" s="262"/>
      <c r="J152" s="262"/>
      <c r="K152" s="262"/>
      <c r="L152" s="262"/>
      <c r="M152" s="262"/>
      <c r="N152" s="262"/>
      <c r="O152" s="262"/>
      <c r="P152" s="262"/>
      <c r="Q152" s="262"/>
      <c r="R152" s="158"/>
    </row>
    <row r="153" spans="2:18" ht="15.75" thickBot="1" x14ac:dyDescent="0.3">
      <c r="B153" s="175" t="s">
        <v>3</v>
      </c>
      <c r="C153" s="146"/>
      <c r="D153" s="146"/>
      <c r="E153" s="146"/>
      <c r="F153" s="146"/>
      <c r="G153" s="146"/>
      <c r="H153" s="146"/>
      <c r="I153" s="146"/>
      <c r="J153" s="146"/>
      <c r="K153" s="146"/>
      <c r="L153" s="146"/>
      <c r="M153" s="146"/>
      <c r="N153" s="146"/>
      <c r="O153" s="146"/>
      <c r="P153" s="146"/>
      <c r="Q153" s="146"/>
      <c r="R153" s="176"/>
    </row>
    <row r="154" spans="2:18" thickBot="1" x14ac:dyDescent="0.35"/>
    <row r="155" spans="2:18" ht="14.45" x14ac:dyDescent="0.3">
      <c r="B155" s="177"/>
      <c r="C155" s="178"/>
      <c r="D155" s="178"/>
      <c r="E155" s="178"/>
      <c r="F155" s="178"/>
      <c r="G155" s="178"/>
      <c r="H155" s="178"/>
      <c r="I155" s="178"/>
      <c r="J155" s="178"/>
      <c r="K155" s="178"/>
      <c r="L155" s="178"/>
      <c r="M155" s="178"/>
      <c r="N155" s="178"/>
      <c r="O155" s="178"/>
      <c r="P155" s="178"/>
      <c r="Q155" s="178"/>
      <c r="R155" s="9"/>
    </row>
    <row r="156" spans="2:18" ht="15.75" thickBot="1" x14ac:dyDescent="0.3">
      <c r="B156" s="143" t="s">
        <v>4</v>
      </c>
      <c r="C156" s="144"/>
      <c r="D156" s="146" t="s">
        <v>273</v>
      </c>
      <c r="E156" s="146"/>
      <c r="F156" s="58"/>
      <c r="G156" s="58" t="s">
        <v>7</v>
      </c>
      <c r="H156" s="179">
        <v>43517</v>
      </c>
      <c r="I156" s="146"/>
      <c r="J156" s="58"/>
      <c r="K156" s="58" t="s">
        <v>11</v>
      </c>
      <c r="L156" s="55" t="s">
        <v>147</v>
      </c>
      <c r="M156" s="58"/>
      <c r="N156" s="58"/>
      <c r="O156" s="58" t="s">
        <v>13</v>
      </c>
      <c r="P156" s="103" t="s">
        <v>66</v>
      </c>
      <c r="Q156" s="144"/>
      <c r="R156" s="145"/>
    </row>
    <row r="157" spans="2:18" ht="14.45" x14ac:dyDescent="0.3">
      <c r="B157" s="143"/>
      <c r="C157" s="144"/>
      <c r="D157" s="144"/>
      <c r="E157" s="144"/>
      <c r="F157" s="144"/>
      <c r="G157" s="144"/>
      <c r="H157" s="144"/>
      <c r="I157" s="144"/>
      <c r="J157" s="144"/>
      <c r="K157" s="144"/>
      <c r="L157" s="144"/>
      <c r="M157" s="144"/>
      <c r="N157" s="144"/>
      <c r="O157" s="144"/>
      <c r="P157" s="144"/>
      <c r="Q157" s="144"/>
      <c r="R157" s="145"/>
    </row>
    <row r="158" spans="2:18" ht="15.75" thickBot="1" x14ac:dyDescent="0.3">
      <c r="B158" s="143" t="s">
        <v>5</v>
      </c>
      <c r="C158" s="144"/>
      <c r="D158" s="146"/>
      <c r="E158" s="146"/>
      <c r="F158" s="58"/>
      <c r="G158" s="58" t="s">
        <v>8</v>
      </c>
      <c r="H158" s="146">
        <v>1230</v>
      </c>
      <c r="I158" s="146"/>
      <c r="J158" s="58"/>
      <c r="K158" s="58" t="s">
        <v>12</v>
      </c>
      <c r="L158" s="18"/>
      <c r="M158" s="58"/>
      <c r="N158" s="58"/>
      <c r="O158" s="58" t="s">
        <v>14</v>
      </c>
      <c r="P158" s="96" t="s">
        <v>70</v>
      </c>
      <c r="Q158" s="144"/>
      <c r="R158" s="145"/>
    </row>
    <row r="159" spans="2:18" ht="14.45" x14ac:dyDescent="0.3">
      <c r="B159" s="143"/>
      <c r="C159" s="144"/>
      <c r="D159" s="144"/>
      <c r="E159" s="144"/>
      <c r="F159" s="144"/>
      <c r="G159" s="144"/>
      <c r="H159" s="144"/>
      <c r="I159" s="144"/>
      <c r="J159" s="144"/>
      <c r="K159" s="144"/>
      <c r="L159" s="144"/>
      <c r="M159" s="144"/>
      <c r="N159" s="144"/>
      <c r="O159" s="144"/>
      <c r="P159" s="144"/>
      <c r="Q159" s="144"/>
      <c r="R159" s="145"/>
    </row>
    <row r="160" spans="2:18" ht="15.75" thickBot="1" x14ac:dyDescent="0.3">
      <c r="B160" s="143" t="s">
        <v>6</v>
      </c>
      <c r="C160" s="144"/>
      <c r="D160" s="146" t="s">
        <v>213</v>
      </c>
      <c r="E160" s="146"/>
      <c r="F160" s="58"/>
      <c r="G160" s="58" t="s">
        <v>9</v>
      </c>
      <c r="H160" s="146" t="s">
        <v>214</v>
      </c>
      <c r="I160" s="146"/>
      <c r="J160" s="58"/>
      <c r="K160" s="58" t="s">
        <v>10</v>
      </c>
      <c r="L160" s="18"/>
      <c r="M160" s="58"/>
      <c r="N160" s="58"/>
      <c r="O160" s="58" t="s">
        <v>15</v>
      </c>
      <c r="P160" s="54">
        <v>6</v>
      </c>
      <c r="Q160" s="51" t="s">
        <v>16</v>
      </c>
      <c r="R160" s="57">
        <v>154</v>
      </c>
    </row>
    <row r="161" spans="2:18" thickBot="1" x14ac:dyDescent="0.35">
      <c r="B161" s="148"/>
      <c r="C161" s="149"/>
      <c r="D161" s="149"/>
      <c r="E161" s="149"/>
      <c r="F161" s="149"/>
      <c r="G161" s="149"/>
      <c r="H161" s="149"/>
      <c r="I161" s="149"/>
      <c r="J161" s="149"/>
      <c r="K161" s="149"/>
      <c r="L161" s="149"/>
      <c r="M161" s="149"/>
      <c r="N161" s="149"/>
      <c r="O161" s="149"/>
      <c r="P161" s="149"/>
      <c r="Q161" s="149"/>
      <c r="R161" s="150"/>
    </row>
    <row r="162" spans="2:18" thickBot="1" x14ac:dyDescent="0.35"/>
    <row r="163" spans="2:18" x14ac:dyDescent="0.25">
      <c r="B163" s="151" t="s">
        <v>17</v>
      </c>
      <c r="C163" s="152"/>
      <c r="D163" s="152"/>
      <c r="E163" s="152"/>
      <c r="F163" s="152"/>
      <c r="G163" s="152"/>
      <c r="H163" s="152"/>
      <c r="I163" s="152"/>
      <c r="J163" s="263" t="s">
        <v>24</v>
      </c>
      <c r="K163" s="263"/>
      <c r="L163" s="263"/>
      <c r="M163" s="263"/>
      <c r="N163" s="263"/>
      <c r="O163" s="263"/>
      <c r="P163" s="263"/>
      <c r="Q163" s="263"/>
      <c r="R163" s="264"/>
    </row>
    <row r="164" spans="2:18" x14ac:dyDescent="0.25">
      <c r="B164" s="162" t="s">
        <v>18</v>
      </c>
      <c r="C164" s="163" t="s">
        <v>19</v>
      </c>
      <c r="D164" s="163" t="s">
        <v>20</v>
      </c>
      <c r="E164" s="147" t="s">
        <v>25</v>
      </c>
      <c r="F164" s="147"/>
      <c r="G164" s="147" t="s">
        <v>26</v>
      </c>
      <c r="H164" s="147"/>
      <c r="I164" s="163" t="s">
        <v>23</v>
      </c>
      <c r="J164" s="163"/>
      <c r="K164" s="163"/>
      <c r="L164" s="163"/>
      <c r="M164" s="163"/>
      <c r="N164" s="163"/>
      <c r="O164" s="163"/>
      <c r="P164" s="163"/>
      <c r="Q164" s="163"/>
      <c r="R164" s="265"/>
    </row>
    <row r="165" spans="2:18" x14ac:dyDescent="0.25">
      <c r="B165" s="162"/>
      <c r="C165" s="163"/>
      <c r="D165" s="163"/>
      <c r="E165" s="6" t="s">
        <v>21</v>
      </c>
      <c r="F165" s="6" t="s">
        <v>22</v>
      </c>
      <c r="G165" s="6" t="s">
        <v>21</v>
      </c>
      <c r="H165" s="6" t="s">
        <v>22</v>
      </c>
      <c r="I165" s="163"/>
      <c r="J165" s="163"/>
      <c r="K165" s="163"/>
      <c r="L165" s="163"/>
      <c r="M165" s="163"/>
      <c r="N165" s="163"/>
      <c r="O165" s="163"/>
      <c r="P165" s="163"/>
      <c r="Q165" s="163"/>
      <c r="R165" s="265"/>
    </row>
    <row r="166" spans="2:18" ht="32.450000000000003" customHeight="1" x14ac:dyDescent="0.25">
      <c r="B166" s="11" t="s">
        <v>50</v>
      </c>
      <c r="C166" s="12" t="s">
        <v>40</v>
      </c>
      <c r="D166" s="13" t="s">
        <v>65</v>
      </c>
      <c r="E166" s="12" t="s">
        <v>62</v>
      </c>
      <c r="F166" s="15" t="s">
        <v>536</v>
      </c>
      <c r="G166" s="12"/>
      <c r="H166" s="12"/>
      <c r="I166" s="97" t="s">
        <v>746</v>
      </c>
      <c r="J166" s="164" t="s">
        <v>71</v>
      </c>
      <c r="K166" s="165"/>
      <c r="L166" s="165"/>
      <c r="M166" s="165"/>
      <c r="N166" s="165"/>
      <c r="O166" s="165"/>
      <c r="P166" s="165"/>
      <c r="Q166" s="165"/>
      <c r="R166" s="166"/>
    </row>
    <row r="167" spans="2:18" ht="32.450000000000003" customHeight="1" x14ac:dyDescent="0.25">
      <c r="B167" s="11" t="s">
        <v>50</v>
      </c>
      <c r="C167" s="12" t="s">
        <v>40</v>
      </c>
      <c r="D167" s="13" t="s">
        <v>65</v>
      </c>
      <c r="E167" s="12" t="s">
        <v>64</v>
      </c>
      <c r="F167" s="15" t="s">
        <v>536</v>
      </c>
      <c r="G167" s="3"/>
      <c r="H167" s="3"/>
      <c r="I167" s="97" t="s">
        <v>746</v>
      </c>
      <c r="J167" s="164" t="s">
        <v>72</v>
      </c>
      <c r="K167" s="165"/>
      <c r="L167" s="165"/>
      <c r="M167" s="165"/>
      <c r="N167" s="165"/>
      <c r="O167" s="165"/>
      <c r="P167" s="165"/>
      <c r="Q167" s="165"/>
      <c r="R167" s="166"/>
    </row>
    <row r="168" spans="2:18" ht="35.450000000000003" customHeight="1" x14ac:dyDescent="0.25">
      <c r="B168" s="11" t="s">
        <v>50</v>
      </c>
      <c r="C168" s="12" t="s">
        <v>40</v>
      </c>
      <c r="D168" s="13" t="s">
        <v>65</v>
      </c>
      <c r="E168" s="12" t="s">
        <v>62</v>
      </c>
      <c r="F168" s="15" t="s">
        <v>537</v>
      </c>
      <c r="G168" s="3"/>
      <c r="I168" s="97" t="s">
        <v>746</v>
      </c>
      <c r="J168" s="164" t="s">
        <v>72</v>
      </c>
      <c r="K168" s="165"/>
      <c r="L168" s="165"/>
      <c r="M168" s="165"/>
      <c r="N168" s="165"/>
      <c r="O168" s="165"/>
      <c r="P168" s="165"/>
      <c r="Q168" s="165"/>
      <c r="R168" s="166"/>
    </row>
    <row r="169" spans="2:18" ht="33" customHeight="1" x14ac:dyDescent="0.25">
      <c r="B169" s="11" t="s">
        <v>50</v>
      </c>
      <c r="C169" s="12" t="s">
        <v>40</v>
      </c>
      <c r="D169" s="13" t="s">
        <v>63</v>
      </c>
      <c r="E169" s="12" t="s">
        <v>62</v>
      </c>
      <c r="F169" s="15" t="s">
        <v>537</v>
      </c>
      <c r="G169" s="3"/>
      <c r="H169" s="3"/>
      <c r="I169" s="97" t="s">
        <v>746</v>
      </c>
      <c r="J169" s="164" t="s">
        <v>67</v>
      </c>
      <c r="K169" s="165"/>
      <c r="L169" s="165"/>
      <c r="M169" s="165"/>
      <c r="N169" s="165"/>
      <c r="O169" s="165"/>
      <c r="P169" s="165"/>
      <c r="Q169" s="165"/>
      <c r="R169" s="166"/>
    </row>
    <row r="170" spans="2:18" ht="24" customHeight="1" x14ac:dyDescent="0.25">
      <c r="B170" s="11" t="s">
        <v>50</v>
      </c>
      <c r="C170" s="12" t="s">
        <v>58</v>
      </c>
      <c r="D170" s="12" t="s">
        <v>56</v>
      </c>
      <c r="E170" s="12" t="s">
        <v>64</v>
      </c>
      <c r="F170" s="12" t="s">
        <v>260</v>
      </c>
      <c r="G170" s="3"/>
      <c r="H170" s="3"/>
      <c r="I170" s="97" t="s">
        <v>746</v>
      </c>
      <c r="J170" s="132" t="s">
        <v>257</v>
      </c>
      <c r="K170" s="133"/>
      <c r="L170" s="133"/>
      <c r="M170" s="133"/>
      <c r="N170" s="133"/>
      <c r="O170" s="133"/>
      <c r="P170" s="133"/>
      <c r="Q170" s="133"/>
      <c r="R170" s="134"/>
    </row>
    <row r="171" spans="2:18" ht="22.9" customHeight="1" x14ac:dyDescent="0.25">
      <c r="B171" s="11" t="s">
        <v>94</v>
      </c>
      <c r="C171" s="12" t="s">
        <v>58</v>
      </c>
      <c r="D171" s="12" t="s">
        <v>56</v>
      </c>
      <c r="E171" s="12" t="s">
        <v>62</v>
      </c>
      <c r="F171" s="12" t="s">
        <v>260</v>
      </c>
      <c r="G171" s="3"/>
      <c r="H171" s="3"/>
      <c r="I171" s="97"/>
      <c r="J171" s="200"/>
      <c r="K171" s="201"/>
      <c r="L171" s="201"/>
      <c r="M171" s="201"/>
      <c r="N171" s="201"/>
      <c r="O171" s="201"/>
      <c r="P171" s="201"/>
      <c r="Q171" s="201"/>
      <c r="R171" s="202"/>
    </row>
    <row r="172" spans="2:18" ht="14.45" customHeight="1" x14ac:dyDescent="0.25">
      <c r="B172" s="130" t="s">
        <v>51</v>
      </c>
      <c r="C172" s="131"/>
      <c r="D172" s="131"/>
      <c r="E172" s="131"/>
      <c r="F172" s="131"/>
      <c r="G172" s="131"/>
      <c r="H172" s="131"/>
      <c r="I172" s="131"/>
      <c r="J172" s="167" t="s">
        <v>325</v>
      </c>
      <c r="K172" s="168"/>
      <c r="L172" s="168"/>
      <c r="M172" s="168"/>
      <c r="N172" s="168"/>
      <c r="O172" s="168"/>
      <c r="P172" s="168"/>
      <c r="Q172" s="168"/>
      <c r="R172" s="169"/>
    </row>
    <row r="173" spans="2:18" ht="13.15" customHeight="1" x14ac:dyDescent="0.25">
      <c r="B173" s="130"/>
      <c r="C173" s="131"/>
      <c r="D173" s="131"/>
      <c r="E173" s="131"/>
      <c r="F173" s="131"/>
      <c r="G173" s="131"/>
      <c r="H173" s="131"/>
      <c r="I173" s="131"/>
      <c r="J173" s="209"/>
      <c r="K173" s="210"/>
      <c r="L173" s="210"/>
      <c r="M173" s="210"/>
      <c r="N173" s="210"/>
      <c r="O173" s="210"/>
      <c r="P173" s="210"/>
      <c r="Q173" s="210"/>
      <c r="R173" s="211"/>
    </row>
    <row r="174" spans="2:18" x14ac:dyDescent="0.25">
      <c r="B174" s="130" t="s">
        <v>54</v>
      </c>
      <c r="C174" s="131"/>
      <c r="D174" s="131"/>
      <c r="E174" s="131"/>
      <c r="F174" s="131"/>
      <c r="G174" s="131"/>
      <c r="H174" s="131"/>
      <c r="I174" s="131"/>
      <c r="J174" s="209"/>
      <c r="K174" s="210"/>
      <c r="L174" s="210"/>
      <c r="M174" s="210"/>
      <c r="N174" s="210"/>
      <c r="O174" s="210"/>
      <c r="P174" s="210"/>
      <c r="Q174" s="210"/>
      <c r="R174" s="211"/>
    </row>
    <row r="175" spans="2:18" x14ac:dyDescent="0.25">
      <c r="B175" s="130"/>
      <c r="C175" s="131"/>
      <c r="D175" s="131"/>
      <c r="E175" s="131"/>
      <c r="F175" s="131"/>
      <c r="G175" s="131"/>
      <c r="H175" s="131"/>
      <c r="I175" s="131"/>
      <c r="J175" s="209"/>
      <c r="K175" s="210"/>
      <c r="L175" s="210"/>
      <c r="M175" s="210"/>
      <c r="N175" s="210"/>
      <c r="O175" s="210"/>
      <c r="P175" s="210"/>
      <c r="Q175" s="210"/>
      <c r="R175" s="211"/>
    </row>
    <row r="176" spans="2:18" x14ac:dyDescent="0.25">
      <c r="B176" s="130" t="s">
        <v>327</v>
      </c>
      <c r="C176" s="131"/>
      <c r="D176" s="131"/>
      <c r="E176" s="131"/>
      <c r="F176" s="131"/>
      <c r="G176" s="131"/>
      <c r="H176" s="131"/>
      <c r="I176" s="131"/>
      <c r="J176" s="209"/>
      <c r="K176" s="210"/>
      <c r="L176" s="210"/>
      <c r="M176" s="210"/>
      <c r="N176" s="210"/>
      <c r="O176" s="210"/>
      <c r="P176" s="210"/>
      <c r="Q176" s="210"/>
      <c r="R176" s="211"/>
    </row>
    <row r="177" spans="2:19" ht="15.75" thickBot="1" x14ac:dyDescent="0.3">
      <c r="B177" s="141"/>
      <c r="C177" s="142"/>
      <c r="D177" s="142"/>
      <c r="E177" s="142"/>
      <c r="F177" s="142"/>
      <c r="G177" s="142"/>
      <c r="H177" s="142"/>
      <c r="I177" s="142"/>
      <c r="J177" s="212"/>
      <c r="K177" s="213"/>
      <c r="L177" s="213"/>
      <c r="M177" s="213"/>
      <c r="N177" s="213"/>
      <c r="O177" s="213"/>
      <c r="P177" s="213"/>
      <c r="Q177" s="213"/>
      <c r="R177" s="214"/>
    </row>
    <row r="178" spans="2:19" ht="16.149999999999999" customHeight="1" x14ac:dyDescent="0.3"/>
    <row r="179" spans="2:19" thickBot="1" x14ac:dyDescent="0.35"/>
    <row r="180" spans="2:19" x14ac:dyDescent="0.25">
      <c r="B180" s="173" t="s">
        <v>1</v>
      </c>
      <c r="C180" s="154"/>
      <c r="D180" s="154"/>
      <c r="E180" s="154"/>
      <c r="F180" s="154"/>
      <c r="G180" s="154"/>
      <c r="H180" s="154"/>
      <c r="I180" s="154"/>
      <c r="J180" s="154"/>
      <c r="K180" s="154"/>
      <c r="L180" s="154"/>
      <c r="M180" s="154"/>
      <c r="N180" s="154"/>
      <c r="O180" s="154"/>
      <c r="P180" s="154"/>
      <c r="Q180" s="154"/>
      <c r="R180" s="155"/>
    </row>
    <row r="181" spans="2:19" x14ac:dyDescent="0.25">
      <c r="B181" s="174"/>
      <c r="C181" s="262"/>
      <c r="D181" s="262"/>
      <c r="E181" s="262"/>
      <c r="F181" s="262"/>
      <c r="G181" s="262"/>
      <c r="H181" s="262"/>
      <c r="I181" s="262"/>
      <c r="J181" s="262"/>
      <c r="K181" s="262"/>
      <c r="L181" s="262"/>
      <c r="M181" s="262"/>
      <c r="N181" s="262"/>
      <c r="O181" s="262"/>
      <c r="P181" s="262"/>
      <c r="Q181" s="262"/>
      <c r="R181" s="158"/>
    </row>
    <row r="182" spans="2:19" x14ac:dyDescent="0.25">
      <c r="B182" s="174"/>
      <c r="C182" s="262"/>
      <c r="D182" s="262"/>
      <c r="E182" s="262"/>
      <c r="F182" s="262"/>
      <c r="G182" s="262"/>
      <c r="H182" s="262"/>
      <c r="I182" s="262"/>
      <c r="J182" s="262"/>
      <c r="K182" s="262"/>
      <c r="L182" s="262"/>
      <c r="M182" s="262"/>
      <c r="N182" s="262"/>
      <c r="O182" s="262"/>
      <c r="P182" s="262"/>
      <c r="Q182" s="262"/>
      <c r="R182" s="158"/>
    </row>
    <row r="183" spans="2:19" x14ac:dyDescent="0.25">
      <c r="B183" s="174" t="s">
        <v>2</v>
      </c>
      <c r="C183" s="262"/>
      <c r="D183" s="262"/>
      <c r="E183" s="262"/>
      <c r="F183" s="262"/>
      <c r="G183" s="262"/>
      <c r="H183" s="262"/>
      <c r="I183" s="262"/>
      <c r="J183" s="262"/>
      <c r="K183" s="262"/>
      <c r="L183" s="262"/>
      <c r="M183" s="262"/>
      <c r="N183" s="262"/>
      <c r="O183" s="262"/>
      <c r="P183" s="262"/>
      <c r="Q183" s="262"/>
      <c r="R183" s="158"/>
    </row>
    <row r="184" spans="2:19" x14ac:dyDescent="0.25">
      <c r="B184" s="174"/>
      <c r="C184" s="262"/>
      <c r="D184" s="262"/>
      <c r="E184" s="262"/>
      <c r="F184" s="262"/>
      <c r="G184" s="262"/>
      <c r="H184" s="262"/>
      <c r="I184" s="262"/>
      <c r="J184" s="262"/>
      <c r="K184" s="262"/>
      <c r="L184" s="262"/>
      <c r="M184" s="262"/>
      <c r="N184" s="262"/>
      <c r="O184" s="262"/>
      <c r="P184" s="262"/>
      <c r="Q184" s="262"/>
      <c r="R184" s="158"/>
    </row>
    <row r="185" spans="2:19" ht="15.75" thickBot="1" x14ac:dyDescent="0.3">
      <c r="B185" s="175" t="s">
        <v>3</v>
      </c>
      <c r="C185" s="146"/>
      <c r="D185" s="146"/>
      <c r="E185" s="146"/>
      <c r="F185" s="146"/>
      <c r="G185" s="146"/>
      <c r="H185" s="146"/>
      <c r="I185" s="146"/>
      <c r="J185" s="146"/>
      <c r="K185" s="146"/>
      <c r="L185" s="146"/>
      <c r="M185" s="146"/>
      <c r="N185" s="146"/>
      <c r="O185" s="146"/>
      <c r="P185" s="146"/>
      <c r="Q185" s="146"/>
      <c r="R185" s="176"/>
    </row>
    <row r="186" spans="2:19" thickBot="1" x14ac:dyDescent="0.35"/>
    <row r="187" spans="2:19" ht="14.45" x14ac:dyDescent="0.3">
      <c r="B187" s="177"/>
      <c r="C187" s="178"/>
      <c r="D187" s="178"/>
      <c r="E187" s="178"/>
      <c r="F187" s="178"/>
      <c r="G187" s="178"/>
      <c r="H187" s="178"/>
      <c r="I187" s="178"/>
      <c r="J187" s="178"/>
      <c r="K187" s="178"/>
      <c r="L187" s="178"/>
      <c r="M187" s="178"/>
      <c r="N187" s="178"/>
      <c r="O187" s="178"/>
      <c r="P187" s="178"/>
      <c r="Q187" s="178"/>
      <c r="R187" s="9"/>
      <c r="S187" s="122"/>
    </row>
    <row r="188" spans="2:19" ht="15.75" thickBot="1" x14ac:dyDescent="0.3">
      <c r="B188" s="143" t="s">
        <v>4</v>
      </c>
      <c r="C188" s="144"/>
      <c r="D188" s="146" t="s">
        <v>273</v>
      </c>
      <c r="E188" s="146"/>
      <c r="F188" s="58"/>
      <c r="G188" s="58" t="s">
        <v>7</v>
      </c>
      <c r="H188" s="179">
        <v>43519</v>
      </c>
      <c r="I188" s="146"/>
      <c r="J188" s="58"/>
      <c r="K188" s="58" t="s">
        <v>11</v>
      </c>
      <c r="L188" s="55" t="s">
        <v>147</v>
      </c>
      <c r="M188" s="58"/>
      <c r="N188" s="58"/>
      <c r="O188" s="58" t="s">
        <v>13</v>
      </c>
      <c r="P188" s="111" t="s">
        <v>70</v>
      </c>
      <c r="Q188" s="144"/>
      <c r="R188" s="145"/>
    </row>
    <row r="189" spans="2:19" ht="14.45" x14ac:dyDescent="0.3">
      <c r="B189" s="143"/>
      <c r="C189" s="144"/>
      <c r="D189" s="144"/>
      <c r="E189" s="144"/>
      <c r="F189" s="144"/>
      <c r="G189" s="144"/>
      <c r="H189" s="144"/>
      <c r="I189" s="144"/>
      <c r="J189" s="144"/>
      <c r="K189" s="144"/>
      <c r="L189" s="144"/>
      <c r="M189" s="144"/>
      <c r="N189" s="144"/>
      <c r="O189" s="144"/>
      <c r="P189" s="144"/>
      <c r="Q189" s="144"/>
      <c r="R189" s="145"/>
    </row>
    <row r="190" spans="2:19" ht="15.75" thickBot="1" x14ac:dyDescent="0.3">
      <c r="B190" s="143" t="s">
        <v>5</v>
      </c>
      <c r="C190" s="144"/>
      <c r="D190" s="146"/>
      <c r="E190" s="146"/>
      <c r="F190" s="58"/>
      <c r="G190" s="58" t="s">
        <v>8</v>
      </c>
      <c r="H190" s="146">
        <v>1230</v>
      </c>
      <c r="I190" s="146"/>
      <c r="J190" s="58"/>
      <c r="K190" s="58" t="s">
        <v>12</v>
      </c>
      <c r="L190" s="18"/>
      <c r="M190" s="58"/>
      <c r="N190" s="58"/>
      <c r="O190" s="58" t="s">
        <v>14</v>
      </c>
      <c r="P190" s="96" t="s">
        <v>73</v>
      </c>
      <c r="Q190" s="144"/>
      <c r="R190" s="145"/>
    </row>
    <row r="191" spans="2:19" ht="14.45" x14ac:dyDescent="0.3">
      <c r="B191" s="143"/>
      <c r="C191" s="144"/>
      <c r="D191" s="144"/>
      <c r="E191" s="144"/>
      <c r="F191" s="144"/>
      <c r="G191" s="144"/>
      <c r="H191" s="144"/>
      <c r="I191" s="144"/>
      <c r="J191" s="144"/>
      <c r="K191" s="144"/>
      <c r="L191" s="144"/>
      <c r="M191" s="144"/>
      <c r="N191" s="144"/>
      <c r="O191" s="144"/>
      <c r="P191" s="144"/>
      <c r="Q191" s="144"/>
      <c r="R191" s="145"/>
    </row>
    <row r="192" spans="2:19" ht="15.75" thickBot="1" x14ac:dyDescent="0.3">
      <c r="B192" s="143" t="s">
        <v>6</v>
      </c>
      <c r="C192" s="144"/>
      <c r="D192" s="146" t="s">
        <v>213</v>
      </c>
      <c r="E192" s="146"/>
      <c r="F192" s="58"/>
      <c r="G192" s="58" t="s">
        <v>9</v>
      </c>
      <c r="H192" s="146" t="s">
        <v>214</v>
      </c>
      <c r="I192" s="146"/>
      <c r="J192" s="58"/>
      <c r="K192" s="58" t="s">
        <v>10</v>
      </c>
      <c r="L192" s="18"/>
      <c r="M192" s="58"/>
      <c r="N192" s="58"/>
      <c r="O192" s="58" t="s">
        <v>15</v>
      </c>
      <c r="P192" s="54">
        <v>7</v>
      </c>
      <c r="Q192" s="51" t="s">
        <v>16</v>
      </c>
      <c r="R192" s="57">
        <v>154</v>
      </c>
    </row>
    <row r="193" spans="2:18" thickBot="1" x14ac:dyDescent="0.35">
      <c r="B193" s="148"/>
      <c r="C193" s="149"/>
      <c r="D193" s="149"/>
      <c r="E193" s="149"/>
      <c r="F193" s="149"/>
      <c r="G193" s="149"/>
      <c r="H193" s="149"/>
      <c r="I193" s="149"/>
      <c r="J193" s="149"/>
      <c r="K193" s="149"/>
      <c r="L193" s="149"/>
      <c r="M193" s="149"/>
      <c r="N193" s="149"/>
      <c r="O193" s="149"/>
      <c r="P193" s="149"/>
      <c r="Q193" s="149"/>
      <c r="R193" s="150"/>
    </row>
    <row r="194" spans="2:18" thickBot="1" x14ac:dyDescent="0.35"/>
    <row r="195" spans="2:18" x14ac:dyDescent="0.25">
      <c r="B195" s="151" t="s">
        <v>17</v>
      </c>
      <c r="C195" s="152"/>
      <c r="D195" s="152"/>
      <c r="E195" s="152"/>
      <c r="F195" s="152"/>
      <c r="G195" s="152"/>
      <c r="H195" s="152"/>
      <c r="I195" s="152"/>
      <c r="J195" s="263" t="s">
        <v>24</v>
      </c>
      <c r="K195" s="263"/>
      <c r="L195" s="263"/>
      <c r="M195" s="263"/>
      <c r="N195" s="263"/>
      <c r="O195" s="263"/>
      <c r="P195" s="263"/>
      <c r="Q195" s="263"/>
      <c r="R195" s="264"/>
    </row>
    <row r="196" spans="2:18" x14ac:dyDescent="0.25">
      <c r="B196" s="162" t="s">
        <v>18</v>
      </c>
      <c r="C196" s="163" t="s">
        <v>19</v>
      </c>
      <c r="D196" s="163" t="s">
        <v>20</v>
      </c>
      <c r="E196" s="147" t="s">
        <v>25</v>
      </c>
      <c r="F196" s="147"/>
      <c r="G196" s="147" t="s">
        <v>26</v>
      </c>
      <c r="H196" s="147"/>
      <c r="I196" s="163" t="s">
        <v>23</v>
      </c>
      <c r="J196" s="163"/>
      <c r="K196" s="163"/>
      <c r="L196" s="163"/>
      <c r="M196" s="163"/>
      <c r="N196" s="163"/>
      <c r="O196" s="163"/>
      <c r="P196" s="163"/>
      <c r="Q196" s="163"/>
      <c r="R196" s="265"/>
    </row>
    <row r="197" spans="2:18" x14ac:dyDescent="0.25">
      <c r="B197" s="162"/>
      <c r="C197" s="163"/>
      <c r="D197" s="163"/>
      <c r="E197" s="6" t="s">
        <v>21</v>
      </c>
      <c r="F197" s="6" t="s">
        <v>22</v>
      </c>
      <c r="G197" s="6" t="s">
        <v>21</v>
      </c>
      <c r="H197" s="6" t="s">
        <v>22</v>
      </c>
      <c r="I197" s="163"/>
      <c r="J197" s="163"/>
      <c r="K197" s="163"/>
      <c r="L197" s="163"/>
      <c r="M197" s="163"/>
      <c r="N197" s="163"/>
      <c r="O197" s="163"/>
      <c r="P197" s="163"/>
      <c r="Q197" s="163"/>
      <c r="R197" s="265"/>
    </row>
    <row r="198" spans="2:18" ht="37.15" customHeight="1" x14ac:dyDescent="0.25">
      <c r="B198" s="11" t="s">
        <v>50</v>
      </c>
      <c r="C198" s="12" t="s">
        <v>40</v>
      </c>
      <c r="D198" s="13" t="s">
        <v>65</v>
      </c>
      <c r="E198" s="45" t="s">
        <v>62</v>
      </c>
      <c r="F198" s="15" t="s">
        <v>536</v>
      </c>
      <c r="G198" s="12"/>
      <c r="H198" s="12"/>
      <c r="I198" s="97" t="s">
        <v>986</v>
      </c>
      <c r="J198" s="164" t="s">
        <v>74</v>
      </c>
      <c r="K198" s="165"/>
      <c r="L198" s="165"/>
      <c r="M198" s="165"/>
      <c r="N198" s="165"/>
      <c r="O198" s="165"/>
      <c r="P198" s="165"/>
      <c r="Q198" s="165"/>
      <c r="R198" s="166"/>
    </row>
    <row r="199" spans="2:18" ht="29.45" customHeight="1" x14ac:dyDescent="0.25">
      <c r="B199" s="11" t="s">
        <v>50</v>
      </c>
      <c r="C199" s="12" t="s">
        <v>40</v>
      </c>
      <c r="D199" s="13" t="s">
        <v>65</v>
      </c>
      <c r="E199" s="45" t="s">
        <v>64</v>
      </c>
      <c r="F199" s="15" t="s">
        <v>536</v>
      </c>
      <c r="G199" s="3"/>
      <c r="H199" s="3"/>
      <c r="I199" s="97" t="s">
        <v>986</v>
      </c>
      <c r="J199" s="164" t="s">
        <v>75</v>
      </c>
      <c r="K199" s="165"/>
      <c r="L199" s="165"/>
      <c r="M199" s="165"/>
      <c r="N199" s="165"/>
      <c r="O199" s="165"/>
      <c r="P199" s="165"/>
      <c r="Q199" s="165"/>
      <c r="R199" s="166"/>
    </row>
    <row r="200" spans="2:18" ht="33" customHeight="1" x14ac:dyDescent="0.25">
      <c r="B200" s="11" t="s">
        <v>50</v>
      </c>
      <c r="C200" s="12" t="s">
        <v>40</v>
      </c>
      <c r="D200" s="13" t="s">
        <v>65</v>
      </c>
      <c r="E200" s="45" t="s">
        <v>62</v>
      </c>
      <c r="F200" s="15" t="s">
        <v>537</v>
      </c>
      <c r="G200" s="3"/>
      <c r="I200" s="97" t="s">
        <v>986</v>
      </c>
      <c r="J200" s="164" t="s">
        <v>154</v>
      </c>
      <c r="K200" s="165"/>
      <c r="L200" s="165"/>
      <c r="M200" s="165"/>
      <c r="N200" s="165"/>
      <c r="O200" s="165"/>
      <c r="P200" s="165"/>
      <c r="Q200" s="165"/>
      <c r="R200" s="166"/>
    </row>
    <row r="201" spans="2:18" ht="33.6" customHeight="1" x14ac:dyDescent="0.25">
      <c r="B201" s="11" t="s">
        <v>50</v>
      </c>
      <c r="C201" s="12" t="s">
        <v>40</v>
      </c>
      <c r="D201" s="13" t="s">
        <v>65</v>
      </c>
      <c r="E201" s="45" t="s">
        <v>62</v>
      </c>
      <c r="F201" s="15" t="s">
        <v>537</v>
      </c>
      <c r="G201" s="3"/>
      <c r="H201" s="3"/>
      <c r="I201" s="97" t="s">
        <v>986</v>
      </c>
      <c r="J201" s="164" t="s">
        <v>155</v>
      </c>
      <c r="K201" s="165"/>
      <c r="L201" s="165"/>
      <c r="M201" s="165"/>
      <c r="N201" s="165"/>
      <c r="O201" s="165"/>
      <c r="P201" s="165"/>
      <c r="Q201" s="165"/>
      <c r="R201" s="166"/>
    </row>
    <row r="202" spans="2:18" ht="24.6" customHeight="1" x14ac:dyDescent="0.25">
      <c r="B202" s="11" t="s">
        <v>50</v>
      </c>
      <c r="C202" s="12" t="s">
        <v>58</v>
      </c>
      <c r="D202" s="12" t="s">
        <v>56</v>
      </c>
      <c r="E202" s="45" t="s">
        <v>64</v>
      </c>
      <c r="F202" s="12" t="s">
        <v>260</v>
      </c>
      <c r="G202" s="3"/>
      <c r="H202" s="3"/>
      <c r="I202" s="97" t="s">
        <v>986</v>
      </c>
      <c r="J202" s="215" t="s">
        <v>257</v>
      </c>
      <c r="K202" s="216"/>
      <c r="L202" s="216"/>
      <c r="M202" s="216"/>
      <c r="N202" s="216"/>
      <c r="O202" s="216"/>
      <c r="P202" s="216"/>
      <c r="Q202" s="216"/>
      <c r="R202" s="217"/>
    </row>
    <row r="203" spans="2:18" ht="31.9" customHeight="1" x14ac:dyDescent="0.25">
      <c r="B203" s="11" t="s">
        <v>94</v>
      </c>
      <c r="C203" s="12" t="s">
        <v>58</v>
      </c>
      <c r="D203" s="12" t="s">
        <v>56</v>
      </c>
      <c r="E203" s="45" t="s">
        <v>62</v>
      </c>
      <c r="F203" s="12" t="s">
        <v>260</v>
      </c>
      <c r="G203" s="3"/>
      <c r="H203" s="3"/>
      <c r="I203" s="3"/>
      <c r="J203" s="218"/>
      <c r="K203" s="219"/>
      <c r="L203" s="219"/>
      <c r="M203" s="219"/>
      <c r="N203" s="219"/>
      <c r="O203" s="219"/>
      <c r="P203" s="219"/>
      <c r="Q203" s="219"/>
      <c r="R203" s="220"/>
    </row>
    <row r="204" spans="2:18" ht="14.45" customHeight="1" x14ac:dyDescent="0.25">
      <c r="B204" s="130" t="s">
        <v>51</v>
      </c>
      <c r="C204" s="131"/>
      <c r="D204" s="131"/>
      <c r="E204" s="131"/>
      <c r="F204" s="131"/>
      <c r="G204" s="131"/>
      <c r="H204" s="131"/>
      <c r="I204" s="131"/>
      <c r="J204" s="167" t="s">
        <v>324</v>
      </c>
      <c r="K204" s="168"/>
      <c r="L204" s="168"/>
      <c r="M204" s="168"/>
      <c r="N204" s="168"/>
      <c r="O204" s="168"/>
      <c r="P204" s="168"/>
      <c r="Q204" s="168"/>
      <c r="R204" s="169"/>
    </row>
    <row r="205" spans="2:18" ht="16.899999999999999" customHeight="1" x14ac:dyDescent="0.25">
      <c r="B205" s="130"/>
      <c r="C205" s="131"/>
      <c r="D205" s="131"/>
      <c r="E205" s="131"/>
      <c r="F205" s="131"/>
      <c r="G205" s="131"/>
      <c r="H205" s="131"/>
      <c r="I205" s="131"/>
      <c r="J205" s="209"/>
      <c r="K205" s="210"/>
      <c r="L205" s="210"/>
      <c r="M205" s="210"/>
      <c r="N205" s="210"/>
      <c r="O205" s="210"/>
      <c r="P205" s="210"/>
      <c r="Q205" s="210"/>
      <c r="R205" s="211"/>
    </row>
    <row r="206" spans="2:18" x14ac:dyDescent="0.25">
      <c r="B206" s="130" t="s">
        <v>54</v>
      </c>
      <c r="C206" s="131"/>
      <c r="D206" s="131"/>
      <c r="E206" s="131"/>
      <c r="F206" s="131"/>
      <c r="G206" s="131"/>
      <c r="H206" s="131"/>
      <c r="I206" s="131"/>
      <c r="J206" s="209"/>
      <c r="K206" s="210"/>
      <c r="L206" s="210"/>
      <c r="M206" s="210"/>
      <c r="N206" s="210"/>
      <c r="O206" s="210"/>
      <c r="P206" s="210"/>
      <c r="Q206" s="210"/>
      <c r="R206" s="211"/>
    </row>
    <row r="207" spans="2:18" x14ac:dyDescent="0.25">
      <c r="B207" s="130"/>
      <c r="C207" s="131"/>
      <c r="D207" s="131"/>
      <c r="E207" s="131"/>
      <c r="F207" s="131"/>
      <c r="G207" s="131"/>
      <c r="H207" s="131"/>
      <c r="I207" s="131"/>
      <c r="J207" s="209"/>
      <c r="K207" s="210"/>
      <c r="L207" s="210"/>
      <c r="M207" s="210"/>
      <c r="N207" s="210"/>
      <c r="O207" s="210"/>
      <c r="P207" s="210"/>
      <c r="Q207" s="210"/>
      <c r="R207" s="211"/>
    </row>
    <row r="208" spans="2:18" x14ac:dyDescent="0.25">
      <c r="B208" s="130" t="s">
        <v>327</v>
      </c>
      <c r="C208" s="131"/>
      <c r="D208" s="131"/>
      <c r="E208" s="131"/>
      <c r="F208" s="131"/>
      <c r="G208" s="131"/>
      <c r="H208" s="131"/>
      <c r="I208" s="131"/>
      <c r="J208" s="209"/>
      <c r="K208" s="210"/>
      <c r="L208" s="210"/>
      <c r="M208" s="210"/>
      <c r="N208" s="210"/>
      <c r="O208" s="210"/>
      <c r="P208" s="210"/>
      <c r="Q208" s="210"/>
      <c r="R208" s="211"/>
    </row>
    <row r="209" spans="2:18" ht="15.75" thickBot="1" x14ac:dyDescent="0.3">
      <c r="B209" s="141"/>
      <c r="C209" s="142"/>
      <c r="D209" s="142"/>
      <c r="E209" s="142"/>
      <c r="F209" s="142"/>
      <c r="G209" s="142"/>
      <c r="H209" s="142"/>
      <c r="I209" s="142"/>
      <c r="J209" s="212"/>
      <c r="K209" s="213"/>
      <c r="L209" s="213"/>
      <c r="M209" s="213"/>
      <c r="N209" s="213"/>
      <c r="O209" s="213"/>
      <c r="P209" s="213"/>
      <c r="Q209" s="213"/>
      <c r="R209" s="214"/>
    </row>
    <row r="211" spans="2:18" thickBot="1" x14ac:dyDescent="0.35"/>
    <row r="212" spans="2:18" x14ac:dyDescent="0.25">
      <c r="B212" s="173" t="s">
        <v>1</v>
      </c>
      <c r="C212" s="154"/>
      <c r="D212" s="154"/>
      <c r="E212" s="154"/>
      <c r="F212" s="154"/>
      <c r="G212" s="154"/>
      <c r="H212" s="154"/>
      <c r="I212" s="154"/>
      <c r="J212" s="154"/>
      <c r="K212" s="154"/>
      <c r="L212" s="154"/>
      <c r="M212" s="154"/>
      <c r="N212" s="154"/>
      <c r="O212" s="154"/>
      <c r="P212" s="154"/>
      <c r="Q212" s="154"/>
      <c r="R212" s="155"/>
    </row>
    <row r="213" spans="2:18" x14ac:dyDescent="0.25">
      <c r="B213" s="174"/>
      <c r="C213" s="262"/>
      <c r="D213" s="262"/>
      <c r="E213" s="262"/>
      <c r="F213" s="262"/>
      <c r="G213" s="262"/>
      <c r="H213" s="262"/>
      <c r="I213" s="262"/>
      <c r="J213" s="262"/>
      <c r="K213" s="262"/>
      <c r="L213" s="262"/>
      <c r="M213" s="262"/>
      <c r="N213" s="262"/>
      <c r="O213" s="262"/>
      <c r="P213" s="262"/>
      <c r="Q213" s="262"/>
      <c r="R213" s="158"/>
    </row>
    <row r="214" spans="2:18" x14ac:dyDescent="0.25">
      <c r="B214" s="174"/>
      <c r="C214" s="262"/>
      <c r="D214" s="262"/>
      <c r="E214" s="262"/>
      <c r="F214" s="262"/>
      <c r="G214" s="262"/>
      <c r="H214" s="262"/>
      <c r="I214" s="262"/>
      <c r="J214" s="262"/>
      <c r="K214" s="262"/>
      <c r="L214" s="262"/>
      <c r="M214" s="262"/>
      <c r="N214" s="262"/>
      <c r="O214" s="262"/>
      <c r="P214" s="262"/>
      <c r="Q214" s="262"/>
      <c r="R214" s="158"/>
    </row>
    <row r="215" spans="2:18" x14ac:dyDescent="0.25">
      <c r="B215" s="174" t="s">
        <v>2</v>
      </c>
      <c r="C215" s="262"/>
      <c r="D215" s="262"/>
      <c r="E215" s="262"/>
      <c r="F215" s="262"/>
      <c r="G215" s="262"/>
      <c r="H215" s="262"/>
      <c r="I215" s="262"/>
      <c r="J215" s="262"/>
      <c r="K215" s="262"/>
      <c r="L215" s="262"/>
      <c r="M215" s="262"/>
      <c r="N215" s="262"/>
      <c r="O215" s="262"/>
      <c r="P215" s="262"/>
      <c r="Q215" s="262"/>
      <c r="R215" s="158"/>
    </row>
    <row r="216" spans="2:18" x14ac:dyDescent="0.25">
      <c r="B216" s="174"/>
      <c r="C216" s="262"/>
      <c r="D216" s="262"/>
      <c r="E216" s="262"/>
      <c r="F216" s="262"/>
      <c r="G216" s="262"/>
      <c r="H216" s="262"/>
      <c r="I216" s="262"/>
      <c r="J216" s="262"/>
      <c r="K216" s="262"/>
      <c r="L216" s="262"/>
      <c r="M216" s="262"/>
      <c r="N216" s="262"/>
      <c r="O216" s="262"/>
      <c r="P216" s="262"/>
      <c r="Q216" s="262"/>
      <c r="R216" s="158"/>
    </row>
    <row r="217" spans="2:18" ht="15.75" thickBot="1" x14ac:dyDescent="0.3">
      <c r="B217" s="175" t="s">
        <v>3</v>
      </c>
      <c r="C217" s="146"/>
      <c r="D217" s="146"/>
      <c r="E217" s="146"/>
      <c r="F217" s="146"/>
      <c r="G217" s="146"/>
      <c r="H217" s="146"/>
      <c r="I217" s="146"/>
      <c r="J217" s="146"/>
      <c r="K217" s="146"/>
      <c r="L217" s="146"/>
      <c r="M217" s="146"/>
      <c r="N217" s="146"/>
      <c r="O217" s="146"/>
      <c r="P217" s="146"/>
      <c r="Q217" s="146"/>
      <c r="R217" s="176"/>
    </row>
    <row r="218" spans="2:18" thickBot="1" x14ac:dyDescent="0.35"/>
    <row r="219" spans="2:18" ht="14.45" x14ac:dyDescent="0.3">
      <c r="B219" s="177"/>
      <c r="C219" s="178"/>
      <c r="D219" s="178"/>
      <c r="E219" s="178"/>
      <c r="F219" s="178"/>
      <c r="G219" s="178"/>
      <c r="H219" s="178"/>
      <c r="I219" s="178"/>
      <c r="J219" s="178"/>
      <c r="K219" s="178"/>
      <c r="L219" s="178"/>
      <c r="M219" s="178"/>
      <c r="N219" s="178"/>
      <c r="O219" s="178"/>
      <c r="P219" s="178"/>
      <c r="Q219" s="178"/>
      <c r="R219" s="9"/>
    </row>
    <row r="220" spans="2:18" ht="15.75" thickBot="1" x14ac:dyDescent="0.3">
      <c r="B220" s="143" t="s">
        <v>4</v>
      </c>
      <c r="C220" s="144"/>
      <c r="D220" s="146" t="s">
        <v>273</v>
      </c>
      <c r="E220" s="146"/>
      <c r="F220" s="58"/>
      <c r="G220" s="58" t="s">
        <v>7</v>
      </c>
      <c r="H220" s="179">
        <v>43519</v>
      </c>
      <c r="I220" s="146"/>
      <c r="J220" s="58"/>
      <c r="K220" s="58" t="s">
        <v>11</v>
      </c>
      <c r="L220" s="49" t="s">
        <v>147</v>
      </c>
      <c r="M220" s="58"/>
      <c r="N220" s="58"/>
      <c r="O220" s="58" t="s">
        <v>13</v>
      </c>
      <c r="P220" s="98" t="s">
        <v>73</v>
      </c>
      <c r="Q220" s="144"/>
      <c r="R220" s="145"/>
    </row>
    <row r="221" spans="2:18" ht="14.45" x14ac:dyDescent="0.3">
      <c r="B221" s="143"/>
      <c r="C221" s="144"/>
      <c r="D221" s="144"/>
      <c r="E221" s="144"/>
      <c r="F221" s="144"/>
      <c r="G221" s="144"/>
      <c r="H221" s="144"/>
      <c r="I221" s="144"/>
      <c r="J221" s="144"/>
      <c r="K221" s="144"/>
      <c r="L221" s="144"/>
      <c r="M221" s="144"/>
      <c r="N221" s="144"/>
      <c r="O221" s="144"/>
      <c r="P221" s="144"/>
      <c r="Q221" s="144"/>
      <c r="R221" s="145"/>
    </row>
    <row r="222" spans="2:18" ht="15.75" thickBot="1" x14ac:dyDescent="0.3">
      <c r="B222" s="143" t="s">
        <v>5</v>
      </c>
      <c r="C222" s="144"/>
      <c r="D222" s="146"/>
      <c r="E222" s="146"/>
      <c r="F222" s="58"/>
      <c r="G222" s="58" t="s">
        <v>8</v>
      </c>
      <c r="H222" s="146">
        <v>1230</v>
      </c>
      <c r="I222" s="146"/>
      <c r="J222" s="58"/>
      <c r="K222" s="58" t="s">
        <v>12</v>
      </c>
      <c r="L222" s="18"/>
      <c r="M222" s="58"/>
      <c r="N222" s="58"/>
      <c r="O222" s="58" t="s">
        <v>14</v>
      </c>
      <c r="P222" s="116" t="s">
        <v>76</v>
      </c>
      <c r="Q222" s="144"/>
      <c r="R222" s="145"/>
    </row>
    <row r="223" spans="2:18" ht="14.45" x14ac:dyDescent="0.3">
      <c r="B223" s="143"/>
      <c r="C223" s="144"/>
      <c r="D223" s="144"/>
      <c r="E223" s="144"/>
      <c r="F223" s="144"/>
      <c r="G223" s="144"/>
      <c r="H223" s="144"/>
      <c r="I223" s="144"/>
      <c r="J223" s="144"/>
      <c r="K223" s="144"/>
      <c r="L223" s="144"/>
      <c r="M223" s="144"/>
      <c r="N223" s="144"/>
      <c r="O223" s="144"/>
      <c r="P223" s="144"/>
      <c r="Q223" s="144"/>
      <c r="R223" s="145"/>
    </row>
    <row r="224" spans="2:18" ht="15.75" thickBot="1" x14ac:dyDescent="0.3">
      <c r="B224" s="143" t="s">
        <v>6</v>
      </c>
      <c r="C224" s="144"/>
      <c r="D224" s="146" t="s">
        <v>213</v>
      </c>
      <c r="E224" s="146"/>
      <c r="F224" s="58"/>
      <c r="G224" s="58" t="s">
        <v>9</v>
      </c>
      <c r="H224" s="146" t="s">
        <v>214</v>
      </c>
      <c r="I224" s="146"/>
      <c r="J224" s="58"/>
      <c r="K224" s="58" t="s">
        <v>10</v>
      </c>
      <c r="L224" s="18"/>
      <c r="M224" s="58"/>
      <c r="N224" s="58"/>
      <c r="O224" s="58" t="s">
        <v>15</v>
      </c>
      <c r="P224" s="47">
        <v>8</v>
      </c>
      <c r="Q224" s="46" t="s">
        <v>16</v>
      </c>
      <c r="R224" s="48">
        <v>154</v>
      </c>
    </row>
    <row r="225" spans="2:18" thickBot="1" x14ac:dyDescent="0.35">
      <c r="B225" s="148"/>
      <c r="C225" s="149"/>
      <c r="D225" s="149"/>
      <c r="E225" s="149"/>
      <c r="F225" s="149"/>
      <c r="G225" s="149"/>
      <c r="H225" s="149"/>
      <c r="I225" s="149"/>
      <c r="J225" s="149"/>
      <c r="K225" s="149"/>
      <c r="L225" s="149"/>
      <c r="M225" s="149"/>
      <c r="N225" s="149"/>
      <c r="O225" s="149"/>
      <c r="P225" s="149"/>
      <c r="Q225" s="149"/>
      <c r="R225" s="150"/>
    </row>
    <row r="226" spans="2:18" thickBot="1" x14ac:dyDescent="0.35"/>
    <row r="227" spans="2:18" x14ac:dyDescent="0.25">
      <c r="B227" s="151" t="s">
        <v>17</v>
      </c>
      <c r="C227" s="152"/>
      <c r="D227" s="152"/>
      <c r="E227" s="152"/>
      <c r="F227" s="152"/>
      <c r="G227" s="152"/>
      <c r="H227" s="152"/>
      <c r="I227" s="152"/>
      <c r="J227" s="263" t="s">
        <v>24</v>
      </c>
      <c r="K227" s="263"/>
      <c r="L227" s="263"/>
      <c r="M227" s="263"/>
      <c r="N227" s="263"/>
      <c r="O227" s="263"/>
      <c r="P227" s="263"/>
      <c r="Q227" s="263"/>
      <c r="R227" s="264"/>
    </row>
    <row r="228" spans="2:18" x14ac:dyDescent="0.25">
      <c r="B228" s="162" t="s">
        <v>18</v>
      </c>
      <c r="C228" s="163" t="s">
        <v>19</v>
      </c>
      <c r="D228" s="163" t="s">
        <v>20</v>
      </c>
      <c r="E228" s="147" t="s">
        <v>25</v>
      </c>
      <c r="F228" s="147"/>
      <c r="G228" s="147" t="s">
        <v>26</v>
      </c>
      <c r="H228" s="147"/>
      <c r="I228" s="163" t="s">
        <v>23</v>
      </c>
      <c r="J228" s="163"/>
      <c r="K228" s="163"/>
      <c r="L228" s="163"/>
      <c r="M228" s="163"/>
      <c r="N228" s="163"/>
      <c r="O228" s="163"/>
      <c r="P228" s="163"/>
      <c r="Q228" s="163"/>
      <c r="R228" s="265"/>
    </row>
    <row r="229" spans="2:18" x14ac:dyDescent="0.25">
      <c r="B229" s="162"/>
      <c r="C229" s="163"/>
      <c r="D229" s="163"/>
      <c r="E229" s="6" t="s">
        <v>21</v>
      </c>
      <c r="F229" s="6" t="s">
        <v>22</v>
      </c>
      <c r="G229" s="6" t="s">
        <v>21</v>
      </c>
      <c r="H229" s="6" t="s">
        <v>22</v>
      </c>
      <c r="I229" s="163"/>
      <c r="J229" s="163"/>
      <c r="K229" s="163"/>
      <c r="L229" s="163"/>
      <c r="M229" s="163"/>
      <c r="N229" s="163"/>
      <c r="O229" s="163"/>
      <c r="P229" s="163"/>
      <c r="Q229" s="163"/>
      <c r="R229" s="265"/>
    </row>
    <row r="230" spans="2:18" ht="30.6" customHeight="1" x14ac:dyDescent="0.25">
      <c r="B230" s="11" t="s">
        <v>50</v>
      </c>
      <c r="C230" s="12" t="s">
        <v>40</v>
      </c>
      <c r="D230" s="13" t="s">
        <v>65</v>
      </c>
      <c r="E230" s="12" t="s">
        <v>62</v>
      </c>
      <c r="F230" s="15" t="s">
        <v>536</v>
      </c>
      <c r="G230" s="12"/>
      <c r="H230" s="12"/>
      <c r="I230" s="97" t="s">
        <v>875</v>
      </c>
      <c r="J230" s="164" t="s">
        <v>72</v>
      </c>
      <c r="K230" s="165"/>
      <c r="L230" s="165"/>
      <c r="M230" s="165"/>
      <c r="N230" s="165"/>
      <c r="O230" s="165"/>
      <c r="P230" s="165"/>
      <c r="Q230" s="165"/>
      <c r="R230" s="166"/>
    </row>
    <row r="231" spans="2:18" ht="32.450000000000003" customHeight="1" x14ac:dyDescent="0.25">
      <c r="B231" s="11" t="s">
        <v>50</v>
      </c>
      <c r="C231" s="12" t="s">
        <v>40</v>
      </c>
      <c r="D231" s="13" t="s">
        <v>65</v>
      </c>
      <c r="E231" s="12" t="s">
        <v>64</v>
      </c>
      <c r="F231" s="15" t="s">
        <v>536</v>
      </c>
      <c r="G231" s="3"/>
      <c r="H231" s="3"/>
      <c r="I231" s="97" t="s">
        <v>875</v>
      </c>
      <c r="J231" s="164" t="s">
        <v>75</v>
      </c>
      <c r="K231" s="165"/>
      <c r="L231" s="165"/>
      <c r="M231" s="165"/>
      <c r="N231" s="165"/>
      <c r="O231" s="165"/>
      <c r="P231" s="165"/>
      <c r="Q231" s="165"/>
      <c r="R231" s="166"/>
    </row>
    <row r="232" spans="2:18" ht="36" customHeight="1" x14ac:dyDescent="0.25">
      <c r="B232" s="11" t="s">
        <v>50</v>
      </c>
      <c r="C232" s="12" t="s">
        <v>40</v>
      </c>
      <c r="D232" s="13" t="s">
        <v>65</v>
      </c>
      <c r="E232" s="12" t="s">
        <v>62</v>
      </c>
      <c r="F232" s="15" t="s">
        <v>537</v>
      </c>
      <c r="G232" s="3"/>
      <c r="I232" s="97" t="s">
        <v>875</v>
      </c>
      <c r="J232" s="165" t="s">
        <v>103</v>
      </c>
      <c r="K232" s="165"/>
      <c r="L232" s="165"/>
      <c r="M232" s="165"/>
      <c r="N232" s="165"/>
      <c r="O232" s="165"/>
      <c r="P232" s="165"/>
      <c r="Q232" s="165"/>
      <c r="R232" s="166"/>
    </row>
    <row r="233" spans="2:18" ht="30" customHeight="1" x14ac:dyDescent="0.25">
      <c r="B233" s="11" t="s">
        <v>50</v>
      </c>
      <c r="C233" s="12" t="s">
        <v>40</v>
      </c>
      <c r="D233" s="13" t="s">
        <v>65</v>
      </c>
      <c r="E233" s="12" t="s">
        <v>62</v>
      </c>
      <c r="F233" s="15" t="s">
        <v>537</v>
      </c>
      <c r="G233" s="3"/>
      <c r="H233" s="3"/>
      <c r="I233" s="97" t="s">
        <v>875</v>
      </c>
      <c r="J233" s="164" t="s">
        <v>92</v>
      </c>
      <c r="K233" s="165"/>
      <c r="L233" s="165"/>
      <c r="M233" s="165"/>
      <c r="N233" s="165"/>
      <c r="O233" s="165"/>
      <c r="P233" s="165"/>
      <c r="Q233" s="165"/>
      <c r="R233" s="166"/>
    </row>
    <row r="234" spans="2:18" ht="27.6" customHeight="1" x14ac:dyDescent="0.25">
      <c r="B234" s="11" t="s">
        <v>50</v>
      </c>
      <c r="C234" s="12" t="s">
        <v>58</v>
      </c>
      <c r="D234" s="12" t="s">
        <v>56</v>
      </c>
      <c r="E234" s="12" t="s">
        <v>64</v>
      </c>
      <c r="F234" s="12" t="s">
        <v>260</v>
      </c>
      <c r="G234" s="3"/>
      <c r="H234" s="3"/>
      <c r="I234" s="97" t="s">
        <v>875</v>
      </c>
      <c r="J234" s="132" t="s">
        <v>258</v>
      </c>
      <c r="K234" s="133"/>
      <c r="L234" s="133"/>
      <c r="M234" s="133"/>
      <c r="N234" s="133"/>
      <c r="O234" s="133"/>
      <c r="P234" s="133"/>
      <c r="Q234" s="133"/>
      <c r="R234" s="134"/>
    </row>
    <row r="235" spans="2:18" ht="32.450000000000003" customHeight="1" x14ac:dyDescent="0.25">
      <c r="B235" s="11" t="s">
        <v>94</v>
      </c>
      <c r="C235" s="12" t="s">
        <v>58</v>
      </c>
      <c r="D235" s="12" t="s">
        <v>56</v>
      </c>
      <c r="E235" s="12" t="s">
        <v>62</v>
      </c>
      <c r="F235" s="12" t="s">
        <v>260</v>
      </c>
      <c r="G235" s="3"/>
      <c r="H235" s="3"/>
      <c r="I235" s="97" t="s">
        <v>876</v>
      </c>
      <c r="J235" s="200"/>
      <c r="K235" s="201"/>
      <c r="L235" s="201"/>
      <c r="M235" s="201"/>
      <c r="N235" s="201"/>
      <c r="O235" s="201"/>
      <c r="P235" s="201"/>
      <c r="Q235" s="201"/>
      <c r="R235" s="202"/>
    </row>
    <row r="236" spans="2:18" ht="22.9" customHeight="1" x14ac:dyDescent="0.25">
      <c r="B236" s="130" t="s">
        <v>51</v>
      </c>
      <c r="C236" s="131"/>
      <c r="D236" s="131"/>
      <c r="E236" s="131"/>
      <c r="F236" s="131"/>
      <c r="G236" s="131"/>
      <c r="H236" s="131"/>
      <c r="I236" s="131"/>
      <c r="J236" s="167" t="s">
        <v>324</v>
      </c>
      <c r="K236" s="168"/>
      <c r="L236" s="168"/>
      <c r="M236" s="168"/>
      <c r="N236" s="168"/>
      <c r="O236" s="168"/>
      <c r="P236" s="168"/>
      <c r="Q236" s="168"/>
      <c r="R236" s="169"/>
    </row>
    <row r="237" spans="2:18" ht="6" customHeight="1" x14ac:dyDescent="0.25">
      <c r="B237" s="130"/>
      <c r="C237" s="131"/>
      <c r="D237" s="131"/>
      <c r="E237" s="131"/>
      <c r="F237" s="131"/>
      <c r="G237" s="131"/>
      <c r="H237" s="131"/>
      <c r="I237" s="131"/>
      <c r="J237" s="209"/>
      <c r="K237" s="210"/>
      <c r="L237" s="210"/>
      <c r="M237" s="210"/>
      <c r="N237" s="210"/>
      <c r="O237" s="210"/>
      <c r="P237" s="210"/>
      <c r="Q237" s="210"/>
      <c r="R237" s="211"/>
    </row>
    <row r="238" spans="2:18" x14ac:dyDescent="0.25">
      <c r="B238" s="130" t="s">
        <v>54</v>
      </c>
      <c r="C238" s="131"/>
      <c r="D238" s="131"/>
      <c r="E238" s="131"/>
      <c r="F238" s="131"/>
      <c r="G238" s="131"/>
      <c r="H238" s="131"/>
      <c r="I238" s="131"/>
      <c r="J238" s="209"/>
      <c r="K238" s="210"/>
      <c r="L238" s="210"/>
      <c r="M238" s="210"/>
      <c r="N238" s="210"/>
      <c r="O238" s="210"/>
      <c r="P238" s="210"/>
      <c r="Q238" s="210"/>
      <c r="R238" s="211"/>
    </row>
    <row r="239" spans="2:18" x14ac:dyDescent="0.25">
      <c r="B239" s="130"/>
      <c r="C239" s="131"/>
      <c r="D239" s="131"/>
      <c r="E239" s="131"/>
      <c r="F239" s="131"/>
      <c r="G239" s="131"/>
      <c r="H239" s="131"/>
      <c r="I239" s="131"/>
      <c r="J239" s="209"/>
      <c r="K239" s="210"/>
      <c r="L239" s="210"/>
      <c r="M239" s="210"/>
      <c r="N239" s="210"/>
      <c r="O239" s="210"/>
      <c r="P239" s="210"/>
      <c r="Q239" s="210"/>
      <c r="R239" s="211"/>
    </row>
    <row r="240" spans="2:18" x14ac:dyDescent="0.25">
      <c r="B240" s="130" t="s">
        <v>327</v>
      </c>
      <c r="C240" s="131"/>
      <c r="D240" s="131"/>
      <c r="E240" s="131"/>
      <c r="F240" s="131"/>
      <c r="G240" s="131"/>
      <c r="H240" s="131"/>
      <c r="I240" s="131"/>
      <c r="J240" s="209"/>
      <c r="K240" s="210"/>
      <c r="L240" s="210"/>
      <c r="M240" s="210"/>
      <c r="N240" s="210"/>
      <c r="O240" s="210"/>
      <c r="P240" s="210"/>
      <c r="Q240" s="210"/>
      <c r="R240" s="211"/>
    </row>
    <row r="241" spans="2:18" ht="15.75" thickBot="1" x14ac:dyDescent="0.3">
      <c r="B241" s="141"/>
      <c r="C241" s="142"/>
      <c r="D241" s="142"/>
      <c r="E241" s="142"/>
      <c r="F241" s="142"/>
      <c r="G241" s="142"/>
      <c r="H241" s="142"/>
      <c r="I241" s="142"/>
      <c r="J241" s="212"/>
      <c r="K241" s="213"/>
      <c r="L241" s="213"/>
      <c r="M241" s="213"/>
      <c r="N241" s="213"/>
      <c r="O241" s="213"/>
      <c r="P241" s="213"/>
      <c r="Q241" s="213"/>
      <c r="R241" s="214"/>
    </row>
    <row r="242" spans="2:18" thickBot="1" x14ac:dyDescent="0.35"/>
    <row r="243" spans="2:18" x14ac:dyDescent="0.25">
      <c r="B243" s="173" t="s">
        <v>1</v>
      </c>
      <c r="C243" s="154"/>
      <c r="D243" s="154"/>
      <c r="E243" s="154"/>
      <c r="F243" s="154"/>
      <c r="G243" s="154"/>
      <c r="H243" s="154"/>
      <c r="I243" s="154"/>
      <c r="J243" s="154"/>
      <c r="K243" s="154"/>
      <c r="L243" s="154"/>
      <c r="M243" s="154"/>
      <c r="N243" s="154"/>
      <c r="O243" s="154"/>
      <c r="P243" s="154"/>
      <c r="Q243" s="154"/>
      <c r="R243" s="155"/>
    </row>
    <row r="244" spans="2:18" x14ac:dyDescent="0.25">
      <c r="B244" s="174"/>
      <c r="C244" s="262"/>
      <c r="D244" s="262"/>
      <c r="E244" s="262"/>
      <c r="F244" s="262"/>
      <c r="G244" s="262"/>
      <c r="H244" s="262"/>
      <c r="I244" s="262"/>
      <c r="J244" s="262"/>
      <c r="K244" s="262"/>
      <c r="L244" s="262"/>
      <c r="M244" s="262"/>
      <c r="N244" s="262"/>
      <c r="O244" s="262"/>
      <c r="P244" s="262"/>
      <c r="Q244" s="262"/>
      <c r="R244" s="158"/>
    </row>
    <row r="245" spans="2:18" x14ac:dyDescent="0.25">
      <c r="B245" s="174"/>
      <c r="C245" s="262"/>
      <c r="D245" s="262"/>
      <c r="E245" s="262"/>
      <c r="F245" s="262"/>
      <c r="G245" s="262"/>
      <c r="H245" s="262"/>
      <c r="I245" s="262"/>
      <c r="J245" s="262"/>
      <c r="K245" s="262"/>
      <c r="L245" s="262"/>
      <c r="M245" s="262"/>
      <c r="N245" s="262"/>
      <c r="O245" s="262"/>
      <c r="P245" s="262"/>
      <c r="Q245" s="262"/>
      <c r="R245" s="158"/>
    </row>
    <row r="246" spans="2:18" x14ac:dyDescent="0.25">
      <c r="B246" s="174" t="s">
        <v>2</v>
      </c>
      <c r="C246" s="262"/>
      <c r="D246" s="262"/>
      <c r="E246" s="262"/>
      <c r="F246" s="262"/>
      <c r="G246" s="262"/>
      <c r="H246" s="262"/>
      <c r="I246" s="262"/>
      <c r="J246" s="262"/>
      <c r="K246" s="262"/>
      <c r="L246" s="262"/>
      <c r="M246" s="262"/>
      <c r="N246" s="262"/>
      <c r="O246" s="262"/>
      <c r="P246" s="262"/>
      <c r="Q246" s="262"/>
      <c r="R246" s="158"/>
    </row>
    <row r="247" spans="2:18" x14ac:dyDescent="0.25">
      <c r="B247" s="174"/>
      <c r="C247" s="262"/>
      <c r="D247" s="262"/>
      <c r="E247" s="262"/>
      <c r="F247" s="262"/>
      <c r="G247" s="262"/>
      <c r="H247" s="262"/>
      <c r="I247" s="262"/>
      <c r="J247" s="262"/>
      <c r="K247" s="262"/>
      <c r="L247" s="262"/>
      <c r="M247" s="262"/>
      <c r="N247" s="262"/>
      <c r="O247" s="262"/>
      <c r="P247" s="262"/>
      <c r="Q247" s="262"/>
      <c r="R247" s="158"/>
    </row>
    <row r="248" spans="2:18" ht="15.75" thickBot="1" x14ac:dyDescent="0.3">
      <c r="B248" s="175" t="s">
        <v>3</v>
      </c>
      <c r="C248" s="146"/>
      <c r="D248" s="146"/>
      <c r="E248" s="146"/>
      <c r="F248" s="146"/>
      <c r="G248" s="146"/>
      <c r="H248" s="146"/>
      <c r="I248" s="146"/>
      <c r="J248" s="146"/>
      <c r="K248" s="146"/>
      <c r="L248" s="146"/>
      <c r="M248" s="146"/>
      <c r="N248" s="146"/>
      <c r="O248" s="146"/>
      <c r="P248" s="146"/>
      <c r="Q248" s="146"/>
      <c r="R248" s="176"/>
    </row>
    <row r="249" spans="2:18" thickBot="1" x14ac:dyDescent="0.35"/>
    <row r="250" spans="2:18" ht="14.45" x14ac:dyDescent="0.3">
      <c r="B250" s="177"/>
      <c r="C250" s="178"/>
      <c r="D250" s="178"/>
      <c r="E250" s="178"/>
      <c r="F250" s="178"/>
      <c r="G250" s="178"/>
      <c r="H250" s="178"/>
      <c r="I250" s="178"/>
      <c r="J250" s="178"/>
      <c r="K250" s="178"/>
      <c r="L250" s="178"/>
      <c r="M250" s="178"/>
      <c r="N250" s="178"/>
      <c r="O250" s="178"/>
      <c r="P250" s="178"/>
      <c r="Q250" s="178"/>
      <c r="R250" s="9"/>
    </row>
    <row r="251" spans="2:18" ht="15.75" thickBot="1" x14ac:dyDescent="0.3">
      <c r="B251" s="143" t="s">
        <v>4</v>
      </c>
      <c r="C251" s="144"/>
      <c r="D251" s="146" t="s">
        <v>273</v>
      </c>
      <c r="E251" s="146"/>
      <c r="F251" s="58"/>
      <c r="G251" s="58" t="s">
        <v>7</v>
      </c>
      <c r="H251" s="179">
        <v>43519</v>
      </c>
      <c r="I251" s="146"/>
      <c r="J251" s="58"/>
      <c r="K251" s="58" t="s">
        <v>11</v>
      </c>
      <c r="L251" s="55" t="s">
        <v>147</v>
      </c>
      <c r="M251" s="58"/>
      <c r="N251" s="58"/>
      <c r="O251" s="58" t="s">
        <v>13</v>
      </c>
      <c r="P251" s="100" t="s">
        <v>76</v>
      </c>
      <c r="Q251" s="144"/>
      <c r="R251" s="145"/>
    </row>
    <row r="252" spans="2:18" ht="14.45" x14ac:dyDescent="0.3">
      <c r="B252" s="143"/>
      <c r="C252" s="144"/>
      <c r="D252" s="144"/>
      <c r="E252" s="144"/>
      <c r="F252" s="144"/>
      <c r="G252" s="144"/>
      <c r="H252" s="144"/>
      <c r="I252" s="144"/>
      <c r="J252" s="144"/>
      <c r="K252" s="144"/>
      <c r="L252" s="144"/>
      <c r="M252" s="144"/>
      <c r="N252" s="144"/>
      <c r="O252" s="144"/>
      <c r="P252" s="144"/>
      <c r="Q252" s="144"/>
      <c r="R252" s="145"/>
    </row>
    <row r="253" spans="2:18" ht="15.75" thickBot="1" x14ac:dyDescent="0.3">
      <c r="B253" s="143" t="s">
        <v>5</v>
      </c>
      <c r="C253" s="144"/>
      <c r="D253" s="146"/>
      <c r="E253" s="146"/>
      <c r="F253" s="58"/>
      <c r="G253" s="58" t="s">
        <v>8</v>
      </c>
      <c r="H253" s="146">
        <v>1230</v>
      </c>
      <c r="I253" s="146"/>
      <c r="J253" s="58"/>
      <c r="K253" s="58" t="s">
        <v>12</v>
      </c>
      <c r="L253" s="18"/>
      <c r="M253" s="58"/>
      <c r="N253" s="58"/>
      <c r="O253" s="58" t="s">
        <v>14</v>
      </c>
      <c r="P253" s="116" t="s">
        <v>77</v>
      </c>
      <c r="Q253" s="144"/>
      <c r="R253" s="145"/>
    </row>
    <row r="254" spans="2:18" ht="14.45" x14ac:dyDescent="0.3">
      <c r="B254" s="143"/>
      <c r="C254" s="144"/>
      <c r="D254" s="144"/>
      <c r="E254" s="144"/>
      <c r="F254" s="144"/>
      <c r="G254" s="144"/>
      <c r="H254" s="144"/>
      <c r="I254" s="144"/>
      <c r="J254" s="144"/>
      <c r="K254" s="144"/>
      <c r="L254" s="144"/>
      <c r="M254" s="144"/>
      <c r="N254" s="144"/>
      <c r="O254" s="144"/>
      <c r="P254" s="144"/>
      <c r="Q254" s="144"/>
      <c r="R254" s="145"/>
    </row>
    <row r="255" spans="2:18" ht="15.75" thickBot="1" x14ac:dyDescent="0.3">
      <c r="B255" s="143" t="s">
        <v>6</v>
      </c>
      <c r="C255" s="144"/>
      <c r="D255" s="146" t="s">
        <v>213</v>
      </c>
      <c r="E255" s="146"/>
      <c r="F255" s="58"/>
      <c r="G255" s="58" t="s">
        <v>9</v>
      </c>
      <c r="H255" s="146" t="s">
        <v>214</v>
      </c>
      <c r="I255" s="146"/>
      <c r="J255" s="58"/>
      <c r="K255" s="58" t="s">
        <v>10</v>
      </c>
      <c r="L255" s="18"/>
      <c r="M255" s="58"/>
      <c r="N255" s="58"/>
      <c r="O255" s="58" t="s">
        <v>15</v>
      </c>
      <c r="P255" s="54">
        <v>9</v>
      </c>
      <c r="Q255" s="51" t="s">
        <v>16</v>
      </c>
      <c r="R255" s="57">
        <v>154</v>
      </c>
    </row>
    <row r="256" spans="2:18" thickBot="1" x14ac:dyDescent="0.35">
      <c r="B256" s="148"/>
      <c r="C256" s="149"/>
      <c r="D256" s="149"/>
      <c r="E256" s="149"/>
      <c r="F256" s="149"/>
      <c r="G256" s="149"/>
      <c r="H256" s="149"/>
      <c r="I256" s="149"/>
      <c r="J256" s="149"/>
      <c r="K256" s="149"/>
      <c r="L256" s="149"/>
      <c r="M256" s="149"/>
      <c r="N256" s="149"/>
      <c r="O256" s="149"/>
      <c r="P256" s="149"/>
      <c r="Q256" s="149"/>
      <c r="R256" s="150"/>
    </row>
    <row r="257" spans="2:18" thickBot="1" x14ac:dyDescent="0.35"/>
    <row r="258" spans="2:18" x14ac:dyDescent="0.25">
      <c r="B258" s="151" t="s">
        <v>17</v>
      </c>
      <c r="C258" s="152"/>
      <c r="D258" s="152"/>
      <c r="E258" s="152"/>
      <c r="F258" s="152"/>
      <c r="G258" s="152"/>
      <c r="H258" s="152"/>
      <c r="I258" s="152"/>
      <c r="J258" s="263" t="s">
        <v>24</v>
      </c>
      <c r="K258" s="263"/>
      <c r="L258" s="263"/>
      <c r="M258" s="263"/>
      <c r="N258" s="263"/>
      <c r="O258" s="263"/>
      <c r="P258" s="263"/>
      <c r="Q258" s="263"/>
      <c r="R258" s="264"/>
    </row>
    <row r="259" spans="2:18" x14ac:dyDescent="0.25">
      <c r="B259" s="162" t="s">
        <v>18</v>
      </c>
      <c r="C259" s="163" t="s">
        <v>19</v>
      </c>
      <c r="D259" s="163" t="s">
        <v>20</v>
      </c>
      <c r="E259" s="147" t="s">
        <v>25</v>
      </c>
      <c r="F259" s="147"/>
      <c r="G259" s="147" t="s">
        <v>26</v>
      </c>
      <c r="H259" s="147"/>
      <c r="I259" s="163" t="s">
        <v>23</v>
      </c>
      <c r="J259" s="163"/>
      <c r="K259" s="163"/>
      <c r="L259" s="163"/>
      <c r="M259" s="163"/>
      <c r="N259" s="163"/>
      <c r="O259" s="163"/>
      <c r="P259" s="163"/>
      <c r="Q259" s="163"/>
      <c r="R259" s="265"/>
    </row>
    <row r="260" spans="2:18" x14ac:dyDescent="0.25">
      <c r="B260" s="162"/>
      <c r="C260" s="163"/>
      <c r="D260" s="163"/>
      <c r="E260" s="6" t="s">
        <v>21</v>
      </c>
      <c r="F260" s="6" t="s">
        <v>22</v>
      </c>
      <c r="G260" s="6" t="s">
        <v>21</v>
      </c>
      <c r="H260" s="6" t="s">
        <v>22</v>
      </c>
      <c r="I260" s="163"/>
      <c r="J260" s="163"/>
      <c r="K260" s="163"/>
      <c r="L260" s="163"/>
      <c r="M260" s="163"/>
      <c r="N260" s="163"/>
      <c r="O260" s="163"/>
      <c r="P260" s="163"/>
      <c r="Q260" s="163"/>
      <c r="R260" s="265"/>
    </row>
    <row r="261" spans="2:18" ht="30" customHeight="1" x14ac:dyDescent="0.25">
      <c r="B261" s="11" t="s">
        <v>50</v>
      </c>
      <c r="C261" s="12" t="s">
        <v>40</v>
      </c>
      <c r="D261" s="13" t="s">
        <v>80</v>
      </c>
      <c r="E261" s="12" t="s">
        <v>62</v>
      </c>
      <c r="F261" s="15" t="s">
        <v>536</v>
      </c>
      <c r="G261" s="12"/>
      <c r="H261" s="12"/>
      <c r="I261" s="102" t="s">
        <v>877</v>
      </c>
      <c r="J261" s="164" t="s">
        <v>78</v>
      </c>
      <c r="K261" s="165"/>
      <c r="L261" s="165"/>
      <c r="M261" s="165"/>
      <c r="N261" s="165"/>
      <c r="O261" s="165"/>
      <c r="P261" s="165"/>
      <c r="Q261" s="165"/>
      <c r="R261" s="166"/>
    </row>
    <row r="262" spans="2:18" ht="33.6" customHeight="1" x14ac:dyDescent="0.25">
      <c r="B262" s="11" t="s">
        <v>50</v>
      </c>
      <c r="C262" s="12" t="s">
        <v>40</v>
      </c>
      <c r="D262" s="13" t="s">
        <v>63</v>
      </c>
      <c r="E262" s="12" t="s">
        <v>64</v>
      </c>
      <c r="F262" s="15" t="s">
        <v>536</v>
      </c>
      <c r="G262" s="3"/>
      <c r="H262" s="3"/>
      <c r="I262" s="97" t="s">
        <v>877</v>
      </c>
      <c r="J262" s="164" t="s">
        <v>79</v>
      </c>
      <c r="K262" s="165"/>
      <c r="L262" s="165"/>
      <c r="M262" s="165"/>
      <c r="N262" s="165"/>
      <c r="O262" s="165"/>
      <c r="P262" s="165"/>
      <c r="Q262" s="165"/>
      <c r="R262" s="166"/>
    </row>
    <row r="263" spans="2:18" ht="31.9" customHeight="1" x14ac:dyDescent="0.25">
      <c r="B263" s="11" t="s">
        <v>50</v>
      </c>
      <c r="C263" s="12" t="s">
        <v>40</v>
      </c>
      <c r="D263" s="13" t="s">
        <v>65</v>
      </c>
      <c r="E263" s="12" t="s">
        <v>62</v>
      </c>
      <c r="F263" s="15" t="s">
        <v>537</v>
      </c>
      <c r="G263" s="3"/>
      <c r="I263" s="97" t="s">
        <v>877</v>
      </c>
      <c r="J263" s="164" t="s">
        <v>72</v>
      </c>
      <c r="K263" s="165"/>
      <c r="L263" s="165"/>
      <c r="M263" s="165"/>
      <c r="N263" s="165"/>
      <c r="O263" s="165"/>
      <c r="P263" s="165"/>
      <c r="Q263" s="165"/>
      <c r="R263" s="166"/>
    </row>
    <row r="264" spans="2:18" ht="29.45" customHeight="1" x14ac:dyDescent="0.25">
      <c r="B264" s="11" t="s">
        <v>50</v>
      </c>
      <c r="C264" s="12" t="s">
        <v>40</v>
      </c>
      <c r="D264" s="13" t="s">
        <v>63</v>
      </c>
      <c r="E264" s="12" t="s">
        <v>62</v>
      </c>
      <c r="F264" s="15" t="s">
        <v>537</v>
      </c>
      <c r="G264" s="3"/>
      <c r="H264" s="3"/>
      <c r="I264" s="97" t="s">
        <v>877</v>
      </c>
      <c r="J264" s="164" t="s">
        <v>86</v>
      </c>
      <c r="K264" s="165"/>
      <c r="L264" s="165"/>
      <c r="M264" s="165"/>
      <c r="N264" s="165"/>
      <c r="O264" s="165"/>
      <c r="P264" s="165"/>
      <c r="Q264" s="165"/>
      <c r="R264" s="166"/>
    </row>
    <row r="265" spans="2:18" ht="32.450000000000003" customHeight="1" x14ac:dyDescent="0.25">
      <c r="B265" s="10" t="s">
        <v>50</v>
      </c>
      <c r="C265" s="12" t="s">
        <v>58</v>
      </c>
      <c r="D265" s="12" t="s">
        <v>56</v>
      </c>
      <c r="E265" s="12" t="s">
        <v>64</v>
      </c>
      <c r="F265" s="12" t="s">
        <v>260</v>
      </c>
      <c r="G265" s="3"/>
      <c r="H265" s="3"/>
      <c r="I265" s="97" t="s">
        <v>877</v>
      </c>
      <c r="J265" s="132" t="s">
        <v>258</v>
      </c>
      <c r="K265" s="133"/>
      <c r="L265" s="133"/>
      <c r="M265" s="133"/>
      <c r="N265" s="133"/>
      <c r="O265" s="133"/>
      <c r="P265" s="133"/>
      <c r="Q265" s="133"/>
      <c r="R265" s="134"/>
    </row>
    <row r="266" spans="2:18" ht="29.45" customHeight="1" x14ac:dyDescent="0.25">
      <c r="B266" s="11" t="s">
        <v>94</v>
      </c>
      <c r="C266" s="12" t="s">
        <v>58</v>
      </c>
      <c r="D266" s="12" t="s">
        <v>56</v>
      </c>
      <c r="E266" s="12" t="s">
        <v>62</v>
      </c>
      <c r="F266" s="12" t="s">
        <v>260</v>
      </c>
      <c r="G266" s="3"/>
      <c r="H266" s="3"/>
      <c r="I266" s="97" t="s">
        <v>878</v>
      </c>
      <c r="J266" s="200"/>
      <c r="K266" s="201"/>
      <c r="L266" s="201"/>
      <c r="M266" s="201"/>
      <c r="N266" s="201"/>
      <c r="O266" s="201"/>
      <c r="P266" s="201"/>
      <c r="Q266" s="201"/>
      <c r="R266" s="202"/>
    </row>
    <row r="267" spans="2:18" x14ac:dyDescent="0.25">
      <c r="B267" s="130" t="s">
        <v>51</v>
      </c>
      <c r="C267" s="131"/>
      <c r="D267" s="131"/>
      <c r="E267" s="131"/>
      <c r="F267" s="131"/>
      <c r="G267" s="131"/>
      <c r="H267" s="131"/>
      <c r="I267" s="131"/>
      <c r="J267" s="269" t="s">
        <v>326</v>
      </c>
      <c r="K267" s="269"/>
      <c r="L267" s="269"/>
      <c r="M267" s="269"/>
      <c r="N267" s="269"/>
      <c r="O267" s="269"/>
      <c r="P267" s="269"/>
      <c r="Q267" s="269"/>
      <c r="R267" s="270"/>
    </row>
    <row r="268" spans="2:18" ht="57" customHeight="1" x14ac:dyDescent="0.25">
      <c r="B268" s="130"/>
      <c r="C268" s="131"/>
      <c r="D268" s="131"/>
      <c r="E268" s="131"/>
      <c r="F268" s="131"/>
      <c r="G268" s="131"/>
      <c r="H268" s="131"/>
      <c r="I268" s="131"/>
      <c r="J268" s="269"/>
      <c r="K268" s="269"/>
      <c r="L268" s="269"/>
      <c r="M268" s="269"/>
      <c r="N268" s="269"/>
      <c r="O268" s="269"/>
      <c r="P268" s="269"/>
      <c r="Q268" s="269"/>
      <c r="R268" s="270"/>
    </row>
    <row r="269" spans="2:18" x14ac:dyDescent="0.25">
      <c r="B269" s="130" t="s">
        <v>54</v>
      </c>
      <c r="C269" s="131"/>
      <c r="D269" s="131"/>
      <c r="E269" s="131"/>
      <c r="F269" s="131"/>
      <c r="G269" s="131"/>
      <c r="H269" s="131"/>
      <c r="I269" s="131"/>
      <c r="J269" s="132" t="s">
        <v>540</v>
      </c>
      <c r="K269" s="133"/>
      <c r="L269" s="133"/>
      <c r="M269" s="133"/>
      <c r="N269" s="133"/>
      <c r="O269" s="133"/>
      <c r="P269" s="133"/>
      <c r="Q269" s="133"/>
      <c r="R269" s="134"/>
    </row>
    <row r="270" spans="2:18" x14ac:dyDescent="0.25">
      <c r="B270" s="130"/>
      <c r="C270" s="131"/>
      <c r="D270" s="131"/>
      <c r="E270" s="131"/>
      <c r="F270" s="131"/>
      <c r="G270" s="131"/>
      <c r="H270" s="131"/>
      <c r="I270" s="131"/>
      <c r="J270" s="135"/>
      <c r="K270" s="233"/>
      <c r="L270" s="233"/>
      <c r="M270" s="233"/>
      <c r="N270" s="233"/>
      <c r="O270" s="233"/>
      <c r="P270" s="233"/>
      <c r="Q270" s="233"/>
      <c r="R270" s="137"/>
    </row>
    <row r="271" spans="2:18" x14ac:dyDescent="0.25">
      <c r="B271" s="130" t="s">
        <v>330</v>
      </c>
      <c r="C271" s="131"/>
      <c r="D271" s="131"/>
      <c r="E271" s="131"/>
      <c r="F271" s="131"/>
      <c r="G271" s="131"/>
      <c r="H271" s="131"/>
      <c r="I271" s="131"/>
      <c r="J271" s="135"/>
      <c r="K271" s="233"/>
      <c r="L271" s="233"/>
      <c r="M271" s="233"/>
      <c r="N271" s="233"/>
      <c r="O271" s="233"/>
      <c r="P271" s="233"/>
      <c r="Q271" s="233"/>
      <c r="R271" s="137"/>
    </row>
    <row r="272" spans="2:18" ht="15.75" thickBot="1" x14ac:dyDescent="0.3">
      <c r="B272" s="141"/>
      <c r="C272" s="142"/>
      <c r="D272" s="142"/>
      <c r="E272" s="142"/>
      <c r="F272" s="142"/>
      <c r="G272" s="142"/>
      <c r="H272" s="142"/>
      <c r="I272" s="142"/>
      <c r="J272" s="138"/>
      <c r="K272" s="139"/>
      <c r="L272" s="139"/>
      <c r="M272" s="139"/>
      <c r="N272" s="139"/>
      <c r="O272" s="139"/>
      <c r="P272" s="139"/>
      <c r="Q272" s="139"/>
      <c r="R272" s="140"/>
    </row>
    <row r="273" spans="2:18" thickBot="1" x14ac:dyDescent="0.35"/>
    <row r="274" spans="2:18" x14ac:dyDescent="0.25">
      <c r="B274" s="173" t="s">
        <v>1</v>
      </c>
      <c r="C274" s="154"/>
      <c r="D274" s="154"/>
      <c r="E274" s="154"/>
      <c r="F274" s="154"/>
      <c r="G274" s="154"/>
      <c r="H274" s="154"/>
      <c r="I274" s="154"/>
      <c r="J274" s="154"/>
      <c r="K274" s="154"/>
      <c r="L274" s="154"/>
      <c r="M274" s="154"/>
      <c r="N274" s="154"/>
      <c r="O274" s="154"/>
      <c r="P274" s="154"/>
      <c r="Q274" s="154"/>
      <c r="R274" s="155"/>
    </row>
    <row r="275" spans="2:18" x14ac:dyDescent="0.25">
      <c r="B275" s="174"/>
      <c r="C275" s="262"/>
      <c r="D275" s="262"/>
      <c r="E275" s="262"/>
      <c r="F275" s="262"/>
      <c r="G275" s="262"/>
      <c r="H275" s="262"/>
      <c r="I275" s="262"/>
      <c r="J275" s="262"/>
      <c r="K275" s="262"/>
      <c r="L275" s="262"/>
      <c r="M275" s="262"/>
      <c r="N275" s="262"/>
      <c r="O275" s="262"/>
      <c r="P275" s="262"/>
      <c r="Q275" s="262"/>
      <c r="R275" s="158"/>
    </row>
    <row r="276" spans="2:18" x14ac:dyDescent="0.25">
      <c r="B276" s="174"/>
      <c r="C276" s="262"/>
      <c r="D276" s="262"/>
      <c r="E276" s="262"/>
      <c r="F276" s="262"/>
      <c r="G276" s="262"/>
      <c r="H276" s="262"/>
      <c r="I276" s="262"/>
      <c r="J276" s="262"/>
      <c r="K276" s="262"/>
      <c r="L276" s="262"/>
      <c r="M276" s="262"/>
      <c r="N276" s="262"/>
      <c r="O276" s="262"/>
      <c r="P276" s="262"/>
      <c r="Q276" s="262"/>
      <c r="R276" s="158"/>
    </row>
    <row r="277" spans="2:18" x14ac:dyDescent="0.25">
      <c r="B277" s="174" t="s">
        <v>2</v>
      </c>
      <c r="C277" s="262"/>
      <c r="D277" s="262"/>
      <c r="E277" s="262"/>
      <c r="F277" s="262"/>
      <c r="G277" s="262"/>
      <c r="H277" s="262"/>
      <c r="I277" s="262"/>
      <c r="J277" s="262"/>
      <c r="K277" s="262"/>
      <c r="L277" s="262"/>
      <c r="M277" s="262"/>
      <c r="N277" s="262"/>
      <c r="O277" s="262"/>
      <c r="P277" s="262"/>
      <c r="Q277" s="262"/>
      <c r="R277" s="158"/>
    </row>
    <row r="278" spans="2:18" x14ac:dyDescent="0.25">
      <c r="B278" s="174"/>
      <c r="C278" s="262"/>
      <c r="D278" s="262"/>
      <c r="E278" s="262"/>
      <c r="F278" s="262"/>
      <c r="G278" s="262"/>
      <c r="H278" s="262"/>
      <c r="I278" s="262"/>
      <c r="J278" s="262"/>
      <c r="K278" s="262"/>
      <c r="L278" s="262"/>
      <c r="M278" s="262"/>
      <c r="N278" s="262"/>
      <c r="O278" s="262"/>
      <c r="P278" s="262"/>
      <c r="Q278" s="262"/>
      <c r="R278" s="158"/>
    </row>
    <row r="279" spans="2:18" ht="15.75" thickBot="1" x14ac:dyDescent="0.3">
      <c r="B279" s="175" t="s">
        <v>3</v>
      </c>
      <c r="C279" s="146"/>
      <c r="D279" s="146"/>
      <c r="E279" s="146"/>
      <c r="F279" s="146"/>
      <c r="G279" s="146"/>
      <c r="H279" s="146"/>
      <c r="I279" s="146"/>
      <c r="J279" s="146"/>
      <c r="K279" s="146"/>
      <c r="L279" s="146"/>
      <c r="M279" s="146"/>
      <c r="N279" s="146"/>
      <c r="O279" s="146"/>
      <c r="P279" s="146"/>
      <c r="Q279" s="146"/>
      <c r="R279" s="176"/>
    </row>
    <row r="280" spans="2:18" thickBot="1" x14ac:dyDescent="0.35"/>
    <row r="281" spans="2:18" ht="14.45" x14ac:dyDescent="0.3">
      <c r="B281" s="177"/>
      <c r="C281" s="178"/>
      <c r="D281" s="178"/>
      <c r="E281" s="178"/>
      <c r="F281" s="178"/>
      <c r="G281" s="178"/>
      <c r="H281" s="178"/>
      <c r="I281" s="178"/>
      <c r="J281" s="178"/>
      <c r="K281" s="178"/>
      <c r="L281" s="178"/>
      <c r="M281" s="178"/>
      <c r="N281" s="178"/>
      <c r="O281" s="178"/>
      <c r="P281" s="178"/>
      <c r="Q281" s="178"/>
      <c r="R281" s="9"/>
    </row>
    <row r="282" spans="2:18" ht="15.75" thickBot="1" x14ac:dyDescent="0.3">
      <c r="B282" s="143" t="s">
        <v>4</v>
      </c>
      <c r="C282" s="144"/>
      <c r="D282" s="146" t="s">
        <v>273</v>
      </c>
      <c r="E282" s="146"/>
      <c r="F282" s="58"/>
      <c r="G282" s="58" t="s">
        <v>7</v>
      </c>
      <c r="H282" s="179">
        <v>43519</v>
      </c>
      <c r="I282" s="146"/>
      <c r="J282" s="58"/>
      <c r="K282" s="58" t="s">
        <v>11</v>
      </c>
      <c r="L282" s="55" t="s">
        <v>147</v>
      </c>
      <c r="M282" s="58"/>
      <c r="N282" s="58"/>
      <c r="O282" s="58" t="s">
        <v>13</v>
      </c>
      <c r="P282" s="100" t="s">
        <v>77</v>
      </c>
      <c r="Q282" s="144"/>
      <c r="R282" s="145"/>
    </row>
    <row r="283" spans="2:18" ht="14.45" x14ac:dyDescent="0.3">
      <c r="B283" s="143"/>
      <c r="C283" s="144"/>
      <c r="D283" s="144"/>
      <c r="E283" s="144"/>
      <c r="F283" s="144"/>
      <c r="G283" s="144"/>
      <c r="H283" s="144"/>
      <c r="I283" s="144"/>
      <c r="J283" s="144"/>
      <c r="K283" s="144"/>
      <c r="L283" s="144"/>
      <c r="M283" s="144"/>
      <c r="N283" s="144"/>
      <c r="O283" s="144"/>
      <c r="P283" s="144"/>
      <c r="Q283" s="144"/>
      <c r="R283" s="145"/>
    </row>
    <row r="284" spans="2:18" ht="15.75" thickBot="1" x14ac:dyDescent="0.3">
      <c r="B284" s="143" t="s">
        <v>5</v>
      </c>
      <c r="C284" s="144"/>
      <c r="D284" s="146"/>
      <c r="E284" s="146"/>
      <c r="F284" s="58"/>
      <c r="G284" s="58" t="s">
        <v>8</v>
      </c>
      <c r="H284" s="146">
        <v>1230</v>
      </c>
      <c r="I284" s="146"/>
      <c r="J284" s="58"/>
      <c r="K284" s="58" t="s">
        <v>12</v>
      </c>
      <c r="L284" s="18"/>
      <c r="M284" s="58"/>
      <c r="N284" s="58"/>
      <c r="O284" s="58" t="s">
        <v>14</v>
      </c>
      <c r="P284" s="28" t="s">
        <v>81</v>
      </c>
      <c r="Q284" s="144"/>
      <c r="R284" s="145"/>
    </row>
    <row r="285" spans="2:18" ht="14.45" x14ac:dyDescent="0.3">
      <c r="B285" s="143"/>
      <c r="C285" s="144"/>
      <c r="D285" s="144"/>
      <c r="E285" s="144"/>
      <c r="F285" s="144"/>
      <c r="G285" s="144"/>
      <c r="H285" s="144"/>
      <c r="I285" s="144"/>
      <c r="J285" s="144"/>
      <c r="K285" s="144"/>
      <c r="L285" s="144"/>
      <c r="M285" s="144"/>
      <c r="N285" s="144"/>
      <c r="O285" s="144"/>
      <c r="P285" s="144"/>
      <c r="Q285" s="144"/>
      <c r="R285" s="145"/>
    </row>
    <row r="286" spans="2:18" ht="15.75" thickBot="1" x14ac:dyDescent="0.3">
      <c r="B286" s="143" t="s">
        <v>6</v>
      </c>
      <c r="C286" s="144"/>
      <c r="D286" s="146" t="s">
        <v>213</v>
      </c>
      <c r="E286" s="146"/>
      <c r="F286" s="58"/>
      <c r="G286" s="58" t="s">
        <v>9</v>
      </c>
      <c r="H286" s="146" t="s">
        <v>214</v>
      </c>
      <c r="I286" s="146"/>
      <c r="J286" s="58"/>
      <c r="K286" s="58" t="s">
        <v>10</v>
      </c>
      <c r="L286" s="18"/>
      <c r="M286" s="58"/>
      <c r="N286" s="58"/>
      <c r="O286" s="58" t="s">
        <v>15</v>
      </c>
      <c r="P286" s="54">
        <v>10</v>
      </c>
      <c r="Q286" s="51" t="s">
        <v>16</v>
      </c>
      <c r="R286" s="57">
        <v>154</v>
      </c>
    </row>
    <row r="287" spans="2:18" thickBot="1" x14ac:dyDescent="0.35">
      <c r="B287" s="148"/>
      <c r="C287" s="149"/>
      <c r="D287" s="149"/>
      <c r="E287" s="149"/>
      <c r="F287" s="149"/>
      <c r="G287" s="149"/>
      <c r="H287" s="149"/>
      <c r="I287" s="149"/>
      <c r="J287" s="149"/>
      <c r="K287" s="149"/>
      <c r="L287" s="149"/>
      <c r="M287" s="149"/>
      <c r="N287" s="149"/>
      <c r="O287" s="149"/>
      <c r="P287" s="149"/>
      <c r="Q287" s="149"/>
      <c r="R287" s="150"/>
    </row>
    <row r="288" spans="2:18" thickBot="1" x14ac:dyDescent="0.35"/>
    <row r="289" spans="2:18" x14ac:dyDescent="0.25">
      <c r="B289" s="151" t="s">
        <v>17</v>
      </c>
      <c r="C289" s="152"/>
      <c r="D289" s="152"/>
      <c r="E289" s="152"/>
      <c r="F289" s="152"/>
      <c r="G289" s="152"/>
      <c r="H289" s="152"/>
      <c r="I289" s="152"/>
      <c r="J289" s="263" t="s">
        <v>24</v>
      </c>
      <c r="K289" s="263"/>
      <c r="L289" s="263"/>
      <c r="M289" s="263"/>
      <c r="N289" s="263"/>
      <c r="O289" s="263"/>
      <c r="P289" s="263"/>
      <c r="Q289" s="263"/>
      <c r="R289" s="264"/>
    </row>
    <row r="290" spans="2:18" x14ac:dyDescent="0.25">
      <c r="B290" s="162" t="s">
        <v>18</v>
      </c>
      <c r="C290" s="163" t="s">
        <v>19</v>
      </c>
      <c r="D290" s="163" t="s">
        <v>20</v>
      </c>
      <c r="E290" s="147" t="s">
        <v>25</v>
      </c>
      <c r="F290" s="147"/>
      <c r="G290" s="147" t="s">
        <v>26</v>
      </c>
      <c r="H290" s="147"/>
      <c r="I290" s="163" t="s">
        <v>23</v>
      </c>
      <c r="J290" s="163"/>
      <c r="K290" s="163"/>
      <c r="L290" s="163"/>
      <c r="M290" s="163"/>
      <c r="N290" s="163"/>
      <c r="O290" s="163"/>
      <c r="P290" s="163"/>
      <c r="Q290" s="163"/>
      <c r="R290" s="265"/>
    </row>
    <row r="291" spans="2:18" x14ac:dyDescent="0.25">
      <c r="B291" s="162"/>
      <c r="C291" s="163"/>
      <c r="D291" s="163"/>
      <c r="E291" s="6" t="s">
        <v>21</v>
      </c>
      <c r="F291" s="6" t="s">
        <v>22</v>
      </c>
      <c r="G291" s="6" t="s">
        <v>21</v>
      </c>
      <c r="H291" s="6" t="s">
        <v>22</v>
      </c>
      <c r="I291" s="163"/>
      <c r="J291" s="163"/>
      <c r="K291" s="163"/>
      <c r="L291" s="163"/>
      <c r="M291" s="163"/>
      <c r="N291" s="163"/>
      <c r="O291" s="163"/>
      <c r="P291" s="163"/>
      <c r="Q291" s="163"/>
      <c r="R291" s="265"/>
    </row>
    <row r="292" spans="2:18" ht="30" customHeight="1" x14ac:dyDescent="0.25">
      <c r="B292" s="11" t="s">
        <v>50</v>
      </c>
      <c r="C292" s="12" t="s">
        <v>40</v>
      </c>
      <c r="D292" s="13" t="s">
        <v>80</v>
      </c>
      <c r="E292" s="12" t="s">
        <v>62</v>
      </c>
      <c r="F292" s="15" t="s">
        <v>536</v>
      </c>
      <c r="G292" s="12"/>
      <c r="H292" s="12"/>
      <c r="I292" s="97" t="s">
        <v>879</v>
      </c>
      <c r="J292" s="164" t="s">
        <v>78</v>
      </c>
      <c r="K292" s="165"/>
      <c r="L292" s="165"/>
      <c r="M292" s="165"/>
      <c r="N292" s="165"/>
      <c r="O292" s="165"/>
      <c r="P292" s="165"/>
      <c r="Q292" s="165"/>
      <c r="R292" s="166"/>
    </row>
    <row r="293" spans="2:18" ht="36.6" customHeight="1" x14ac:dyDescent="0.25">
      <c r="B293" s="11" t="s">
        <v>50</v>
      </c>
      <c r="C293" s="12" t="s">
        <v>40</v>
      </c>
      <c r="D293" s="13" t="s">
        <v>56</v>
      </c>
      <c r="E293" s="12" t="s">
        <v>64</v>
      </c>
      <c r="F293" s="15" t="s">
        <v>536</v>
      </c>
      <c r="G293" s="3"/>
      <c r="H293" s="3"/>
      <c r="I293" s="97" t="s">
        <v>879</v>
      </c>
      <c r="J293" s="164" t="s">
        <v>392</v>
      </c>
      <c r="K293" s="165"/>
      <c r="L293" s="165"/>
      <c r="M293" s="165"/>
      <c r="N293" s="165"/>
      <c r="O293" s="165"/>
      <c r="P293" s="165"/>
      <c r="Q293" s="165"/>
      <c r="R293" s="166"/>
    </row>
    <row r="294" spans="2:18" ht="34.15" customHeight="1" x14ac:dyDescent="0.25">
      <c r="B294" s="11" t="s">
        <v>50</v>
      </c>
      <c r="C294" s="12" t="s">
        <v>40</v>
      </c>
      <c r="D294" s="13" t="s">
        <v>65</v>
      </c>
      <c r="E294" s="12" t="s">
        <v>62</v>
      </c>
      <c r="F294" s="15" t="s">
        <v>537</v>
      </c>
      <c r="G294" s="3"/>
      <c r="I294" s="97" t="s">
        <v>879</v>
      </c>
      <c r="J294" s="164" t="s">
        <v>72</v>
      </c>
      <c r="K294" s="165"/>
      <c r="L294" s="165"/>
      <c r="M294" s="165"/>
      <c r="N294" s="165"/>
      <c r="O294" s="165"/>
      <c r="P294" s="165"/>
      <c r="Q294" s="165"/>
      <c r="R294" s="166"/>
    </row>
    <row r="295" spans="2:18" ht="33" customHeight="1" x14ac:dyDescent="0.25">
      <c r="B295" s="11" t="s">
        <v>50</v>
      </c>
      <c r="C295" s="12" t="s">
        <v>40</v>
      </c>
      <c r="D295" s="13" t="s">
        <v>63</v>
      </c>
      <c r="E295" s="12" t="s">
        <v>62</v>
      </c>
      <c r="F295" s="15" t="s">
        <v>537</v>
      </c>
      <c r="G295" s="3"/>
      <c r="H295" s="3"/>
      <c r="I295" s="97" t="s">
        <v>879</v>
      </c>
      <c r="J295" s="164" t="s">
        <v>86</v>
      </c>
      <c r="K295" s="165"/>
      <c r="L295" s="165"/>
      <c r="M295" s="165"/>
      <c r="N295" s="165"/>
      <c r="O295" s="165"/>
      <c r="P295" s="165"/>
      <c r="Q295" s="165"/>
      <c r="R295" s="166"/>
    </row>
    <row r="296" spans="2:18" ht="32.450000000000003" customHeight="1" x14ac:dyDescent="0.25">
      <c r="B296" s="11" t="s">
        <v>50</v>
      </c>
      <c r="C296" s="12" t="s">
        <v>58</v>
      </c>
      <c r="D296" s="12" t="s">
        <v>56</v>
      </c>
      <c r="E296" s="12" t="s">
        <v>64</v>
      </c>
      <c r="F296" s="12" t="s">
        <v>260</v>
      </c>
      <c r="G296" s="3"/>
      <c r="H296" s="3"/>
      <c r="I296" s="97" t="s">
        <v>879</v>
      </c>
      <c r="J296" s="164" t="s">
        <v>93</v>
      </c>
      <c r="K296" s="165"/>
      <c r="L296" s="165"/>
      <c r="M296" s="165"/>
      <c r="N296" s="165"/>
      <c r="O296" s="165"/>
      <c r="P296" s="165"/>
      <c r="Q296" s="165"/>
      <c r="R296" s="166"/>
    </row>
    <row r="297" spans="2:18" ht="27.6" customHeight="1" x14ac:dyDescent="0.25">
      <c r="B297" s="11" t="s">
        <v>94</v>
      </c>
      <c r="C297" s="12" t="s">
        <v>58</v>
      </c>
      <c r="D297" s="12" t="s">
        <v>56</v>
      </c>
      <c r="E297" s="12" t="s">
        <v>62</v>
      </c>
      <c r="F297" s="12" t="s">
        <v>260</v>
      </c>
      <c r="G297" s="3"/>
      <c r="H297" s="3"/>
      <c r="I297" s="3"/>
      <c r="J297" s="164" t="s">
        <v>93</v>
      </c>
      <c r="K297" s="165"/>
      <c r="L297" s="165"/>
      <c r="M297" s="165"/>
      <c r="N297" s="165"/>
      <c r="O297" s="165"/>
      <c r="P297" s="165"/>
      <c r="Q297" s="165"/>
      <c r="R297" s="166"/>
    </row>
    <row r="298" spans="2:18" ht="30.6" customHeight="1" x14ac:dyDescent="0.25">
      <c r="B298" s="130" t="s">
        <v>51</v>
      </c>
      <c r="C298" s="131"/>
      <c r="D298" s="131"/>
      <c r="E298" s="131"/>
      <c r="F298" s="131"/>
      <c r="G298" s="131"/>
      <c r="H298" s="131"/>
      <c r="I298" s="131"/>
      <c r="J298" s="271" t="s">
        <v>326</v>
      </c>
      <c r="K298" s="271"/>
      <c r="L298" s="271"/>
      <c r="M298" s="271"/>
      <c r="N298" s="271"/>
      <c r="O298" s="271"/>
      <c r="P298" s="271"/>
      <c r="Q298" s="271"/>
      <c r="R298" s="272"/>
    </row>
    <row r="299" spans="2:18" ht="49.9" customHeight="1" x14ac:dyDescent="0.25">
      <c r="B299" s="130"/>
      <c r="C299" s="131"/>
      <c r="D299" s="131"/>
      <c r="E299" s="131"/>
      <c r="F299" s="131"/>
      <c r="G299" s="131"/>
      <c r="H299" s="131"/>
      <c r="I299" s="131"/>
      <c r="J299" s="271"/>
      <c r="K299" s="271"/>
      <c r="L299" s="271"/>
      <c r="M299" s="271"/>
      <c r="N299" s="271"/>
      <c r="O299" s="271"/>
      <c r="P299" s="271"/>
      <c r="Q299" s="271"/>
      <c r="R299" s="272"/>
    </row>
    <row r="300" spans="2:18" x14ac:dyDescent="0.25">
      <c r="B300" s="130" t="s">
        <v>54</v>
      </c>
      <c r="C300" s="131"/>
      <c r="D300" s="131"/>
      <c r="E300" s="131"/>
      <c r="F300" s="131"/>
      <c r="G300" s="131"/>
      <c r="H300" s="131"/>
      <c r="I300" s="131"/>
      <c r="J300" s="215" t="s">
        <v>331</v>
      </c>
      <c r="K300" s="216"/>
      <c r="L300" s="216"/>
      <c r="M300" s="216"/>
      <c r="N300" s="216"/>
      <c r="O300" s="216"/>
      <c r="P300" s="216"/>
      <c r="Q300" s="216"/>
      <c r="R300" s="217"/>
    </row>
    <row r="301" spans="2:18" x14ac:dyDescent="0.25">
      <c r="B301" s="130"/>
      <c r="C301" s="131"/>
      <c r="D301" s="131"/>
      <c r="E301" s="131"/>
      <c r="F301" s="131"/>
      <c r="G301" s="131"/>
      <c r="H301" s="131"/>
      <c r="I301" s="131"/>
      <c r="J301" s="247"/>
      <c r="K301" s="273"/>
      <c r="L301" s="273"/>
      <c r="M301" s="273"/>
      <c r="N301" s="273"/>
      <c r="O301" s="273"/>
      <c r="P301" s="273"/>
      <c r="Q301" s="273"/>
      <c r="R301" s="249"/>
    </row>
    <row r="302" spans="2:18" x14ac:dyDescent="0.25">
      <c r="B302" s="130" t="s">
        <v>330</v>
      </c>
      <c r="C302" s="131"/>
      <c r="D302" s="131"/>
      <c r="E302" s="131"/>
      <c r="F302" s="131"/>
      <c r="G302" s="131"/>
      <c r="H302" s="131"/>
      <c r="I302" s="131"/>
      <c r="J302" s="247"/>
      <c r="K302" s="273"/>
      <c r="L302" s="273"/>
      <c r="M302" s="273"/>
      <c r="N302" s="273"/>
      <c r="O302" s="273"/>
      <c r="P302" s="273"/>
      <c r="Q302" s="273"/>
      <c r="R302" s="249"/>
    </row>
    <row r="303" spans="2:18" ht="15.75" thickBot="1" x14ac:dyDescent="0.3">
      <c r="B303" s="141"/>
      <c r="C303" s="142"/>
      <c r="D303" s="142"/>
      <c r="E303" s="142"/>
      <c r="F303" s="142"/>
      <c r="G303" s="142"/>
      <c r="H303" s="142"/>
      <c r="I303" s="142"/>
      <c r="J303" s="250"/>
      <c r="K303" s="251"/>
      <c r="L303" s="251"/>
      <c r="M303" s="251"/>
      <c r="N303" s="251"/>
      <c r="O303" s="251"/>
      <c r="P303" s="251"/>
      <c r="Q303" s="251"/>
      <c r="R303" s="252"/>
    </row>
    <row r="304" spans="2:18" thickBot="1" x14ac:dyDescent="0.35"/>
    <row r="305" spans="2:18" x14ac:dyDescent="0.25">
      <c r="B305" s="173" t="s">
        <v>1</v>
      </c>
      <c r="C305" s="154"/>
      <c r="D305" s="154"/>
      <c r="E305" s="154"/>
      <c r="F305" s="154"/>
      <c r="G305" s="154"/>
      <c r="H305" s="154"/>
      <c r="I305" s="154"/>
      <c r="J305" s="154"/>
      <c r="K305" s="154"/>
      <c r="L305" s="154"/>
      <c r="M305" s="154"/>
      <c r="N305" s="154"/>
      <c r="O305" s="154"/>
      <c r="P305" s="154"/>
      <c r="Q305" s="154"/>
      <c r="R305" s="155"/>
    </row>
    <row r="306" spans="2:18" x14ac:dyDescent="0.25">
      <c r="B306" s="174"/>
      <c r="C306" s="262"/>
      <c r="D306" s="262"/>
      <c r="E306" s="262"/>
      <c r="F306" s="262"/>
      <c r="G306" s="262"/>
      <c r="H306" s="262"/>
      <c r="I306" s="262"/>
      <c r="J306" s="262"/>
      <c r="K306" s="262"/>
      <c r="L306" s="262"/>
      <c r="M306" s="262"/>
      <c r="N306" s="262"/>
      <c r="O306" s="262"/>
      <c r="P306" s="262"/>
      <c r="Q306" s="262"/>
      <c r="R306" s="158"/>
    </row>
    <row r="307" spans="2:18" x14ac:dyDescent="0.25">
      <c r="B307" s="174"/>
      <c r="C307" s="262"/>
      <c r="D307" s="262"/>
      <c r="E307" s="262"/>
      <c r="F307" s="262"/>
      <c r="G307" s="262"/>
      <c r="H307" s="262"/>
      <c r="I307" s="262"/>
      <c r="J307" s="262"/>
      <c r="K307" s="262"/>
      <c r="L307" s="262"/>
      <c r="M307" s="262"/>
      <c r="N307" s="262"/>
      <c r="O307" s="262"/>
      <c r="P307" s="262"/>
      <c r="Q307" s="262"/>
      <c r="R307" s="158"/>
    </row>
    <row r="308" spans="2:18" x14ac:dyDescent="0.25">
      <c r="B308" s="174" t="s">
        <v>2</v>
      </c>
      <c r="C308" s="262"/>
      <c r="D308" s="262"/>
      <c r="E308" s="262"/>
      <c r="F308" s="262"/>
      <c r="G308" s="262"/>
      <c r="H308" s="262"/>
      <c r="I308" s="262"/>
      <c r="J308" s="262"/>
      <c r="K308" s="262"/>
      <c r="L308" s="262"/>
      <c r="M308" s="262"/>
      <c r="N308" s="262"/>
      <c r="O308" s="262"/>
      <c r="P308" s="262"/>
      <c r="Q308" s="262"/>
      <c r="R308" s="158"/>
    </row>
    <row r="309" spans="2:18" x14ac:dyDescent="0.25">
      <c r="B309" s="174"/>
      <c r="C309" s="262"/>
      <c r="D309" s="262"/>
      <c r="E309" s="262"/>
      <c r="F309" s="262"/>
      <c r="G309" s="262"/>
      <c r="H309" s="262"/>
      <c r="I309" s="262"/>
      <c r="J309" s="262"/>
      <c r="K309" s="262"/>
      <c r="L309" s="262"/>
      <c r="M309" s="262"/>
      <c r="N309" s="262"/>
      <c r="O309" s="262"/>
      <c r="P309" s="262"/>
      <c r="Q309" s="262"/>
      <c r="R309" s="158"/>
    </row>
    <row r="310" spans="2:18" ht="15.75" thickBot="1" x14ac:dyDescent="0.3">
      <c r="B310" s="175" t="s">
        <v>3</v>
      </c>
      <c r="C310" s="146"/>
      <c r="D310" s="146"/>
      <c r="E310" s="146"/>
      <c r="F310" s="146"/>
      <c r="G310" s="146"/>
      <c r="H310" s="146"/>
      <c r="I310" s="146"/>
      <c r="J310" s="146"/>
      <c r="K310" s="146"/>
      <c r="L310" s="146"/>
      <c r="M310" s="146"/>
      <c r="N310" s="146"/>
      <c r="O310" s="146"/>
      <c r="P310" s="146"/>
      <c r="Q310" s="146"/>
      <c r="R310" s="176"/>
    </row>
    <row r="311" spans="2:18" thickBot="1" x14ac:dyDescent="0.35"/>
    <row r="312" spans="2:18" ht="14.45" x14ac:dyDescent="0.3">
      <c r="B312" s="177"/>
      <c r="C312" s="178"/>
      <c r="D312" s="178"/>
      <c r="E312" s="178"/>
      <c r="F312" s="178"/>
      <c r="G312" s="178"/>
      <c r="H312" s="178"/>
      <c r="I312" s="178"/>
      <c r="J312" s="178"/>
      <c r="K312" s="178"/>
      <c r="L312" s="178"/>
      <c r="M312" s="178"/>
      <c r="N312" s="178"/>
      <c r="O312" s="178"/>
      <c r="P312" s="178"/>
      <c r="Q312" s="178"/>
      <c r="R312" s="9"/>
    </row>
    <row r="313" spans="2:18" ht="15.75" thickBot="1" x14ac:dyDescent="0.3">
      <c r="B313" s="143" t="s">
        <v>4</v>
      </c>
      <c r="C313" s="144"/>
      <c r="D313" s="146" t="s">
        <v>273</v>
      </c>
      <c r="E313" s="146"/>
      <c r="F313" s="58"/>
      <c r="G313" s="58" t="s">
        <v>7</v>
      </c>
      <c r="H313" s="179">
        <v>43519</v>
      </c>
      <c r="I313" s="146"/>
      <c r="J313" s="58"/>
      <c r="K313" s="58" t="s">
        <v>11</v>
      </c>
      <c r="L313" s="49" t="s">
        <v>147</v>
      </c>
      <c r="M313" s="58"/>
      <c r="N313" s="58"/>
      <c r="O313" s="58" t="s">
        <v>13</v>
      </c>
      <c r="P313" s="100" t="s">
        <v>81</v>
      </c>
      <c r="Q313" s="144"/>
      <c r="R313" s="145"/>
    </row>
    <row r="314" spans="2:18" ht="14.45" x14ac:dyDescent="0.3">
      <c r="B314" s="143"/>
      <c r="C314" s="144"/>
      <c r="D314" s="144"/>
      <c r="E314" s="144"/>
      <c r="F314" s="144"/>
      <c r="G314" s="144"/>
      <c r="H314" s="144"/>
      <c r="I314" s="144"/>
      <c r="J314" s="144"/>
      <c r="K314" s="144"/>
      <c r="L314" s="144"/>
      <c r="M314" s="144"/>
      <c r="N314" s="144"/>
      <c r="O314" s="144"/>
      <c r="P314" s="144"/>
      <c r="Q314" s="144"/>
      <c r="R314" s="145"/>
    </row>
    <row r="315" spans="2:18" ht="15.75" thickBot="1" x14ac:dyDescent="0.3">
      <c r="B315" s="143" t="s">
        <v>5</v>
      </c>
      <c r="C315" s="144"/>
      <c r="D315" s="146"/>
      <c r="E315" s="146"/>
      <c r="F315" s="58"/>
      <c r="G315" s="58" t="s">
        <v>8</v>
      </c>
      <c r="H315" s="146">
        <v>1230</v>
      </c>
      <c r="I315" s="146"/>
      <c r="J315" s="58"/>
      <c r="K315" s="58" t="s">
        <v>12</v>
      </c>
      <c r="L315" s="18"/>
      <c r="M315" s="58"/>
      <c r="N315" s="58"/>
      <c r="O315" s="58" t="s">
        <v>14</v>
      </c>
      <c r="P315" s="28" t="s">
        <v>83</v>
      </c>
      <c r="Q315" s="144"/>
      <c r="R315" s="145"/>
    </row>
    <row r="316" spans="2:18" ht="14.45" x14ac:dyDescent="0.3">
      <c r="B316" s="143"/>
      <c r="C316" s="144"/>
      <c r="D316" s="144"/>
      <c r="E316" s="144"/>
      <c r="F316" s="144"/>
      <c r="G316" s="144"/>
      <c r="H316" s="144"/>
      <c r="I316" s="144"/>
      <c r="J316" s="144"/>
      <c r="K316" s="144"/>
      <c r="L316" s="144"/>
      <c r="M316" s="144"/>
      <c r="N316" s="144"/>
      <c r="O316" s="144"/>
      <c r="P316" s="144"/>
      <c r="Q316" s="144"/>
      <c r="R316" s="145"/>
    </row>
    <row r="317" spans="2:18" ht="15.75" thickBot="1" x14ac:dyDescent="0.3">
      <c r="B317" s="143" t="s">
        <v>6</v>
      </c>
      <c r="C317" s="144"/>
      <c r="D317" s="146" t="s">
        <v>213</v>
      </c>
      <c r="E317" s="146"/>
      <c r="F317" s="58"/>
      <c r="G317" s="58" t="s">
        <v>9</v>
      </c>
      <c r="H317" s="146" t="s">
        <v>214</v>
      </c>
      <c r="I317" s="146"/>
      <c r="J317" s="58"/>
      <c r="K317" s="58" t="s">
        <v>10</v>
      </c>
      <c r="L317" s="18"/>
      <c r="M317" s="58"/>
      <c r="N317" s="58"/>
      <c r="O317" s="58" t="s">
        <v>15</v>
      </c>
      <c r="P317" s="47">
        <v>11</v>
      </c>
      <c r="Q317" s="46" t="s">
        <v>16</v>
      </c>
      <c r="R317" s="48">
        <v>154</v>
      </c>
    </row>
    <row r="318" spans="2:18" thickBot="1" x14ac:dyDescent="0.35">
      <c r="B318" s="148"/>
      <c r="C318" s="149"/>
      <c r="D318" s="149"/>
      <c r="E318" s="149"/>
      <c r="F318" s="149"/>
      <c r="G318" s="149"/>
      <c r="H318" s="149"/>
      <c r="I318" s="149"/>
      <c r="J318" s="149"/>
      <c r="K318" s="149"/>
      <c r="L318" s="149"/>
      <c r="M318" s="149"/>
      <c r="N318" s="149"/>
      <c r="O318" s="149"/>
      <c r="P318" s="149"/>
      <c r="Q318" s="149"/>
      <c r="R318" s="150"/>
    </row>
    <row r="319" spans="2:18" thickBot="1" x14ac:dyDescent="0.35"/>
    <row r="320" spans="2:18" x14ac:dyDescent="0.25">
      <c r="B320" s="151" t="s">
        <v>17</v>
      </c>
      <c r="C320" s="152"/>
      <c r="D320" s="152"/>
      <c r="E320" s="152"/>
      <c r="F320" s="152"/>
      <c r="G320" s="152"/>
      <c r="H320" s="152"/>
      <c r="I320" s="152"/>
      <c r="J320" s="263" t="s">
        <v>24</v>
      </c>
      <c r="K320" s="263"/>
      <c r="L320" s="263"/>
      <c r="M320" s="263"/>
      <c r="N320" s="263"/>
      <c r="O320" s="263"/>
      <c r="P320" s="263"/>
      <c r="Q320" s="263"/>
      <c r="R320" s="264"/>
    </row>
    <row r="321" spans="2:18" x14ac:dyDescent="0.25">
      <c r="B321" s="162" t="s">
        <v>18</v>
      </c>
      <c r="C321" s="163" t="s">
        <v>19</v>
      </c>
      <c r="D321" s="163" t="s">
        <v>20</v>
      </c>
      <c r="E321" s="147" t="s">
        <v>25</v>
      </c>
      <c r="F321" s="147"/>
      <c r="G321" s="147" t="s">
        <v>26</v>
      </c>
      <c r="H321" s="147"/>
      <c r="I321" s="163" t="s">
        <v>23</v>
      </c>
      <c r="J321" s="163"/>
      <c r="K321" s="163"/>
      <c r="L321" s="163"/>
      <c r="M321" s="163"/>
      <c r="N321" s="163"/>
      <c r="O321" s="163"/>
      <c r="P321" s="163"/>
      <c r="Q321" s="163"/>
      <c r="R321" s="265"/>
    </row>
    <row r="322" spans="2:18" x14ac:dyDescent="0.25">
      <c r="B322" s="162"/>
      <c r="C322" s="163"/>
      <c r="D322" s="163"/>
      <c r="E322" s="6" t="s">
        <v>21</v>
      </c>
      <c r="F322" s="6" t="s">
        <v>22</v>
      </c>
      <c r="G322" s="6" t="s">
        <v>21</v>
      </c>
      <c r="H322" s="6" t="s">
        <v>22</v>
      </c>
      <c r="I322" s="163"/>
      <c r="J322" s="163"/>
      <c r="K322" s="163"/>
      <c r="L322" s="163"/>
      <c r="M322" s="163"/>
      <c r="N322" s="163"/>
      <c r="O322" s="163"/>
      <c r="P322" s="163"/>
      <c r="Q322" s="163"/>
      <c r="R322" s="265"/>
    </row>
    <row r="323" spans="2:18" ht="33" customHeight="1" x14ac:dyDescent="0.25">
      <c r="B323" s="11" t="s">
        <v>50</v>
      </c>
      <c r="C323" s="12" t="s">
        <v>40</v>
      </c>
      <c r="D323" s="13" t="s">
        <v>80</v>
      </c>
      <c r="E323" s="12" t="s">
        <v>62</v>
      </c>
      <c r="F323" s="15" t="s">
        <v>536</v>
      </c>
      <c r="G323" s="12"/>
      <c r="H323" s="12"/>
      <c r="I323" s="97" t="s">
        <v>880</v>
      </c>
      <c r="J323" s="164" t="s">
        <v>69</v>
      </c>
      <c r="K323" s="165"/>
      <c r="L323" s="165"/>
      <c r="M323" s="165"/>
      <c r="N323" s="165"/>
      <c r="O323" s="165"/>
      <c r="P323" s="165"/>
      <c r="Q323" s="165"/>
      <c r="R323" s="166"/>
    </row>
    <row r="324" spans="2:18" ht="33.6" customHeight="1" x14ac:dyDescent="0.25">
      <c r="B324" s="11" t="s">
        <v>50</v>
      </c>
      <c r="C324" s="12" t="s">
        <v>40</v>
      </c>
      <c r="D324" s="13" t="s">
        <v>56</v>
      </c>
      <c r="E324" s="12" t="s">
        <v>64</v>
      </c>
      <c r="F324" s="15" t="s">
        <v>536</v>
      </c>
      <c r="G324" s="3"/>
      <c r="H324" s="3"/>
      <c r="I324" s="97" t="s">
        <v>880</v>
      </c>
      <c r="J324" s="164" t="s">
        <v>78</v>
      </c>
      <c r="K324" s="165"/>
      <c r="L324" s="165"/>
      <c r="M324" s="165"/>
      <c r="N324" s="165"/>
      <c r="O324" s="165"/>
      <c r="P324" s="165"/>
      <c r="Q324" s="165"/>
      <c r="R324" s="166"/>
    </row>
    <row r="325" spans="2:18" ht="28.15" customHeight="1" x14ac:dyDescent="0.25">
      <c r="B325" s="11" t="s">
        <v>50</v>
      </c>
      <c r="C325" s="12" t="s">
        <v>40</v>
      </c>
      <c r="D325" s="13" t="s">
        <v>63</v>
      </c>
      <c r="E325" s="12" t="s">
        <v>62</v>
      </c>
      <c r="F325" s="15" t="s">
        <v>537</v>
      </c>
      <c r="G325" s="3"/>
      <c r="I325" s="97" t="s">
        <v>880</v>
      </c>
      <c r="J325" s="164" t="s">
        <v>79</v>
      </c>
      <c r="K325" s="165"/>
      <c r="L325" s="165"/>
      <c r="M325" s="165"/>
      <c r="N325" s="165"/>
      <c r="O325" s="165"/>
      <c r="P325" s="165"/>
      <c r="Q325" s="165"/>
      <c r="R325" s="166"/>
    </row>
    <row r="326" spans="2:18" ht="34.15" customHeight="1" x14ac:dyDescent="0.25">
      <c r="B326" s="11" t="s">
        <v>50</v>
      </c>
      <c r="C326" s="12" t="s">
        <v>40</v>
      </c>
      <c r="D326" s="13" t="s">
        <v>80</v>
      </c>
      <c r="E326" s="12" t="s">
        <v>62</v>
      </c>
      <c r="F326" s="15" t="s">
        <v>537</v>
      </c>
      <c r="G326" s="3"/>
      <c r="H326" s="3"/>
      <c r="I326" s="97" t="s">
        <v>880</v>
      </c>
      <c r="J326" s="164" t="s">
        <v>90</v>
      </c>
      <c r="K326" s="165"/>
      <c r="L326" s="165"/>
      <c r="M326" s="165"/>
      <c r="N326" s="165"/>
      <c r="O326" s="165"/>
      <c r="P326" s="165"/>
      <c r="Q326" s="165"/>
      <c r="R326" s="166"/>
    </row>
    <row r="327" spans="2:18" ht="34.9" customHeight="1" x14ac:dyDescent="0.25">
      <c r="B327" s="11" t="s">
        <v>50</v>
      </c>
      <c r="C327" s="12" t="s">
        <v>58</v>
      </c>
      <c r="D327" s="12" t="s">
        <v>56</v>
      </c>
      <c r="E327" s="12" t="s">
        <v>64</v>
      </c>
      <c r="F327" s="12" t="s">
        <v>260</v>
      </c>
      <c r="G327" s="3"/>
      <c r="H327" s="3"/>
      <c r="I327" s="97" t="s">
        <v>880</v>
      </c>
      <c r="J327" s="132" t="s">
        <v>258</v>
      </c>
      <c r="K327" s="133"/>
      <c r="L327" s="133"/>
      <c r="M327" s="133"/>
      <c r="N327" s="133"/>
      <c r="O327" s="133"/>
      <c r="P327" s="133"/>
      <c r="Q327" s="133"/>
      <c r="R327" s="134"/>
    </row>
    <row r="328" spans="2:18" ht="31.15" customHeight="1" x14ac:dyDescent="0.25">
      <c r="B328" s="11" t="s">
        <v>94</v>
      </c>
      <c r="C328" s="12" t="s">
        <v>58</v>
      </c>
      <c r="D328" s="12" t="s">
        <v>56</v>
      </c>
      <c r="E328" s="12" t="s">
        <v>62</v>
      </c>
      <c r="F328" s="12" t="s">
        <v>260</v>
      </c>
      <c r="G328" s="3"/>
      <c r="H328" s="3"/>
      <c r="I328" s="97" t="s">
        <v>881</v>
      </c>
      <c r="J328" s="200"/>
      <c r="K328" s="201"/>
      <c r="L328" s="201"/>
      <c r="M328" s="201"/>
      <c r="N328" s="201"/>
      <c r="O328" s="201"/>
      <c r="P328" s="201"/>
      <c r="Q328" s="201"/>
      <c r="R328" s="202"/>
    </row>
    <row r="329" spans="2:18" ht="34.9" customHeight="1" x14ac:dyDescent="0.25">
      <c r="B329" s="130" t="s">
        <v>51</v>
      </c>
      <c r="C329" s="131"/>
      <c r="D329" s="131"/>
      <c r="E329" s="131"/>
      <c r="F329" s="131"/>
      <c r="G329" s="131"/>
      <c r="H329" s="131"/>
      <c r="I329" s="131"/>
      <c r="J329" s="269" t="s">
        <v>326</v>
      </c>
      <c r="K329" s="269"/>
      <c r="L329" s="269"/>
      <c r="M329" s="269"/>
      <c r="N329" s="269"/>
      <c r="O329" s="269"/>
      <c r="P329" s="269"/>
      <c r="Q329" s="269"/>
      <c r="R329" s="270"/>
    </row>
    <row r="330" spans="2:18" ht="37.9" customHeight="1" x14ac:dyDescent="0.25">
      <c r="B330" s="130"/>
      <c r="C330" s="131"/>
      <c r="D330" s="131"/>
      <c r="E330" s="131"/>
      <c r="F330" s="131"/>
      <c r="G330" s="131"/>
      <c r="H330" s="131"/>
      <c r="I330" s="131"/>
      <c r="J330" s="269"/>
      <c r="K330" s="269"/>
      <c r="L330" s="269"/>
      <c r="M330" s="269"/>
      <c r="N330" s="269"/>
      <c r="O330" s="269"/>
      <c r="P330" s="269"/>
      <c r="Q330" s="269"/>
      <c r="R330" s="270"/>
    </row>
    <row r="331" spans="2:18" x14ac:dyDescent="0.25">
      <c r="B331" s="130" t="s">
        <v>54</v>
      </c>
      <c r="C331" s="131"/>
      <c r="D331" s="131"/>
      <c r="E331" s="131"/>
      <c r="F331" s="131"/>
      <c r="G331" s="131"/>
      <c r="H331" s="131"/>
      <c r="I331" s="131"/>
      <c r="J331" s="215" t="s">
        <v>331</v>
      </c>
      <c r="K331" s="216"/>
      <c r="L331" s="216"/>
      <c r="M331" s="216"/>
      <c r="N331" s="216"/>
      <c r="O331" s="216"/>
      <c r="P331" s="216"/>
      <c r="Q331" s="216"/>
      <c r="R331" s="217"/>
    </row>
    <row r="332" spans="2:18" x14ac:dyDescent="0.25">
      <c r="B332" s="130"/>
      <c r="C332" s="131"/>
      <c r="D332" s="131"/>
      <c r="E332" s="131"/>
      <c r="F332" s="131"/>
      <c r="G332" s="131"/>
      <c r="H332" s="131"/>
      <c r="I332" s="131"/>
      <c r="J332" s="247"/>
      <c r="K332" s="273"/>
      <c r="L332" s="273"/>
      <c r="M332" s="273"/>
      <c r="N332" s="273"/>
      <c r="O332" s="273"/>
      <c r="P332" s="273"/>
      <c r="Q332" s="273"/>
      <c r="R332" s="249"/>
    </row>
    <row r="333" spans="2:18" x14ac:dyDescent="0.25">
      <c r="B333" s="130" t="s">
        <v>330</v>
      </c>
      <c r="C333" s="131"/>
      <c r="D333" s="131"/>
      <c r="E333" s="131"/>
      <c r="F333" s="131"/>
      <c r="G333" s="131"/>
      <c r="H333" s="131"/>
      <c r="I333" s="131"/>
      <c r="J333" s="247"/>
      <c r="K333" s="273"/>
      <c r="L333" s="273"/>
      <c r="M333" s="273"/>
      <c r="N333" s="273"/>
      <c r="O333" s="273"/>
      <c r="P333" s="273"/>
      <c r="Q333" s="273"/>
      <c r="R333" s="249"/>
    </row>
    <row r="334" spans="2:18" ht="15.75" thickBot="1" x14ac:dyDescent="0.3">
      <c r="B334" s="141"/>
      <c r="C334" s="142"/>
      <c r="D334" s="142"/>
      <c r="E334" s="142"/>
      <c r="F334" s="142"/>
      <c r="G334" s="142"/>
      <c r="H334" s="142"/>
      <c r="I334" s="142"/>
      <c r="J334" s="250"/>
      <c r="K334" s="251"/>
      <c r="L334" s="251"/>
      <c r="M334" s="251"/>
      <c r="N334" s="251"/>
      <c r="O334" s="251"/>
      <c r="P334" s="251"/>
      <c r="Q334" s="251"/>
      <c r="R334" s="252"/>
    </row>
    <row r="335" spans="2:18" thickBot="1" x14ac:dyDescent="0.35"/>
    <row r="336" spans="2:18" x14ac:dyDescent="0.25">
      <c r="B336" s="173" t="s">
        <v>1</v>
      </c>
      <c r="C336" s="154"/>
      <c r="D336" s="154"/>
      <c r="E336" s="154"/>
      <c r="F336" s="154"/>
      <c r="G336" s="154"/>
      <c r="H336" s="154"/>
      <c r="I336" s="154"/>
      <c r="J336" s="154"/>
      <c r="K336" s="154"/>
      <c r="L336" s="154"/>
      <c r="M336" s="154"/>
      <c r="N336" s="154"/>
      <c r="O336" s="154"/>
      <c r="P336" s="154"/>
      <c r="Q336" s="154"/>
      <c r="R336" s="155"/>
    </row>
    <row r="337" spans="2:18" x14ac:dyDescent="0.25">
      <c r="B337" s="174"/>
      <c r="C337" s="262"/>
      <c r="D337" s="262"/>
      <c r="E337" s="262"/>
      <c r="F337" s="262"/>
      <c r="G337" s="262"/>
      <c r="H337" s="262"/>
      <c r="I337" s="262"/>
      <c r="J337" s="262"/>
      <c r="K337" s="262"/>
      <c r="L337" s="262"/>
      <c r="M337" s="262"/>
      <c r="N337" s="262"/>
      <c r="O337" s="262"/>
      <c r="P337" s="262"/>
      <c r="Q337" s="262"/>
      <c r="R337" s="158"/>
    </row>
    <row r="338" spans="2:18" x14ac:dyDescent="0.25">
      <c r="B338" s="174"/>
      <c r="C338" s="262"/>
      <c r="D338" s="262"/>
      <c r="E338" s="262"/>
      <c r="F338" s="262"/>
      <c r="G338" s="262"/>
      <c r="H338" s="262"/>
      <c r="I338" s="262"/>
      <c r="J338" s="262"/>
      <c r="K338" s="262"/>
      <c r="L338" s="262"/>
      <c r="M338" s="262"/>
      <c r="N338" s="262"/>
      <c r="O338" s="262"/>
      <c r="P338" s="262"/>
      <c r="Q338" s="262"/>
      <c r="R338" s="158"/>
    </row>
    <row r="339" spans="2:18" x14ac:dyDescent="0.25">
      <c r="B339" s="174" t="s">
        <v>2</v>
      </c>
      <c r="C339" s="262"/>
      <c r="D339" s="262"/>
      <c r="E339" s="262"/>
      <c r="F339" s="262"/>
      <c r="G339" s="262"/>
      <c r="H339" s="262"/>
      <c r="I339" s="262"/>
      <c r="J339" s="262"/>
      <c r="K339" s="262"/>
      <c r="L339" s="262"/>
      <c r="M339" s="262"/>
      <c r="N339" s="262"/>
      <c r="O339" s="262"/>
      <c r="P339" s="262"/>
      <c r="Q339" s="262"/>
      <c r="R339" s="158"/>
    </row>
    <row r="340" spans="2:18" x14ac:dyDescent="0.25">
      <c r="B340" s="174"/>
      <c r="C340" s="262"/>
      <c r="D340" s="262"/>
      <c r="E340" s="262"/>
      <c r="F340" s="262"/>
      <c r="G340" s="262"/>
      <c r="H340" s="262"/>
      <c r="I340" s="262"/>
      <c r="J340" s="262"/>
      <c r="K340" s="262"/>
      <c r="L340" s="262"/>
      <c r="M340" s="262"/>
      <c r="N340" s="262"/>
      <c r="O340" s="262"/>
      <c r="P340" s="262"/>
      <c r="Q340" s="262"/>
      <c r="R340" s="158"/>
    </row>
    <row r="341" spans="2:18" ht="15.75" thickBot="1" x14ac:dyDescent="0.3">
      <c r="B341" s="175" t="s">
        <v>3</v>
      </c>
      <c r="C341" s="146"/>
      <c r="D341" s="146"/>
      <c r="E341" s="146"/>
      <c r="F341" s="146"/>
      <c r="G341" s="146"/>
      <c r="H341" s="146"/>
      <c r="I341" s="146"/>
      <c r="J341" s="146"/>
      <c r="K341" s="146"/>
      <c r="L341" s="146"/>
      <c r="M341" s="146"/>
      <c r="N341" s="146"/>
      <c r="O341" s="146"/>
      <c r="P341" s="146"/>
      <c r="Q341" s="146"/>
      <c r="R341" s="176"/>
    </row>
    <row r="342" spans="2:18" thickBot="1" x14ac:dyDescent="0.35"/>
    <row r="343" spans="2:18" ht="14.45" x14ac:dyDescent="0.3">
      <c r="B343" s="177"/>
      <c r="C343" s="178"/>
      <c r="D343" s="178"/>
      <c r="E343" s="178"/>
      <c r="F343" s="178"/>
      <c r="G343" s="178"/>
      <c r="H343" s="178"/>
      <c r="I343" s="178"/>
      <c r="J343" s="178"/>
      <c r="K343" s="178"/>
      <c r="L343" s="178"/>
      <c r="M343" s="178"/>
      <c r="N343" s="178"/>
      <c r="O343" s="178"/>
      <c r="P343" s="178"/>
      <c r="Q343" s="178"/>
      <c r="R343" s="9"/>
    </row>
    <row r="344" spans="2:18" ht="15.75" thickBot="1" x14ac:dyDescent="0.3">
      <c r="B344" s="143" t="s">
        <v>4</v>
      </c>
      <c r="C344" s="144"/>
      <c r="D344" s="146" t="s">
        <v>273</v>
      </c>
      <c r="E344" s="146"/>
      <c r="F344" s="58"/>
      <c r="G344" s="58" t="s">
        <v>7</v>
      </c>
      <c r="H344" s="179">
        <v>43519</v>
      </c>
      <c r="I344" s="146"/>
      <c r="J344" s="58"/>
      <c r="K344" s="58" t="s">
        <v>11</v>
      </c>
      <c r="L344" s="49" t="s">
        <v>147</v>
      </c>
      <c r="M344" s="58"/>
      <c r="N344" s="58"/>
      <c r="O344" s="58" t="s">
        <v>13</v>
      </c>
      <c r="P344" s="98" t="s">
        <v>83</v>
      </c>
      <c r="Q344" s="144"/>
      <c r="R344" s="145"/>
    </row>
    <row r="345" spans="2:18" ht="14.45" x14ac:dyDescent="0.3">
      <c r="B345" s="143"/>
      <c r="C345" s="144"/>
      <c r="D345" s="144"/>
      <c r="E345" s="144"/>
      <c r="F345" s="144"/>
      <c r="G345" s="144"/>
      <c r="H345" s="144"/>
      <c r="I345" s="144"/>
      <c r="J345" s="144"/>
      <c r="K345" s="144"/>
      <c r="L345" s="144"/>
      <c r="M345" s="144"/>
      <c r="N345" s="144"/>
      <c r="O345" s="144"/>
      <c r="P345" s="144"/>
      <c r="Q345" s="144"/>
      <c r="R345" s="145"/>
    </row>
    <row r="346" spans="2:18" ht="15.75" thickBot="1" x14ac:dyDescent="0.3">
      <c r="B346" s="143" t="s">
        <v>5</v>
      </c>
      <c r="C346" s="144"/>
      <c r="D346" s="146"/>
      <c r="E346" s="146"/>
      <c r="F346" s="58"/>
      <c r="G346" s="58" t="s">
        <v>8</v>
      </c>
      <c r="H346" s="146">
        <v>1230</v>
      </c>
      <c r="I346" s="146"/>
      <c r="J346" s="58"/>
      <c r="K346" s="58" t="s">
        <v>12</v>
      </c>
      <c r="L346" s="18"/>
      <c r="M346" s="58"/>
      <c r="N346" s="58"/>
      <c r="O346" s="58" t="s">
        <v>14</v>
      </c>
      <c r="P346" s="28" t="s">
        <v>84</v>
      </c>
      <c r="Q346" s="144"/>
      <c r="R346" s="145"/>
    </row>
    <row r="347" spans="2:18" ht="14.45" x14ac:dyDescent="0.3">
      <c r="B347" s="143"/>
      <c r="C347" s="144"/>
      <c r="D347" s="144"/>
      <c r="E347" s="144"/>
      <c r="F347" s="144"/>
      <c r="G347" s="144"/>
      <c r="H347" s="144"/>
      <c r="I347" s="144"/>
      <c r="J347" s="144"/>
      <c r="K347" s="144"/>
      <c r="L347" s="144"/>
      <c r="M347" s="144"/>
      <c r="N347" s="144"/>
      <c r="O347" s="144"/>
      <c r="P347" s="144"/>
      <c r="Q347" s="144"/>
      <c r="R347" s="145"/>
    </row>
    <row r="348" spans="2:18" ht="15.75" thickBot="1" x14ac:dyDescent="0.3">
      <c r="B348" s="143" t="s">
        <v>6</v>
      </c>
      <c r="C348" s="144"/>
      <c r="D348" s="146" t="s">
        <v>213</v>
      </c>
      <c r="E348" s="146"/>
      <c r="F348" s="58"/>
      <c r="G348" s="58" t="s">
        <v>9</v>
      </c>
      <c r="H348" s="146" t="s">
        <v>214</v>
      </c>
      <c r="I348" s="146"/>
      <c r="J348" s="58"/>
      <c r="K348" s="58" t="s">
        <v>10</v>
      </c>
      <c r="L348" s="18"/>
      <c r="M348" s="58"/>
      <c r="N348" s="58"/>
      <c r="O348" s="58" t="s">
        <v>15</v>
      </c>
      <c r="P348" s="47">
        <v>12</v>
      </c>
      <c r="Q348" s="46" t="s">
        <v>16</v>
      </c>
      <c r="R348" s="48">
        <v>154</v>
      </c>
    </row>
    <row r="349" spans="2:18" thickBot="1" x14ac:dyDescent="0.35">
      <c r="B349" s="148"/>
      <c r="C349" s="149"/>
      <c r="D349" s="149"/>
      <c r="E349" s="149"/>
      <c r="F349" s="149"/>
      <c r="G349" s="149"/>
      <c r="H349" s="149"/>
      <c r="I349" s="149"/>
      <c r="J349" s="149"/>
      <c r="K349" s="149"/>
      <c r="L349" s="149"/>
      <c r="M349" s="149"/>
      <c r="N349" s="149"/>
      <c r="O349" s="149"/>
      <c r="P349" s="149"/>
      <c r="Q349" s="149"/>
      <c r="R349" s="150"/>
    </row>
    <row r="350" spans="2:18" thickBot="1" x14ac:dyDescent="0.35"/>
    <row r="351" spans="2:18" x14ac:dyDescent="0.25">
      <c r="B351" s="151" t="s">
        <v>17</v>
      </c>
      <c r="C351" s="152"/>
      <c r="D351" s="152"/>
      <c r="E351" s="152"/>
      <c r="F351" s="152"/>
      <c r="G351" s="152"/>
      <c r="H351" s="152"/>
      <c r="I351" s="152"/>
      <c r="J351" s="263" t="s">
        <v>24</v>
      </c>
      <c r="K351" s="263"/>
      <c r="L351" s="263"/>
      <c r="M351" s="263"/>
      <c r="N351" s="263"/>
      <c r="O351" s="263"/>
      <c r="P351" s="263"/>
      <c r="Q351" s="263"/>
      <c r="R351" s="264"/>
    </row>
    <row r="352" spans="2:18" x14ac:dyDescent="0.25">
      <c r="B352" s="162" t="s">
        <v>18</v>
      </c>
      <c r="C352" s="163" t="s">
        <v>19</v>
      </c>
      <c r="D352" s="163" t="s">
        <v>20</v>
      </c>
      <c r="E352" s="147" t="s">
        <v>25</v>
      </c>
      <c r="F352" s="147"/>
      <c r="G352" s="147" t="s">
        <v>26</v>
      </c>
      <c r="H352" s="147"/>
      <c r="I352" s="163" t="s">
        <v>23</v>
      </c>
      <c r="J352" s="163"/>
      <c r="K352" s="163"/>
      <c r="L352" s="163"/>
      <c r="M352" s="163"/>
      <c r="N352" s="163"/>
      <c r="O352" s="163"/>
      <c r="P352" s="163"/>
      <c r="Q352" s="163"/>
      <c r="R352" s="265"/>
    </row>
    <row r="353" spans="2:18" x14ac:dyDescent="0.25">
      <c r="B353" s="162"/>
      <c r="C353" s="163"/>
      <c r="D353" s="163"/>
      <c r="E353" s="6" t="s">
        <v>21</v>
      </c>
      <c r="F353" s="6" t="s">
        <v>22</v>
      </c>
      <c r="G353" s="6" t="s">
        <v>21</v>
      </c>
      <c r="H353" s="6" t="s">
        <v>22</v>
      </c>
      <c r="I353" s="163"/>
      <c r="J353" s="163"/>
      <c r="K353" s="163"/>
      <c r="L353" s="163"/>
      <c r="M353" s="163"/>
      <c r="N353" s="163"/>
      <c r="O353" s="163"/>
      <c r="P353" s="163"/>
      <c r="Q353" s="163"/>
      <c r="R353" s="265"/>
    </row>
    <row r="354" spans="2:18" ht="34.15" customHeight="1" x14ac:dyDescent="0.25">
      <c r="B354" s="11" t="s">
        <v>50</v>
      </c>
      <c r="C354" s="12" t="s">
        <v>40</v>
      </c>
      <c r="D354" s="13" t="s">
        <v>80</v>
      </c>
      <c r="E354" s="12" t="s">
        <v>62</v>
      </c>
      <c r="F354" s="15" t="s">
        <v>536</v>
      </c>
      <c r="G354" s="12"/>
      <c r="H354" s="12"/>
      <c r="I354" s="97" t="s">
        <v>882</v>
      </c>
      <c r="J354" s="164" t="s">
        <v>78</v>
      </c>
      <c r="K354" s="165"/>
      <c r="L354" s="165"/>
      <c r="M354" s="165"/>
      <c r="N354" s="165"/>
      <c r="O354" s="165"/>
      <c r="P354" s="165"/>
      <c r="Q354" s="165"/>
      <c r="R354" s="166"/>
    </row>
    <row r="355" spans="2:18" ht="30.6" customHeight="1" x14ac:dyDescent="0.25">
      <c r="B355" s="11" t="s">
        <v>50</v>
      </c>
      <c r="C355" s="12" t="s">
        <v>40</v>
      </c>
      <c r="D355" s="13" t="s">
        <v>63</v>
      </c>
      <c r="E355" s="12" t="s">
        <v>64</v>
      </c>
      <c r="F355" s="15" t="s">
        <v>536</v>
      </c>
      <c r="G355" s="3"/>
      <c r="H355" s="3"/>
      <c r="I355" s="97" t="s">
        <v>882</v>
      </c>
      <c r="J355" s="164" t="s">
        <v>69</v>
      </c>
      <c r="K355" s="165"/>
      <c r="L355" s="165"/>
      <c r="M355" s="165"/>
      <c r="N355" s="165"/>
      <c r="O355" s="165"/>
      <c r="P355" s="165"/>
      <c r="Q355" s="165"/>
      <c r="R355" s="166"/>
    </row>
    <row r="356" spans="2:18" ht="29.45" customHeight="1" x14ac:dyDescent="0.25">
      <c r="B356" s="11" t="s">
        <v>50</v>
      </c>
      <c r="C356" s="12" t="s">
        <v>40</v>
      </c>
      <c r="D356" s="13" t="s">
        <v>65</v>
      </c>
      <c r="E356" s="12" t="s">
        <v>62</v>
      </c>
      <c r="F356" s="15" t="s">
        <v>537</v>
      </c>
      <c r="G356" s="3"/>
      <c r="I356" s="97" t="s">
        <v>882</v>
      </c>
      <c r="J356" s="164" t="s">
        <v>72</v>
      </c>
      <c r="K356" s="165"/>
      <c r="L356" s="165"/>
      <c r="M356" s="165"/>
      <c r="N356" s="165"/>
      <c r="O356" s="165"/>
      <c r="P356" s="165"/>
      <c r="Q356" s="165"/>
      <c r="R356" s="166"/>
    </row>
    <row r="357" spans="2:18" ht="30.6" customHeight="1" x14ac:dyDescent="0.25">
      <c r="B357" s="11" t="s">
        <v>50</v>
      </c>
      <c r="C357" s="12" t="s">
        <v>40</v>
      </c>
      <c r="D357" s="13" t="s">
        <v>63</v>
      </c>
      <c r="E357" s="12" t="s">
        <v>62</v>
      </c>
      <c r="F357" s="15" t="s">
        <v>537</v>
      </c>
      <c r="G357" s="3"/>
      <c r="H357" s="3"/>
      <c r="I357" s="97" t="s">
        <v>882</v>
      </c>
      <c r="J357" s="164" t="s">
        <v>86</v>
      </c>
      <c r="K357" s="165"/>
      <c r="L357" s="165"/>
      <c r="M357" s="165"/>
      <c r="N357" s="165"/>
      <c r="O357" s="165"/>
      <c r="P357" s="165"/>
      <c r="Q357" s="165"/>
      <c r="R357" s="166"/>
    </row>
    <row r="358" spans="2:18" ht="27.6" customHeight="1" x14ac:dyDescent="0.25">
      <c r="B358" s="11" t="s">
        <v>50</v>
      </c>
      <c r="C358" s="12" t="s">
        <v>58</v>
      </c>
      <c r="D358" s="12" t="s">
        <v>56</v>
      </c>
      <c r="E358" s="12" t="s">
        <v>64</v>
      </c>
      <c r="F358" s="12" t="s">
        <v>260</v>
      </c>
      <c r="G358" s="3"/>
      <c r="H358" s="3"/>
      <c r="I358" s="97" t="s">
        <v>882</v>
      </c>
      <c r="J358" s="132" t="s">
        <v>258</v>
      </c>
      <c r="K358" s="133"/>
      <c r="L358" s="133"/>
      <c r="M358" s="133"/>
      <c r="N358" s="133"/>
      <c r="O358" s="133"/>
      <c r="P358" s="133"/>
      <c r="Q358" s="133"/>
      <c r="R358" s="134"/>
    </row>
    <row r="359" spans="2:18" ht="30.6" customHeight="1" x14ac:dyDescent="0.25">
      <c r="B359" s="11" t="s">
        <v>94</v>
      </c>
      <c r="C359" s="12" t="s">
        <v>58</v>
      </c>
      <c r="D359" s="12" t="s">
        <v>56</v>
      </c>
      <c r="E359" s="12" t="s">
        <v>62</v>
      </c>
      <c r="F359" s="12" t="s">
        <v>260</v>
      </c>
      <c r="G359" s="3"/>
      <c r="H359" s="3"/>
      <c r="I359" s="97" t="s">
        <v>883</v>
      </c>
      <c r="J359" s="200"/>
      <c r="K359" s="201"/>
      <c r="L359" s="201"/>
      <c r="M359" s="201"/>
      <c r="N359" s="201"/>
      <c r="O359" s="201"/>
      <c r="P359" s="201"/>
      <c r="Q359" s="201"/>
      <c r="R359" s="202"/>
    </row>
    <row r="360" spans="2:18" ht="36.6" customHeight="1" x14ac:dyDescent="0.25">
      <c r="B360" s="130" t="s">
        <v>51</v>
      </c>
      <c r="C360" s="131"/>
      <c r="D360" s="131"/>
      <c r="E360" s="131"/>
      <c r="F360" s="131"/>
      <c r="G360" s="131"/>
      <c r="H360" s="131"/>
      <c r="I360" s="131"/>
      <c r="J360" s="269" t="s">
        <v>326</v>
      </c>
      <c r="K360" s="269"/>
      <c r="L360" s="269"/>
      <c r="M360" s="269"/>
      <c r="N360" s="269"/>
      <c r="O360" s="269"/>
      <c r="P360" s="269"/>
      <c r="Q360" s="269"/>
      <c r="R360" s="270"/>
    </row>
    <row r="361" spans="2:18" ht="41.45" customHeight="1" x14ac:dyDescent="0.25">
      <c r="B361" s="130"/>
      <c r="C361" s="131"/>
      <c r="D361" s="131"/>
      <c r="E361" s="131"/>
      <c r="F361" s="131"/>
      <c r="G361" s="131"/>
      <c r="H361" s="131"/>
      <c r="I361" s="131"/>
      <c r="J361" s="269"/>
      <c r="K361" s="269"/>
      <c r="L361" s="269"/>
      <c r="M361" s="269"/>
      <c r="N361" s="269"/>
      <c r="O361" s="269"/>
      <c r="P361" s="269"/>
      <c r="Q361" s="269"/>
      <c r="R361" s="270"/>
    </row>
    <row r="362" spans="2:18" x14ac:dyDescent="0.25">
      <c r="B362" s="130" t="s">
        <v>54</v>
      </c>
      <c r="C362" s="131"/>
      <c r="D362" s="131"/>
      <c r="E362" s="131"/>
      <c r="F362" s="131"/>
      <c r="G362" s="131"/>
      <c r="H362" s="131"/>
      <c r="I362" s="131"/>
      <c r="J362" s="215" t="s">
        <v>331</v>
      </c>
      <c r="K362" s="216"/>
      <c r="L362" s="216"/>
      <c r="M362" s="216"/>
      <c r="N362" s="216"/>
      <c r="O362" s="216"/>
      <c r="P362" s="216"/>
      <c r="Q362" s="216"/>
      <c r="R362" s="217"/>
    </row>
    <row r="363" spans="2:18" x14ac:dyDescent="0.25">
      <c r="B363" s="130"/>
      <c r="C363" s="131"/>
      <c r="D363" s="131"/>
      <c r="E363" s="131"/>
      <c r="F363" s="131"/>
      <c r="G363" s="131"/>
      <c r="H363" s="131"/>
      <c r="I363" s="131"/>
      <c r="J363" s="247"/>
      <c r="K363" s="273"/>
      <c r="L363" s="273"/>
      <c r="M363" s="273"/>
      <c r="N363" s="273"/>
      <c r="O363" s="273"/>
      <c r="P363" s="273"/>
      <c r="Q363" s="273"/>
      <c r="R363" s="249"/>
    </row>
    <row r="364" spans="2:18" x14ac:dyDescent="0.25">
      <c r="B364" s="130" t="s">
        <v>330</v>
      </c>
      <c r="C364" s="131"/>
      <c r="D364" s="131"/>
      <c r="E364" s="131"/>
      <c r="F364" s="131"/>
      <c r="G364" s="131"/>
      <c r="H364" s="131"/>
      <c r="I364" s="131"/>
      <c r="J364" s="247"/>
      <c r="K364" s="273"/>
      <c r="L364" s="273"/>
      <c r="M364" s="273"/>
      <c r="N364" s="273"/>
      <c r="O364" s="273"/>
      <c r="P364" s="273"/>
      <c r="Q364" s="273"/>
      <c r="R364" s="249"/>
    </row>
    <row r="365" spans="2:18" ht="15.75" thickBot="1" x14ac:dyDescent="0.3">
      <c r="B365" s="141"/>
      <c r="C365" s="142"/>
      <c r="D365" s="142"/>
      <c r="E365" s="142"/>
      <c r="F365" s="142"/>
      <c r="G365" s="142"/>
      <c r="H365" s="142"/>
      <c r="I365" s="142"/>
      <c r="J365" s="250"/>
      <c r="K365" s="251"/>
      <c r="L365" s="251"/>
      <c r="M365" s="251"/>
      <c r="N365" s="251"/>
      <c r="O365" s="251"/>
      <c r="P365" s="251"/>
      <c r="Q365" s="251"/>
      <c r="R365" s="252"/>
    </row>
    <row r="366" spans="2:18" thickBot="1" x14ac:dyDescent="0.35"/>
    <row r="367" spans="2:18" x14ac:dyDescent="0.25">
      <c r="B367" s="173" t="s">
        <v>1</v>
      </c>
      <c r="C367" s="154"/>
      <c r="D367" s="154"/>
      <c r="E367" s="154"/>
      <c r="F367" s="154"/>
      <c r="G367" s="154"/>
      <c r="H367" s="154"/>
      <c r="I367" s="154"/>
      <c r="J367" s="154"/>
      <c r="K367" s="154"/>
      <c r="L367" s="154"/>
      <c r="M367" s="154"/>
      <c r="N367" s="154"/>
      <c r="O367" s="154"/>
      <c r="P367" s="154"/>
      <c r="Q367" s="154"/>
      <c r="R367" s="155"/>
    </row>
    <row r="368" spans="2:18" x14ac:dyDescent="0.25">
      <c r="B368" s="174"/>
      <c r="C368" s="262"/>
      <c r="D368" s="262"/>
      <c r="E368" s="262"/>
      <c r="F368" s="262"/>
      <c r="G368" s="262"/>
      <c r="H368" s="262"/>
      <c r="I368" s="262"/>
      <c r="J368" s="262"/>
      <c r="K368" s="262"/>
      <c r="L368" s="262"/>
      <c r="M368" s="262"/>
      <c r="N368" s="262"/>
      <c r="O368" s="262"/>
      <c r="P368" s="262"/>
      <c r="Q368" s="262"/>
      <c r="R368" s="158"/>
    </row>
    <row r="369" spans="2:18" x14ac:dyDescent="0.25">
      <c r="B369" s="174"/>
      <c r="C369" s="262"/>
      <c r="D369" s="262"/>
      <c r="E369" s="262"/>
      <c r="F369" s="262"/>
      <c r="G369" s="262"/>
      <c r="H369" s="262"/>
      <c r="I369" s="262"/>
      <c r="J369" s="262"/>
      <c r="K369" s="262"/>
      <c r="L369" s="262"/>
      <c r="M369" s="262"/>
      <c r="N369" s="262"/>
      <c r="O369" s="262"/>
      <c r="P369" s="262"/>
      <c r="Q369" s="262"/>
      <c r="R369" s="158"/>
    </row>
    <row r="370" spans="2:18" x14ac:dyDescent="0.25">
      <c r="B370" s="174" t="s">
        <v>2</v>
      </c>
      <c r="C370" s="262"/>
      <c r="D370" s="262"/>
      <c r="E370" s="262"/>
      <c r="F370" s="262"/>
      <c r="G370" s="262"/>
      <c r="H370" s="262"/>
      <c r="I370" s="262"/>
      <c r="J370" s="262"/>
      <c r="K370" s="262"/>
      <c r="L370" s="262"/>
      <c r="M370" s="262"/>
      <c r="N370" s="262"/>
      <c r="O370" s="262"/>
      <c r="P370" s="262"/>
      <c r="Q370" s="262"/>
      <c r="R370" s="158"/>
    </row>
    <row r="371" spans="2:18" x14ac:dyDescent="0.25">
      <c r="B371" s="174"/>
      <c r="C371" s="262"/>
      <c r="D371" s="262"/>
      <c r="E371" s="262"/>
      <c r="F371" s="262"/>
      <c r="G371" s="262"/>
      <c r="H371" s="262"/>
      <c r="I371" s="262"/>
      <c r="J371" s="262"/>
      <c r="K371" s="262"/>
      <c r="L371" s="262"/>
      <c r="M371" s="262"/>
      <c r="N371" s="262"/>
      <c r="O371" s="262"/>
      <c r="P371" s="262"/>
      <c r="Q371" s="262"/>
      <c r="R371" s="158"/>
    </row>
    <row r="372" spans="2:18" ht="15.75" thickBot="1" x14ac:dyDescent="0.3">
      <c r="B372" s="175" t="s">
        <v>3</v>
      </c>
      <c r="C372" s="146"/>
      <c r="D372" s="146"/>
      <c r="E372" s="146"/>
      <c r="F372" s="146"/>
      <c r="G372" s="146"/>
      <c r="H372" s="146"/>
      <c r="I372" s="146"/>
      <c r="J372" s="146"/>
      <c r="K372" s="146"/>
      <c r="L372" s="146"/>
      <c r="M372" s="146"/>
      <c r="N372" s="146"/>
      <c r="O372" s="146"/>
      <c r="P372" s="146"/>
      <c r="Q372" s="146"/>
      <c r="R372" s="176"/>
    </row>
    <row r="373" spans="2:18" thickBot="1" x14ac:dyDescent="0.35"/>
    <row r="374" spans="2:18" ht="14.45" x14ac:dyDescent="0.3">
      <c r="B374" s="177"/>
      <c r="C374" s="178"/>
      <c r="D374" s="178"/>
      <c r="E374" s="178"/>
      <c r="F374" s="178"/>
      <c r="G374" s="178"/>
      <c r="H374" s="178"/>
      <c r="I374" s="178"/>
      <c r="J374" s="178"/>
      <c r="K374" s="178"/>
      <c r="L374" s="178"/>
      <c r="M374" s="178"/>
      <c r="N374" s="178"/>
      <c r="O374" s="178"/>
      <c r="P374" s="178"/>
      <c r="Q374" s="178"/>
      <c r="R374" s="9"/>
    </row>
    <row r="375" spans="2:18" ht="15.75" thickBot="1" x14ac:dyDescent="0.3">
      <c r="B375" s="143" t="s">
        <v>4</v>
      </c>
      <c r="C375" s="144"/>
      <c r="D375" s="146" t="s">
        <v>273</v>
      </c>
      <c r="E375" s="146"/>
      <c r="F375" s="58"/>
      <c r="G375" s="58" t="s">
        <v>7</v>
      </c>
      <c r="H375" s="179">
        <v>43519</v>
      </c>
      <c r="I375" s="146"/>
      <c r="J375" s="58"/>
      <c r="K375" s="58" t="s">
        <v>11</v>
      </c>
      <c r="L375" s="49" t="s">
        <v>147</v>
      </c>
      <c r="M375" s="58"/>
      <c r="N375" s="58"/>
      <c r="O375" s="58" t="s">
        <v>13</v>
      </c>
      <c r="P375" s="100" t="s">
        <v>84</v>
      </c>
      <c r="Q375" s="144"/>
      <c r="R375" s="145"/>
    </row>
    <row r="376" spans="2:18" ht="14.45" x14ac:dyDescent="0.3">
      <c r="B376" s="143"/>
      <c r="C376" s="144"/>
      <c r="D376" s="144"/>
      <c r="E376" s="144"/>
      <c r="F376" s="144"/>
      <c r="G376" s="144"/>
      <c r="H376" s="144"/>
      <c r="I376" s="144"/>
      <c r="J376" s="144"/>
      <c r="K376" s="144"/>
      <c r="L376" s="144"/>
      <c r="M376" s="144"/>
      <c r="N376" s="144"/>
      <c r="O376" s="144"/>
      <c r="P376" s="144"/>
      <c r="Q376" s="144"/>
      <c r="R376" s="145"/>
    </row>
    <row r="377" spans="2:18" ht="15.75" thickBot="1" x14ac:dyDescent="0.3">
      <c r="B377" s="143" t="s">
        <v>5</v>
      </c>
      <c r="C377" s="144"/>
      <c r="D377" s="146"/>
      <c r="E377" s="146"/>
      <c r="F377" s="58"/>
      <c r="G377" s="58" t="s">
        <v>8</v>
      </c>
      <c r="H377" s="146">
        <v>1230</v>
      </c>
      <c r="I377" s="146"/>
      <c r="J377" s="58"/>
      <c r="K377" s="58" t="s">
        <v>12</v>
      </c>
      <c r="L377" s="18"/>
      <c r="M377" s="58"/>
      <c r="N377" s="58"/>
      <c r="O377" s="58" t="s">
        <v>14</v>
      </c>
      <c r="P377" s="28" t="s">
        <v>85</v>
      </c>
      <c r="Q377" s="144"/>
      <c r="R377" s="145"/>
    </row>
    <row r="378" spans="2:18" ht="14.45" x14ac:dyDescent="0.3">
      <c r="B378" s="143"/>
      <c r="C378" s="144"/>
      <c r="D378" s="144"/>
      <c r="E378" s="144"/>
      <c r="F378" s="144"/>
      <c r="G378" s="144"/>
      <c r="H378" s="144"/>
      <c r="I378" s="144"/>
      <c r="J378" s="144"/>
      <c r="K378" s="144"/>
      <c r="L378" s="144"/>
      <c r="M378" s="144"/>
      <c r="N378" s="144"/>
      <c r="O378" s="144"/>
      <c r="P378" s="144"/>
      <c r="Q378" s="144"/>
      <c r="R378" s="145"/>
    </row>
    <row r="379" spans="2:18" ht="15.75" thickBot="1" x14ac:dyDescent="0.3">
      <c r="B379" s="143" t="s">
        <v>6</v>
      </c>
      <c r="C379" s="144"/>
      <c r="D379" s="146" t="s">
        <v>213</v>
      </c>
      <c r="E379" s="146"/>
      <c r="F379" s="58"/>
      <c r="G379" s="58" t="s">
        <v>9</v>
      </c>
      <c r="H379" s="146" t="s">
        <v>214</v>
      </c>
      <c r="I379" s="146"/>
      <c r="J379" s="58"/>
      <c r="K379" s="58" t="s">
        <v>10</v>
      </c>
      <c r="L379" s="18"/>
      <c r="M379" s="58"/>
      <c r="N379" s="58"/>
      <c r="O379" s="58" t="s">
        <v>15</v>
      </c>
      <c r="P379" s="47">
        <v>13</v>
      </c>
      <c r="Q379" s="46" t="s">
        <v>16</v>
      </c>
      <c r="R379" s="48">
        <v>154</v>
      </c>
    </row>
    <row r="380" spans="2:18" thickBot="1" x14ac:dyDescent="0.35">
      <c r="B380" s="148"/>
      <c r="C380" s="149"/>
      <c r="D380" s="149"/>
      <c r="E380" s="149"/>
      <c r="F380" s="149"/>
      <c r="G380" s="149"/>
      <c r="H380" s="149"/>
      <c r="I380" s="149"/>
      <c r="J380" s="149"/>
      <c r="K380" s="149"/>
      <c r="L380" s="149"/>
      <c r="M380" s="149"/>
      <c r="N380" s="149"/>
      <c r="O380" s="149"/>
      <c r="P380" s="149"/>
      <c r="Q380" s="149"/>
      <c r="R380" s="150"/>
    </row>
    <row r="381" spans="2:18" thickBot="1" x14ac:dyDescent="0.35"/>
    <row r="382" spans="2:18" x14ac:dyDescent="0.25">
      <c r="B382" s="151" t="s">
        <v>17</v>
      </c>
      <c r="C382" s="152"/>
      <c r="D382" s="152"/>
      <c r="E382" s="152"/>
      <c r="F382" s="152"/>
      <c r="G382" s="152"/>
      <c r="H382" s="152"/>
      <c r="I382" s="152"/>
      <c r="J382" s="263" t="s">
        <v>24</v>
      </c>
      <c r="K382" s="263"/>
      <c r="L382" s="263"/>
      <c r="M382" s="263"/>
      <c r="N382" s="263"/>
      <c r="O382" s="263"/>
      <c r="P382" s="263"/>
      <c r="Q382" s="263"/>
      <c r="R382" s="264"/>
    </row>
    <row r="383" spans="2:18" x14ac:dyDescent="0.25">
      <c r="B383" s="162" t="s">
        <v>18</v>
      </c>
      <c r="C383" s="163" t="s">
        <v>19</v>
      </c>
      <c r="D383" s="163" t="s">
        <v>20</v>
      </c>
      <c r="E383" s="147" t="s">
        <v>25</v>
      </c>
      <c r="F383" s="147"/>
      <c r="G383" s="147" t="s">
        <v>26</v>
      </c>
      <c r="H383" s="147"/>
      <c r="I383" s="163" t="s">
        <v>23</v>
      </c>
      <c r="J383" s="163"/>
      <c r="K383" s="163"/>
      <c r="L383" s="163"/>
      <c r="M383" s="163"/>
      <c r="N383" s="163"/>
      <c r="O383" s="163"/>
      <c r="P383" s="163"/>
      <c r="Q383" s="163"/>
      <c r="R383" s="265"/>
    </row>
    <row r="384" spans="2:18" x14ac:dyDescent="0.25">
      <c r="B384" s="162"/>
      <c r="C384" s="163"/>
      <c r="D384" s="163"/>
      <c r="E384" s="6" t="s">
        <v>21</v>
      </c>
      <c r="F384" s="6" t="s">
        <v>22</v>
      </c>
      <c r="G384" s="6" t="s">
        <v>21</v>
      </c>
      <c r="H384" s="6" t="s">
        <v>22</v>
      </c>
      <c r="I384" s="163"/>
      <c r="J384" s="163"/>
      <c r="K384" s="163"/>
      <c r="L384" s="163"/>
      <c r="M384" s="163"/>
      <c r="N384" s="163"/>
      <c r="O384" s="163"/>
      <c r="P384" s="163"/>
      <c r="Q384" s="163"/>
      <c r="R384" s="265"/>
    </row>
    <row r="385" spans="2:18" ht="27" customHeight="1" x14ac:dyDescent="0.25">
      <c r="B385" s="11" t="s">
        <v>50</v>
      </c>
      <c r="C385" s="12" t="s">
        <v>40</v>
      </c>
      <c r="D385" s="13" t="s">
        <v>80</v>
      </c>
      <c r="E385" s="12" t="s">
        <v>62</v>
      </c>
      <c r="F385" s="15" t="s">
        <v>536</v>
      </c>
      <c r="G385" s="12"/>
      <c r="H385" s="12"/>
      <c r="I385" s="97" t="s">
        <v>884</v>
      </c>
      <c r="J385" s="164" t="s">
        <v>72</v>
      </c>
      <c r="K385" s="165"/>
      <c r="L385" s="165"/>
      <c r="M385" s="165"/>
      <c r="N385" s="165"/>
      <c r="O385" s="165"/>
      <c r="P385" s="165"/>
      <c r="Q385" s="165"/>
      <c r="R385" s="166"/>
    </row>
    <row r="386" spans="2:18" ht="35.450000000000003" customHeight="1" x14ac:dyDescent="0.25">
      <c r="B386" s="11" t="s">
        <v>50</v>
      </c>
      <c r="C386" s="12" t="s">
        <v>40</v>
      </c>
      <c r="D386" s="13" t="s">
        <v>63</v>
      </c>
      <c r="E386" s="12" t="s">
        <v>64</v>
      </c>
      <c r="F386" s="15" t="s">
        <v>536</v>
      </c>
      <c r="G386" s="3"/>
      <c r="H386" s="3"/>
      <c r="I386" s="97" t="s">
        <v>884</v>
      </c>
      <c r="J386" s="221" t="s">
        <v>79</v>
      </c>
      <c r="K386" s="222"/>
      <c r="L386" s="222"/>
      <c r="M386" s="222"/>
      <c r="N386" s="222"/>
      <c r="O386" s="222"/>
      <c r="P386" s="222"/>
      <c r="Q386" s="222"/>
      <c r="R386" s="223"/>
    </row>
    <row r="387" spans="2:18" ht="32.450000000000003" customHeight="1" x14ac:dyDescent="0.25">
      <c r="B387" s="11" t="s">
        <v>50</v>
      </c>
      <c r="C387" s="12" t="s">
        <v>40</v>
      </c>
      <c r="D387" s="13" t="s">
        <v>65</v>
      </c>
      <c r="E387" s="12" t="s">
        <v>62</v>
      </c>
      <c r="F387" s="15" t="s">
        <v>537</v>
      </c>
      <c r="G387" s="3"/>
      <c r="I387" s="97" t="s">
        <v>884</v>
      </c>
      <c r="J387" s="221" t="s">
        <v>79</v>
      </c>
      <c r="K387" s="222"/>
      <c r="L387" s="222"/>
      <c r="M387" s="222"/>
      <c r="N387" s="222"/>
      <c r="O387" s="222"/>
      <c r="P387" s="222"/>
      <c r="Q387" s="222"/>
      <c r="R387" s="223"/>
    </row>
    <row r="388" spans="2:18" ht="33.6" customHeight="1" x14ac:dyDescent="0.25">
      <c r="B388" s="11" t="s">
        <v>50</v>
      </c>
      <c r="C388" s="12" t="s">
        <v>40</v>
      </c>
      <c r="D388" s="13" t="s">
        <v>63</v>
      </c>
      <c r="E388" s="12" t="s">
        <v>62</v>
      </c>
      <c r="F388" s="15" t="s">
        <v>537</v>
      </c>
      <c r="G388" s="3"/>
      <c r="H388" s="3"/>
      <c r="I388" s="97" t="s">
        <v>884</v>
      </c>
      <c r="J388" s="221" t="s">
        <v>86</v>
      </c>
      <c r="K388" s="222"/>
      <c r="L388" s="222"/>
      <c r="M388" s="222"/>
      <c r="N388" s="222"/>
      <c r="O388" s="222"/>
      <c r="P388" s="222"/>
      <c r="Q388" s="222"/>
      <c r="R388" s="223"/>
    </row>
    <row r="389" spans="2:18" ht="27.6" customHeight="1" x14ac:dyDescent="0.25">
      <c r="B389" s="11" t="s">
        <v>50</v>
      </c>
      <c r="C389" s="12" t="s">
        <v>58</v>
      </c>
      <c r="D389" s="12" t="s">
        <v>56</v>
      </c>
      <c r="E389" s="12" t="s">
        <v>64</v>
      </c>
      <c r="F389" s="12" t="s">
        <v>260</v>
      </c>
      <c r="G389" s="3"/>
      <c r="H389" s="3"/>
      <c r="I389" s="97" t="s">
        <v>884</v>
      </c>
      <c r="J389" s="132" t="s">
        <v>258</v>
      </c>
      <c r="K389" s="133"/>
      <c r="L389" s="133"/>
      <c r="M389" s="133"/>
      <c r="N389" s="133"/>
      <c r="O389" s="133"/>
      <c r="P389" s="133"/>
      <c r="Q389" s="133"/>
      <c r="R389" s="134"/>
    </row>
    <row r="390" spans="2:18" ht="29.45" customHeight="1" x14ac:dyDescent="0.25">
      <c r="B390" s="11" t="s">
        <v>94</v>
      </c>
      <c r="C390" s="12" t="s">
        <v>58</v>
      </c>
      <c r="D390" s="12" t="s">
        <v>56</v>
      </c>
      <c r="E390" s="12" t="s">
        <v>62</v>
      </c>
      <c r="F390" s="12" t="s">
        <v>260</v>
      </c>
      <c r="G390" s="3"/>
      <c r="H390" s="3"/>
      <c r="I390" s="97" t="s">
        <v>885</v>
      </c>
      <c r="J390" s="200"/>
      <c r="K390" s="201"/>
      <c r="L390" s="201"/>
      <c r="M390" s="201"/>
      <c r="N390" s="201"/>
      <c r="O390" s="201"/>
      <c r="P390" s="201"/>
      <c r="Q390" s="201"/>
      <c r="R390" s="202"/>
    </row>
    <row r="391" spans="2:18" x14ac:dyDescent="0.25">
      <c r="B391" s="130" t="s">
        <v>51</v>
      </c>
      <c r="C391" s="131"/>
      <c r="D391" s="131"/>
      <c r="E391" s="131"/>
      <c r="F391" s="131"/>
      <c r="G391" s="131"/>
      <c r="H391" s="131"/>
      <c r="I391" s="131"/>
      <c r="J391" s="271" t="s">
        <v>326</v>
      </c>
      <c r="K391" s="271"/>
      <c r="L391" s="271"/>
      <c r="M391" s="271"/>
      <c r="N391" s="271"/>
      <c r="O391" s="271"/>
      <c r="P391" s="271"/>
      <c r="Q391" s="271"/>
      <c r="R391" s="272"/>
    </row>
    <row r="392" spans="2:18" ht="58.9" customHeight="1" x14ac:dyDescent="0.25">
      <c r="B392" s="130"/>
      <c r="C392" s="131"/>
      <c r="D392" s="131"/>
      <c r="E392" s="131"/>
      <c r="F392" s="131"/>
      <c r="G392" s="131"/>
      <c r="H392" s="131"/>
      <c r="I392" s="131"/>
      <c r="J392" s="271"/>
      <c r="K392" s="271"/>
      <c r="L392" s="271"/>
      <c r="M392" s="271"/>
      <c r="N392" s="271"/>
      <c r="O392" s="271"/>
      <c r="P392" s="271"/>
      <c r="Q392" s="271"/>
      <c r="R392" s="272"/>
    </row>
    <row r="393" spans="2:18" x14ac:dyDescent="0.25">
      <c r="B393" s="130" t="s">
        <v>54</v>
      </c>
      <c r="C393" s="131"/>
      <c r="D393" s="131"/>
      <c r="E393" s="131"/>
      <c r="F393" s="131"/>
      <c r="G393" s="131"/>
      <c r="H393" s="131"/>
      <c r="I393" s="131"/>
      <c r="J393" s="132" t="s">
        <v>332</v>
      </c>
      <c r="K393" s="133"/>
      <c r="L393" s="133"/>
      <c r="M393" s="133"/>
      <c r="N393" s="133"/>
      <c r="O393" s="133"/>
      <c r="P393" s="133"/>
      <c r="Q393" s="133"/>
      <c r="R393" s="134"/>
    </row>
    <row r="394" spans="2:18" x14ac:dyDescent="0.25">
      <c r="B394" s="130"/>
      <c r="C394" s="131"/>
      <c r="D394" s="131"/>
      <c r="E394" s="131"/>
      <c r="F394" s="131"/>
      <c r="G394" s="131"/>
      <c r="H394" s="131"/>
      <c r="I394" s="131"/>
      <c r="J394" s="135"/>
      <c r="K394" s="233"/>
      <c r="L394" s="233"/>
      <c r="M394" s="233"/>
      <c r="N394" s="233"/>
      <c r="O394" s="233"/>
      <c r="P394" s="233"/>
      <c r="Q394" s="233"/>
      <c r="R394" s="137"/>
    </row>
    <row r="395" spans="2:18" x14ac:dyDescent="0.25">
      <c r="B395" s="130" t="s">
        <v>330</v>
      </c>
      <c r="C395" s="131"/>
      <c r="D395" s="131"/>
      <c r="E395" s="131"/>
      <c r="F395" s="131"/>
      <c r="G395" s="131"/>
      <c r="H395" s="131"/>
      <c r="I395" s="131"/>
      <c r="J395" s="135"/>
      <c r="K395" s="233"/>
      <c r="L395" s="233"/>
      <c r="M395" s="233"/>
      <c r="N395" s="233"/>
      <c r="O395" s="233"/>
      <c r="P395" s="233"/>
      <c r="Q395" s="233"/>
      <c r="R395" s="137"/>
    </row>
    <row r="396" spans="2:18" ht="15.75" thickBot="1" x14ac:dyDescent="0.3">
      <c r="B396" s="141"/>
      <c r="C396" s="142"/>
      <c r="D396" s="142"/>
      <c r="E396" s="142"/>
      <c r="F396" s="142"/>
      <c r="G396" s="142"/>
      <c r="H396" s="142"/>
      <c r="I396" s="142"/>
      <c r="J396" s="138"/>
      <c r="K396" s="139"/>
      <c r="L396" s="139"/>
      <c r="M396" s="139"/>
      <c r="N396" s="139"/>
      <c r="O396" s="139"/>
      <c r="P396" s="139"/>
      <c r="Q396" s="139"/>
      <c r="R396" s="140"/>
    </row>
    <row r="397" spans="2:18" thickBot="1" x14ac:dyDescent="0.35"/>
    <row r="398" spans="2:18" x14ac:dyDescent="0.25">
      <c r="B398" s="173" t="s">
        <v>1</v>
      </c>
      <c r="C398" s="154"/>
      <c r="D398" s="154"/>
      <c r="E398" s="154"/>
      <c r="F398" s="154"/>
      <c r="G398" s="154"/>
      <c r="H398" s="154"/>
      <c r="I398" s="154"/>
      <c r="J398" s="154"/>
      <c r="K398" s="154"/>
      <c r="L398" s="154"/>
      <c r="M398" s="154"/>
      <c r="N398" s="154"/>
      <c r="O398" s="154"/>
      <c r="P398" s="154"/>
      <c r="Q398" s="154"/>
      <c r="R398" s="155"/>
    </row>
    <row r="399" spans="2:18" x14ac:dyDescent="0.25">
      <c r="B399" s="174"/>
      <c r="C399" s="262"/>
      <c r="D399" s="262"/>
      <c r="E399" s="262"/>
      <c r="F399" s="262"/>
      <c r="G399" s="262"/>
      <c r="H399" s="262"/>
      <c r="I399" s="262"/>
      <c r="J399" s="262"/>
      <c r="K399" s="262"/>
      <c r="L399" s="262"/>
      <c r="M399" s="262"/>
      <c r="N399" s="262"/>
      <c r="O399" s="262"/>
      <c r="P399" s="262"/>
      <c r="Q399" s="262"/>
      <c r="R399" s="158"/>
    </row>
    <row r="400" spans="2:18" x14ac:dyDescent="0.25">
      <c r="B400" s="174"/>
      <c r="C400" s="262"/>
      <c r="D400" s="262"/>
      <c r="E400" s="262"/>
      <c r="F400" s="262"/>
      <c r="G400" s="262"/>
      <c r="H400" s="262"/>
      <c r="I400" s="262"/>
      <c r="J400" s="262"/>
      <c r="K400" s="262"/>
      <c r="L400" s="262"/>
      <c r="M400" s="262"/>
      <c r="N400" s="262"/>
      <c r="O400" s="262"/>
      <c r="P400" s="262"/>
      <c r="Q400" s="262"/>
      <c r="R400" s="158"/>
    </row>
    <row r="401" spans="2:18" x14ac:dyDescent="0.25">
      <c r="B401" s="174" t="s">
        <v>2</v>
      </c>
      <c r="C401" s="262"/>
      <c r="D401" s="262"/>
      <c r="E401" s="262"/>
      <c r="F401" s="262"/>
      <c r="G401" s="262"/>
      <c r="H401" s="262"/>
      <c r="I401" s="262"/>
      <c r="J401" s="262"/>
      <c r="K401" s="262"/>
      <c r="L401" s="262"/>
      <c r="M401" s="262"/>
      <c r="N401" s="262"/>
      <c r="O401" s="262"/>
      <c r="P401" s="262"/>
      <c r="Q401" s="262"/>
      <c r="R401" s="158"/>
    </row>
    <row r="402" spans="2:18" x14ac:dyDescent="0.25">
      <c r="B402" s="174"/>
      <c r="C402" s="262"/>
      <c r="D402" s="262"/>
      <c r="E402" s="262"/>
      <c r="F402" s="262"/>
      <c r="G402" s="262"/>
      <c r="H402" s="262"/>
      <c r="I402" s="262"/>
      <c r="J402" s="262"/>
      <c r="K402" s="262"/>
      <c r="L402" s="262"/>
      <c r="M402" s="262"/>
      <c r="N402" s="262"/>
      <c r="O402" s="262"/>
      <c r="P402" s="262"/>
      <c r="Q402" s="262"/>
      <c r="R402" s="158"/>
    </row>
    <row r="403" spans="2:18" ht="15.75" thickBot="1" x14ac:dyDescent="0.3">
      <c r="B403" s="175" t="s">
        <v>3</v>
      </c>
      <c r="C403" s="146"/>
      <c r="D403" s="146"/>
      <c r="E403" s="146"/>
      <c r="F403" s="146"/>
      <c r="G403" s="146"/>
      <c r="H403" s="146"/>
      <c r="I403" s="146"/>
      <c r="J403" s="146"/>
      <c r="K403" s="146"/>
      <c r="L403" s="146"/>
      <c r="M403" s="146"/>
      <c r="N403" s="146"/>
      <c r="O403" s="146"/>
      <c r="P403" s="146"/>
      <c r="Q403" s="146"/>
      <c r="R403" s="176"/>
    </row>
    <row r="404" spans="2:18" thickBot="1" x14ac:dyDescent="0.35"/>
    <row r="405" spans="2:18" ht="14.45" x14ac:dyDescent="0.3">
      <c r="B405" s="177"/>
      <c r="C405" s="178"/>
      <c r="D405" s="178"/>
      <c r="E405" s="178"/>
      <c r="F405" s="178"/>
      <c r="G405" s="178"/>
      <c r="H405" s="178"/>
      <c r="I405" s="178"/>
      <c r="J405" s="178"/>
      <c r="K405" s="178"/>
      <c r="L405" s="178"/>
      <c r="M405" s="178"/>
      <c r="N405" s="178"/>
      <c r="O405" s="178"/>
      <c r="P405" s="178"/>
      <c r="Q405" s="178"/>
      <c r="R405" s="9"/>
    </row>
    <row r="406" spans="2:18" ht="15.75" thickBot="1" x14ac:dyDescent="0.3">
      <c r="B406" s="143" t="s">
        <v>4</v>
      </c>
      <c r="C406" s="144"/>
      <c r="D406" s="146" t="s">
        <v>273</v>
      </c>
      <c r="E406" s="146"/>
      <c r="F406" s="58"/>
      <c r="G406" s="58" t="s">
        <v>7</v>
      </c>
      <c r="H406" s="179">
        <v>43519</v>
      </c>
      <c r="I406" s="146"/>
      <c r="J406" s="58"/>
      <c r="K406" s="58" t="s">
        <v>11</v>
      </c>
      <c r="L406" s="49" t="s">
        <v>147</v>
      </c>
      <c r="M406" s="58"/>
      <c r="N406" s="58"/>
      <c r="O406" s="58" t="s">
        <v>13</v>
      </c>
      <c r="P406" s="100" t="s">
        <v>85</v>
      </c>
      <c r="Q406" s="144"/>
      <c r="R406" s="145"/>
    </row>
    <row r="407" spans="2:18" ht="14.45" x14ac:dyDescent="0.3">
      <c r="B407" s="143"/>
      <c r="C407" s="144"/>
      <c r="D407" s="144"/>
      <c r="E407" s="144"/>
      <c r="F407" s="144"/>
      <c r="G407" s="144"/>
      <c r="H407" s="144"/>
      <c r="I407" s="144"/>
      <c r="J407" s="144"/>
      <c r="K407" s="144"/>
      <c r="L407" s="144"/>
      <c r="M407" s="144"/>
      <c r="N407" s="144"/>
      <c r="O407" s="144"/>
      <c r="P407" s="144"/>
      <c r="Q407" s="144"/>
      <c r="R407" s="145"/>
    </row>
    <row r="408" spans="2:18" ht="15.75" thickBot="1" x14ac:dyDescent="0.3">
      <c r="B408" s="143" t="s">
        <v>5</v>
      </c>
      <c r="C408" s="144"/>
      <c r="D408" s="146"/>
      <c r="E408" s="146"/>
      <c r="F408" s="58"/>
      <c r="G408" s="58" t="s">
        <v>8</v>
      </c>
      <c r="H408" s="146">
        <v>1230</v>
      </c>
      <c r="I408" s="146"/>
      <c r="J408" s="58"/>
      <c r="K408" s="58" t="s">
        <v>12</v>
      </c>
      <c r="L408" s="18"/>
      <c r="M408" s="58"/>
      <c r="N408" s="58"/>
      <c r="O408" s="58" t="s">
        <v>14</v>
      </c>
      <c r="P408" s="28" t="s">
        <v>87</v>
      </c>
      <c r="Q408" s="144"/>
      <c r="R408" s="145"/>
    </row>
    <row r="409" spans="2:18" ht="14.45" x14ac:dyDescent="0.3">
      <c r="B409" s="143"/>
      <c r="C409" s="144"/>
      <c r="D409" s="144"/>
      <c r="E409" s="144"/>
      <c r="F409" s="144"/>
      <c r="G409" s="144"/>
      <c r="H409" s="144"/>
      <c r="I409" s="144"/>
      <c r="J409" s="144"/>
      <c r="K409" s="144"/>
      <c r="L409" s="144"/>
      <c r="M409" s="144"/>
      <c r="N409" s="144"/>
      <c r="O409" s="144"/>
      <c r="P409" s="144"/>
      <c r="Q409" s="144"/>
      <c r="R409" s="145"/>
    </row>
    <row r="410" spans="2:18" ht="15.75" thickBot="1" x14ac:dyDescent="0.3">
      <c r="B410" s="143" t="s">
        <v>6</v>
      </c>
      <c r="C410" s="144"/>
      <c r="D410" s="146" t="s">
        <v>213</v>
      </c>
      <c r="E410" s="146"/>
      <c r="F410" s="58"/>
      <c r="G410" s="58" t="s">
        <v>9</v>
      </c>
      <c r="H410" s="146" t="s">
        <v>214</v>
      </c>
      <c r="I410" s="146"/>
      <c r="J410" s="58"/>
      <c r="K410" s="58" t="s">
        <v>10</v>
      </c>
      <c r="L410" s="18"/>
      <c r="M410" s="58"/>
      <c r="N410" s="58"/>
      <c r="O410" s="58" t="s">
        <v>15</v>
      </c>
      <c r="P410" s="47">
        <v>14</v>
      </c>
      <c r="Q410" s="46" t="s">
        <v>16</v>
      </c>
      <c r="R410" s="48">
        <v>154</v>
      </c>
    </row>
    <row r="411" spans="2:18" thickBot="1" x14ac:dyDescent="0.35">
      <c r="B411" s="148"/>
      <c r="C411" s="149"/>
      <c r="D411" s="149"/>
      <c r="E411" s="149"/>
      <c r="F411" s="149"/>
      <c r="G411" s="149"/>
      <c r="H411" s="149"/>
      <c r="I411" s="149"/>
      <c r="J411" s="149"/>
      <c r="K411" s="149"/>
      <c r="L411" s="149"/>
      <c r="M411" s="149"/>
      <c r="N411" s="149"/>
      <c r="O411" s="149"/>
      <c r="P411" s="149"/>
      <c r="Q411" s="149"/>
      <c r="R411" s="150"/>
    </row>
    <row r="412" spans="2:18" thickBot="1" x14ac:dyDescent="0.35"/>
    <row r="413" spans="2:18" x14ac:dyDescent="0.25">
      <c r="B413" s="151" t="s">
        <v>17</v>
      </c>
      <c r="C413" s="152"/>
      <c r="D413" s="152"/>
      <c r="E413" s="152"/>
      <c r="F413" s="152"/>
      <c r="G413" s="152"/>
      <c r="H413" s="152"/>
      <c r="I413" s="152"/>
      <c r="J413" s="263" t="s">
        <v>24</v>
      </c>
      <c r="K413" s="263"/>
      <c r="L413" s="263"/>
      <c r="M413" s="263"/>
      <c r="N413" s="263"/>
      <c r="O413" s="263"/>
      <c r="P413" s="263"/>
      <c r="Q413" s="263"/>
      <c r="R413" s="264"/>
    </row>
    <row r="414" spans="2:18" x14ac:dyDescent="0.25">
      <c r="B414" s="162" t="s">
        <v>18</v>
      </c>
      <c r="C414" s="163" t="s">
        <v>19</v>
      </c>
      <c r="D414" s="163" t="s">
        <v>20</v>
      </c>
      <c r="E414" s="147" t="s">
        <v>25</v>
      </c>
      <c r="F414" s="147"/>
      <c r="G414" s="147" t="s">
        <v>26</v>
      </c>
      <c r="H414" s="147"/>
      <c r="I414" s="163" t="s">
        <v>23</v>
      </c>
      <c r="J414" s="163"/>
      <c r="K414" s="163"/>
      <c r="L414" s="163"/>
      <c r="M414" s="163"/>
      <c r="N414" s="163"/>
      <c r="O414" s="163"/>
      <c r="P414" s="163"/>
      <c r="Q414" s="163"/>
      <c r="R414" s="265"/>
    </row>
    <row r="415" spans="2:18" x14ac:dyDescent="0.25">
      <c r="B415" s="162"/>
      <c r="C415" s="163"/>
      <c r="D415" s="163"/>
      <c r="E415" s="6" t="s">
        <v>21</v>
      </c>
      <c r="F415" s="6" t="s">
        <v>22</v>
      </c>
      <c r="G415" s="6" t="s">
        <v>21</v>
      </c>
      <c r="H415" s="6" t="s">
        <v>22</v>
      </c>
      <c r="I415" s="163"/>
      <c r="J415" s="163"/>
      <c r="K415" s="163"/>
      <c r="L415" s="163"/>
      <c r="M415" s="163"/>
      <c r="N415" s="163"/>
      <c r="O415" s="163"/>
      <c r="P415" s="163"/>
      <c r="Q415" s="163"/>
      <c r="R415" s="265"/>
    </row>
    <row r="416" spans="2:18" ht="30.6" customHeight="1" x14ac:dyDescent="0.25">
      <c r="B416" s="11" t="s">
        <v>50</v>
      </c>
      <c r="C416" s="12" t="s">
        <v>40</v>
      </c>
      <c r="D416" s="13" t="s">
        <v>65</v>
      </c>
      <c r="E416" s="12" t="s">
        <v>62</v>
      </c>
      <c r="F416" s="15" t="s">
        <v>536</v>
      </c>
      <c r="G416" s="12"/>
      <c r="H416" s="12"/>
      <c r="I416" s="97" t="s">
        <v>886</v>
      </c>
      <c r="J416" s="164" t="s">
        <v>75</v>
      </c>
      <c r="K416" s="165"/>
      <c r="L416" s="165"/>
      <c r="M416" s="165"/>
      <c r="N416" s="165"/>
      <c r="O416" s="165"/>
      <c r="P416" s="165"/>
      <c r="Q416" s="165"/>
      <c r="R416" s="166"/>
    </row>
    <row r="417" spans="2:18" ht="30" customHeight="1" x14ac:dyDescent="0.25">
      <c r="B417" s="11" t="s">
        <v>50</v>
      </c>
      <c r="C417" s="12" t="s">
        <v>40</v>
      </c>
      <c r="D417" s="13" t="s">
        <v>63</v>
      </c>
      <c r="E417" s="12" t="s">
        <v>64</v>
      </c>
      <c r="F417" s="15" t="s">
        <v>536</v>
      </c>
      <c r="G417" s="3"/>
      <c r="H417" s="3"/>
      <c r="I417" s="97" t="s">
        <v>886</v>
      </c>
      <c r="J417" s="164" t="s">
        <v>78</v>
      </c>
      <c r="K417" s="165"/>
      <c r="L417" s="165"/>
      <c r="M417" s="165"/>
      <c r="N417" s="165"/>
      <c r="O417" s="165"/>
      <c r="P417" s="165"/>
      <c r="Q417" s="165"/>
      <c r="R417" s="166"/>
    </row>
    <row r="418" spans="2:18" ht="29.45" customHeight="1" x14ac:dyDescent="0.25">
      <c r="B418" s="11" t="s">
        <v>50</v>
      </c>
      <c r="C418" s="12" t="s">
        <v>40</v>
      </c>
      <c r="D418" s="13" t="s">
        <v>63</v>
      </c>
      <c r="E418" s="12" t="s">
        <v>62</v>
      </c>
      <c r="F418" s="15" t="s">
        <v>537</v>
      </c>
      <c r="G418" s="3"/>
      <c r="I418" s="97" t="s">
        <v>886</v>
      </c>
      <c r="J418" s="164" t="s">
        <v>72</v>
      </c>
      <c r="K418" s="165"/>
      <c r="L418" s="165"/>
      <c r="M418" s="165"/>
      <c r="N418" s="165"/>
      <c r="O418" s="165"/>
      <c r="P418" s="165"/>
      <c r="Q418" s="165"/>
      <c r="R418" s="166"/>
    </row>
    <row r="419" spans="2:18" ht="29.45" customHeight="1" x14ac:dyDescent="0.25">
      <c r="B419" s="11" t="s">
        <v>50</v>
      </c>
      <c r="C419" s="12" t="s">
        <v>40</v>
      </c>
      <c r="D419" s="13" t="s">
        <v>63</v>
      </c>
      <c r="E419" s="12" t="s">
        <v>62</v>
      </c>
      <c r="F419" s="15" t="s">
        <v>537</v>
      </c>
      <c r="G419" s="3"/>
      <c r="H419" s="3"/>
      <c r="I419" s="97" t="s">
        <v>886</v>
      </c>
      <c r="J419" s="164" t="s">
        <v>86</v>
      </c>
      <c r="K419" s="165"/>
      <c r="L419" s="165"/>
      <c r="M419" s="165"/>
      <c r="N419" s="165"/>
      <c r="O419" s="165"/>
      <c r="P419" s="165"/>
      <c r="Q419" s="165"/>
      <c r="R419" s="166"/>
    </row>
    <row r="420" spans="2:18" ht="30" customHeight="1" x14ac:dyDescent="0.25">
      <c r="B420" s="11" t="s">
        <v>50</v>
      </c>
      <c r="C420" s="12" t="s">
        <v>58</v>
      </c>
      <c r="D420" s="12" t="s">
        <v>56</v>
      </c>
      <c r="E420" s="12" t="s">
        <v>64</v>
      </c>
      <c r="F420" s="12" t="s">
        <v>260</v>
      </c>
      <c r="G420" s="3"/>
      <c r="H420" s="3"/>
      <c r="I420" s="97" t="s">
        <v>886</v>
      </c>
      <c r="J420" s="132" t="s">
        <v>258</v>
      </c>
      <c r="K420" s="133"/>
      <c r="L420" s="133"/>
      <c r="M420" s="133"/>
      <c r="N420" s="133"/>
      <c r="O420" s="133"/>
      <c r="P420" s="133"/>
      <c r="Q420" s="133"/>
      <c r="R420" s="134"/>
    </row>
    <row r="421" spans="2:18" ht="33.6" customHeight="1" x14ac:dyDescent="0.25">
      <c r="B421" s="11" t="s">
        <v>94</v>
      </c>
      <c r="C421" s="12" t="s">
        <v>58</v>
      </c>
      <c r="D421" s="12" t="s">
        <v>56</v>
      </c>
      <c r="E421" s="12" t="s">
        <v>62</v>
      </c>
      <c r="F421" s="12" t="s">
        <v>260</v>
      </c>
      <c r="G421" s="3"/>
      <c r="H421" s="3"/>
      <c r="I421" s="45"/>
      <c r="J421" s="200"/>
      <c r="K421" s="201"/>
      <c r="L421" s="201"/>
      <c r="M421" s="201"/>
      <c r="N421" s="201"/>
      <c r="O421" s="201"/>
      <c r="P421" s="201"/>
      <c r="Q421" s="201"/>
      <c r="R421" s="202"/>
    </row>
    <row r="422" spans="2:18" ht="56.45" customHeight="1" x14ac:dyDescent="0.25">
      <c r="B422" s="130" t="s">
        <v>51</v>
      </c>
      <c r="C422" s="131"/>
      <c r="D422" s="131"/>
      <c r="E422" s="131"/>
      <c r="F422" s="131"/>
      <c r="G422" s="131"/>
      <c r="H422" s="131"/>
      <c r="I422" s="131"/>
      <c r="J422" s="269" t="s">
        <v>326</v>
      </c>
      <c r="K422" s="269"/>
      <c r="L422" s="269"/>
      <c r="M422" s="269"/>
      <c r="N422" s="269"/>
      <c r="O422" s="269"/>
      <c r="P422" s="269"/>
      <c r="Q422" s="269"/>
      <c r="R422" s="270"/>
    </row>
    <row r="423" spans="2:18" ht="21.6" customHeight="1" x14ac:dyDescent="0.25">
      <c r="B423" s="130"/>
      <c r="C423" s="131"/>
      <c r="D423" s="131"/>
      <c r="E423" s="131"/>
      <c r="F423" s="131"/>
      <c r="G423" s="131"/>
      <c r="H423" s="131"/>
      <c r="I423" s="131"/>
      <c r="J423" s="269"/>
      <c r="K423" s="269"/>
      <c r="L423" s="269"/>
      <c r="M423" s="269"/>
      <c r="N423" s="269"/>
      <c r="O423" s="269"/>
      <c r="P423" s="269"/>
      <c r="Q423" s="269"/>
      <c r="R423" s="270"/>
    </row>
    <row r="424" spans="2:18" x14ac:dyDescent="0.25">
      <c r="B424" s="130" t="s">
        <v>54</v>
      </c>
      <c r="C424" s="131"/>
      <c r="D424" s="131"/>
      <c r="E424" s="131"/>
      <c r="F424" s="131"/>
      <c r="G424" s="131"/>
      <c r="H424" s="131"/>
      <c r="I424" s="131"/>
      <c r="J424" s="215" t="s">
        <v>332</v>
      </c>
      <c r="K424" s="216"/>
      <c r="L424" s="216"/>
      <c r="M424" s="216"/>
      <c r="N424" s="216"/>
      <c r="O424" s="216"/>
      <c r="P424" s="216"/>
      <c r="Q424" s="216"/>
      <c r="R424" s="217"/>
    </row>
    <row r="425" spans="2:18" x14ac:dyDescent="0.25">
      <c r="B425" s="130"/>
      <c r="C425" s="131"/>
      <c r="D425" s="131"/>
      <c r="E425" s="131"/>
      <c r="F425" s="131"/>
      <c r="G425" s="131"/>
      <c r="H425" s="131"/>
      <c r="I425" s="131"/>
      <c r="J425" s="247"/>
      <c r="K425" s="273"/>
      <c r="L425" s="273"/>
      <c r="M425" s="273"/>
      <c r="N425" s="273"/>
      <c r="O425" s="273"/>
      <c r="P425" s="273"/>
      <c r="Q425" s="273"/>
      <c r="R425" s="249"/>
    </row>
    <row r="426" spans="2:18" x14ac:dyDescent="0.25">
      <c r="B426" s="130" t="s">
        <v>330</v>
      </c>
      <c r="C426" s="131"/>
      <c r="D426" s="131"/>
      <c r="E426" s="131"/>
      <c r="F426" s="131"/>
      <c r="G426" s="131"/>
      <c r="H426" s="131"/>
      <c r="I426" s="131"/>
      <c r="J426" s="247"/>
      <c r="K426" s="273"/>
      <c r="L426" s="273"/>
      <c r="M426" s="273"/>
      <c r="N426" s="273"/>
      <c r="O426" s="273"/>
      <c r="P426" s="273"/>
      <c r="Q426" s="273"/>
      <c r="R426" s="249"/>
    </row>
    <row r="427" spans="2:18" ht="15.75" thickBot="1" x14ac:dyDescent="0.3">
      <c r="B427" s="141"/>
      <c r="C427" s="142"/>
      <c r="D427" s="142"/>
      <c r="E427" s="142"/>
      <c r="F427" s="142"/>
      <c r="G427" s="142"/>
      <c r="H427" s="142"/>
      <c r="I427" s="142"/>
      <c r="J427" s="250"/>
      <c r="K427" s="251"/>
      <c r="L427" s="251"/>
      <c r="M427" s="251"/>
      <c r="N427" s="251"/>
      <c r="O427" s="251"/>
      <c r="P427" s="251"/>
      <c r="Q427" s="251"/>
      <c r="R427" s="252"/>
    </row>
    <row r="428" spans="2:18" thickBot="1" x14ac:dyDescent="0.35"/>
    <row r="429" spans="2:18" x14ac:dyDescent="0.25">
      <c r="B429" s="173" t="s">
        <v>1</v>
      </c>
      <c r="C429" s="154"/>
      <c r="D429" s="154"/>
      <c r="E429" s="154"/>
      <c r="F429" s="154"/>
      <c r="G429" s="154"/>
      <c r="H429" s="154"/>
      <c r="I429" s="154"/>
      <c r="J429" s="154"/>
      <c r="K429" s="154"/>
      <c r="L429" s="154"/>
      <c r="M429" s="154"/>
      <c r="N429" s="154"/>
      <c r="O429" s="154"/>
      <c r="P429" s="154"/>
      <c r="Q429" s="154"/>
      <c r="R429" s="155"/>
    </row>
    <row r="430" spans="2:18" x14ac:dyDescent="0.25">
      <c r="B430" s="174"/>
      <c r="C430" s="262"/>
      <c r="D430" s="262"/>
      <c r="E430" s="262"/>
      <c r="F430" s="262"/>
      <c r="G430" s="262"/>
      <c r="H430" s="262"/>
      <c r="I430" s="262"/>
      <c r="J430" s="262"/>
      <c r="K430" s="262"/>
      <c r="L430" s="262"/>
      <c r="M430" s="262"/>
      <c r="N430" s="262"/>
      <c r="O430" s="262"/>
      <c r="P430" s="262"/>
      <c r="Q430" s="262"/>
      <c r="R430" s="158"/>
    </row>
    <row r="431" spans="2:18" x14ac:dyDescent="0.25">
      <c r="B431" s="174"/>
      <c r="C431" s="262"/>
      <c r="D431" s="262"/>
      <c r="E431" s="262"/>
      <c r="F431" s="262"/>
      <c r="G431" s="262"/>
      <c r="H431" s="262"/>
      <c r="I431" s="262"/>
      <c r="J431" s="262"/>
      <c r="K431" s="262"/>
      <c r="L431" s="262"/>
      <c r="M431" s="262"/>
      <c r="N431" s="262"/>
      <c r="O431" s="262"/>
      <c r="P431" s="262"/>
      <c r="Q431" s="262"/>
      <c r="R431" s="158"/>
    </row>
    <row r="432" spans="2:18" x14ac:dyDescent="0.25">
      <c r="B432" s="174" t="s">
        <v>2</v>
      </c>
      <c r="C432" s="262"/>
      <c r="D432" s="262"/>
      <c r="E432" s="262"/>
      <c r="F432" s="262"/>
      <c r="G432" s="262"/>
      <c r="H432" s="262"/>
      <c r="I432" s="262"/>
      <c r="J432" s="262"/>
      <c r="K432" s="262"/>
      <c r="L432" s="262"/>
      <c r="M432" s="262"/>
      <c r="N432" s="262"/>
      <c r="O432" s="262"/>
      <c r="P432" s="262"/>
      <c r="Q432" s="262"/>
      <c r="R432" s="158"/>
    </row>
    <row r="433" spans="2:18" x14ac:dyDescent="0.25">
      <c r="B433" s="174"/>
      <c r="C433" s="262"/>
      <c r="D433" s="262"/>
      <c r="E433" s="262"/>
      <c r="F433" s="262"/>
      <c r="G433" s="262"/>
      <c r="H433" s="262"/>
      <c r="I433" s="262"/>
      <c r="J433" s="262"/>
      <c r="K433" s="262"/>
      <c r="L433" s="262"/>
      <c r="M433" s="262"/>
      <c r="N433" s="262"/>
      <c r="O433" s="262"/>
      <c r="P433" s="262"/>
      <c r="Q433" s="262"/>
      <c r="R433" s="158"/>
    </row>
    <row r="434" spans="2:18" ht="15.75" thickBot="1" x14ac:dyDescent="0.3">
      <c r="B434" s="175" t="s">
        <v>3</v>
      </c>
      <c r="C434" s="146"/>
      <c r="D434" s="146"/>
      <c r="E434" s="146"/>
      <c r="F434" s="146"/>
      <c r="G434" s="146"/>
      <c r="H434" s="146"/>
      <c r="I434" s="146"/>
      <c r="J434" s="146"/>
      <c r="K434" s="146"/>
      <c r="L434" s="146"/>
      <c r="M434" s="146"/>
      <c r="N434" s="146"/>
      <c r="O434" s="146"/>
      <c r="P434" s="146"/>
      <c r="Q434" s="146"/>
      <c r="R434" s="176"/>
    </row>
    <row r="435" spans="2:18" thickBot="1" x14ac:dyDescent="0.35"/>
    <row r="436" spans="2:18" ht="14.45" x14ac:dyDescent="0.3">
      <c r="B436" s="177"/>
      <c r="C436" s="178"/>
      <c r="D436" s="178"/>
      <c r="E436" s="178"/>
      <c r="F436" s="178"/>
      <c r="G436" s="178"/>
      <c r="H436" s="178"/>
      <c r="I436" s="178"/>
      <c r="J436" s="178"/>
      <c r="K436" s="178"/>
      <c r="L436" s="178"/>
      <c r="M436" s="178"/>
      <c r="N436" s="178"/>
      <c r="O436" s="178"/>
      <c r="P436" s="178"/>
      <c r="Q436" s="178"/>
      <c r="R436" s="9"/>
    </row>
    <row r="437" spans="2:18" ht="15.75" thickBot="1" x14ac:dyDescent="0.3">
      <c r="B437" s="143" t="s">
        <v>4</v>
      </c>
      <c r="C437" s="144"/>
      <c r="D437" s="146" t="s">
        <v>273</v>
      </c>
      <c r="E437" s="146"/>
      <c r="F437" s="58"/>
      <c r="G437" s="58" t="s">
        <v>7</v>
      </c>
      <c r="H437" s="179">
        <v>43519</v>
      </c>
      <c r="I437" s="146"/>
      <c r="J437" s="58"/>
      <c r="K437" s="58" t="s">
        <v>11</v>
      </c>
      <c r="L437" s="49" t="s">
        <v>147</v>
      </c>
      <c r="M437" s="58"/>
      <c r="N437" s="58"/>
      <c r="O437" s="58" t="s">
        <v>13</v>
      </c>
      <c r="P437" s="100" t="s">
        <v>87</v>
      </c>
      <c r="Q437" s="144"/>
      <c r="R437" s="145"/>
    </row>
    <row r="438" spans="2:18" ht="14.45" x14ac:dyDescent="0.3">
      <c r="B438" s="143"/>
      <c r="C438" s="144"/>
      <c r="D438" s="144"/>
      <c r="E438" s="144"/>
      <c r="F438" s="144"/>
      <c r="G438" s="144"/>
      <c r="H438" s="144"/>
      <c r="I438" s="144"/>
      <c r="J438" s="144"/>
      <c r="K438" s="144"/>
      <c r="L438" s="144"/>
      <c r="M438" s="144"/>
      <c r="N438" s="144"/>
      <c r="O438" s="144"/>
      <c r="P438" s="144"/>
      <c r="Q438" s="144"/>
      <c r="R438" s="145"/>
    </row>
    <row r="439" spans="2:18" ht="15.75" thickBot="1" x14ac:dyDescent="0.3">
      <c r="B439" s="143" t="s">
        <v>5</v>
      </c>
      <c r="C439" s="144"/>
      <c r="D439" s="146"/>
      <c r="E439" s="146"/>
      <c r="F439" s="58"/>
      <c r="G439" s="58" t="s">
        <v>8</v>
      </c>
      <c r="H439" s="146">
        <v>1230</v>
      </c>
      <c r="I439" s="146"/>
      <c r="J439" s="58"/>
      <c r="K439" s="58" t="s">
        <v>12</v>
      </c>
      <c r="L439" s="18"/>
      <c r="M439" s="58"/>
      <c r="N439" s="58"/>
      <c r="O439" s="58" t="s">
        <v>14</v>
      </c>
      <c r="P439" s="28" t="s">
        <v>88</v>
      </c>
      <c r="Q439" s="144"/>
      <c r="R439" s="145"/>
    </row>
    <row r="440" spans="2:18" ht="14.45" x14ac:dyDescent="0.3">
      <c r="B440" s="143"/>
      <c r="C440" s="144"/>
      <c r="D440" s="144"/>
      <c r="E440" s="144"/>
      <c r="F440" s="144"/>
      <c r="G440" s="144"/>
      <c r="H440" s="144"/>
      <c r="I440" s="144"/>
      <c r="J440" s="144"/>
      <c r="K440" s="144"/>
      <c r="L440" s="144"/>
      <c r="M440" s="144"/>
      <c r="N440" s="144"/>
      <c r="O440" s="144"/>
      <c r="P440" s="144"/>
      <c r="Q440" s="144"/>
      <c r="R440" s="145"/>
    </row>
    <row r="441" spans="2:18" ht="15.75" thickBot="1" x14ac:dyDescent="0.3">
      <c r="B441" s="143" t="s">
        <v>6</v>
      </c>
      <c r="C441" s="144"/>
      <c r="D441" s="146" t="s">
        <v>213</v>
      </c>
      <c r="E441" s="146"/>
      <c r="F441" s="58"/>
      <c r="G441" s="58" t="s">
        <v>9</v>
      </c>
      <c r="H441" s="146" t="s">
        <v>214</v>
      </c>
      <c r="I441" s="146"/>
      <c r="J441" s="58"/>
      <c r="K441" s="58" t="s">
        <v>10</v>
      </c>
      <c r="L441" s="18"/>
      <c r="M441" s="58"/>
      <c r="N441" s="58"/>
      <c r="O441" s="58" t="s">
        <v>15</v>
      </c>
      <c r="P441" s="47">
        <v>15</v>
      </c>
      <c r="Q441" s="46" t="s">
        <v>16</v>
      </c>
      <c r="R441" s="48">
        <v>154</v>
      </c>
    </row>
    <row r="442" spans="2:18" thickBot="1" x14ac:dyDescent="0.35">
      <c r="B442" s="148"/>
      <c r="C442" s="149"/>
      <c r="D442" s="149"/>
      <c r="E442" s="149"/>
      <c r="F442" s="149"/>
      <c r="G442" s="149"/>
      <c r="H442" s="149"/>
      <c r="I442" s="149"/>
      <c r="J442" s="149"/>
      <c r="K442" s="149"/>
      <c r="L442" s="149"/>
      <c r="M442" s="149"/>
      <c r="N442" s="149"/>
      <c r="O442" s="149"/>
      <c r="P442" s="149"/>
      <c r="Q442" s="149"/>
      <c r="R442" s="150"/>
    </row>
    <row r="443" spans="2:18" thickBot="1" x14ac:dyDescent="0.35"/>
    <row r="444" spans="2:18" x14ac:dyDescent="0.25">
      <c r="B444" s="151" t="s">
        <v>17</v>
      </c>
      <c r="C444" s="152"/>
      <c r="D444" s="152"/>
      <c r="E444" s="152"/>
      <c r="F444" s="152"/>
      <c r="G444" s="152"/>
      <c r="H444" s="152"/>
      <c r="I444" s="152"/>
      <c r="J444" s="263" t="s">
        <v>24</v>
      </c>
      <c r="K444" s="263"/>
      <c r="L444" s="263"/>
      <c r="M444" s="263"/>
      <c r="N444" s="263"/>
      <c r="O444" s="263"/>
      <c r="P444" s="263"/>
      <c r="Q444" s="263"/>
      <c r="R444" s="264"/>
    </row>
    <row r="445" spans="2:18" x14ac:dyDescent="0.25">
      <c r="B445" s="162" t="s">
        <v>18</v>
      </c>
      <c r="C445" s="163" t="s">
        <v>19</v>
      </c>
      <c r="D445" s="163" t="s">
        <v>20</v>
      </c>
      <c r="E445" s="147" t="s">
        <v>25</v>
      </c>
      <c r="F445" s="147"/>
      <c r="G445" s="147" t="s">
        <v>26</v>
      </c>
      <c r="H445" s="147"/>
      <c r="I445" s="163" t="s">
        <v>23</v>
      </c>
      <c r="J445" s="163"/>
      <c r="K445" s="163"/>
      <c r="L445" s="163"/>
      <c r="M445" s="163"/>
      <c r="N445" s="163"/>
      <c r="O445" s="163"/>
      <c r="P445" s="163"/>
      <c r="Q445" s="163"/>
      <c r="R445" s="265"/>
    </row>
    <row r="446" spans="2:18" x14ac:dyDescent="0.25">
      <c r="B446" s="162"/>
      <c r="C446" s="163"/>
      <c r="D446" s="163"/>
      <c r="E446" s="6" t="s">
        <v>21</v>
      </c>
      <c r="F446" s="6" t="s">
        <v>22</v>
      </c>
      <c r="G446" s="6" t="s">
        <v>21</v>
      </c>
      <c r="H446" s="6" t="s">
        <v>22</v>
      </c>
      <c r="I446" s="163"/>
      <c r="J446" s="163"/>
      <c r="K446" s="163"/>
      <c r="L446" s="163"/>
      <c r="M446" s="163"/>
      <c r="N446" s="163"/>
      <c r="O446" s="163"/>
      <c r="P446" s="163"/>
      <c r="Q446" s="163"/>
      <c r="R446" s="265"/>
    </row>
    <row r="447" spans="2:18" ht="31.15" customHeight="1" x14ac:dyDescent="0.25">
      <c r="B447" s="11" t="s">
        <v>50</v>
      </c>
      <c r="C447" s="12" t="s">
        <v>40</v>
      </c>
      <c r="D447" s="13" t="s">
        <v>65</v>
      </c>
      <c r="E447" s="12" t="s">
        <v>62</v>
      </c>
      <c r="F447" s="15" t="s">
        <v>536</v>
      </c>
      <c r="G447" s="12"/>
      <c r="H447" s="12"/>
      <c r="I447" s="97" t="s">
        <v>887</v>
      </c>
      <c r="J447" s="238" t="s">
        <v>79</v>
      </c>
      <c r="K447" s="239"/>
      <c r="L447" s="239"/>
      <c r="M447" s="239"/>
      <c r="N447" s="239"/>
      <c r="O447" s="239"/>
      <c r="P447" s="239"/>
      <c r="Q447" s="239"/>
      <c r="R447" s="240"/>
    </row>
    <row r="448" spans="2:18" ht="38.450000000000003" customHeight="1" x14ac:dyDescent="0.25">
      <c r="B448" s="11" t="s">
        <v>50</v>
      </c>
      <c r="C448" s="12" t="s">
        <v>40</v>
      </c>
      <c r="D448" s="13" t="s">
        <v>56</v>
      </c>
      <c r="E448" s="12" t="s">
        <v>64</v>
      </c>
      <c r="F448" s="15" t="s">
        <v>536</v>
      </c>
      <c r="G448" s="3"/>
      <c r="H448" s="3"/>
      <c r="I448" s="97" t="s">
        <v>887</v>
      </c>
      <c r="J448" s="253" t="s">
        <v>89</v>
      </c>
      <c r="K448" s="254"/>
      <c r="L448" s="254"/>
      <c r="M448" s="254"/>
      <c r="N448" s="254"/>
      <c r="O448" s="254"/>
      <c r="P448" s="254"/>
      <c r="Q448" s="254"/>
      <c r="R448" s="255"/>
    </row>
    <row r="449" spans="2:18" ht="34.9" customHeight="1" x14ac:dyDescent="0.25">
      <c r="B449" s="11" t="s">
        <v>50</v>
      </c>
      <c r="C449" s="12" t="s">
        <v>40</v>
      </c>
      <c r="D449" s="13" t="s">
        <v>65</v>
      </c>
      <c r="E449" s="12" t="s">
        <v>62</v>
      </c>
      <c r="F449" s="15" t="s">
        <v>537</v>
      </c>
      <c r="G449" s="3"/>
      <c r="I449" s="97" t="s">
        <v>887</v>
      </c>
      <c r="J449" s="253" t="s">
        <v>72</v>
      </c>
      <c r="K449" s="254"/>
      <c r="L449" s="254"/>
      <c r="M449" s="254"/>
      <c r="N449" s="254"/>
      <c r="O449" s="254"/>
      <c r="P449" s="254"/>
      <c r="Q449" s="254"/>
      <c r="R449" s="255"/>
    </row>
    <row r="450" spans="2:18" ht="34.9" customHeight="1" x14ac:dyDescent="0.25">
      <c r="B450" s="11" t="s">
        <v>50</v>
      </c>
      <c r="C450" s="12" t="s">
        <v>40</v>
      </c>
      <c r="D450" s="13" t="s">
        <v>63</v>
      </c>
      <c r="E450" s="12" t="s">
        <v>62</v>
      </c>
      <c r="F450" s="15" t="s">
        <v>537</v>
      </c>
      <c r="G450" s="3"/>
      <c r="H450" s="3"/>
      <c r="I450" s="97" t="s">
        <v>887</v>
      </c>
      <c r="J450" s="253" t="s">
        <v>90</v>
      </c>
      <c r="K450" s="254"/>
      <c r="L450" s="254"/>
      <c r="M450" s="254"/>
      <c r="N450" s="254"/>
      <c r="O450" s="254"/>
      <c r="P450" s="254"/>
      <c r="Q450" s="254"/>
      <c r="R450" s="255"/>
    </row>
    <row r="451" spans="2:18" ht="31.15" customHeight="1" x14ac:dyDescent="0.25">
      <c r="B451" s="11" t="s">
        <v>50</v>
      </c>
      <c r="C451" s="12" t="s">
        <v>58</v>
      </c>
      <c r="D451" s="12" t="s">
        <v>56</v>
      </c>
      <c r="E451" s="12" t="s">
        <v>64</v>
      </c>
      <c r="F451" s="12" t="s">
        <v>260</v>
      </c>
      <c r="G451" s="3"/>
      <c r="H451" s="3"/>
      <c r="I451" s="97" t="s">
        <v>887</v>
      </c>
      <c r="J451" s="132" t="s">
        <v>258</v>
      </c>
      <c r="K451" s="133"/>
      <c r="L451" s="133"/>
      <c r="M451" s="133"/>
      <c r="N451" s="133"/>
      <c r="O451" s="133"/>
      <c r="P451" s="133"/>
      <c r="Q451" s="133"/>
      <c r="R451" s="134"/>
    </row>
    <row r="452" spans="2:18" ht="34.15" customHeight="1" x14ac:dyDescent="0.25">
      <c r="B452" s="11" t="s">
        <v>94</v>
      </c>
      <c r="C452" s="12" t="s">
        <v>58</v>
      </c>
      <c r="D452" s="12" t="s">
        <v>56</v>
      </c>
      <c r="E452" s="12" t="s">
        <v>62</v>
      </c>
      <c r="F452" s="12" t="s">
        <v>260</v>
      </c>
      <c r="G452" s="3"/>
      <c r="H452" s="3"/>
      <c r="I452" s="97" t="s">
        <v>888</v>
      </c>
      <c r="J452" s="200"/>
      <c r="K452" s="201"/>
      <c r="L452" s="201"/>
      <c r="M452" s="201"/>
      <c r="N452" s="201"/>
      <c r="O452" s="201"/>
      <c r="P452" s="201"/>
      <c r="Q452" s="201"/>
      <c r="R452" s="202"/>
    </row>
    <row r="453" spans="2:18" x14ac:dyDescent="0.25">
      <c r="B453" s="130" t="s">
        <v>51</v>
      </c>
      <c r="C453" s="131"/>
      <c r="D453" s="131"/>
      <c r="E453" s="131"/>
      <c r="F453" s="131"/>
      <c r="G453" s="131"/>
      <c r="H453" s="131"/>
      <c r="I453" s="131"/>
      <c r="J453" s="269" t="s">
        <v>326</v>
      </c>
      <c r="K453" s="269"/>
      <c r="L453" s="269"/>
      <c r="M453" s="269"/>
      <c r="N453" s="269"/>
      <c r="O453" s="269"/>
      <c r="P453" s="269"/>
      <c r="Q453" s="269"/>
      <c r="R453" s="270"/>
    </row>
    <row r="454" spans="2:18" ht="58.9" customHeight="1" x14ac:dyDescent="0.25">
      <c r="B454" s="130"/>
      <c r="C454" s="131"/>
      <c r="D454" s="131"/>
      <c r="E454" s="131"/>
      <c r="F454" s="131"/>
      <c r="G454" s="131"/>
      <c r="H454" s="131"/>
      <c r="I454" s="131"/>
      <c r="J454" s="269"/>
      <c r="K454" s="269"/>
      <c r="L454" s="269"/>
      <c r="M454" s="269"/>
      <c r="N454" s="269"/>
      <c r="O454" s="269"/>
      <c r="P454" s="269"/>
      <c r="Q454" s="269"/>
      <c r="R454" s="270"/>
    </row>
    <row r="455" spans="2:18" x14ac:dyDescent="0.25">
      <c r="B455" s="130" t="s">
        <v>54</v>
      </c>
      <c r="C455" s="131"/>
      <c r="D455" s="131"/>
      <c r="E455" s="131"/>
      <c r="F455" s="131"/>
      <c r="G455" s="131"/>
      <c r="H455" s="131"/>
      <c r="I455" s="131"/>
      <c r="J455" s="215" t="s">
        <v>332</v>
      </c>
      <c r="K455" s="216"/>
      <c r="L455" s="216"/>
      <c r="M455" s="216"/>
      <c r="N455" s="216"/>
      <c r="O455" s="216"/>
      <c r="P455" s="216"/>
      <c r="Q455" s="216"/>
      <c r="R455" s="217"/>
    </row>
    <row r="456" spans="2:18" x14ac:dyDescent="0.25">
      <c r="B456" s="130"/>
      <c r="C456" s="131"/>
      <c r="D456" s="131"/>
      <c r="E456" s="131"/>
      <c r="F456" s="131"/>
      <c r="G456" s="131"/>
      <c r="H456" s="131"/>
      <c r="I456" s="131"/>
      <c r="J456" s="247"/>
      <c r="K456" s="273"/>
      <c r="L456" s="273"/>
      <c r="M456" s="273"/>
      <c r="N456" s="273"/>
      <c r="O456" s="273"/>
      <c r="P456" s="273"/>
      <c r="Q456" s="273"/>
      <c r="R456" s="249"/>
    </row>
    <row r="457" spans="2:18" x14ac:dyDescent="0.25">
      <c r="B457" s="130" t="s">
        <v>330</v>
      </c>
      <c r="C457" s="131"/>
      <c r="D457" s="131"/>
      <c r="E457" s="131"/>
      <c r="F457" s="131"/>
      <c r="G457" s="131"/>
      <c r="H457" s="131"/>
      <c r="I457" s="131"/>
      <c r="J457" s="247"/>
      <c r="K457" s="273"/>
      <c r="L457" s="273"/>
      <c r="M457" s="273"/>
      <c r="N457" s="273"/>
      <c r="O457" s="273"/>
      <c r="P457" s="273"/>
      <c r="Q457" s="273"/>
      <c r="R457" s="249"/>
    </row>
    <row r="458" spans="2:18" ht="15.75" thickBot="1" x14ac:dyDescent="0.3">
      <c r="B458" s="141"/>
      <c r="C458" s="142"/>
      <c r="D458" s="142"/>
      <c r="E458" s="142"/>
      <c r="F458" s="142"/>
      <c r="G458" s="142"/>
      <c r="H458" s="142"/>
      <c r="I458" s="142"/>
      <c r="J458" s="250"/>
      <c r="K458" s="251"/>
      <c r="L458" s="251"/>
      <c r="M458" s="251"/>
      <c r="N458" s="251"/>
      <c r="O458" s="251"/>
      <c r="P458" s="251"/>
      <c r="Q458" s="251"/>
      <c r="R458" s="252"/>
    </row>
    <row r="459" spans="2:18" thickBot="1" x14ac:dyDescent="0.35"/>
    <row r="460" spans="2:18" x14ac:dyDescent="0.25">
      <c r="B460" s="173" t="s">
        <v>1</v>
      </c>
      <c r="C460" s="154"/>
      <c r="D460" s="154"/>
      <c r="E460" s="154"/>
      <c r="F460" s="154"/>
      <c r="G460" s="154"/>
      <c r="H460" s="154"/>
      <c r="I460" s="154"/>
      <c r="J460" s="154"/>
      <c r="K460" s="154"/>
      <c r="L460" s="154"/>
      <c r="M460" s="154"/>
      <c r="N460" s="154"/>
      <c r="O460" s="154"/>
      <c r="P460" s="154"/>
      <c r="Q460" s="154"/>
      <c r="R460" s="155"/>
    </row>
    <row r="461" spans="2:18" x14ac:dyDescent="0.25">
      <c r="B461" s="174"/>
      <c r="C461" s="262"/>
      <c r="D461" s="262"/>
      <c r="E461" s="262"/>
      <c r="F461" s="262"/>
      <c r="G461" s="262"/>
      <c r="H461" s="262"/>
      <c r="I461" s="262"/>
      <c r="J461" s="262"/>
      <c r="K461" s="262"/>
      <c r="L461" s="262"/>
      <c r="M461" s="262"/>
      <c r="N461" s="262"/>
      <c r="O461" s="262"/>
      <c r="P461" s="262"/>
      <c r="Q461" s="262"/>
      <c r="R461" s="158"/>
    </row>
    <row r="462" spans="2:18" x14ac:dyDescent="0.25">
      <c r="B462" s="174"/>
      <c r="C462" s="262"/>
      <c r="D462" s="262"/>
      <c r="E462" s="262"/>
      <c r="F462" s="262"/>
      <c r="G462" s="262"/>
      <c r="H462" s="262"/>
      <c r="I462" s="262"/>
      <c r="J462" s="262"/>
      <c r="K462" s="262"/>
      <c r="L462" s="262"/>
      <c r="M462" s="262"/>
      <c r="N462" s="262"/>
      <c r="O462" s="262"/>
      <c r="P462" s="262"/>
      <c r="Q462" s="262"/>
      <c r="R462" s="158"/>
    </row>
    <row r="463" spans="2:18" x14ac:dyDescent="0.25">
      <c r="B463" s="174" t="s">
        <v>2</v>
      </c>
      <c r="C463" s="262"/>
      <c r="D463" s="262"/>
      <c r="E463" s="262"/>
      <c r="F463" s="262"/>
      <c r="G463" s="262"/>
      <c r="H463" s="262"/>
      <c r="I463" s="262"/>
      <c r="J463" s="262"/>
      <c r="K463" s="262"/>
      <c r="L463" s="262"/>
      <c r="M463" s="262"/>
      <c r="N463" s="262"/>
      <c r="O463" s="262"/>
      <c r="P463" s="262"/>
      <c r="Q463" s="262"/>
      <c r="R463" s="158"/>
    </row>
    <row r="464" spans="2:18" x14ac:dyDescent="0.25">
      <c r="B464" s="174"/>
      <c r="C464" s="262"/>
      <c r="D464" s="262"/>
      <c r="E464" s="262"/>
      <c r="F464" s="262"/>
      <c r="G464" s="262"/>
      <c r="H464" s="262"/>
      <c r="I464" s="262"/>
      <c r="J464" s="262"/>
      <c r="K464" s="262"/>
      <c r="L464" s="262"/>
      <c r="M464" s="262"/>
      <c r="N464" s="262"/>
      <c r="O464" s="262"/>
      <c r="P464" s="262"/>
      <c r="Q464" s="262"/>
      <c r="R464" s="158"/>
    </row>
    <row r="465" spans="2:18" ht="15.75" thickBot="1" x14ac:dyDescent="0.3">
      <c r="B465" s="175" t="s">
        <v>3</v>
      </c>
      <c r="C465" s="146"/>
      <c r="D465" s="146"/>
      <c r="E465" s="146"/>
      <c r="F465" s="146"/>
      <c r="G465" s="146"/>
      <c r="H465" s="146"/>
      <c r="I465" s="146"/>
      <c r="J465" s="146"/>
      <c r="K465" s="146"/>
      <c r="L465" s="146"/>
      <c r="M465" s="146"/>
      <c r="N465" s="146"/>
      <c r="O465" s="146"/>
      <c r="P465" s="146"/>
      <c r="Q465" s="146"/>
      <c r="R465" s="176"/>
    </row>
    <row r="466" spans="2:18" thickBot="1" x14ac:dyDescent="0.35"/>
    <row r="467" spans="2:18" ht="14.45" x14ac:dyDescent="0.3">
      <c r="B467" s="177"/>
      <c r="C467" s="178"/>
      <c r="D467" s="178"/>
      <c r="E467" s="178"/>
      <c r="F467" s="178"/>
      <c r="G467" s="178"/>
      <c r="H467" s="178"/>
      <c r="I467" s="178"/>
      <c r="J467" s="178"/>
      <c r="K467" s="178"/>
      <c r="L467" s="178"/>
      <c r="M467" s="178"/>
      <c r="N467" s="178"/>
      <c r="O467" s="178"/>
      <c r="P467" s="178"/>
      <c r="Q467" s="178"/>
      <c r="R467" s="9"/>
    </row>
    <row r="468" spans="2:18" ht="15.75" thickBot="1" x14ac:dyDescent="0.3">
      <c r="B468" s="143" t="s">
        <v>4</v>
      </c>
      <c r="C468" s="274"/>
      <c r="D468" s="146" t="s">
        <v>273</v>
      </c>
      <c r="E468" s="146"/>
      <c r="F468" s="5"/>
      <c r="G468" s="5" t="s">
        <v>7</v>
      </c>
      <c r="H468" s="179">
        <v>43519</v>
      </c>
      <c r="I468" s="146"/>
      <c r="J468" s="5"/>
      <c r="K468" s="5" t="s">
        <v>11</v>
      </c>
      <c r="L468" s="6" t="s">
        <v>147</v>
      </c>
      <c r="M468" s="5"/>
      <c r="N468" s="5"/>
      <c r="O468" s="5" t="s">
        <v>13</v>
      </c>
      <c r="P468" s="100" t="s">
        <v>88</v>
      </c>
      <c r="Q468" s="274"/>
      <c r="R468" s="145"/>
    </row>
    <row r="469" spans="2:18" ht="14.45" x14ac:dyDescent="0.3">
      <c r="B469" s="143"/>
      <c r="C469" s="274"/>
      <c r="D469" s="274"/>
      <c r="E469" s="274"/>
      <c r="F469" s="274"/>
      <c r="G469" s="274"/>
      <c r="H469" s="274"/>
      <c r="I469" s="274"/>
      <c r="J469" s="274"/>
      <c r="K469" s="274"/>
      <c r="L469" s="274"/>
      <c r="M469" s="274"/>
      <c r="N469" s="274"/>
      <c r="O469" s="274"/>
      <c r="P469" s="274"/>
      <c r="Q469" s="274"/>
      <c r="R469" s="145"/>
    </row>
    <row r="470" spans="2:18" ht="15.75" thickBot="1" x14ac:dyDescent="0.3">
      <c r="B470" s="143" t="s">
        <v>5</v>
      </c>
      <c r="C470" s="274"/>
      <c r="D470" s="146"/>
      <c r="E470" s="146"/>
      <c r="F470" s="5"/>
      <c r="G470" s="5" t="s">
        <v>8</v>
      </c>
      <c r="H470" s="146">
        <v>1230</v>
      </c>
      <c r="I470" s="146"/>
      <c r="J470" s="5"/>
      <c r="K470" s="5" t="s">
        <v>12</v>
      </c>
      <c r="L470" s="18"/>
      <c r="M470" s="5"/>
      <c r="N470" s="5"/>
      <c r="O470" s="5" t="s">
        <v>14</v>
      </c>
      <c r="P470" s="28" t="s">
        <v>91</v>
      </c>
      <c r="Q470" s="274"/>
      <c r="R470" s="145"/>
    </row>
    <row r="471" spans="2:18" ht="14.45" x14ac:dyDescent="0.3">
      <c r="B471" s="143"/>
      <c r="C471" s="274"/>
      <c r="D471" s="274"/>
      <c r="E471" s="274"/>
      <c r="F471" s="274"/>
      <c r="G471" s="274"/>
      <c r="H471" s="274"/>
      <c r="I471" s="274"/>
      <c r="J471" s="274"/>
      <c r="K471" s="274"/>
      <c r="L471" s="274"/>
      <c r="M471" s="274"/>
      <c r="N471" s="274"/>
      <c r="O471" s="274"/>
      <c r="P471" s="274"/>
      <c r="Q471" s="274"/>
      <c r="R471" s="145"/>
    </row>
    <row r="472" spans="2:18" ht="15.75" thickBot="1" x14ac:dyDescent="0.3">
      <c r="B472" s="143" t="s">
        <v>6</v>
      </c>
      <c r="C472" s="274"/>
      <c r="D472" s="146" t="s">
        <v>213</v>
      </c>
      <c r="E472" s="146"/>
      <c r="F472" s="5"/>
      <c r="G472" s="5" t="s">
        <v>9</v>
      </c>
      <c r="H472" s="146" t="s">
        <v>213</v>
      </c>
      <c r="I472" s="146"/>
      <c r="J472" s="5"/>
      <c r="K472" s="5" t="s">
        <v>10</v>
      </c>
      <c r="L472" s="18"/>
      <c r="M472" s="5"/>
      <c r="N472" s="5"/>
      <c r="O472" s="5" t="s">
        <v>15</v>
      </c>
      <c r="P472" s="20">
        <v>16</v>
      </c>
      <c r="Q472" s="4" t="s">
        <v>16</v>
      </c>
      <c r="R472" s="40">
        <v>154</v>
      </c>
    </row>
    <row r="473" spans="2:18" thickBot="1" x14ac:dyDescent="0.35">
      <c r="B473" s="148"/>
      <c r="C473" s="149"/>
      <c r="D473" s="149"/>
      <c r="E473" s="149"/>
      <c r="F473" s="149"/>
      <c r="G473" s="149"/>
      <c r="H473" s="149"/>
      <c r="I473" s="149"/>
      <c r="J473" s="149"/>
      <c r="K473" s="149"/>
      <c r="L473" s="149"/>
      <c r="M473" s="149"/>
      <c r="N473" s="149"/>
      <c r="O473" s="149"/>
      <c r="P473" s="149"/>
      <c r="Q473" s="149"/>
      <c r="R473" s="150"/>
    </row>
    <row r="474" spans="2:18" thickBot="1" x14ac:dyDescent="0.35"/>
    <row r="475" spans="2:18" x14ac:dyDescent="0.25">
      <c r="B475" s="151" t="s">
        <v>17</v>
      </c>
      <c r="C475" s="152"/>
      <c r="D475" s="152"/>
      <c r="E475" s="152"/>
      <c r="F475" s="152"/>
      <c r="G475" s="152"/>
      <c r="H475" s="152"/>
      <c r="I475" s="152"/>
      <c r="J475" s="263" t="s">
        <v>24</v>
      </c>
      <c r="K475" s="263"/>
      <c r="L475" s="263"/>
      <c r="M475" s="263"/>
      <c r="N475" s="263"/>
      <c r="O475" s="263"/>
      <c r="P475" s="263"/>
      <c r="Q475" s="263"/>
      <c r="R475" s="264"/>
    </row>
    <row r="476" spans="2:18" x14ac:dyDescent="0.25">
      <c r="B476" s="162" t="s">
        <v>18</v>
      </c>
      <c r="C476" s="163" t="s">
        <v>19</v>
      </c>
      <c r="D476" s="163" t="s">
        <v>20</v>
      </c>
      <c r="E476" s="147" t="s">
        <v>25</v>
      </c>
      <c r="F476" s="147"/>
      <c r="G476" s="147" t="s">
        <v>26</v>
      </c>
      <c r="H476" s="147"/>
      <c r="I476" s="163" t="s">
        <v>23</v>
      </c>
      <c r="J476" s="163"/>
      <c r="K476" s="163"/>
      <c r="L476" s="163"/>
      <c r="M476" s="163"/>
      <c r="N476" s="163"/>
      <c r="O476" s="163"/>
      <c r="P476" s="163"/>
      <c r="Q476" s="163"/>
      <c r="R476" s="265"/>
    </row>
    <row r="477" spans="2:18" x14ac:dyDescent="0.25">
      <c r="B477" s="162"/>
      <c r="C477" s="163"/>
      <c r="D477" s="163"/>
      <c r="E477" s="6" t="s">
        <v>21</v>
      </c>
      <c r="F477" s="6" t="s">
        <v>22</v>
      </c>
      <c r="G477" s="6" t="s">
        <v>21</v>
      </c>
      <c r="H477" s="6" t="s">
        <v>22</v>
      </c>
      <c r="I477" s="163"/>
      <c r="J477" s="163"/>
      <c r="K477" s="163"/>
      <c r="L477" s="163"/>
      <c r="M477" s="163"/>
      <c r="N477" s="163"/>
      <c r="O477" s="163"/>
      <c r="P477" s="163"/>
      <c r="Q477" s="163"/>
      <c r="R477" s="265"/>
    </row>
    <row r="478" spans="2:18" ht="32.450000000000003" customHeight="1" x14ac:dyDescent="0.25">
      <c r="B478" s="11" t="s">
        <v>50</v>
      </c>
      <c r="C478" s="12" t="s">
        <v>40</v>
      </c>
      <c r="D478" s="13" t="s">
        <v>63</v>
      </c>
      <c r="E478" s="12" t="s">
        <v>62</v>
      </c>
      <c r="F478" s="15" t="s">
        <v>536</v>
      </c>
      <c r="G478" s="12"/>
      <c r="H478" s="12"/>
      <c r="I478" s="97" t="s">
        <v>889</v>
      </c>
      <c r="J478" s="164" t="s">
        <v>69</v>
      </c>
      <c r="K478" s="165"/>
      <c r="L478" s="165"/>
      <c r="M478" s="165"/>
      <c r="N478" s="165"/>
      <c r="O478" s="165"/>
      <c r="P478" s="165"/>
      <c r="Q478" s="165"/>
      <c r="R478" s="166"/>
    </row>
    <row r="479" spans="2:18" ht="30" customHeight="1" x14ac:dyDescent="0.25">
      <c r="B479" s="11" t="s">
        <v>50</v>
      </c>
      <c r="C479" s="12" t="s">
        <v>40</v>
      </c>
      <c r="D479" s="13" t="s">
        <v>63</v>
      </c>
      <c r="E479" s="12" t="s">
        <v>64</v>
      </c>
      <c r="F479" s="15" t="s">
        <v>536</v>
      </c>
      <c r="G479" s="3"/>
      <c r="H479" s="3"/>
      <c r="I479" s="97" t="s">
        <v>889</v>
      </c>
      <c r="J479" s="164" t="s">
        <v>69</v>
      </c>
      <c r="K479" s="165"/>
      <c r="L479" s="165"/>
      <c r="M479" s="165"/>
      <c r="N479" s="165"/>
      <c r="O479" s="165"/>
      <c r="P479" s="165"/>
      <c r="Q479" s="165"/>
      <c r="R479" s="166"/>
    </row>
    <row r="480" spans="2:18" ht="34.9" customHeight="1" x14ac:dyDescent="0.25">
      <c r="B480" s="11" t="s">
        <v>50</v>
      </c>
      <c r="C480" s="12" t="s">
        <v>40</v>
      </c>
      <c r="D480" s="13" t="s">
        <v>65</v>
      </c>
      <c r="E480" s="12" t="s">
        <v>62</v>
      </c>
      <c r="F480" s="15" t="s">
        <v>537</v>
      </c>
      <c r="G480" s="3"/>
      <c r="I480" s="97" t="s">
        <v>889</v>
      </c>
      <c r="J480" s="164" t="s">
        <v>72</v>
      </c>
      <c r="K480" s="165"/>
      <c r="L480" s="165"/>
      <c r="M480" s="165"/>
      <c r="N480" s="165"/>
      <c r="O480" s="165"/>
      <c r="P480" s="165"/>
      <c r="Q480" s="165"/>
      <c r="R480" s="166"/>
    </row>
    <row r="481" spans="2:18" ht="30.6" customHeight="1" x14ac:dyDescent="0.25">
      <c r="B481" s="11" t="s">
        <v>50</v>
      </c>
      <c r="C481" s="12" t="s">
        <v>40</v>
      </c>
      <c r="D481" s="13" t="s">
        <v>56</v>
      </c>
      <c r="E481" s="12" t="s">
        <v>62</v>
      </c>
      <c r="F481" s="15" t="s">
        <v>537</v>
      </c>
      <c r="G481" s="3"/>
      <c r="H481" s="3"/>
      <c r="I481" s="97" t="s">
        <v>889</v>
      </c>
      <c r="J481" s="164" t="s">
        <v>92</v>
      </c>
      <c r="K481" s="165"/>
      <c r="L481" s="165"/>
      <c r="M481" s="165"/>
      <c r="N481" s="165"/>
      <c r="O481" s="165"/>
      <c r="P481" s="165"/>
      <c r="Q481" s="165"/>
      <c r="R481" s="166"/>
    </row>
    <row r="482" spans="2:18" ht="27" customHeight="1" x14ac:dyDescent="0.25">
      <c r="B482" s="11" t="s">
        <v>50</v>
      </c>
      <c r="C482" s="12" t="s">
        <v>58</v>
      </c>
      <c r="D482" s="12" t="s">
        <v>56</v>
      </c>
      <c r="E482" s="12" t="s">
        <v>64</v>
      </c>
      <c r="F482" s="12" t="s">
        <v>260</v>
      </c>
      <c r="G482" s="3"/>
      <c r="H482" s="3"/>
      <c r="I482" s="97" t="s">
        <v>889</v>
      </c>
      <c r="J482" s="132" t="s">
        <v>258</v>
      </c>
      <c r="K482" s="133"/>
      <c r="L482" s="133"/>
      <c r="M482" s="133"/>
      <c r="N482" s="133"/>
      <c r="O482" s="133"/>
      <c r="P482" s="133"/>
      <c r="Q482" s="133"/>
      <c r="R482" s="134"/>
    </row>
    <row r="483" spans="2:18" ht="28.15" customHeight="1" x14ac:dyDescent="0.25">
      <c r="B483" s="11" t="s">
        <v>94</v>
      </c>
      <c r="C483" s="12" t="s">
        <v>58</v>
      </c>
      <c r="D483" s="12" t="s">
        <v>56</v>
      </c>
      <c r="E483" s="12" t="s">
        <v>62</v>
      </c>
      <c r="F483" s="12" t="s">
        <v>260</v>
      </c>
      <c r="G483" s="3"/>
      <c r="H483" s="3"/>
      <c r="I483" s="97" t="s">
        <v>890</v>
      </c>
      <c r="J483" s="200"/>
      <c r="K483" s="201"/>
      <c r="L483" s="201"/>
      <c r="M483" s="201"/>
      <c r="N483" s="201"/>
      <c r="O483" s="201"/>
      <c r="P483" s="201"/>
      <c r="Q483" s="201"/>
      <c r="R483" s="202"/>
    </row>
    <row r="484" spans="2:18" x14ac:dyDescent="0.25">
      <c r="B484" s="130" t="s">
        <v>51</v>
      </c>
      <c r="C484" s="131"/>
      <c r="D484" s="131"/>
      <c r="E484" s="131"/>
      <c r="F484" s="131"/>
      <c r="G484" s="131"/>
      <c r="H484" s="131"/>
      <c r="I484" s="131"/>
      <c r="J484" s="269" t="s">
        <v>326</v>
      </c>
      <c r="K484" s="269"/>
      <c r="L484" s="269"/>
      <c r="M484" s="269"/>
      <c r="N484" s="269"/>
      <c r="O484" s="269"/>
      <c r="P484" s="269"/>
      <c r="Q484" s="269"/>
      <c r="R484" s="270"/>
    </row>
    <row r="485" spans="2:18" ht="57" customHeight="1" x14ac:dyDescent="0.25">
      <c r="B485" s="130"/>
      <c r="C485" s="131"/>
      <c r="D485" s="131"/>
      <c r="E485" s="131"/>
      <c r="F485" s="131"/>
      <c r="G485" s="131"/>
      <c r="H485" s="131"/>
      <c r="I485" s="131"/>
      <c r="J485" s="269"/>
      <c r="K485" s="269"/>
      <c r="L485" s="269"/>
      <c r="M485" s="269"/>
      <c r="N485" s="269"/>
      <c r="O485" s="269"/>
      <c r="P485" s="269"/>
      <c r="Q485" s="269"/>
      <c r="R485" s="270"/>
    </row>
    <row r="486" spans="2:18" x14ac:dyDescent="0.25">
      <c r="B486" s="130" t="s">
        <v>54</v>
      </c>
      <c r="C486" s="131"/>
      <c r="D486" s="131"/>
      <c r="E486" s="131"/>
      <c r="F486" s="131"/>
      <c r="G486" s="131"/>
      <c r="H486" s="131"/>
      <c r="I486" s="131"/>
      <c r="J486" s="215" t="s">
        <v>333</v>
      </c>
      <c r="K486" s="216"/>
      <c r="L486" s="216"/>
      <c r="M486" s="216"/>
      <c r="N486" s="216"/>
      <c r="O486" s="216"/>
      <c r="P486" s="216"/>
      <c r="Q486" s="216"/>
      <c r="R486" s="217"/>
    </row>
    <row r="487" spans="2:18" x14ac:dyDescent="0.25">
      <c r="B487" s="130"/>
      <c r="C487" s="131"/>
      <c r="D487" s="131"/>
      <c r="E487" s="131"/>
      <c r="F487" s="131"/>
      <c r="G487" s="131"/>
      <c r="H487" s="131"/>
      <c r="I487" s="131"/>
      <c r="J487" s="247"/>
      <c r="K487" s="273"/>
      <c r="L487" s="273"/>
      <c r="M487" s="273"/>
      <c r="N487" s="273"/>
      <c r="O487" s="273"/>
      <c r="P487" s="273"/>
      <c r="Q487" s="273"/>
      <c r="R487" s="249"/>
    </row>
    <row r="488" spans="2:18" x14ac:dyDescent="0.25">
      <c r="B488" s="130" t="s">
        <v>330</v>
      </c>
      <c r="C488" s="131"/>
      <c r="D488" s="131"/>
      <c r="E488" s="131"/>
      <c r="F488" s="131"/>
      <c r="G488" s="131"/>
      <c r="H488" s="131"/>
      <c r="I488" s="131"/>
      <c r="J488" s="247"/>
      <c r="K488" s="273"/>
      <c r="L488" s="273"/>
      <c r="M488" s="273"/>
      <c r="N488" s="273"/>
      <c r="O488" s="273"/>
      <c r="P488" s="273"/>
      <c r="Q488" s="273"/>
      <c r="R488" s="249"/>
    </row>
    <row r="489" spans="2:18" ht="15.75" thickBot="1" x14ac:dyDescent="0.3">
      <c r="B489" s="141"/>
      <c r="C489" s="142"/>
      <c r="D489" s="142"/>
      <c r="E489" s="142"/>
      <c r="F489" s="142"/>
      <c r="G489" s="142"/>
      <c r="H489" s="142"/>
      <c r="I489" s="142"/>
      <c r="J489" s="250"/>
      <c r="K489" s="251"/>
      <c r="L489" s="251"/>
      <c r="M489" s="251"/>
      <c r="N489" s="251"/>
      <c r="O489" s="251"/>
      <c r="P489" s="251"/>
      <c r="Q489" s="251"/>
      <c r="R489" s="252"/>
    </row>
    <row r="490" spans="2:18" thickBot="1" x14ac:dyDescent="0.35"/>
    <row r="491" spans="2:18" x14ac:dyDescent="0.25">
      <c r="B491" s="173" t="s">
        <v>1</v>
      </c>
      <c r="C491" s="154"/>
      <c r="D491" s="154"/>
      <c r="E491" s="154"/>
      <c r="F491" s="154"/>
      <c r="G491" s="154"/>
      <c r="H491" s="154"/>
      <c r="I491" s="154"/>
      <c r="J491" s="154"/>
      <c r="K491" s="154"/>
      <c r="L491" s="154"/>
      <c r="M491" s="154"/>
      <c r="N491" s="154"/>
      <c r="O491" s="154"/>
      <c r="P491" s="154"/>
      <c r="Q491" s="154"/>
      <c r="R491" s="155"/>
    </row>
    <row r="492" spans="2:18" x14ac:dyDescent="0.25">
      <c r="B492" s="174"/>
      <c r="C492" s="262"/>
      <c r="D492" s="262"/>
      <c r="E492" s="262"/>
      <c r="F492" s="262"/>
      <c r="G492" s="262"/>
      <c r="H492" s="262"/>
      <c r="I492" s="262"/>
      <c r="J492" s="262"/>
      <c r="K492" s="262"/>
      <c r="L492" s="262"/>
      <c r="M492" s="262"/>
      <c r="N492" s="262"/>
      <c r="O492" s="262"/>
      <c r="P492" s="262"/>
      <c r="Q492" s="262"/>
      <c r="R492" s="158"/>
    </row>
    <row r="493" spans="2:18" x14ac:dyDescent="0.25">
      <c r="B493" s="174"/>
      <c r="C493" s="262"/>
      <c r="D493" s="262"/>
      <c r="E493" s="262"/>
      <c r="F493" s="262"/>
      <c r="G493" s="262"/>
      <c r="H493" s="262"/>
      <c r="I493" s="262"/>
      <c r="J493" s="262"/>
      <c r="K493" s="262"/>
      <c r="L493" s="262"/>
      <c r="M493" s="262"/>
      <c r="N493" s="262"/>
      <c r="O493" s="262"/>
      <c r="P493" s="262"/>
      <c r="Q493" s="262"/>
      <c r="R493" s="158"/>
    </row>
    <row r="494" spans="2:18" x14ac:dyDescent="0.25">
      <c r="B494" s="174" t="s">
        <v>2</v>
      </c>
      <c r="C494" s="262"/>
      <c r="D494" s="262"/>
      <c r="E494" s="262"/>
      <c r="F494" s="262"/>
      <c r="G494" s="262"/>
      <c r="H494" s="262"/>
      <c r="I494" s="262"/>
      <c r="J494" s="262"/>
      <c r="K494" s="262"/>
      <c r="L494" s="262"/>
      <c r="M494" s="262"/>
      <c r="N494" s="262"/>
      <c r="O494" s="262"/>
      <c r="P494" s="262"/>
      <c r="Q494" s="262"/>
      <c r="R494" s="158"/>
    </row>
    <row r="495" spans="2:18" x14ac:dyDescent="0.25">
      <c r="B495" s="174"/>
      <c r="C495" s="262"/>
      <c r="D495" s="262"/>
      <c r="E495" s="262"/>
      <c r="F495" s="262"/>
      <c r="G495" s="262"/>
      <c r="H495" s="262"/>
      <c r="I495" s="262"/>
      <c r="J495" s="262"/>
      <c r="K495" s="262"/>
      <c r="L495" s="262"/>
      <c r="M495" s="262"/>
      <c r="N495" s="262"/>
      <c r="O495" s="262"/>
      <c r="P495" s="262"/>
      <c r="Q495" s="262"/>
      <c r="R495" s="158"/>
    </row>
    <row r="496" spans="2:18" ht="15.75" thickBot="1" x14ac:dyDescent="0.3">
      <c r="B496" s="175" t="s">
        <v>3</v>
      </c>
      <c r="C496" s="146"/>
      <c r="D496" s="146"/>
      <c r="E496" s="146"/>
      <c r="F496" s="146"/>
      <c r="G496" s="146"/>
      <c r="H496" s="146"/>
      <c r="I496" s="146"/>
      <c r="J496" s="146"/>
      <c r="K496" s="146"/>
      <c r="L496" s="146"/>
      <c r="M496" s="146"/>
      <c r="N496" s="146"/>
      <c r="O496" s="146"/>
      <c r="P496" s="146"/>
      <c r="Q496" s="146"/>
      <c r="R496" s="176"/>
    </row>
    <row r="497" spans="2:18" thickBot="1" x14ac:dyDescent="0.35"/>
    <row r="498" spans="2:18" ht="14.45" x14ac:dyDescent="0.3">
      <c r="B498" s="177"/>
      <c r="C498" s="178"/>
      <c r="D498" s="178"/>
      <c r="E498" s="178"/>
      <c r="F498" s="178"/>
      <c r="G498" s="178"/>
      <c r="H498" s="178"/>
      <c r="I498" s="178"/>
      <c r="J498" s="178"/>
      <c r="K498" s="178"/>
      <c r="L498" s="178"/>
      <c r="M498" s="178"/>
      <c r="N498" s="178"/>
      <c r="O498" s="178"/>
      <c r="P498" s="178"/>
      <c r="Q498" s="178"/>
      <c r="R498" s="9"/>
    </row>
    <row r="499" spans="2:18" ht="15.75" thickBot="1" x14ac:dyDescent="0.3">
      <c r="B499" s="143" t="s">
        <v>4</v>
      </c>
      <c r="C499" s="144"/>
      <c r="D499" s="146" t="s">
        <v>273</v>
      </c>
      <c r="E499" s="146"/>
      <c r="F499" s="58"/>
      <c r="G499" s="58" t="s">
        <v>7</v>
      </c>
      <c r="H499" s="179">
        <v>43519</v>
      </c>
      <c r="I499" s="146"/>
      <c r="J499" s="58"/>
      <c r="K499" s="58" t="s">
        <v>11</v>
      </c>
      <c r="L499" s="49" t="s">
        <v>147</v>
      </c>
      <c r="M499" s="58"/>
      <c r="N499" s="58"/>
      <c r="O499" s="58" t="s">
        <v>13</v>
      </c>
      <c r="P499" s="100" t="s">
        <v>91</v>
      </c>
      <c r="Q499" s="144"/>
      <c r="R499" s="145"/>
    </row>
    <row r="500" spans="2:18" ht="14.45" x14ac:dyDescent="0.3">
      <c r="B500" s="143"/>
      <c r="C500" s="144"/>
      <c r="D500" s="144"/>
      <c r="E500" s="144"/>
      <c r="F500" s="144"/>
      <c r="G500" s="144"/>
      <c r="H500" s="144"/>
      <c r="I500" s="144"/>
      <c r="J500" s="144"/>
      <c r="K500" s="144"/>
      <c r="L500" s="144"/>
      <c r="M500" s="144"/>
      <c r="N500" s="144"/>
      <c r="O500" s="144"/>
      <c r="P500" s="144"/>
      <c r="Q500" s="144"/>
      <c r="R500" s="145"/>
    </row>
    <row r="501" spans="2:18" ht="15.75" thickBot="1" x14ac:dyDescent="0.3">
      <c r="B501" s="143" t="s">
        <v>5</v>
      </c>
      <c r="C501" s="144"/>
      <c r="D501" s="146"/>
      <c r="E501" s="146"/>
      <c r="F501" s="58"/>
      <c r="G501" s="58" t="s">
        <v>8</v>
      </c>
      <c r="H501" s="146">
        <v>1230</v>
      </c>
      <c r="I501" s="146"/>
      <c r="J501" s="58"/>
      <c r="K501" s="58" t="s">
        <v>12</v>
      </c>
      <c r="L501" s="18"/>
      <c r="M501" s="58"/>
      <c r="N501" s="58"/>
      <c r="O501" s="58" t="s">
        <v>14</v>
      </c>
      <c r="P501" s="28" t="s">
        <v>95</v>
      </c>
      <c r="Q501" s="144"/>
      <c r="R501" s="145"/>
    </row>
    <row r="502" spans="2:18" ht="14.45" x14ac:dyDescent="0.3">
      <c r="B502" s="143"/>
      <c r="C502" s="144"/>
      <c r="D502" s="144"/>
      <c r="E502" s="144"/>
      <c r="F502" s="144"/>
      <c r="G502" s="144"/>
      <c r="H502" s="144"/>
      <c r="I502" s="144"/>
      <c r="J502" s="144"/>
      <c r="K502" s="144"/>
      <c r="L502" s="144"/>
      <c r="M502" s="144"/>
      <c r="N502" s="144"/>
      <c r="O502" s="144"/>
      <c r="P502" s="144"/>
      <c r="Q502" s="144"/>
      <c r="R502" s="145"/>
    </row>
    <row r="503" spans="2:18" ht="15.75" thickBot="1" x14ac:dyDescent="0.3">
      <c r="B503" s="143" t="s">
        <v>6</v>
      </c>
      <c r="C503" s="144"/>
      <c r="D503" s="146" t="s">
        <v>213</v>
      </c>
      <c r="E503" s="146"/>
      <c r="F503" s="58"/>
      <c r="G503" s="58" t="s">
        <v>9</v>
      </c>
      <c r="H503" s="146" t="s">
        <v>213</v>
      </c>
      <c r="I503" s="146"/>
      <c r="J503" s="58"/>
      <c r="K503" s="58" t="s">
        <v>10</v>
      </c>
      <c r="L503" s="18"/>
      <c r="M503" s="58"/>
      <c r="N503" s="58"/>
      <c r="O503" s="58" t="s">
        <v>15</v>
      </c>
      <c r="P503" s="47">
        <v>17</v>
      </c>
      <c r="Q503" s="46" t="s">
        <v>16</v>
      </c>
      <c r="R503" s="48">
        <v>154</v>
      </c>
    </row>
    <row r="504" spans="2:18" thickBot="1" x14ac:dyDescent="0.35">
      <c r="B504" s="148"/>
      <c r="C504" s="149"/>
      <c r="D504" s="149"/>
      <c r="E504" s="149"/>
      <c r="F504" s="149"/>
      <c r="G504" s="149"/>
      <c r="H504" s="149"/>
      <c r="I504" s="149"/>
      <c r="J504" s="149"/>
      <c r="K504" s="149"/>
      <c r="L504" s="149"/>
      <c r="M504" s="149"/>
      <c r="N504" s="149"/>
      <c r="O504" s="149"/>
      <c r="P504" s="149"/>
      <c r="Q504" s="149"/>
      <c r="R504" s="150"/>
    </row>
    <row r="505" spans="2:18" thickBot="1" x14ac:dyDescent="0.35"/>
    <row r="506" spans="2:18" x14ac:dyDescent="0.25">
      <c r="B506" s="151" t="s">
        <v>17</v>
      </c>
      <c r="C506" s="152"/>
      <c r="D506" s="152"/>
      <c r="E506" s="152"/>
      <c r="F506" s="152"/>
      <c r="G506" s="152"/>
      <c r="H506" s="152"/>
      <c r="I506" s="152"/>
      <c r="J506" s="263" t="s">
        <v>24</v>
      </c>
      <c r="K506" s="263"/>
      <c r="L506" s="263"/>
      <c r="M506" s="263"/>
      <c r="N506" s="263"/>
      <c r="O506" s="263"/>
      <c r="P506" s="263"/>
      <c r="Q506" s="263"/>
      <c r="R506" s="264"/>
    </row>
    <row r="507" spans="2:18" x14ac:dyDescent="0.25">
      <c r="B507" s="162" t="s">
        <v>18</v>
      </c>
      <c r="C507" s="163" t="s">
        <v>19</v>
      </c>
      <c r="D507" s="163" t="s">
        <v>20</v>
      </c>
      <c r="E507" s="147" t="s">
        <v>25</v>
      </c>
      <c r="F507" s="147"/>
      <c r="G507" s="147" t="s">
        <v>26</v>
      </c>
      <c r="H507" s="147"/>
      <c r="I507" s="163" t="s">
        <v>23</v>
      </c>
      <c r="J507" s="163"/>
      <c r="K507" s="163"/>
      <c r="L507" s="163"/>
      <c r="M507" s="163"/>
      <c r="N507" s="163"/>
      <c r="O507" s="163"/>
      <c r="P507" s="163"/>
      <c r="Q507" s="163"/>
      <c r="R507" s="265"/>
    </row>
    <row r="508" spans="2:18" x14ac:dyDescent="0.25">
      <c r="B508" s="162"/>
      <c r="C508" s="163"/>
      <c r="D508" s="163"/>
      <c r="E508" s="6" t="s">
        <v>21</v>
      </c>
      <c r="F508" s="6" t="s">
        <v>22</v>
      </c>
      <c r="G508" s="6" t="s">
        <v>21</v>
      </c>
      <c r="H508" s="6" t="s">
        <v>22</v>
      </c>
      <c r="I508" s="163"/>
      <c r="J508" s="163"/>
      <c r="K508" s="163"/>
      <c r="L508" s="163"/>
      <c r="M508" s="163"/>
      <c r="N508" s="163"/>
      <c r="O508" s="163"/>
      <c r="P508" s="163"/>
      <c r="Q508" s="163"/>
      <c r="R508" s="265"/>
    </row>
    <row r="509" spans="2:18" ht="32.450000000000003" customHeight="1" x14ac:dyDescent="0.25">
      <c r="B509" s="11" t="s">
        <v>50</v>
      </c>
      <c r="C509" s="12" t="s">
        <v>40</v>
      </c>
      <c r="D509" s="13" t="s">
        <v>63</v>
      </c>
      <c r="E509" s="12" t="s">
        <v>62</v>
      </c>
      <c r="F509" s="15" t="s">
        <v>536</v>
      </c>
      <c r="G509" s="12"/>
      <c r="H509" s="12"/>
      <c r="I509" s="97" t="s">
        <v>891</v>
      </c>
      <c r="J509" s="164" t="s">
        <v>96</v>
      </c>
      <c r="K509" s="165"/>
      <c r="L509" s="165"/>
      <c r="M509" s="165"/>
      <c r="N509" s="165"/>
      <c r="O509" s="165"/>
      <c r="P509" s="165"/>
      <c r="Q509" s="165"/>
      <c r="R509" s="166"/>
    </row>
    <row r="510" spans="2:18" ht="33" customHeight="1" x14ac:dyDescent="0.25">
      <c r="B510" s="11" t="s">
        <v>50</v>
      </c>
      <c r="C510" s="12" t="s">
        <v>40</v>
      </c>
      <c r="D510" s="13" t="s">
        <v>63</v>
      </c>
      <c r="E510" s="12" t="s">
        <v>64</v>
      </c>
      <c r="F510" s="15" t="s">
        <v>536</v>
      </c>
      <c r="G510" s="3"/>
      <c r="H510" s="3"/>
      <c r="I510" s="97" t="s">
        <v>891</v>
      </c>
      <c r="J510" s="164" t="s">
        <v>79</v>
      </c>
      <c r="K510" s="165"/>
      <c r="L510" s="165"/>
      <c r="M510" s="165"/>
      <c r="N510" s="165"/>
      <c r="O510" s="165"/>
      <c r="P510" s="165"/>
      <c r="Q510" s="165"/>
      <c r="R510" s="166"/>
    </row>
    <row r="511" spans="2:18" ht="29.45" customHeight="1" x14ac:dyDescent="0.25">
      <c r="B511" s="11" t="s">
        <v>50</v>
      </c>
      <c r="C511" s="12" t="s">
        <v>40</v>
      </c>
      <c r="D511" s="13" t="s">
        <v>65</v>
      </c>
      <c r="E511" s="12" t="s">
        <v>62</v>
      </c>
      <c r="F511" s="15" t="s">
        <v>537</v>
      </c>
      <c r="G511" s="3"/>
      <c r="I511" s="97" t="s">
        <v>891</v>
      </c>
      <c r="J511" s="164" t="s">
        <v>72</v>
      </c>
      <c r="K511" s="165"/>
      <c r="L511" s="165"/>
      <c r="M511" s="165"/>
      <c r="N511" s="165"/>
      <c r="O511" s="165"/>
      <c r="P511" s="165"/>
      <c r="Q511" s="165"/>
      <c r="R511" s="166"/>
    </row>
    <row r="512" spans="2:18" ht="33" customHeight="1" x14ac:dyDescent="0.25">
      <c r="B512" s="11" t="s">
        <v>50</v>
      </c>
      <c r="C512" s="12" t="s">
        <v>40</v>
      </c>
      <c r="D512" s="13" t="s">
        <v>65</v>
      </c>
      <c r="E512" s="12" t="s">
        <v>62</v>
      </c>
      <c r="F512" s="15" t="s">
        <v>537</v>
      </c>
      <c r="G512" s="3"/>
      <c r="H512" s="3"/>
      <c r="I512" s="97" t="s">
        <v>891</v>
      </c>
      <c r="J512" s="164" t="s">
        <v>97</v>
      </c>
      <c r="K512" s="165"/>
      <c r="L512" s="165"/>
      <c r="M512" s="165"/>
      <c r="N512" s="165"/>
      <c r="O512" s="165"/>
      <c r="P512" s="165"/>
      <c r="Q512" s="165"/>
      <c r="R512" s="166"/>
    </row>
    <row r="513" spans="2:18" ht="28.9" customHeight="1" x14ac:dyDescent="0.25">
      <c r="B513" s="11" t="s">
        <v>50</v>
      </c>
      <c r="C513" s="12" t="s">
        <v>58</v>
      </c>
      <c r="D513" s="12" t="s">
        <v>56</v>
      </c>
      <c r="E513" s="12" t="s">
        <v>64</v>
      </c>
      <c r="F513" s="12" t="s">
        <v>260</v>
      </c>
      <c r="G513" s="3"/>
      <c r="H513" s="3"/>
      <c r="I513" s="97" t="s">
        <v>891</v>
      </c>
      <c r="J513" s="132" t="s">
        <v>258</v>
      </c>
      <c r="K513" s="133"/>
      <c r="L513" s="133"/>
      <c r="M513" s="133"/>
      <c r="N513" s="133"/>
      <c r="O513" s="133"/>
      <c r="P513" s="133"/>
      <c r="Q513" s="133"/>
      <c r="R513" s="134"/>
    </row>
    <row r="514" spans="2:18" ht="31.15" customHeight="1" x14ac:dyDescent="0.25">
      <c r="B514" s="11" t="s">
        <v>94</v>
      </c>
      <c r="C514" s="12" t="s">
        <v>58</v>
      </c>
      <c r="D514" s="12" t="s">
        <v>56</v>
      </c>
      <c r="E514" s="12" t="s">
        <v>62</v>
      </c>
      <c r="F514" s="12" t="s">
        <v>260</v>
      </c>
      <c r="G514" s="3"/>
      <c r="H514" s="3"/>
      <c r="I514" s="97" t="s">
        <v>892</v>
      </c>
      <c r="J514" s="200"/>
      <c r="K514" s="201"/>
      <c r="L514" s="201"/>
      <c r="M514" s="201"/>
      <c r="N514" s="201"/>
      <c r="O514" s="201"/>
      <c r="P514" s="201"/>
      <c r="Q514" s="201"/>
      <c r="R514" s="202"/>
    </row>
    <row r="515" spans="2:18" ht="38.450000000000003" customHeight="1" x14ac:dyDescent="0.25">
      <c r="B515" s="130" t="s">
        <v>51</v>
      </c>
      <c r="C515" s="131"/>
      <c r="D515" s="131"/>
      <c r="E515" s="131"/>
      <c r="F515" s="131"/>
      <c r="G515" s="131"/>
      <c r="H515" s="131"/>
      <c r="I515" s="131"/>
      <c r="J515" s="269" t="s">
        <v>326</v>
      </c>
      <c r="K515" s="269"/>
      <c r="L515" s="269"/>
      <c r="M515" s="269"/>
      <c r="N515" s="269"/>
      <c r="O515" s="269"/>
      <c r="P515" s="269"/>
      <c r="Q515" s="269"/>
      <c r="R515" s="270"/>
    </row>
    <row r="516" spans="2:18" ht="37.15" customHeight="1" x14ac:dyDescent="0.25">
      <c r="B516" s="130"/>
      <c r="C516" s="131"/>
      <c r="D516" s="131"/>
      <c r="E516" s="131"/>
      <c r="F516" s="131"/>
      <c r="G516" s="131"/>
      <c r="H516" s="131"/>
      <c r="I516" s="131"/>
      <c r="J516" s="269"/>
      <c r="K516" s="269"/>
      <c r="L516" s="269"/>
      <c r="M516" s="269"/>
      <c r="N516" s="269"/>
      <c r="O516" s="269"/>
      <c r="P516" s="269"/>
      <c r="Q516" s="269"/>
      <c r="R516" s="270"/>
    </row>
    <row r="517" spans="2:18" x14ac:dyDescent="0.25">
      <c r="B517" s="130" t="s">
        <v>54</v>
      </c>
      <c r="C517" s="131"/>
      <c r="D517" s="131"/>
      <c r="E517" s="131"/>
      <c r="F517" s="131"/>
      <c r="G517" s="131"/>
      <c r="H517" s="131"/>
      <c r="I517" s="131"/>
      <c r="J517" s="215" t="s">
        <v>334</v>
      </c>
      <c r="K517" s="216"/>
      <c r="L517" s="216"/>
      <c r="M517" s="216"/>
      <c r="N517" s="216"/>
      <c r="O517" s="216"/>
      <c r="P517" s="216"/>
      <c r="Q517" s="216"/>
      <c r="R517" s="217"/>
    </row>
    <row r="518" spans="2:18" x14ac:dyDescent="0.25">
      <c r="B518" s="130"/>
      <c r="C518" s="131"/>
      <c r="D518" s="131"/>
      <c r="E518" s="131"/>
      <c r="F518" s="131"/>
      <c r="G518" s="131"/>
      <c r="H518" s="131"/>
      <c r="I518" s="131"/>
      <c r="J518" s="247"/>
      <c r="K518" s="273"/>
      <c r="L518" s="273"/>
      <c r="M518" s="273"/>
      <c r="N518" s="273"/>
      <c r="O518" s="273"/>
      <c r="P518" s="273"/>
      <c r="Q518" s="273"/>
      <c r="R518" s="249"/>
    </row>
    <row r="519" spans="2:18" x14ac:dyDescent="0.25">
      <c r="B519" s="130" t="s">
        <v>330</v>
      </c>
      <c r="C519" s="131"/>
      <c r="D519" s="131"/>
      <c r="E519" s="131"/>
      <c r="F519" s="131"/>
      <c r="G519" s="131"/>
      <c r="H519" s="131"/>
      <c r="I519" s="131"/>
      <c r="J519" s="247"/>
      <c r="K519" s="273"/>
      <c r="L519" s="273"/>
      <c r="M519" s="273"/>
      <c r="N519" s="273"/>
      <c r="O519" s="273"/>
      <c r="P519" s="273"/>
      <c r="Q519" s="273"/>
      <c r="R519" s="249"/>
    </row>
    <row r="520" spans="2:18" ht="15.75" thickBot="1" x14ac:dyDescent="0.3">
      <c r="B520" s="141"/>
      <c r="C520" s="142"/>
      <c r="D520" s="142"/>
      <c r="E520" s="142"/>
      <c r="F520" s="142"/>
      <c r="G520" s="142"/>
      <c r="H520" s="142"/>
      <c r="I520" s="142"/>
      <c r="J520" s="250"/>
      <c r="K520" s="251"/>
      <c r="L520" s="251"/>
      <c r="M520" s="251"/>
      <c r="N520" s="251"/>
      <c r="O520" s="251"/>
      <c r="P520" s="251"/>
      <c r="Q520" s="251"/>
      <c r="R520" s="252"/>
    </row>
    <row r="521" spans="2:18" thickBot="1" x14ac:dyDescent="0.35"/>
    <row r="522" spans="2:18" x14ac:dyDescent="0.25">
      <c r="B522" s="173" t="s">
        <v>1</v>
      </c>
      <c r="C522" s="154"/>
      <c r="D522" s="154"/>
      <c r="E522" s="154"/>
      <c r="F522" s="154"/>
      <c r="G522" s="154"/>
      <c r="H522" s="154"/>
      <c r="I522" s="154"/>
      <c r="J522" s="154"/>
      <c r="K522" s="154"/>
      <c r="L522" s="154"/>
      <c r="M522" s="154"/>
      <c r="N522" s="154"/>
      <c r="O522" s="154"/>
      <c r="P522" s="154"/>
      <c r="Q522" s="154"/>
      <c r="R522" s="155"/>
    </row>
    <row r="523" spans="2:18" x14ac:dyDescent="0.25">
      <c r="B523" s="174"/>
      <c r="C523" s="262"/>
      <c r="D523" s="262"/>
      <c r="E523" s="262"/>
      <c r="F523" s="262"/>
      <c r="G523" s="262"/>
      <c r="H523" s="262"/>
      <c r="I523" s="262"/>
      <c r="J523" s="262"/>
      <c r="K523" s="262"/>
      <c r="L523" s="262"/>
      <c r="M523" s="262"/>
      <c r="N523" s="262"/>
      <c r="O523" s="262"/>
      <c r="P523" s="262"/>
      <c r="Q523" s="262"/>
      <c r="R523" s="158"/>
    </row>
    <row r="524" spans="2:18" x14ac:dyDescent="0.25">
      <c r="B524" s="174"/>
      <c r="C524" s="262"/>
      <c r="D524" s="262"/>
      <c r="E524" s="262"/>
      <c r="F524" s="262"/>
      <c r="G524" s="262"/>
      <c r="H524" s="262"/>
      <c r="I524" s="262"/>
      <c r="J524" s="262"/>
      <c r="K524" s="262"/>
      <c r="L524" s="262"/>
      <c r="M524" s="262"/>
      <c r="N524" s="262"/>
      <c r="O524" s="262"/>
      <c r="P524" s="262"/>
      <c r="Q524" s="262"/>
      <c r="R524" s="158"/>
    </row>
    <row r="525" spans="2:18" x14ac:dyDescent="0.25">
      <c r="B525" s="174" t="s">
        <v>2</v>
      </c>
      <c r="C525" s="262"/>
      <c r="D525" s="262"/>
      <c r="E525" s="262"/>
      <c r="F525" s="262"/>
      <c r="G525" s="262"/>
      <c r="H525" s="262"/>
      <c r="I525" s="262"/>
      <c r="J525" s="262"/>
      <c r="K525" s="262"/>
      <c r="L525" s="262"/>
      <c r="M525" s="262"/>
      <c r="N525" s="262"/>
      <c r="O525" s="262"/>
      <c r="P525" s="262"/>
      <c r="Q525" s="262"/>
      <c r="R525" s="158"/>
    </row>
    <row r="526" spans="2:18" x14ac:dyDescent="0.25">
      <c r="B526" s="174"/>
      <c r="C526" s="262"/>
      <c r="D526" s="262"/>
      <c r="E526" s="262"/>
      <c r="F526" s="262"/>
      <c r="G526" s="262"/>
      <c r="H526" s="262"/>
      <c r="I526" s="262"/>
      <c r="J526" s="262"/>
      <c r="K526" s="262"/>
      <c r="L526" s="262"/>
      <c r="M526" s="262"/>
      <c r="N526" s="262"/>
      <c r="O526" s="262"/>
      <c r="P526" s="262"/>
      <c r="Q526" s="262"/>
      <c r="R526" s="158"/>
    </row>
    <row r="527" spans="2:18" ht="15.75" thickBot="1" x14ac:dyDescent="0.3">
      <c r="B527" s="175" t="s">
        <v>3</v>
      </c>
      <c r="C527" s="146"/>
      <c r="D527" s="146"/>
      <c r="E527" s="146"/>
      <c r="F527" s="146"/>
      <c r="G527" s="146"/>
      <c r="H527" s="146"/>
      <c r="I527" s="146"/>
      <c r="J527" s="146"/>
      <c r="K527" s="146"/>
      <c r="L527" s="146"/>
      <c r="M527" s="146"/>
      <c r="N527" s="146"/>
      <c r="O527" s="146"/>
      <c r="P527" s="146"/>
      <c r="Q527" s="146"/>
      <c r="R527" s="176"/>
    </row>
    <row r="528" spans="2:18" thickBot="1" x14ac:dyDescent="0.35"/>
    <row r="529" spans="2:18" ht="14.45" x14ac:dyDescent="0.3">
      <c r="B529" s="177"/>
      <c r="C529" s="178"/>
      <c r="D529" s="178"/>
      <c r="E529" s="178"/>
      <c r="F529" s="178"/>
      <c r="G529" s="178"/>
      <c r="H529" s="178"/>
      <c r="I529" s="178"/>
      <c r="J529" s="178"/>
      <c r="K529" s="178"/>
      <c r="L529" s="178"/>
      <c r="M529" s="178"/>
      <c r="N529" s="178"/>
      <c r="O529" s="178"/>
      <c r="P529" s="178"/>
      <c r="Q529" s="178"/>
      <c r="R529" s="9"/>
    </row>
    <row r="530" spans="2:18" ht="15.75" thickBot="1" x14ac:dyDescent="0.3">
      <c r="B530" s="143" t="s">
        <v>4</v>
      </c>
      <c r="C530" s="144"/>
      <c r="D530" s="146" t="s">
        <v>273</v>
      </c>
      <c r="E530" s="146"/>
      <c r="F530" s="58"/>
      <c r="G530" s="58" t="s">
        <v>7</v>
      </c>
      <c r="H530" s="179">
        <v>43519</v>
      </c>
      <c r="I530" s="146"/>
      <c r="J530" s="58"/>
      <c r="K530" s="58" t="s">
        <v>11</v>
      </c>
      <c r="L530" s="50" t="s">
        <v>147</v>
      </c>
      <c r="M530" s="58"/>
      <c r="N530" s="58"/>
      <c r="O530" s="58" t="s">
        <v>13</v>
      </c>
      <c r="P530" s="100" t="s">
        <v>95</v>
      </c>
      <c r="Q530" s="144"/>
      <c r="R530" s="145"/>
    </row>
    <row r="531" spans="2:18" ht="14.45" x14ac:dyDescent="0.3">
      <c r="B531" s="143"/>
      <c r="C531" s="144"/>
      <c r="D531" s="144"/>
      <c r="E531" s="144"/>
      <c r="F531" s="144"/>
      <c r="G531" s="144"/>
      <c r="H531" s="144"/>
      <c r="I531" s="144"/>
      <c r="J531" s="144"/>
      <c r="K531" s="144"/>
      <c r="L531" s="144"/>
      <c r="M531" s="144"/>
      <c r="N531" s="144"/>
      <c r="O531" s="144"/>
      <c r="P531" s="144"/>
      <c r="Q531" s="144"/>
      <c r="R531" s="145"/>
    </row>
    <row r="532" spans="2:18" ht="15.75" thickBot="1" x14ac:dyDescent="0.3">
      <c r="B532" s="143" t="s">
        <v>5</v>
      </c>
      <c r="C532" s="144"/>
      <c r="D532" s="146"/>
      <c r="E532" s="146"/>
      <c r="F532" s="58"/>
      <c r="G532" s="58" t="s">
        <v>8</v>
      </c>
      <c r="H532" s="146">
        <v>1230</v>
      </c>
      <c r="I532" s="146"/>
      <c r="J532" s="58"/>
      <c r="K532" s="58" t="s">
        <v>12</v>
      </c>
      <c r="L532" s="18"/>
      <c r="M532" s="58"/>
      <c r="N532" s="58"/>
      <c r="O532" s="58" t="s">
        <v>14</v>
      </c>
      <c r="P532" s="28" t="s">
        <v>98</v>
      </c>
      <c r="Q532" s="144"/>
      <c r="R532" s="145"/>
    </row>
    <row r="533" spans="2:18" ht="14.45" x14ac:dyDescent="0.3">
      <c r="B533" s="143"/>
      <c r="C533" s="144"/>
      <c r="D533" s="144"/>
      <c r="E533" s="144"/>
      <c r="F533" s="144"/>
      <c r="G533" s="144"/>
      <c r="H533" s="144"/>
      <c r="I533" s="144"/>
      <c r="J533" s="144"/>
      <c r="K533" s="144"/>
      <c r="L533" s="144"/>
      <c r="M533" s="144"/>
      <c r="N533" s="144"/>
      <c r="O533" s="144"/>
      <c r="P533" s="144"/>
      <c r="Q533" s="144"/>
      <c r="R533" s="145"/>
    </row>
    <row r="534" spans="2:18" ht="15.75" thickBot="1" x14ac:dyDescent="0.3">
      <c r="B534" s="143" t="s">
        <v>6</v>
      </c>
      <c r="C534" s="144"/>
      <c r="D534" s="146" t="s">
        <v>213</v>
      </c>
      <c r="E534" s="146"/>
      <c r="F534" s="58"/>
      <c r="G534" s="58" t="s">
        <v>9</v>
      </c>
      <c r="H534" s="146" t="s">
        <v>213</v>
      </c>
      <c r="I534" s="146"/>
      <c r="J534" s="58"/>
      <c r="K534" s="58" t="s">
        <v>10</v>
      </c>
      <c r="L534" s="18"/>
      <c r="M534" s="58"/>
      <c r="N534" s="58"/>
      <c r="O534" s="58" t="s">
        <v>15</v>
      </c>
      <c r="P534" s="47">
        <v>18</v>
      </c>
      <c r="Q534" s="46" t="s">
        <v>16</v>
      </c>
      <c r="R534" s="48">
        <v>154</v>
      </c>
    </row>
    <row r="535" spans="2:18" thickBot="1" x14ac:dyDescent="0.35">
      <c r="B535" s="148"/>
      <c r="C535" s="149"/>
      <c r="D535" s="149"/>
      <c r="E535" s="149"/>
      <c r="F535" s="149"/>
      <c r="G535" s="149"/>
      <c r="H535" s="149"/>
      <c r="I535" s="149"/>
      <c r="J535" s="149"/>
      <c r="K535" s="149"/>
      <c r="L535" s="149"/>
      <c r="M535" s="149"/>
      <c r="N535" s="149"/>
      <c r="O535" s="149"/>
      <c r="P535" s="149"/>
      <c r="Q535" s="149"/>
      <c r="R535" s="150"/>
    </row>
    <row r="536" spans="2:18" thickBot="1" x14ac:dyDescent="0.35"/>
    <row r="537" spans="2:18" x14ac:dyDescent="0.25">
      <c r="B537" s="151" t="s">
        <v>17</v>
      </c>
      <c r="C537" s="152"/>
      <c r="D537" s="152"/>
      <c r="E537" s="152"/>
      <c r="F537" s="152"/>
      <c r="G537" s="152"/>
      <c r="H537" s="152"/>
      <c r="I537" s="152"/>
      <c r="J537" s="263" t="s">
        <v>24</v>
      </c>
      <c r="K537" s="263"/>
      <c r="L537" s="263"/>
      <c r="M537" s="263"/>
      <c r="N537" s="263"/>
      <c r="O537" s="263"/>
      <c r="P537" s="263"/>
      <c r="Q537" s="263"/>
      <c r="R537" s="264"/>
    </row>
    <row r="538" spans="2:18" x14ac:dyDescent="0.25">
      <c r="B538" s="162" t="s">
        <v>18</v>
      </c>
      <c r="C538" s="163" t="s">
        <v>19</v>
      </c>
      <c r="D538" s="163" t="s">
        <v>20</v>
      </c>
      <c r="E538" s="147" t="s">
        <v>25</v>
      </c>
      <c r="F538" s="147"/>
      <c r="G538" s="147" t="s">
        <v>26</v>
      </c>
      <c r="H538" s="147"/>
      <c r="I538" s="163" t="s">
        <v>23</v>
      </c>
      <c r="J538" s="163"/>
      <c r="K538" s="163"/>
      <c r="L538" s="163"/>
      <c r="M538" s="163"/>
      <c r="N538" s="163"/>
      <c r="O538" s="163"/>
      <c r="P538" s="163"/>
      <c r="Q538" s="163"/>
      <c r="R538" s="265"/>
    </row>
    <row r="539" spans="2:18" x14ac:dyDescent="0.25">
      <c r="B539" s="162"/>
      <c r="C539" s="163"/>
      <c r="D539" s="163"/>
      <c r="E539" s="6" t="s">
        <v>21</v>
      </c>
      <c r="F539" s="6" t="s">
        <v>22</v>
      </c>
      <c r="G539" s="6" t="s">
        <v>21</v>
      </c>
      <c r="H539" s="6" t="s">
        <v>22</v>
      </c>
      <c r="I539" s="163"/>
      <c r="J539" s="163"/>
      <c r="K539" s="163"/>
      <c r="L539" s="163"/>
      <c r="M539" s="163"/>
      <c r="N539" s="163"/>
      <c r="O539" s="163"/>
      <c r="P539" s="163"/>
      <c r="Q539" s="163"/>
      <c r="R539" s="265"/>
    </row>
    <row r="540" spans="2:18" ht="32.450000000000003" customHeight="1" x14ac:dyDescent="0.25">
      <c r="B540" s="11" t="s">
        <v>50</v>
      </c>
      <c r="C540" s="12" t="s">
        <v>40</v>
      </c>
      <c r="D540" s="13" t="s">
        <v>65</v>
      </c>
      <c r="E540" s="12" t="s">
        <v>62</v>
      </c>
      <c r="F540" s="15" t="s">
        <v>536</v>
      </c>
      <c r="G540" s="12"/>
      <c r="H540" s="12"/>
      <c r="I540" s="97" t="s">
        <v>893</v>
      </c>
      <c r="J540" s="164" t="s">
        <v>96</v>
      </c>
      <c r="K540" s="165"/>
      <c r="L540" s="165"/>
      <c r="M540" s="165"/>
      <c r="N540" s="165"/>
      <c r="O540" s="165"/>
      <c r="P540" s="165"/>
      <c r="Q540" s="165"/>
      <c r="R540" s="166"/>
    </row>
    <row r="541" spans="2:18" ht="27.6" customHeight="1" x14ac:dyDescent="0.25">
      <c r="B541" s="11" t="s">
        <v>50</v>
      </c>
      <c r="C541" s="12" t="s">
        <v>40</v>
      </c>
      <c r="D541" s="13" t="s">
        <v>63</v>
      </c>
      <c r="E541" s="12" t="s">
        <v>64</v>
      </c>
      <c r="F541" s="15" t="s">
        <v>536</v>
      </c>
      <c r="G541" s="3"/>
      <c r="H541" s="3"/>
      <c r="I541" s="97" t="s">
        <v>893</v>
      </c>
      <c r="J541" s="164" t="s">
        <v>99</v>
      </c>
      <c r="K541" s="165"/>
      <c r="L541" s="165"/>
      <c r="M541" s="165"/>
      <c r="N541" s="165"/>
      <c r="O541" s="165"/>
      <c r="P541" s="165"/>
      <c r="Q541" s="165"/>
      <c r="R541" s="166"/>
    </row>
    <row r="542" spans="2:18" ht="32.450000000000003" customHeight="1" x14ac:dyDescent="0.25">
      <c r="B542" s="11" t="s">
        <v>50</v>
      </c>
      <c r="C542" s="12" t="s">
        <v>40</v>
      </c>
      <c r="D542" s="13" t="s">
        <v>65</v>
      </c>
      <c r="E542" s="12" t="s">
        <v>62</v>
      </c>
      <c r="F542" s="15" t="s">
        <v>537</v>
      </c>
      <c r="G542" s="3"/>
      <c r="I542" s="97" t="s">
        <v>893</v>
      </c>
      <c r="J542" s="164" t="s">
        <v>72</v>
      </c>
      <c r="K542" s="165"/>
      <c r="L542" s="165"/>
      <c r="M542" s="165"/>
      <c r="N542" s="165"/>
      <c r="O542" s="165"/>
      <c r="P542" s="165"/>
      <c r="Q542" s="165"/>
      <c r="R542" s="166"/>
    </row>
    <row r="543" spans="2:18" ht="34.15" customHeight="1" x14ac:dyDescent="0.25">
      <c r="B543" s="11" t="s">
        <v>50</v>
      </c>
      <c r="C543" s="12" t="s">
        <v>40</v>
      </c>
      <c r="D543" s="13" t="s">
        <v>65</v>
      </c>
      <c r="E543" s="12" t="s">
        <v>62</v>
      </c>
      <c r="F543" s="15" t="s">
        <v>537</v>
      </c>
      <c r="G543" s="3"/>
      <c r="H543" s="3"/>
      <c r="I543" s="97" t="s">
        <v>893</v>
      </c>
      <c r="J543" s="164" t="s">
        <v>86</v>
      </c>
      <c r="K543" s="165"/>
      <c r="L543" s="165"/>
      <c r="M543" s="165"/>
      <c r="N543" s="165"/>
      <c r="O543" s="165"/>
      <c r="P543" s="165"/>
      <c r="Q543" s="165"/>
      <c r="R543" s="166"/>
    </row>
    <row r="544" spans="2:18" ht="29.45" customHeight="1" x14ac:dyDescent="0.25">
      <c r="B544" s="11" t="s">
        <v>50</v>
      </c>
      <c r="C544" s="12" t="s">
        <v>58</v>
      </c>
      <c r="D544" s="12" t="s">
        <v>56</v>
      </c>
      <c r="E544" s="12" t="s">
        <v>64</v>
      </c>
      <c r="F544" s="12" t="s">
        <v>260</v>
      </c>
      <c r="G544" s="3"/>
      <c r="H544" s="3"/>
      <c r="I544" s="97" t="s">
        <v>893</v>
      </c>
      <c r="J544" s="132" t="s">
        <v>376</v>
      </c>
      <c r="K544" s="133"/>
      <c r="L544" s="133"/>
      <c r="M544" s="133"/>
      <c r="N544" s="133"/>
      <c r="O544" s="133"/>
      <c r="P544" s="133"/>
      <c r="Q544" s="133"/>
      <c r="R544" s="134"/>
    </row>
    <row r="545" spans="2:18" ht="36" customHeight="1" x14ac:dyDescent="0.25">
      <c r="B545" s="11" t="s">
        <v>94</v>
      </c>
      <c r="C545" s="12" t="s">
        <v>58</v>
      </c>
      <c r="D545" s="12" t="s">
        <v>56</v>
      </c>
      <c r="E545" s="12" t="s">
        <v>62</v>
      </c>
      <c r="F545" s="12" t="s">
        <v>260</v>
      </c>
      <c r="G545" s="3"/>
      <c r="H545" s="3"/>
      <c r="I545" s="97" t="s">
        <v>894</v>
      </c>
      <c r="J545" s="200"/>
      <c r="K545" s="201"/>
      <c r="L545" s="201"/>
      <c r="M545" s="201"/>
      <c r="N545" s="201"/>
      <c r="O545" s="201"/>
      <c r="P545" s="201"/>
      <c r="Q545" s="201"/>
      <c r="R545" s="202"/>
    </row>
    <row r="546" spans="2:18" ht="36" customHeight="1" x14ac:dyDescent="0.25">
      <c r="B546" s="130" t="s">
        <v>51</v>
      </c>
      <c r="C546" s="131"/>
      <c r="D546" s="131"/>
      <c r="E546" s="131"/>
      <c r="F546" s="131"/>
      <c r="G546" s="131"/>
      <c r="H546" s="131"/>
      <c r="I546" s="131"/>
      <c r="J546" s="269" t="s">
        <v>326</v>
      </c>
      <c r="K546" s="269"/>
      <c r="L546" s="269"/>
      <c r="M546" s="269"/>
      <c r="N546" s="269"/>
      <c r="O546" s="269"/>
      <c r="P546" s="269"/>
      <c r="Q546" s="269"/>
      <c r="R546" s="270"/>
    </row>
    <row r="547" spans="2:18" ht="35.450000000000003" customHeight="1" x14ac:dyDescent="0.25">
      <c r="B547" s="130"/>
      <c r="C547" s="131"/>
      <c r="D547" s="131"/>
      <c r="E547" s="131"/>
      <c r="F547" s="131"/>
      <c r="G547" s="131"/>
      <c r="H547" s="131"/>
      <c r="I547" s="131"/>
      <c r="J547" s="269"/>
      <c r="K547" s="269"/>
      <c r="L547" s="269"/>
      <c r="M547" s="269"/>
      <c r="N547" s="269"/>
      <c r="O547" s="269"/>
      <c r="P547" s="269"/>
      <c r="Q547" s="269"/>
      <c r="R547" s="270"/>
    </row>
    <row r="548" spans="2:18" x14ac:dyDescent="0.25">
      <c r="B548" s="130" t="s">
        <v>54</v>
      </c>
      <c r="C548" s="131"/>
      <c r="D548" s="131"/>
      <c r="E548" s="131"/>
      <c r="F548" s="131"/>
      <c r="G548" s="131"/>
      <c r="H548" s="131"/>
      <c r="I548" s="131"/>
      <c r="J548" s="215" t="s">
        <v>334</v>
      </c>
      <c r="K548" s="216"/>
      <c r="L548" s="216"/>
      <c r="M548" s="216"/>
      <c r="N548" s="216"/>
      <c r="O548" s="216"/>
      <c r="P548" s="216"/>
      <c r="Q548" s="216"/>
      <c r="R548" s="217"/>
    </row>
    <row r="549" spans="2:18" x14ac:dyDescent="0.25">
      <c r="B549" s="130"/>
      <c r="C549" s="131"/>
      <c r="D549" s="131"/>
      <c r="E549" s="131"/>
      <c r="F549" s="131"/>
      <c r="G549" s="131"/>
      <c r="H549" s="131"/>
      <c r="I549" s="131"/>
      <c r="J549" s="247"/>
      <c r="K549" s="273"/>
      <c r="L549" s="273"/>
      <c r="M549" s="273"/>
      <c r="N549" s="273"/>
      <c r="O549" s="273"/>
      <c r="P549" s="273"/>
      <c r="Q549" s="273"/>
      <c r="R549" s="249"/>
    </row>
    <row r="550" spans="2:18" x14ac:dyDescent="0.25">
      <c r="B550" s="130" t="s">
        <v>330</v>
      </c>
      <c r="C550" s="131"/>
      <c r="D550" s="131"/>
      <c r="E550" s="131"/>
      <c r="F550" s="131"/>
      <c r="G550" s="131"/>
      <c r="H550" s="131"/>
      <c r="I550" s="131"/>
      <c r="J550" s="247"/>
      <c r="K550" s="273"/>
      <c r="L550" s="273"/>
      <c r="M550" s="273"/>
      <c r="N550" s="273"/>
      <c r="O550" s="273"/>
      <c r="P550" s="273"/>
      <c r="Q550" s="273"/>
      <c r="R550" s="249"/>
    </row>
    <row r="551" spans="2:18" ht="15.75" thickBot="1" x14ac:dyDescent="0.3">
      <c r="B551" s="141"/>
      <c r="C551" s="142"/>
      <c r="D551" s="142"/>
      <c r="E551" s="142"/>
      <c r="F551" s="142"/>
      <c r="G551" s="142"/>
      <c r="H551" s="142"/>
      <c r="I551" s="142"/>
      <c r="J551" s="250"/>
      <c r="K551" s="251"/>
      <c r="L551" s="251"/>
      <c r="M551" s="251"/>
      <c r="N551" s="251"/>
      <c r="O551" s="251"/>
      <c r="P551" s="251"/>
      <c r="Q551" s="251"/>
      <c r="R551" s="252"/>
    </row>
    <row r="552" spans="2:18" thickBot="1" x14ac:dyDescent="0.35"/>
    <row r="553" spans="2:18" x14ac:dyDescent="0.25">
      <c r="B553" s="173" t="s">
        <v>1</v>
      </c>
      <c r="C553" s="154"/>
      <c r="D553" s="154"/>
      <c r="E553" s="154"/>
      <c r="F553" s="154"/>
      <c r="G553" s="154"/>
      <c r="H553" s="154"/>
      <c r="I553" s="154"/>
      <c r="J553" s="154"/>
      <c r="K553" s="154"/>
      <c r="L553" s="154"/>
      <c r="M553" s="154"/>
      <c r="N553" s="154"/>
      <c r="O553" s="154"/>
      <c r="P553" s="154"/>
      <c r="Q553" s="154"/>
      <c r="R553" s="155"/>
    </row>
    <row r="554" spans="2:18" x14ac:dyDescent="0.25">
      <c r="B554" s="174"/>
      <c r="C554" s="262"/>
      <c r="D554" s="262"/>
      <c r="E554" s="262"/>
      <c r="F554" s="262"/>
      <c r="G554" s="262"/>
      <c r="H554" s="262"/>
      <c r="I554" s="262"/>
      <c r="J554" s="262"/>
      <c r="K554" s="262"/>
      <c r="L554" s="262"/>
      <c r="M554" s="262"/>
      <c r="N554" s="262"/>
      <c r="O554" s="262"/>
      <c r="P554" s="262"/>
      <c r="Q554" s="262"/>
      <c r="R554" s="158"/>
    </row>
    <row r="555" spans="2:18" x14ac:dyDescent="0.25">
      <c r="B555" s="174"/>
      <c r="C555" s="262"/>
      <c r="D555" s="262"/>
      <c r="E555" s="262"/>
      <c r="F555" s="262"/>
      <c r="G555" s="262"/>
      <c r="H555" s="262"/>
      <c r="I555" s="262"/>
      <c r="J555" s="262"/>
      <c r="K555" s="262"/>
      <c r="L555" s="262"/>
      <c r="M555" s="262"/>
      <c r="N555" s="262"/>
      <c r="O555" s="262"/>
      <c r="P555" s="262"/>
      <c r="Q555" s="262"/>
      <c r="R555" s="158"/>
    </row>
    <row r="556" spans="2:18" x14ac:dyDescent="0.25">
      <c r="B556" s="174" t="s">
        <v>2</v>
      </c>
      <c r="C556" s="262"/>
      <c r="D556" s="262"/>
      <c r="E556" s="262"/>
      <c r="F556" s="262"/>
      <c r="G556" s="262"/>
      <c r="H556" s="262"/>
      <c r="I556" s="262"/>
      <c r="J556" s="262"/>
      <c r="K556" s="262"/>
      <c r="L556" s="262"/>
      <c r="M556" s="262"/>
      <c r="N556" s="262"/>
      <c r="O556" s="262"/>
      <c r="P556" s="262"/>
      <c r="Q556" s="262"/>
      <c r="R556" s="158"/>
    </row>
    <row r="557" spans="2:18" x14ac:dyDescent="0.25">
      <c r="B557" s="174"/>
      <c r="C557" s="262"/>
      <c r="D557" s="262"/>
      <c r="E557" s="262"/>
      <c r="F557" s="262"/>
      <c r="G557" s="262"/>
      <c r="H557" s="262"/>
      <c r="I557" s="262"/>
      <c r="J557" s="262"/>
      <c r="K557" s="262"/>
      <c r="L557" s="262"/>
      <c r="M557" s="262"/>
      <c r="N557" s="262"/>
      <c r="O557" s="262"/>
      <c r="P557" s="262"/>
      <c r="Q557" s="262"/>
      <c r="R557" s="158"/>
    </row>
    <row r="558" spans="2:18" ht="15.75" thickBot="1" x14ac:dyDescent="0.3">
      <c r="B558" s="175" t="s">
        <v>3</v>
      </c>
      <c r="C558" s="146"/>
      <c r="D558" s="146"/>
      <c r="E558" s="146"/>
      <c r="F558" s="146"/>
      <c r="G558" s="146"/>
      <c r="H558" s="146"/>
      <c r="I558" s="146"/>
      <c r="J558" s="146"/>
      <c r="K558" s="146"/>
      <c r="L558" s="146"/>
      <c r="M558" s="146"/>
      <c r="N558" s="146"/>
      <c r="O558" s="146"/>
      <c r="P558" s="146"/>
      <c r="Q558" s="146"/>
      <c r="R558" s="176"/>
    </row>
    <row r="559" spans="2:18" thickBot="1" x14ac:dyDescent="0.35"/>
    <row r="560" spans="2:18" ht="14.45" x14ac:dyDescent="0.3">
      <c r="B560" s="177"/>
      <c r="C560" s="178"/>
      <c r="D560" s="178"/>
      <c r="E560" s="178"/>
      <c r="F560" s="178"/>
      <c r="G560" s="178"/>
      <c r="H560" s="178"/>
      <c r="I560" s="178"/>
      <c r="J560" s="178"/>
      <c r="K560" s="178"/>
      <c r="L560" s="178"/>
      <c r="M560" s="178"/>
      <c r="N560" s="178"/>
      <c r="O560" s="178"/>
      <c r="P560" s="178"/>
      <c r="Q560" s="178"/>
      <c r="R560" s="9"/>
    </row>
    <row r="561" spans="2:18" ht="15.75" thickBot="1" x14ac:dyDescent="0.3">
      <c r="B561" s="143" t="s">
        <v>4</v>
      </c>
      <c r="C561" s="144"/>
      <c r="D561" s="146" t="s">
        <v>273</v>
      </c>
      <c r="E561" s="146"/>
      <c r="F561" s="58"/>
      <c r="G561" s="58" t="s">
        <v>7</v>
      </c>
      <c r="H561" s="179">
        <v>43519</v>
      </c>
      <c r="I561" s="146"/>
      <c r="J561" s="58"/>
      <c r="K561" s="58" t="s">
        <v>11</v>
      </c>
      <c r="L561" s="49" t="s">
        <v>147</v>
      </c>
      <c r="M561" s="58"/>
      <c r="N561" s="58"/>
      <c r="O561" s="58" t="s">
        <v>13</v>
      </c>
      <c r="P561" s="100" t="s">
        <v>98</v>
      </c>
      <c r="Q561" s="144"/>
      <c r="R561" s="145"/>
    </row>
    <row r="562" spans="2:18" ht="14.45" x14ac:dyDescent="0.3">
      <c r="B562" s="143"/>
      <c r="C562" s="144"/>
      <c r="D562" s="144"/>
      <c r="E562" s="144"/>
      <c r="F562" s="144"/>
      <c r="G562" s="144"/>
      <c r="H562" s="144"/>
      <c r="I562" s="144"/>
      <c r="J562" s="144"/>
      <c r="K562" s="144"/>
      <c r="L562" s="144"/>
      <c r="M562" s="144"/>
      <c r="N562" s="144"/>
      <c r="O562" s="144"/>
      <c r="P562" s="144"/>
      <c r="Q562" s="144"/>
      <c r="R562" s="145"/>
    </row>
    <row r="563" spans="2:18" ht="15.75" thickBot="1" x14ac:dyDescent="0.3">
      <c r="B563" s="143" t="s">
        <v>5</v>
      </c>
      <c r="C563" s="144"/>
      <c r="D563" s="146"/>
      <c r="E563" s="146"/>
      <c r="F563" s="58"/>
      <c r="G563" s="58" t="s">
        <v>8</v>
      </c>
      <c r="H563" s="146">
        <v>1230</v>
      </c>
      <c r="I563" s="146"/>
      <c r="J563" s="58"/>
      <c r="K563" s="58" t="s">
        <v>12</v>
      </c>
      <c r="L563" s="18"/>
      <c r="M563" s="58"/>
      <c r="N563" s="58"/>
      <c r="O563" s="58" t="s">
        <v>14</v>
      </c>
      <c r="P563" s="7" t="s">
        <v>100</v>
      </c>
      <c r="Q563" s="144"/>
      <c r="R563" s="145"/>
    </row>
    <row r="564" spans="2:18" ht="14.45" x14ac:dyDescent="0.3">
      <c r="B564" s="143"/>
      <c r="C564" s="144"/>
      <c r="D564" s="144"/>
      <c r="E564" s="144"/>
      <c r="F564" s="144"/>
      <c r="G564" s="144"/>
      <c r="H564" s="144"/>
      <c r="I564" s="144"/>
      <c r="J564" s="144"/>
      <c r="K564" s="144"/>
      <c r="L564" s="144"/>
      <c r="M564" s="144"/>
      <c r="N564" s="144"/>
      <c r="O564" s="144"/>
      <c r="P564" s="144"/>
      <c r="Q564" s="144"/>
      <c r="R564" s="145"/>
    </row>
    <row r="565" spans="2:18" ht="15.75" thickBot="1" x14ac:dyDescent="0.3">
      <c r="B565" s="143" t="s">
        <v>6</v>
      </c>
      <c r="C565" s="144"/>
      <c r="D565" s="146" t="s">
        <v>213</v>
      </c>
      <c r="E565" s="146"/>
      <c r="F565" s="58"/>
      <c r="G565" s="58" t="s">
        <v>9</v>
      </c>
      <c r="H565" s="146" t="s">
        <v>213</v>
      </c>
      <c r="I565" s="146"/>
      <c r="J565" s="58"/>
      <c r="K565" s="58" t="s">
        <v>10</v>
      </c>
      <c r="L565" s="18"/>
      <c r="M565" s="58"/>
      <c r="N565" s="58"/>
      <c r="O565" s="58" t="s">
        <v>15</v>
      </c>
      <c r="P565" s="47">
        <v>19</v>
      </c>
      <c r="Q565" s="46" t="s">
        <v>16</v>
      </c>
      <c r="R565" s="48">
        <v>154</v>
      </c>
    </row>
    <row r="566" spans="2:18" thickBot="1" x14ac:dyDescent="0.35">
      <c r="B566" s="148"/>
      <c r="C566" s="149"/>
      <c r="D566" s="149"/>
      <c r="E566" s="149"/>
      <c r="F566" s="149"/>
      <c r="G566" s="149"/>
      <c r="H566" s="149"/>
      <c r="I566" s="149"/>
      <c r="J566" s="149"/>
      <c r="K566" s="149"/>
      <c r="L566" s="149"/>
      <c r="M566" s="149"/>
      <c r="N566" s="149"/>
      <c r="O566" s="149"/>
      <c r="P566" s="149"/>
      <c r="Q566" s="149"/>
      <c r="R566" s="150"/>
    </row>
    <row r="567" spans="2:18" thickBot="1" x14ac:dyDescent="0.35"/>
    <row r="568" spans="2:18" x14ac:dyDescent="0.25">
      <c r="B568" s="151" t="s">
        <v>17</v>
      </c>
      <c r="C568" s="152"/>
      <c r="D568" s="152"/>
      <c r="E568" s="152"/>
      <c r="F568" s="152"/>
      <c r="G568" s="152"/>
      <c r="H568" s="152"/>
      <c r="I568" s="152"/>
      <c r="J568" s="263" t="s">
        <v>24</v>
      </c>
      <c r="K568" s="263"/>
      <c r="L568" s="263"/>
      <c r="M568" s="263"/>
      <c r="N568" s="263"/>
      <c r="O568" s="263"/>
      <c r="P568" s="263"/>
      <c r="Q568" s="263"/>
      <c r="R568" s="264"/>
    </row>
    <row r="569" spans="2:18" x14ac:dyDescent="0.25">
      <c r="B569" s="162" t="s">
        <v>18</v>
      </c>
      <c r="C569" s="163" t="s">
        <v>19</v>
      </c>
      <c r="D569" s="163" t="s">
        <v>20</v>
      </c>
      <c r="E569" s="147" t="s">
        <v>25</v>
      </c>
      <c r="F569" s="147"/>
      <c r="G569" s="147" t="s">
        <v>26</v>
      </c>
      <c r="H569" s="147"/>
      <c r="I569" s="163" t="s">
        <v>23</v>
      </c>
      <c r="J569" s="163"/>
      <c r="K569" s="163"/>
      <c r="L569" s="163"/>
      <c r="M569" s="163"/>
      <c r="N569" s="163"/>
      <c r="O569" s="163"/>
      <c r="P569" s="163"/>
      <c r="Q569" s="163"/>
      <c r="R569" s="265"/>
    </row>
    <row r="570" spans="2:18" x14ac:dyDescent="0.25">
      <c r="B570" s="162"/>
      <c r="C570" s="163"/>
      <c r="D570" s="163"/>
      <c r="E570" s="6" t="s">
        <v>21</v>
      </c>
      <c r="F570" s="6" t="s">
        <v>22</v>
      </c>
      <c r="G570" s="6" t="s">
        <v>21</v>
      </c>
      <c r="H570" s="6" t="s">
        <v>22</v>
      </c>
      <c r="I570" s="163"/>
      <c r="J570" s="163"/>
      <c r="K570" s="163"/>
      <c r="L570" s="163"/>
      <c r="M570" s="163"/>
      <c r="N570" s="163"/>
      <c r="O570" s="163"/>
      <c r="P570" s="163"/>
      <c r="Q570" s="163"/>
      <c r="R570" s="265"/>
    </row>
    <row r="571" spans="2:18" ht="27.6" customHeight="1" x14ac:dyDescent="0.25">
      <c r="B571" s="11" t="s">
        <v>50</v>
      </c>
      <c r="C571" s="12" t="s">
        <v>40</v>
      </c>
      <c r="D571" s="13" t="s">
        <v>65</v>
      </c>
      <c r="E571" s="12" t="s">
        <v>62</v>
      </c>
      <c r="F571" s="15" t="s">
        <v>536</v>
      </c>
      <c r="G571" s="12"/>
      <c r="H571" s="12"/>
      <c r="I571" s="97" t="s">
        <v>895</v>
      </c>
      <c r="J571" s="238" t="s">
        <v>79</v>
      </c>
      <c r="K571" s="239"/>
      <c r="L571" s="239"/>
      <c r="M571" s="239"/>
      <c r="N571" s="239"/>
      <c r="O571" s="239"/>
      <c r="P571" s="239"/>
      <c r="Q571" s="239"/>
      <c r="R571" s="240"/>
    </row>
    <row r="572" spans="2:18" ht="33" customHeight="1" x14ac:dyDescent="0.25">
      <c r="B572" s="11" t="s">
        <v>50</v>
      </c>
      <c r="C572" s="12" t="s">
        <v>40</v>
      </c>
      <c r="D572" s="13" t="s">
        <v>63</v>
      </c>
      <c r="E572" s="12" t="s">
        <v>64</v>
      </c>
      <c r="F572" s="15" t="s">
        <v>536</v>
      </c>
      <c r="G572" s="3"/>
      <c r="H572" s="3"/>
      <c r="I572" s="97" t="s">
        <v>895</v>
      </c>
      <c r="J572" s="253" t="s">
        <v>89</v>
      </c>
      <c r="K572" s="254"/>
      <c r="L572" s="254"/>
      <c r="M572" s="254"/>
      <c r="N572" s="254"/>
      <c r="O572" s="254"/>
      <c r="P572" s="254"/>
      <c r="Q572" s="254"/>
      <c r="R572" s="255"/>
    </row>
    <row r="573" spans="2:18" ht="33" customHeight="1" x14ac:dyDescent="0.25">
      <c r="B573" s="11" t="s">
        <v>50</v>
      </c>
      <c r="C573" s="12" t="s">
        <v>40</v>
      </c>
      <c r="D573" s="13" t="s">
        <v>65</v>
      </c>
      <c r="E573" s="12" t="s">
        <v>62</v>
      </c>
      <c r="F573" s="15" t="s">
        <v>537</v>
      </c>
      <c r="G573" s="3"/>
      <c r="I573" s="97" t="s">
        <v>895</v>
      </c>
      <c r="J573" s="253" t="s">
        <v>72</v>
      </c>
      <c r="K573" s="254"/>
      <c r="L573" s="254"/>
      <c r="M573" s="254"/>
      <c r="N573" s="254"/>
      <c r="O573" s="254"/>
      <c r="P573" s="254"/>
      <c r="Q573" s="254"/>
      <c r="R573" s="255"/>
    </row>
    <row r="574" spans="2:18" ht="35.450000000000003" customHeight="1" x14ac:dyDescent="0.25">
      <c r="B574" s="11" t="s">
        <v>50</v>
      </c>
      <c r="C574" s="12" t="s">
        <v>40</v>
      </c>
      <c r="D574" s="13" t="s">
        <v>63</v>
      </c>
      <c r="E574" s="12" t="s">
        <v>62</v>
      </c>
      <c r="F574" s="15" t="s">
        <v>537</v>
      </c>
      <c r="G574" s="3"/>
      <c r="H574" s="3"/>
      <c r="I574" s="97" t="s">
        <v>895</v>
      </c>
      <c r="J574" s="253" t="s">
        <v>101</v>
      </c>
      <c r="K574" s="254"/>
      <c r="L574" s="254"/>
      <c r="M574" s="254"/>
      <c r="N574" s="254"/>
      <c r="O574" s="254"/>
      <c r="P574" s="254"/>
      <c r="Q574" s="254"/>
      <c r="R574" s="255"/>
    </row>
    <row r="575" spans="2:18" ht="35.450000000000003" customHeight="1" x14ac:dyDescent="0.25">
      <c r="B575" s="11" t="s">
        <v>50</v>
      </c>
      <c r="C575" s="12" t="s">
        <v>58</v>
      </c>
      <c r="D575" s="12" t="s">
        <v>56</v>
      </c>
      <c r="E575" s="12" t="s">
        <v>64</v>
      </c>
      <c r="F575" s="12" t="s">
        <v>260</v>
      </c>
      <c r="G575" s="3"/>
      <c r="H575" s="3"/>
      <c r="I575" s="97" t="s">
        <v>895</v>
      </c>
      <c r="J575" s="132" t="s">
        <v>258</v>
      </c>
      <c r="K575" s="133"/>
      <c r="L575" s="133"/>
      <c r="M575" s="133"/>
      <c r="N575" s="133"/>
      <c r="O575" s="133"/>
      <c r="P575" s="133"/>
      <c r="Q575" s="133"/>
      <c r="R575" s="134"/>
    </row>
    <row r="576" spans="2:18" ht="32.450000000000003" customHeight="1" x14ac:dyDescent="0.25">
      <c r="B576" s="11" t="s">
        <v>94</v>
      </c>
      <c r="C576" s="12" t="s">
        <v>58</v>
      </c>
      <c r="D576" s="12" t="s">
        <v>56</v>
      </c>
      <c r="E576" s="12" t="s">
        <v>62</v>
      </c>
      <c r="F576" s="12" t="s">
        <v>260</v>
      </c>
      <c r="G576" s="3"/>
      <c r="H576" s="3"/>
      <c r="I576" s="97" t="s">
        <v>896</v>
      </c>
      <c r="J576" s="200"/>
      <c r="K576" s="201"/>
      <c r="L576" s="201"/>
      <c r="M576" s="201"/>
      <c r="N576" s="201"/>
      <c r="O576" s="201"/>
      <c r="P576" s="201"/>
      <c r="Q576" s="201"/>
      <c r="R576" s="202"/>
    </row>
    <row r="577" spans="2:18" ht="30" customHeight="1" x14ac:dyDescent="0.25">
      <c r="B577" s="130" t="s">
        <v>51</v>
      </c>
      <c r="C577" s="131"/>
      <c r="D577" s="131"/>
      <c r="E577" s="131"/>
      <c r="F577" s="131"/>
      <c r="G577" s="131"/>
      <c r="H577" s="131"/>
      <c r="I577" s="131"/>
      <c r="J577" s="269" t="s">
        <v>326</v>
      </c>
      <c r="K577" s="269"/>
      <c r="L577" s="269"/>
      <c r="M577" s="269"/>
      <c r="N577" s="269"/>
      <c r="O577" s="269"/>
      <c r="P577" s="269"/>
      <c r="Q577" s="269"/>
      <c r="R577" s="270"/>
    </row>
    <row r="578" spans="2:18" ht="43.9" customHeight="1" x14ac:dyDescent="0.25">
      <c r="B578" s="130"/>
      <c r="C578" s="131"/>
      <c r="D578" s="131"/>
      <c r="E578" s="131"/>
      <c r="F578" s="131"/>
      <c r="G578" s="131"/>
      <c r="H578" s="131"/>
      <c r="I578" s="131"/>
      <c r="J578" s="269"/>
      <c r="K578" s="269"/>
      <c r="L578" s="269"/>
      <c r="M578" s="269"/>
      <c r="N578" s="269"/>
      <c r="O578" s="269"/>
      <c r="P578" s="269"/>
      <c r="Q578" s="269"/>
      <c r="R578" s="270"/>
    </row>
    <row r="579" spans="2:18" x14ac:dyDescent="0.25">
      <c r="B579" s="130" t="s">
        <v>54</v>
      </c>
      <c r="C579" s="131"/>
      <c r="D579" s="131"/>
      <c r="E579" s="131"/>
      <c r="F579" s="131"/>
      <c r="G579" s="131"/>
      <c r="H579" s="131"/>
      <c r="I579" s="131"/>
      <c r="J579" s="215" t="s">
        <v>332</v>
      </c>
      <c r="K579" s="216"/>
      <c r="L579" s="216"/>
      <c r="M579" s="216"/>
      <c r="N579" s="216"/>
      <c r="O579" s="216"/>
      <c r="P579" s="216"/>
      <c r="Q579" s="216"/>
      <c r="R579" s="217"/>
    </row>
    <row r="580" spans="2:18" x14ac:dyDescent="0.25">
      <c r="B580" s="130"/>
      <c r="C580" s="131"/>
      <c r="D580" s="131"/>
      <c r="E580" s="131"/>
      <c r="F580" s="131"/>
      <c r="G580" s="131"/>
      <c r="H580" s="131"/>
      <c r="I580" s="131"/>
      <c r="J580" s="247"/>
      <c r="K580" s="273"/>
      <c r="L580" s="273"/>
      <c r="M580" s="273"/>
      <c r="N580" s="273"/>
      <c r="O580" s="273"/>
      <c r="P580" s="273"/>
      <c r="Q580" s="273"/>
      <c r="R580" s="249"/>
    </row>
    <row r="581" spans="2:18" x14ac:dyDescent="0.25">
      <c r="B581" s="130" t="s">
        <v>330</v>
      </c>
      <c r="C581" s="131"/>
      <c r="D581" s="131"/>
      <c r="E581" s="131"/>
      <c r="F581" s="131"/>
      <c r="G581" s="131"/>
      <c r="H581" s="131"/>
      <c r="I581" s="131"/>
      <c r="J581" s="247"/>
      <c r="K581" s="273"/>
      <c r="L581" s="273"/>
      <c r="M581" s="273"/>
      <c r="N581" s="273"/>
      <c r="O581" s="273"/>
      <c r="P581" s="273"/>
      <c r="Q581" s="273"/>
      <c r="R581" s="249"/>
    </row>
    <row r="582" spans="2:18" ht="15.75" thickBot="1" x14ac:dyDescent="0.3">
      <c r="B582" s="141"/>
      <c r="C582" s="142"/>
      <c r="D582" s="142"/>
      <c r="E582" s="142"/>
      <c r="F582" s="142"/>
      <c r="G582" s="142"/>
      <c r="H582" s="142"/>
      <c r="I582" s="142"/>
      <c r="J582" s="250"/>
      <c r="K582" s="251"/>
      <c r="L582" s="251"/>
      <c r="M582" s="251"/>
      <c r="N582" s="251"/>
      <c r="O582" s="251"/>
      <c r="P582" s="251"/>
      <c r="Q582" s="251"/>
      <c r="R582" s="252"/>
    </row>
    <row r="583" spans="2:18" thickBot="1" x14ac:dyDescent="0.35"/>
    <row r="584" spans="2:18" x14ac:dyDescent="0.25">
      <c r="B584" s="173" t="s">
        <v>1</v>
      </c>
      <c r="C584" s="154"/>
      <c r="D584" s="154"/>
      <c r="E584" s="154"/>
      <c r="F584" s="154"/>
      <c r="G584" s="154"/>
      <c r="H584" s="154"/>
      <c r="I584" s="154"/>
      <c r="J584" s="154"/>
      <c r="K584" s="154"/>
      <c r="L584" s="154"/>
      <c r="M584" s="154"/>
      <c r="N584" s="154"/>
      <c r="O584" s="154"/>
      <c r="P584" s="154"/>
      <c r="Q584" s="154"/>
      <c r="R584" s="155"/>
    </row>
    <row r="585" spans="2:18" x14ac:dyDescent="0.25">
      <c r="B585" s="174"/>
      <c r="C585" s="262"/>
      <c r="D585" s="262"/>
      <c r="E585" s="262"/>
      <c r="F585" s="262"/>
      <c r="G585" s="262"/>
      <c r="H585" s="262"/>
      <c r="I585" s="262"/>
      <c r="J585" s="262"/>
      <c r="K585" s="262"/>
      <c r="L585" s="262"/>
      <c r="M585" s="262"/>
      <c r="N585" s="262"/>
      <c r="O585" s="262"/>
      <c r="P585" s="262"/>
      <c r="Q585" s="262"/>
      <c r="R585" s="158"/>
    </row>
    <row r="586" spans="2:18" x14ac:dyDescent="0.25">
      <c r="B586" s="174"/>
      <c r="C586" s="262"/>
      <c r="D586" s="262"/>
      <c r="E586" s="262"/>
      <c r="F586" s="262"/>
      <c r="G586" s="262"/>
      <c r="H586" s="262"/>
      <c r="I586" s="262"/>
      <c r="J586" s="262"/>
      <c r="K586" s="262"/>
      <c r="L586" s="262"/>
      <c r="M586" s="262"/>
      <c r="N586" s="262"/>
      <c r="O586" s="262"/>
      <c r="P586" s="262"/>
      <c r="Q586" s="262"/>
      <c r="R586" s="158"/>
    </row>
    <row r="587" spans="2:18" x14ac:dyDescent="0.25">
      <c r="B587" s="174" t="s">
        <v>2</v>
      </c>
      <c r="C587" s="262"/>
      <c r="D587" s="262"/>
      <c r="E587" s="262"/>
      <c r="F587" s="262"/>
      <c r="G587" s="262"/>
      <c r="H587" s="262"/>
      <c r="I587" s="262"/>
      <c r="J587" s="262"/>
      <c r="K587" s="262"/>
      <c r="L587" s="262"/>
      <c r="M587" s="262"/>
      <c r="N587" s="262"/>
      <c r="O587" s="262"/>
      <c r="P587" s="262"/>
      <c r="Q587" s="262"/>
      <c r="R587" s="158"/>
    </row>
    <row r="588" spans="2:18" x14ac:dyDescent="0.25">
      <c r="B588" s="174"/>
      <c r="C588" s="262"/>
      <c r="D588" s="262"/>
      <c r="E588" s="262"/>
      <c r="F588" s="262"/>
      <c r="G588" s="262"/>
      <c r="H588" s="262"/>
      <c r="I588" s="262"/>
      <c r="J588" s="262"/>
      <c r="K588" s="262"/>
      <c r="L588" s="262"/>
      <c r="M588" s="262"/>
      <c r="N588" s="262"/>
      <c r="O588" s="262"/>
      <c r="P588" s="262"/>
      <c r="Q588" s="262"/>
      <c r="R588" s="158"/>
    </row>
    <row r="589" spans="2:18" ht="15.75" thickBot="1" x14ac:dyDescent="0.3">
      <c r="B589" s="175" t="s">
        <v>3</v>
      </c>
      <c r="C589" s="146"/>
      <c r="D589" s="146"/>
      <c r="E589" s="146"/>
      <c r="F589" s="146"/>
      <c r="G589" s="146"/>
      <c r="H589" s="146"/>
      <c r="I589" s="146"/>
      <c r="J589" s="146"/>
      <c r="K589" s="146"/>
      <c r="L589" s="146"/>
      <c r="M589" s="146"/>
      <c r="N589" s="146"/>
      <c r="O589" s="146"/>
      <c r="P589" s="146"/>
      <c r="Q589" s="146"/>
      <c r="R589" s="176"/>
    </row>
    <row r="590" spans="2:18" thickBot="1" x14ac:dyDescent="0.35"/>
    <row r="591" spans="2:18" ht="14.45" x14ac:dyDescent="0.3">
      <c r="B591" s="177"/>
      <c r="C591" s="178"/>
      <c r="D591" s="178"/>
      <c r="E591" s="178"/>
      <c r="F591" s="178"/>
      <c r="G591" s="178"/>
      <c r="H591" s="178"/>
      <c r="I591" s="178"/>
      <c r="J591" s="178"/>
      <c r="K591" s="178"/>
      <c r="L591" s="178"/>
      <c r="M591" s="178"/>
      <c r="N591" s="178"/>
      <c r="O591" s="178"/>
      <c r="P591" s="178"/>
      <c r="Q591" s="178"/>
      <c r="R591" s="9"/>
    </row>
    <row r="592" spans="2:18" ht="15.75" thickBot="1" x14ac:dyDescent="0.3">
      <c r="B592" s="143" t="s">
        <v>4</v>
      </c>
      <c r="C592" s="144"/>
      <c r="D592" s="146" t="s">
        <v>273</v>
      </c>
      <c r="E592" s="146"/>
      <c r="F592" s="58"/>
      <c r="G592" s="58" t="s">
        <v>7</v>
      </c>
      <c r="H592" s="179">
        <v>43519</v>
      </c>
      <c r="I592" s="146"/>
      <c r="J592" s="58"/>
      <c r="K592" s="58" t="s">
        <v>11</v>
      </c>
      <c r="L592" s="49" t="s">
        <v>147</v>
      </c>
      <c r="M592" s="58"/>
      <c r="N592" s="58"/>
      <c r="O592" s="58" t="s">
        <v>13</v>
      </c>
      <c r="P592" s="100" t="s">
        <v>100</v>
      </c>
      <c r="Q592" s="144"/>
      <c r="R592" s="145"/>
    </row>
    <row r="593" spans="2:18" ht="14.45" x14ac:dyDescent="0.3">
      <c r="B593" s="143"/>
      <c r="C593" s="144"/>
      <c r="D593" s="144"/>
      <c r="E593" s="144"/>
      <c r="F593" s="144"/>
      <c r="G593" s="144"/>
      <c r="H593" s="144"/>
      <c r="I593" s="144"/>
      <c r="J593" s="144"/>
      <c r="K593" s="144"/>
      <c r="L593" s="144"/>
      <c r="M593" s="144"/>
      <c r="N593" s="144"/>
      <c r="O593" s="144"/>
      <c r="P593" s="144"/>
      <c r="Q593" s="144"/>
      <c r="R593" s="145"/>
    </row>
    <row r="594" spans="2:18" ht="15.75" thickBot="1" x14ac:dyDescent="0.3">
      <c r="B594" s="143" t="s">
        <v>5</v>
      </c>
      <c r="C594" s="144"/>
      <c r="D594" s="146"/>
      <c r="E594" s="146"/>
      <c r="F594" s="58"/>
      <c r="G594" s="58" t="s">
        <v>8</v>
      </c>
      <c r="H594" s="146">
        <v>1230</v>
      </c>
      <c r="I594" s="146"/>
      <c r="J594" s="58"/>
      <c r="K594" s="58" t="s">
        <v>12</v>
      </c>
      <c r="L594" s="18"/>
      <c r="M594" s="58"/>
      <c r="N594" s="58"/>
      <c r="O594" s="58" t="s">
        <v>14</v>
      </c>
      <c r="P594" s="28" t="s">
        <v>102</v>
      </c>
      <c r="Q594" s="144"/>
      <c r="R594" s="145"/>
    </row>
    <row r="595" spans="2:18" ht="14.45" x14ac:dyDescent="0.3">
      <c r="B595" s="143"/>
      <c r="C595" s="144"/>
      <c r="D595" s="144"/>
      <c r="E595" s="144"/>
      <c r="F595" s="144"/>
      <c r="G595" s="144"/>
      <c r="H595" s="144"/>
      <c r="I595" s="144"/>
      <c r="J595" s="144"/>
      <c r="K595" s="144"/>
      <c r="L595" s="144"/>
      <c r="M595" s="144"/>
      <c r="N595" s="144"/>
      <c r="O595" s="144"/>
      <c r="P595" s="144"/>
      <c r="Q595" s="144"/>
      <c r="R595" s="145"/>
    </row>
    <row r="596" spans="2:18" ht="15.75" thickBot="1" x14ac:dyDescent="0.3">
      <c r="B596" s="143" t="s">
        <v>6</v>
      </c>
      <c r="C596" s="144"/>
      <c r="D596" s="146" t="s">
        <v>213</v>
      </c>
      <c r="E596" s="146"/>
      <c r="F596" s="58"/>
      <c r="G596" s="58" t="s">
        <v>9</v>
      </c>
      <c r="H596" s="146" t="s">
        <v>213</v>
      </c>
      <c r="I596" s="146"/>
      <c r="J596" s="58"/>
      <c r="K596" s="58" t="s">
        <v>10</v>
      </c>
      <c r="L596" s="18"/>
      <c r="M596" s="58"/>
      <c r="N596" s="58"/>
      <c r="O596" s="58" t="s">
        <v>15</v>
      </c>
      <c r="P596" s="47">
        <v>20</v>
      </c>
      <c r="Q596" s="46" t="s">
        <v>16</v>
      </c>
      <c r="R596" s="48">
        <v>154</v>
      </c>
    </row>
    <row r="597" spans="2:18" thickBot="1" x14ac:dyDescent="0.35">
      <c r="B597" s="148"/>
      <c r="C597" s="149"/>
      <c r="D597" s="149"/>
      <c r="E597" s="149"/>
      <c r="F597" s="149"/>
      <c r="G597" s="149"/>
      <c r="H597" s="149"/>
      <c r="I597" s="149"/>
      <c r="J597" s="149"/>
      <c r="K597" s="149"/>
      <c r="L597" s="149"/>
      <c r="M597" s="149"/>
      <c r="N597" s="149"/>
      <c r="O597" s="149"/>
      <c r="P597" s="149"/>
      <c r="Q597" s="149"/>
      <c r="R597" s="150"/>
    </row>
    <row r="598" spans="2:18" thickBot="1" x14ac:dyDescent="0.35"/>
    <row r="599" spans="2:18" x14ac:dyDescent="0.25">
      <c r="B599" s="151" t="s">
        <v>17</v>
      </c>
      <c r="C599" s="152"/>
      <c r="D599" s="152"/>
      <c r="E599" s="152"/>
      <c r="F599" s="152"/>
      <c r="G599" s="152"/>
      <c r="H599" s="152"/>
      <c r="I599" s="152"/>
      <c r="J599" s="263" t="s">
        <v>24</v>
      </c>
      <c r="K599" s="263"/>
      <c r="L599" s="263"/>
      <c r="M599" s="263"/>
      <c r="N599" s="263"/>
      <c r="O599" s="263"/>
      <c r="P599" s="263"/>
      <c r="Q599" s="263"/>
      <c r="R599" s="264"/>
    </row>
    <row r="600" spans="2:18" x14ac:dyDescent="0.25">
      <c r="B600" s="162" t="s">
        <v>18</v>
      </c>
      <c r="C600" s="163" t="s">
        <v>19</v>
      </c>
      <c r="D600" s="163" t="s">
        <v>20</v>
      </c>
      <c r="E600" s="147" t="s">
        <v>25</v>
      </c>
      <c r="F600" s="147"/>
      <c r="G600" s="147" t="s">
        <v>26</v>
      </c>
      <c r="H600" s="147"/>
      <c r="I600" s="163" t="s">
        <v>23</v>
      </c>
      <c r="J600" s="163"/>
      <c r="K600" s="163"/>
      <c r="L600" s="163"/>
      <c r="M600" s="163"/>
      <c r="N600" s="163"/>
      <c r="O600" s="163"/>
      <c r="P600" s="163"/>
      <c r="Q600" s="163"/>
      <c r="R600" s="265"/>
    </row>
    <row r="601" spans="2:18" x14ac:dyDescent="0.25">
      <c r="B601" s="162"/>
      <c r="C601" s="163"/>
      <c r="D601" s="163"/>
      <c r="E601" s="6" t="s">
        <v>21</v>
      </c>
      <c r="F601" s="6" t="s">
        <v>22</v>
      </c>
      <c r="G601" s="6" t="s">
        <v>21</v>
      </c>
      <c r="H601" s="6" t="s">
        <v>22</v>
      </c>
      <c r="I601" s="163"/>
      <c r="J601" s="163"/>
      <c r="K601" s="163"/>
      <c r="L601" s="163"/>
      <c r="M601" s="163"/>
      <c r="N601" s="163"/>
      <c r="O601" s="163"/>
      <c r="P601" s="163"/>
      <c r="Q601" s="163"/>
      <c r="R601" s="265"/>
    </row>
    <row r="602" spans="2:18" ht="34.15" customHeight="1" x14ac:dyDescent="0.25">
      <c r="B602" s="11" t="s">
        <v>50</v>
      </c>
      <c r="C602" s="12" t="s">
        <v>40</v>
      </c>
      <c r="D602" s="13" t="s">
        <v>63</v>
      </c>
      <c r="E602" s="12" t="s">
        <v>62</v>
      </c>
      <c r="F602" s="15" t="s">
        <v>536</v>
      </c>
      <c r="G602" s="12"/>
      <c r="H602" s="12"/>
      <c r="I602" s="97" t="s">
        <v>897</v>
      </c>
      <c r="J602" s="164" t="s">
        <v>103</v>
      </c>
      <c r="K602" s="165"/>
      <c r="L602" s="165"/>
      <c r="M602" s="165"/>
      <c r="N602" s="165"/>
      <c r="O602" s="165"/>
      <c r="P602" s="165"/>
      <c r="Q602" s="165"/>
      <c r="R602" s="166"/>
    </row>
    <row r="603" spans="2:18" ht="29.45" customHeight="1" x14ac:dyDescent="0.25">
      <c r="B603" s="11" t="s">
        <v>50</v>
      </c>
      <c r="C603" s="12" t="s">
        <v>40</v>
      </c>
      <c r="D603" s="13" t="s">
        <v>63</v>
      </c>
      <c r="E603" s="12" t="s">
        <v>64</v>
      </c>
      <c r="F603" s="15" t="s">
        <v>536</v>
      </c>
      <c r="G603" s="3"/>
      <c r="H603" s="3"/>
      <c r="I603" s="97" t="s">
        <v>897</v>
      </c>
      <c r="J603" s="221" t="s">
        <v>99</v>
      </c>
      <c r="K603" s="222"/>
      <c r="L603" s="222"/>
      <c r="M603" s="222"/>
      <c r="N603" s="222"/>
      <c r="O603" s="222"/>
      <c r="P603" s="222"/>
      <c r="Q603" s="222"/>
      <c r="R603" s="223"/>
    </row>
    <row r="604" spans="2:18" ht="31.15" customHeight="1" x14ac:dyDescent="0.25">
      <c r="B604" s="11" t="s">
        <v>50</v>
      </c>
      <c r="C604" s="12" t="s">
        <v>40</v>
      </c>
      <c r="D604" s="13" t="s">
        <v>65</v>
      </c>
      <c r="E604" s="12" t="s">
        <v>62</v>
      </c>
      <c r="F604" s="15" t="s">
        <v>537</v>
      </c>
      <c r="G604" s="3"/>
      <c r="I604" s="97" t="s">
        <v>897</v>
      </c>
      <c r="J604" s="221" t="s">
        <v>104</v>
      </c>
      <c r="K604" s="222"/>
      <c r="L604" s="222"/>
      <c r="M604" s="222"/>
      <c r="N604" s="222"/>
      <c r="O604" s="222"/>
      <c r="P604" s="222"/>
      <c r="Q604" s="222"/>
      <c r="R604" s="223"/>
    </row>
    <row r="605" spans="2:18" ht="33.6" customHeight="1" x14ac:dyDescent="0.25">
      <c r="B605" s="11" t="s">
        <v>50</v>
      </c>
      <c r="C605" s="12" t="s">
        <v>40</v>
      </c>
      <c r="D605" s="13" t="s">
        <v>63</v>
      </c>
      <c r="E605" s="12" t="s">
        <v>64</v>
      </c>
      <c r="F605" s="15" t="s">
        <v>537</v>
      </c>
      <c r="G605" s="3"/>
      <c r="H605" s="3"/>
      <c r="I605" s="97" t="s">
        <v>897</v>
      </c>
      <c r="J605" s="221" t="s">
        <v>86</v>
      </c>
      <c r="K605" s="222"/>
      <c r="L605" s="222"/>
      <c r="M605" s="222"/>
      <c r="N605" s="222"/>
      <c r="O605" s="222"/>
      <c r="P605" s="222"/>
      <c r="Q605" s="222"/>
      <c r="R605" s="223"/>
    </row>
    <row r="606" spans="2:18" ht="33" customHeight="1" x14ac:dyDescent="0.25">
      <c r="B606" s="11" t="s">
        <v>50</v>
      </c>
      <c r="C606" s="12" t="s">
        <v>58</v>
      </c>
      <c r="D606" s="12" t="s">
        <v>56</v>
      </c>
      <c r="E606" s="12" t="s">
        <v>64</v>
      </c>
      <c r="F606" s="12" t="s">
        <v>260</v>
      </c>
      <c r="G606" s="3"/>
      <c r="H606" s="3"/>
      <c r="I606" s="97" t="s">
        <v>897</v>
      </c>
      <c r="J606" s="132" t="s">
        <v>258</v>
      </c>
      <c r="K606" s="133"/>
      <c r="L606" s="133"/>
      <c r="M606" s="133"/>
      <c r="N606" s="133"/>
      <c r="O606" s="133"/>
      <c r="P606" s="133"/>
      <c r="Q606" s="133"/>
      <c r="R606" s="134"/>
    </row>
    <row r="607" spans="2:18" ht="27.6" customHeight="1" x14ac:dyDescent="0.25">
      <c r="B607" s="11" t="s">
        <v>94</v>
      </c>
      <c r="C607" s="12" t="s">
        <v>58</v>
      </c>
      <c r="D607" s="12" t="s">
        <v>56</v>
      </c>
      <c r="E607" s="12" t="s">
        <v>62</v>
      </c>
      <c r="F607" s="12" t="s">
        <v>260</v>
      </c>
      <c r="G607" s="3"/>
      <c r="H607" s="3"/>
      <c r="I607" s="97" t="s">
        <v>898</v>
      </c>
      <c r="J607" s="200"/>
      <c r="K607" s="201"/>
      <c r="L607" s="201"/>
      <c r="M607" s="201"/>
      <c r="N607" s="201"/>
      <c r="O607" s="201"/>
      <c r="P607" s="201"/>
      <c r="Q607" s="201"/>
      <c r="R607" s="202"/>
    </row>
    <row r="608" spans="2:18" ht="27.6" customHeight="1" x14ac:dyDescent="0.25">
      <c r="B608" s="130" t="s">
        <v>51</v>
      </c>
      <c r="C608" s="131"/>
      <c r="D608" s="131"/>
      <c r="E608" s="131"/>
      <c r="F608" s="131"/>
      <c r="G608" s="131"/>
      <c r="H608" s="131"/>
      <c r="I608" s="131"/>
      <c r="J608" s="271" t="s">
        <v>326</v>
      </c>
      <c r="K608" s="271"/>
      <c r="L608" s="271"/>
      <c r="M608" s="271"/>
      <c r="N608" s="271"/>
      <c r="O608" s="271"/>
      <c r="P608" s="271"/>
      <c r="Q608" s="271"/>
      <c r="R608" s="272"/>
    </row>
    <row r="609" spans="2:18" ht="42.6" customHeight="1" x14ac:dyDescent="0.25">
      <c r="B609" s="130"/>
      <c r="C609" s="131"/>
      <c r="D609" s="131"/>
      <c r="E609" s="131"/>
      <c r="F609" s="131"/>
      <c r="G609" s="131"/>
      <c r="H609" s="131"/>
      <c r="I609" s="131"/>
      <c r="J609" s="271"/>
      <c r="K609" s="271"/>
      <c r="L609" s="271"/>
      <c r="M609" s="271"/>
      <c r="N609" s="271"/>
      <c r="O609" s="271"/>
      <c r="P609" s="271"/>
      <c r="Q609" s="271"/>
      <c r="R609" s="272"/>
    </row>
    <row r="610" spans="2:18" x14ac:dyDescent="0.25">
      <c r="B610" s="130" t="s">
        <v>54</v>
      </c>
      <c r="C610" s="131"/>
      <c r="D610" s="131"/>
      <c r="E610" s="131"/>
      <c r="F610" s="131"/>
      <c r="G610" s="131"/>
      <c r="H610" s="131"/>
      <c r="I610" s="131"/>
      <c r="J610" s="132" t="s">
        <v>332</v>
      </c>
      <c r="K610" s="133"/>
      <c r="L610" s="133"/>
      <c r="M610" s="133"/>
      <c r="N610" s="133"/>
      <c r="O610" s="133"/>
      <c r="P610" s="133"/>
      <c r="Q610" s="133"/>
      <c r="R610" s="134"/>
    </row>
    <row r="611" spans="2:18" x14ac:dyDescent="0.25">
      <c r="B611" s="130"/>
      <c r="C611" s="131"/>
      <c r="D611" s="131"/>
      <c r="E611" s="131"/>
      <c r="F611" s="131"/>
      <c r="G611" s="131"/>
      <c r="H611" s="131"/>
      <c r="I611" s="131"/>
      <c r="J611" s="135"/>
      <c r="K611" s="233"/>
      <c r="L611" s="233"/>
      <c r="M611" s="233"/>
      <c r="N611" s="233"/>
      <c r="O611" s="233"/>
      <c r="P611" s="233"/>
      <c r="Q611" s="233"/>
      <c r="R611" s="137"/>
    </row>
    <row r="612" spans="2:18" x14ac:dyDescent="0.25">
      <c r="B612" s="130" t="s">
        <v>330</v>
      </c>
      <c r="C612" s="131"/>
      <c r="D612" s="131"/>
      <c r="E612" s="131"/>
      <c r="F612" s="131"/>
      <c r="G612" s="131"/>
      <c r="H612" s="131"/>
      <c r="I612" s="131"/>
      <c r="J612" s="135"/>
      <c r="K612" s="233"/>
      <c r="L612" s="233"/>
      <c r="M612" s="233"/>
      <c r="N612" s="233"/>
      <c r="O612" s="233"/>
      <c r="P612" s="233"/>
      <c r="Q612" s="233"/>
      <c r="R612" s="137"/>
    </row>
    <row r="613" spans="2:18" ht="15.75" thickBot="1" x14ac:dyDescent="0.3">
      <c r="B613" s="141"/>
      <c r="C613" s="142"/>
      <c r="D613" s="142"/>
      <c r="E613" s="142"/>
      <c r="F613" s="142"/>
      <c r="G613" s="142"/>
      <c r="H613" s="142"/>
      <c r="I613" s="142"/>
      <c r="J613" s="138"/>
      <c r="K613" s="139"/>
      <c r="L613" s="139"/>
      <c r="M613" s="139"/>
      <c r="N613" s="139"/>
      <c r="O613" s="139"/>
      <c r="P613" s="139"/>
      <c r="Q613" s="139"/>
      <c r="R613" s="140"/>
    </row>
    <row r="614" spans="2:18" thickBot="1" x14ac:dyDescent="0.35"/>
    <row r="615" spans="2:18" x14ac:dyDescent="0.25">
      <c r="B615" s="173" t="s">
        <v>1</v>
      </c>
      <c r="C615" s="154"/>
      <c r="D615" s="154"/>
      <c r="E615" s="154"/>
      <c r="F615" s="154"/>
      <c r="G615" s="154"/>
      <c r="H615" s="154"/>
      <c r="I615" s="154"/>
      <c r="J615" s="154"/>
      <c r="K615" s="154"/>
      <c r="L615" s="154"/>
      <c r="M615" s="154"/>
      <c r="N615" s="154"/>
      <c r="O615" s="154"/>
      <c r="P615" s="154"/>
      <c r="Q615" s="154"/>
      <c r="R615" s="155"/>
    </row>
    <row r="616" spans="2:18" x14ac:dyDescent="0.25">
      <c r="B616" s="174"/>
      <c r="C616" s="262"/>
      <c r="D616" s="262"/>
      <c r="E616" s="262"/>
      <c r="F616" s="262"/>
      <c r="G616" s="262"/>
      <c r="H616" s="262"/>
      <c r="I616" s="262"/>
      <c r="J616" s="262"/>
      <c r="K616" s="262"/>
      <c r="L616" s="262"/>
      <c r="M616" s="262"/>
      <c r="N616" s="262"/>
      <c r="O616" s="262"/>
      <c r="P616" s="262"/>
      <c r="Q616" s="262"/>
      <c r="R616" s="158"/>
    </row>
    <row r="617" spans="2:18" x14ac:dyDescent="0.25">
      <c r="B617" s="174"/>
      <c r="C617" s="262"/>
      <c r="D617" s="262"/>
      <c r="E617" s="262"/>
      <c r="F617" s="262"/>
      <c r="G617" s="262"/>
      <c r="H617" s="262"/>
      <c r="I617" s="262"/>
      <c r="J617" s="262"/>
      <c r="K617" s="262"/>
      <c r="L617" s="262"/>
      <c r="M617" s="262"/>
      <c r="N617" s="262"/>
      <c r="O617" s="262"/>
      <c r="P617" s="262"/>
      <c r="Q617" s="262"/>
      <c r="R617" s="158"/>
    </row>
    <row r="618" spans="2:18" x14ac:dyDescent="0.25">
      <c r="B618" s="174" t="s">
        <v>2</v>
      </c>
      <c r="C618" s="262"/>
      <c r="D618" s="262"/>
      <c r="E618" s="262"/>
      <c r="F618" s="262"/>
      <c r="G618" s="262"/>
      <c r="H618" s="262"/>
      <c r="I618" s="262"/>
      <c r="J618" s="262"/>
      <c r="K618" s="262"/>
      <c r="L618" s="262"/>
      <c r="M618" s="262"/>
      <c r="N618" s="262"/>
      <c r="O618" s="262"/>
      <c r="P618" s="262"/>
      <c r="Q618" s="262"/>
      <c r="R618" s="158"/>
    </row>
    <row r="619" spans="2:18" x14ac:dyDescent="0.25">
      <c r="B619" s="174"/>
      <c r="C619" s="262"/>
      <c r="D619" s="262"/>
      <c r="E619" s="262"/>
      <c r="F619" s="262"/>
      <c r="G619" s="262"/>
      <c r="H619" s="262"/>
      <c r="I619" s="262"/>
      <c r="J619" s="262"/>
      <c r="K619" s="262"/>
      <c r="L619" s="262"/>
      <c r="M619" s="262"/>
      <c r="N619" s="262"/>
      <c r="O619" s="262"/>
      <c r="P619" s="262"/>
      <c r="Q619" s="262"/>
      <c r="R619" s="158"/>
    </row>
    <row r="620" spans="2:18" ht="15.75" thickBot="1" x14ac:dyDescent="0.3">
      <c r="B620" s="175" t="s">
        <v>3</v>
      </c>
      <c r="C620" s="146"/>
      <c r="D620" s="146"/>
      <c r="E620" s="146"/>
      <c r="F620" s="146"/>
      <c r="G620" s="146"/>
      <c r="H620" s="146"/>
      <c r="I620" s="146"/>
      <c r="J620" s="146"/>
      <c r="K620" s="146"/>
      <c r="L620" s="146"/>
      <c r="M620" s="146"/>
      <c r="N620" s="146"/>
      <c r="O620" s="146"/>
      <c r="P620" s="146"/>
      <c r="Q620" s="146"/>
      <c r="R620" s="176"/>
    </row>
    <row r="621" spans="2:18" thickBot="1" x14ac:dyDescent="0.35"/>
    <row r="622" spans="2:18" ht="14.45" x14ac:dyDescent="0.3">
      <c r="B622" s="177"/>
      <c r="C622" s="178"/>
      <c r="D622" s="178"/>
      <c r="E622" s="178"/>
      <c r="F622" s="178"/>
      <c r="G622" s="178"/>
      <c r="H622" s="178"/>
      <c r="I622" s="178"/>
      <c r="J622" s="178"/>
      <c r="K622" s="178"/>
      <c r="L622" s="178"/>
      <c r="M622" s="178"/>
      <c r="N622" s="178"/>
      <c r="O622" s="178"/>
      <c r="P622" s="178"/>
      <c r="Q622" s="178"/>
      <c r="R622" s="9"/>
    </row>
    <row r="623" spans="2:18" ht="15.75" thickBot="1" x14ac:dyDescent="0.3">
      <c r="B623" s="143" t="s">
        <v>4</v>
      </c>
      <c r="C623" s="144"/>
      <c r="D623" s="146" t="s">
        <v>273</v>
      </c>
      <c r="E623" s="146"/>
      <c r="F623" s="58"/>
      <c r="G623" s="58" t="s">
        <v>7</v>
      </c>
      <c r="H623" s="179">
        <v>43519</v>
      </c>
      <c r="I623" s="146"/>
      <c r="J623" s="58"/>
      <c r="K623" s="58" t="s">
        <v>11</v>
      </c>
      <c r="L623" s="49" t="s">
        <v>147</v>
      </c>
      <c r="M623" s="58"/>
      <c r="N623" s="58"/>
      <c r="O623" s="58" t="s">
        <v>13</v>
      </c>
      <c r="P623" s="100" t="s">
        <v>102</v>
      </c>
      <c r="Q623" s="144"/>
      <c r="R623" s="145"/>
    </row>
    <row r="624" spans="2:18" ht="14.45" x14ac:dyDescent="0.3">
      <c r="B624" s="143"/>
      <c r="C624" s="144"/>
      <c r="D624" s="144"/>
      <c r="E624" s="144"/>
      <c r="F624" s="144"/>
      <c r="G624" s="144"/>
      <c r="H624" s="144"/>
      <c r="I624" s="144"/>
      <c r="J624" s="144"/>
      <c r="K624" s="144"/>
      <c r="L624" s="144"/>
      <c r="M624" s="144"/>
      <c r="N624" s="144"/>
      <c r="O624" s="144"/>
      <c r="P624" s="144"/>
      <c r="Q624" s="144"/>
      <c r="R624" s="145"/>
    </row>
    <row r="625" spans="2:18" ht="15.75" thickBot="1" x14ac:dyDescent="0.3">
      <c r="B625" s="143" t="s">
        <v>5</v>
      </c>
      <c r="C625" s="144"/>
      <c r="D625" s="146"/>
      <c r="E625" s="146"/>
      <c r="F625" s="58"/>
      <c r="G625" s="58" t="s">
        <v>8</v>
      </c>
      <c r="H625" s="146">
        <v>1230</v>
      </c>
      <c r="I625" s="146"/>
      <c r="J625" s="58"/>
      <c r="K625" s="58" t="s">
        <v>12</v>
      </c>
      <c r="L625" s="18"/>
      <c r="M625" s="58"/>
      <c r="N625" s="58"/>
      <c r="O625" s="58" t="s">
        <v>14</v>
      </c>
      <c r="P625" s="28" t="s">
        <v>105</v>
      </c>
      <c r="Q625" s="144"/>
      <c r="R625" s="145"/>
    </row>
    <row r="626" spans="2:18" ht="14.45" x14ac:dyDescent="0.3">
      <c r="B626" s="143"/>
      <c r="C626" s="144"/>
      <c r="D626" s="144"/>
      <c r="E626" s="144"/>
      <c r="F626" s="144"/>
      <c r="G626" s="144"/>
      <c r="H626" s="144"/>
      <c r="I626" s="144"/>
      <c r="J626" s="144"/>
      <c r="K626" s="144"/>
      <c r="L626" s="144"/>
      <c r="M626" s="144"/>
      <c r="N626" s="144"/>
      <c r="O626" s="144"/>
      <c r="P626" s="144"/>
      <c r="Q626" s="144"/>
      <c r="R626" s="145"/>
    </row>
    <row r="627" spans="2:18" ht="15.75" thickBot="1" x14ac:dyDescent="0.3">
      <c r="B627" s="175" t="s">
        <v>6</v>
      </c>
      <c r="C627" s="146"/>
      <c r="D627" s="146" t="s">
        <v>213</v>
      </c>
      <c r="E627" s="146"/>
      <c r="F627" s="7"/>
      <c r="G627" s="7" t="s">
        <v>9</v>
      </c>
      <c r="H627" s="146" t="s">
        <v>214</v>
      </c>
      <c r="I627" s="146"/>
      <c r="J627" s="7"/>
      <c r="K627" s="7" t="s">
        <v>10</v>
      </c>
      <c r="L627" s="59"/>
      <c r="M627" s="7"/>
      <c r="N627" s="7"/>
      <c r="O627" s="7" t="s">
        <v>15</v>
      </c>
      <c r="P627" s="47">
        <v>21</v>
      </c>
      <c r="Q627" s="47" t="s">
        <v>16</v>
      </c>
      <c r="R627" s="48">
        <v>154</v>
      </c>
    </row>
    <row r="628" spans="2:18" thickBot="1" x14ac:dyDescent="0.35">
      <c r="B628" s="148"/>
      <c r="C628" s="149"/>
      <c r="D628" s="149"/>
      <c r="E628" s="149"/>
      <c r="F628" s="149"/>
      <c r="G628" s="149"/>
      <c r="H628" s="149"/>
      <c r="I628" s="149"/>
      <c r="J628" s="149"/>
      <c r="K628" s="149"/>
      <c r="L628" s="149"/>
      <c r="M628" s="149"/>
      <c r="N628" s="149"/>
      <c r="O628" s="149"/>
      <c r="P628" s="149"/>
      <c r="Q628" s="149"/>
      <c r="R628" s="150"/>
    </row>
    <row r="629" spans="2:18" thickBot="1" x14ac:dyDescent="0.35"/>
    <row r="630" spans="2:18" x14ac:dyDescent="0.25">
      <c r="B630" s="151" t="s">
        <v>17</v>
      </c>
      <c r="C630" s="152"/>
      <c r="D630" s="152"/>
      <c r="E630" s="152"/>
      <c r="F630" s="152"/>
      <c r="G630" s="152"/>
      <c r="H630" s="152"/>
      <c r="I630" s="152"/>
      <c r="J630" s="263" t="s">
        <v>24</v>
      </c>
      <c r="K630" s="263"/>
      <c r="L630" s="263"/>
      <c r="M630" s="263"/>
      <c r="N630" s="263"/>
      <c r="O630" s="263"/>
      <c r="P630" s="263"/>
      <c r="Q630" s="263"/>
      <c r="R630" s="264"/>
    </row>
    <row r="631" spans="2:18" x14ac:dyDescent="0.25">
      <c r="B631" s="162" t="s">
        <v>18</v>
      </c>
      <c r="C631" s="163" t="s">
        <v>19</v>
      </c>
      <c r="D631" s="163" t="s">
        <v>20</v>
      </c>
      <c r="E631" s="147" t="s">
        <v>25</v>
      </c>
      <c r="F631" s="147"/>
      <c r="G631" s="147" t="s">
        <v>26</v>
      </c>
      <c r="H631" s="147"/>
      <c r="I631" s="163" t="s">
        <v>23</v>
      </c>
      <c r="J631" s="163"/>
      <c r="K631" s="163"/>
      <c r="L631" s="163"/>
      <c r="M631" s="163"/>
      <c r="N631" s="163"/>
      <c r="O631" s="163"/>
      <c r="P631" s="163"/>
      <c r="Q631" s="163"/>
      <c r="R631" s="265"/>
    </row>
    <row r="632" spans="2:18" x14ac:dyDescent="0.25">
      <c r="B632" s="162"/>
      <c r="C632" s="163"/>
      <c r="D632" s="163"/>
      <c r="E632" s="6" t="s">
        <v>21</v>
      </c>
      <c r="F632" s="6" t="s">
        <v>22</v>
      </c>
      <c r="G632" s="6" t="s">
        <v>21</v>
      </c>
      <c r="H632" s="6" t="s">
        <v>22</v>
      </c>
      <c r="I632" s="163"/>
      <c r="J632" s="163"/>
      <c r="K632" s="163"/>
      <c r="L632" s="163"/>
      <c r="M632" s="163"/>
      <c r="N632" s="163"/>
      <c r="O632" s="163"/>
      <c r="P632" s="163"/>
      <c r="Q632" s="163"/>
      <c r="R632" s="265"/>
    </row>
    <row r="633" spans="2:18" ht="27.6" customHeight="1" x14ac:dyDescent="0.25">
      <c r="B633" s="11" t="s">
        <v>50</v>
      </c>
      <c r="C633" s="12" t="s">
        <v>40</v>
      </c>
      <c r="D633" s="13" t="s">
        <v>65</v>
      </c>
      <c r="E633" s="12" t="s">
        <v>62</v>
      </c>
      <c r="F633" s="15" t="s">
        <v>536</v>
      </c>
      <c r="G633" s="12"/>
      <c r="H633" s="12"/>
      <c r="I633" s="97" t="s">
        <v>899</v>
      </c>
      <c r="J633" s="238" t="s">
        <v>106</v>
      </c>
      <c r="K633" s="239"/>
      <c r="L633" s="239"/>
      <c r="M633" s="239"/>
      <c r="N633" s="239"/>
      <c r="O633" s="239"/>
      <c r="P633" s="239"/>
      <c r="Q633" s="239"/>
      <c r="R633" s="240"/>
    </row>
    <row r="634" spans="2:18" ht="31.15" customHeight="1" x14ac:dyDescent="0.25">
      <c r="B634" s="11" t="s">
        <v>50</v>
      </c>
      <c r="C634" s="12" t="s">
        <v>40</v>
      </c>
      <c r="D634" s="13" t="s">
        <v>63</v>
      </c>
      <c r="E634" s="12" t="s">
        <v>64</v>
      </c>
      <c r="F634" s="15" t="s">
        <v>536</v>
      </c>
      <c r="G634" s="3"/>
      <c r="H634" s="3"/>
      <c r="I634" s="97" t="s">
        <v>899</v>
      </c>
      <c r="J634" s="238" t="s">
        <v>72</v>
      </c>
      <c r="K634" s="239"/>
      <c r="L634" s="239"/>
      <c r="M634" s="239"/>
      <c r="N634" s="239"/>
      <c r="O634" s="239"/>
      <c r="P634" s="239"/>
      <c r="Q634" s="239"/>
      <c r="R634" s="240"/>
    </row>
    <row r="635" spans="2:18" ht="29.45" customHeight="1" x14ac:dyDescent="0.25">
      <c r="B635" s="11" t="s">
        <v>50</v>
      </c>
      <c r="C635" s="12" t="s">
        <v>40</v>
      </c>
      <c r="D635" s="13" t="s">
        <v>65</v>
      </c>
      <c r="E635" s="12" t="s">
        <v>62</v>
      </c>
      <c r="F635" s="15" t="s">
        <v>537</v>
      </c>
      <c r="G635" s="3"/>
      <c r="I635" s="97" t="s">
        <v>899</v>
      </c>
      <c r="J635" s="238" t="s">
        <v>74</v>
      </c>
      <c r="K635" s="239"/>
      <c r="L635" s="239"/>
      <c r="M635" s="239"/>
      <c r="N635" s="239"/>
      <c r="O635" s="239"/>
      <c r="P635" s="239"/>
      <c r="Q635" s="239"/>
      <c r="R635" s="240"/>
    </row>
    <row r="636" spans="2:18" ht="29.45" customHeight="1" x14ac:dyDescent="0.25">
      <c r="B636" s="11" t="s">
        <v>50</v>
      </c>
      <c r="C636" s="12" t="s">
        <v>40</v>
      </c>
      <c r="D636" s="13" t="s">
        <v>63</v>
      </c>
      <c r="E636" s="12" t="s">
        <v>62</v>
      </c>
      <c r="F636" s="15" t="s">
        <v>537</v>
      </c>
      <c r="G636" s="3"/>
      <c r="H636" s="3"/>
      <c r="I636" s="97" t="s">
        <v>899</v>
      </c>
      <c r="J636" s="238" t="s">
        <v>86</v>
      </c>
      <c r="K636" s="239"/>
      <c r="L636" s="239"/>
      <c r="M636" s="239"/>
      <c r="N636" s="239"/>
      <c r="O636" s="239"/>
      <c r="P636" s="239"/>
      <c r="Q636" s="239"/>
      <c r="R636" s="240"/>
    </row>
    <row r="637" spans="2:18" ht="27.6" customHeight="1" x14ac:dyDescent="0.25">
      <c r="B637" s="10" t="s">
        <v>50</v>
      </c>
      <c r="C637" s="12" t="s">
        <v>58</v>
      </c>
      <c r="D637" s="12" t="s">
        <v>56</v>
      </c>
      <c r="E637" s="12" t="s">
        <v>64</v>
      </c>
      <c r="F637" s="12" t="s">
        <v>260</v>
      </c>
      <c r="G637" s="3"/>
      <c r="H637" s="3"/>
      <c r="I637" s="97" t="s">
        <v>899</v>
      </c>
      <c r="J637" s="132" t="s">
        <v>258</v>
      </c>
      <c r="K637" s="133"/>
      <c r="L637" s="133"/>
      <c r="M637" s="133"/>
      <c r="N637" s="133"/>
      <c r="O637" s="133"/>
      <c r="P637" s="133"/>
      <c r="Q637" s="133"/>
      <c r="R637" s="134"/>
    </row>
    <row r="638" spans="2:18" ht="33.6" customHeight="1" x14ac:dyDescent="0.25">
      <c r="B638" s="11" t="s">
        <v>94</v>
      </c>
      <c r="C638" s="12" t="s">
        <v>58</v>
      </c>
      <c r="D638" s="12" t="s">
        <v>56</v>
      </c>
      <c r="E638" s="12" t="s">
        <v>62</v>
      </c>
      <c r="F638" s="12" t="s">
        <v>260</v>
      </c>
      <c r="G638" s="3"/>
      <c r="H638" s="3"/>
      <c r="I638" s="97" t="s">
        <v>900</v>
      </c>
      <c r="J638" s="200"/>
      <c r="K638" s="201"/>
      <c r="L638" s="201"/>
      <c r="M638" s="201"/>
      <c r="N638" s="201"/>
      <c r="O638" s="201"/>
      <c r="P638" s="201"/>
      <c r="Q638" s="201"/>
      <c r="R638" s="202"/>
    </row>
    <row r="639" spans="2:18" x14ac:dyDescent="0.25">
      <c r="B639" s="130" t="s">
        <v>51</v>
      </c>
      <c r="C639" s="131"/>
      <c r="D639" s="131"/>
      <c r="E639" s="131"/>
      <c r="F639" s="131"/>
      <c r="G639" s="131"/>
      <c r="H639" s="131"/>
      <c r="I639" s="131"/>
      <c r="J639" s="269" t="s">
        <v>326</v>
      </c>
      <c r="K639" s="269"/>
      <c r="L639" s="269"/>
      <c r="M639" s="269"/>
      <c r="N639" s="269"/>
      <c r="O639" s="269"/>
      <c r="P639" s="269"/>
      <c r="Q639" s="269"/>
      <c r="R639" s="270"/>
    </row>
    <row r="640" spans="2:18" ht="58.15" customHeight="1" x14ac:dyDescent="0.25">
      <c r="B640" s="130"/>
      <c r="C640" s="131"/>
      <c r="D640" s="131"/>
      <c r="E640" s="131"/>
      <c r="F640" s="131"/>
      <c r="G640" s="131"/>
      <c r="H640" s="131"/>
      <c r="I640" s="131"/>
      <c r="J640" s="269"/>
      <c r="K640" s="269"/>
      <c r="L640" s="269"/>
      <c r="M640" s="269"/>
      <c r="N640" s="269"/>
      <c r="O640" s="269"/>
      <c r="P640" s="269"/>
      <c r="Q640" s="269"/>
      <c r="R640" s="270"/>
    </row>
    <row r="641" spans="2:18" x14ac:dyDescent="0.25">
      <c r="B641" s="130" t="s">
        <v>54</v>
      </c>
      <c r="C641" s="131"/>
      <c r="D641" s="131"/>
      <c r="E641" s="131"/>
      <c r="F641" s="131"/>
      <c r="G641" s="131"/>
      <c r="H641" s="131"/>
      <c r="I641" s="131"/>
      <c r="J641" s="132" t="s">
        <v>334</v>
      </c>
      <c r="K641" s="133"/>
      <c r="L641" s="133"/>
      <c r="M641" s="133"/>
      <c r="N641" s="133"/>
      <c r="O641" s="133"/>
      <c r="P641" s="133"/>
      <c r="Q641" s="133"/>
      <c r="R641" s="134"/>
    </row>
    <row r="642" spans="2:18" x14ac:dyDescent="0.25">
      <c r="B642" s="130"/>
      <c r="C642" s="131"/>
      <c r="D642" s="131"/>
      <c r="E642" s="131"/>
      <c r="F642" s="131"/>
      <c r="G642" s="131"/>
      <c r="H642" s="131"/>
      <c r="I642" s="131"/>
      <c r="J642" s="135"/>
      <c r="K642" s="233"/>
      <c r="L642" s="233"/>
      <c r="M642" s="233"/>
      <c r="N642" s="233"/>
      <c r="O642" s="233"/>
      <c r="P642" s="233"/>
      <c r="Q642" s="233"/>
      <c r="R642" s="137"/>
    </row>
    <row r="643" spans="2:18" x14ac:dyDescent="0.25">
      <c r="B643" s="130" t="s">
        <v>330</v>
      </c>
      <c r="C643" s="131"/>
      <c r="D643" s="131"/>
      <c r="E643" s="131"/>
      <c r="F643" s="131"/>
      <c r="G643" s="131"/>
      <c r="H643" s="131"/>
      <c r="I643" s="131"/>
      <c r="J643" s="135"/>
      <c r="K643" s="233"/>
      <c r="L643" s="233"/>
      <c r="M643" s="233"/>
      <c r="N643" s="233"/>
      <c r="O643" s="233"/>
      <c r="P643" s="233"/>
      <c r="Q643" s="233"/>
      <c r="R643" s="137"/>
    </row>
    <row r="644" spans="2:18" ht="15.75" thickBot="1" x14ac:dyDescent="0.3">
      <c r="B644" s="141"/>
      <c r="C644" s="142"/>
      <c r="D644" s="142"/>
      <c r="E644" s="142"/>
      <c r="F644" s="142"/>
      <c r="G644" s="142"/>
      <c r="H644" s="142"/>
      <c r="I644" s="142"/>
      <c r="J644" s="138"/>
      <c r="K644" s="139"/>
      <c r="L644" s="139"/>
      <c r="M644" s="139"/>
      <c r="N644" s="139"/>
      <c r="O644" s="139"/>
      <c r="P644" s="139"/>
      <c r="Q644" s="139"/>
      <c r="R644" s="140"/>
    </row>
    <row r="645" spans="2:18" thickBot="1" x14ac:dyDescent="0.35"/>
    <row r="646" spans="2:18" x14ac:dyDescent="0.25">
      <c r="B646" s="173" t="s">
        <v>1</v>
      </c>
      <c r="C646" s="154"/>
      <c r="D646" s="154"/>
      <c r="E646" s="154"/>
      <c r="F646" s="154"/>
      <c r="G646" s="154"/>
      <c r="H646" s="154"/>
      <c r="I646" s="154"/>
      <c r="J646" s="154"/>
      <c r="K646" s="154"/>
      <c r="L646" s="154"/>
      <c r="M646" s="154"/>
      <c r="N646" s="154"/>
      <c r="O646" s="154"/>
      <c r="P646" s="154"/>
      <c r="Q646" s="154"/>
      <c r="R646" s="155"/>
    </row>
    <row r="647" spans="2:18" x14ac:dyDescent="0.25">
      <c r="B647" s="174"/>
      <c r="C647" s="262"/>
      <c r="D647" s="262"/>
      <c r="E647" s="262"/>
      <c r="F647" s="262"/>
      <c r="G647" s="262"/>
      <c r="H647" s="262"/>
      <c r="I647" s="262"/>
      <c r="J647" s="262"/>
      <c r="K647" s="262"/>
      <c r="L647" s="262"/>
      <c r="M647" s="262"/>
      <c r="N647" s="262"/>
      <c r="O647" s="262"/>
      <c r="P647" s="262"/>
      <c r="Q647" s="262"/>
      <c r="R647" s="158"/>
    </row>
    <row r="648" spans="2:18" x14ac:dyDescent="0.25">
      <c r="B648" s="174"/>
      <c r="C648" s="262"/>
      <c r="D648" s="262"/>
      <c r="E648" s="262"/>
      <c r="F648" s="262"/>
      <c r="G648" s="262"/>
      <c r="H648" s="262"/>
      <c r="I648" s="262"/>
      <c r="J648" s="262"/>
      <c r="K648" s="262"/>
      <c r="L648" s="262"/>
      <c r="M648" s="262"/>
      <c r="N648" s="262"/>
      <c r="O648" s="262"/>
      <c r="P648" s="262"/>
      <c r="Q648" s="262"/>
      <c r="R648" s="158"/>
    </row>
    <row r="649" spans="2:18" x14ac:dyDescent="0.25">
      <c r="B649" s="174" t="s">
        <v>2</v>
      </c>
      <c r="C649" s="262"/>
      <c r="D649" s="262"/>
      <c r="E649" s="262"/>
      <c r="F649" s="262"/>
      <c r="G649" s="262"/>
      <c r="H649" s="262"/>
      <c r="I649" s="262"/>
      <c r="J649" s="262"/>
      <c r="K649" s="262"/>
      <c r="L649" s="262"/>
      <c r="M649" s="262"/>
      <c r="N649" s="262"/>
      <c r="O649" s="262"/>
      <c r="P649" s="262"/>
      <c r="Q649" s="262"/>
      <c r="R649" s="158"/>
    </row>
    <row r="650" spans="2:18" x14ac:dyDescent="0.25">
      <c r="B650" s="174"/>
      <c r="C650" s="262"/>
      <c r="D650" s="262"/>
      <c r="E650" s="262"/>
      <c r="F650" s="262"/>
      <c r="G650" s="262"/>
      <c r="H650" s="262"/>
      <c r="I650" s="262"/>
      <c r="J650" s="262"/>
      <c r="K650" s="262"/>
      <c r="L650" s="262"/>
      <c r="M650" s="262"/>
      <c r="N650" s="262"/>
      <c r="O650" s="262"/>
      <c r="P650" s="262"/>
      <c r="Q650" s="262"/>
      <c r="R650" s="158"/>
    </row>
    <row r="651" spans="2:18" ht="15.75" thickBot="1" x14ac:dyDescent="0.3">
      <c r="B651" s="175" t="s">
        <v>3</v>
      </c>
      <c r="C651" s="146"/>
      <c r="D651" s="146"/>
      <c r="E651" s="146"/>
      <c r="F651" s="146"/>
      <c r="G651" s="146"/>
      <c r="H651" s="146"/>
      <c r="I651" s="146"/>
      <c r="J651" s="146"/>
      <c r="K651" s="146"/>
      <c r="L651" s="146"/>
      <c r="M651" s="146"/>
      <c r="N651" s="146"/>
      <c r="O651" s="146"/>
      <c r="P651" s="146"/>
      <c r="Q651" s="146"/>
      <c r="R651" s="176"/>
    </row>
    <row r="652" spans="2:18" thickBot="1" x14ac:dyDescent="0.35"/>
    <row r="653" spans="2:18" ht="14.45" x14ac:dyDescent="0.3">
      <c r="B653" s="177"/>
      <c r="C653" s="178"/>
      <c r="D653" s="178"/>
      <c r="E653" s="178"/>
      <c r="F653" s="178"/>
      <c r="G653" s="178"/>
      <c r="H653" s="178"/>
      <c r="I653" s="178"/>
      <c r="J653" s="178"/>
      <c r="K653" s="178"/>
      <c r="L653" s="178"/>
      <c r="M653" s="178"/>
      <c r="N653" s="178"/>
      <c r="O653" s="178"/>
      <c r="P653" s="178"/>
      <c r="Q653" s="178"/>
      <c r="R653" s="9"/>
    </row>
    <row r="654" spans="2:18" ht="15.75" thickBot="1" x14ac:dyDescent="0.3">
      <c r="B654" s="143" t="s">
        <v>4</v>
      </c>
      <c r="C654" s="144"/>
      <c r="D654" s="146" t="s">
        <v>273</v>
      </c>
      <c r="E654" s="146"/>
      <c r="F654" s="58"/>
      <c r="G654" s="58" t="s">
        <v>7</v>
      </c>
      <c r="H654" s="179">
        <v>43519</v>
      </c>
      <c r="I654" s="146"/>
      <c r="J654" s="58"/>
      <c r="K654" s="58" t="s">
        <v>11</v>
      </c>
      <c r="L654" s="49" t="s">
        <v>147</v>
      </c>
      <c r="M654" s="58"/>
      <c r="N654" s="58"/>
      <c r="O654" s="58" t="s">
        <v>13</v>
      </c>
      <c r="P654" s="100" t="s">
        <v>105</v>
      </c>
      <c r="Q654" s="144"/>
      <c r="R654" s="145"/>
    </row>
    <row r="655" spans="2:18" ht="14.45" x14ac:dyDescent="0.3">
      <c r="B655" s="143"/>
      <c r="C655" s="144"/>
      <c r="D655" s="144"/>
      <c r="E655" s="144"/>
      <c r="F655" s="144"/>
      <c r="G655" s="144"/>
      <c r="H655" s="144"/>
      <c r="I655" s="144"/>
      <c r="J655" s="144"/>
      <c r="K655" s="144"/>
      <c r="L655" s="144"/>
      <c r="M655" s="144"/>
      <c r="N655" s="144"/>
      <c r="O655" s="144"/>
      <c r="P655" s="144"/>
      <c r="Q655" s="144"/>
      <c r="R655" s="145"/>
    </row>
    <row r="656" spans="2:18" ht="15.75" thickBot="1" x14ac:dyDescent="0.3">
      <c r="B656" s="143" t="s">
        <v>5</v>
      </c>
      <c r="C656" s="144"/>
      <c r="D656" s="146"/>
      <c r="E656" s="146"/>
      <c r="F656" s="58"/>
      <c r="G656" s="58" t="s">
        <v>8</v>
      </c>
      <c r="H656" s="146">
        <v>1230</v>
      </c>
      <c r="I656" s="146"/>
      <c r="J656" s="58"/>
      <c r="K656" s="58" t="s">
        <v>12</v>
      </c>
      <c r="L656" s="18"/>
      <c r="M656" s="58"/>
      <c r="N656" s="58"/>
      <c r="O656" s="58" t="s">
        <v>14</v>
      </c>
      <c r="P656" s="28" t="s">
        <v>107</v>
      </c>
      <c r="Q656" s="144"/>
      <c r="R656" s="145"/>
    </row>
    <row r="657" spans="2:18" ht="14.45" x14ac:dyDescent="0.3">
      <c r="B657" s="143"/>
      <c r="C657" s="144"/>
      <c r="D657" s="144"/>
      <c r="E657" s="144"/>
      <c r="F657" s="144"/>
      <c r="G657" s="144"/>
      <c r="H657" s="144"/>
      <c r="I657" s="144"/>
      <c r="J657" s="144"/>
      <c r="K657" s="144"/>
      <c r="L657" s="144"/>
      <c r="M657" s="144"/>
      <c r="N657" s="144"/>
      <c r="O657" s="144"/>
      <c r="P657" s="144"/>
      <c r="Q657" s="144"/>
      <c r="R657" s="145"/>
    </row>
    <row r="658" spans="2:18" ht="15.75" thickBot="1" x14ac:dyDescent="0.3">
      <c r="B658" s="143" t="s">
        <v>6</v>
      </c>
      <c r="C658" s="144"/>
      <c r="D658" s="146" t="s">
        <v>213</v>
      </c>
      <c r="E658" s="146"/>
      <c r="F658" s="58"/>
      <c r="G658" s="58" t="s">
        <v>9</v>
      </c>
      <c r="H658" s="146" t="s">
        <v>214</v>
      </c>
      <c r="I658" s="146"/>
      <c r="J658" s="58"/>
      <c r="K658" s="58" t="s">
        <v>10</v>
      </c>
      <c r="L658" s="18"/>
      <c r="M658" s="58"/>
      <c r="N658" s="58"/>
      <c r="O658" s="58" t="s">
        <v>15</v>
      </c>
      <c r="P658" s="47">
        <v>22</v>
      </c>
      <c r="Q658" s="46" t="s">
        <v>16</v>
      </c>
      <c r="R658" s="48">
        <v>154</v>
      </c>
    </row>
    <row r="659" spans="2:18" thickBot="1" x14ac:dyDescent="0.35">
      <c r="B659" s="148"/>
      <c r="C659" s="149"/>
      <c r="D659" s="149"/>
      <c r="E659" s="149"/>
      <c r="F659" s="149"/>
      <c r="G659" s="149"/>
      <c r="H659" s="149"/>
      <c r="I659" s="149"/>
      <c r="J659" s="149"/>
      <c r="K659" s="149"/>
      <c r="L659" s="149"/>
      <c r="M659" s="149"/>
      <c r="N659" s="149"/>
      <c r="O659" s="149"/>
      <c r="P659" s="149"/>
      <c r="Q659" s="149"/>
      <c r="R659" s="150"/>
    </row>
    <row r="660" spans="2:18" thickBot="1" x14ac:dyDescent="0.35"/>
    <row r="661" spans="2:18" x14ac:dyDescent="0.25">
      <c r="B661" s="151" t="s">
        <v>17</v>
      </c>
      <c r="C661" s="152"/>
      <c r="D661" s="152"/>
      <c r="E661" s="152"/>
      <c r="F661" s="152"/>
      <c r="G661" s="152"/>
      <c r="H661" s="152"/>
      <c r="I661" s="152"/>
      <c r="J661" s="263" t="s">
        <v>24</v>
      </c>
      <c r="K661" s="263"/>
      <c r="L661" s="263"/>
      <c r="M661" s="263"/>
      <c r="N661" s="263"/>
      <c r="O661" s="263"/>
      <c r="P661" s="263"/>
      <c r="Q661" s="263"/>
      <c r="R661" s="264"/>
    </row>
    <row r="662" spans="2:18" x14ac:dyDescent="0.25">
      <c r="B662" s="162" t="s">
        <v>18</v>
      </c>
      <c r="C662" s="163" t="s">
        <v>19</v>
      </c>
      <c r="D662" s="163" t="s">
        <v>20</v>
      </c>
      <c r="E662" s="147" t="s">
        <v>25</v>
      </c>
      <c r="F662" s="147"/>
      <c r="G662" s="147" t="s">
        <v>26</v>
      </c>
      <c r="H662" s="147"/>
      <c r="I662" s="163" t="s">
        <v>23</v>
      </c>
      <c r="J662" s="163"/>
      <c r="K662" s="163"/>
      <c r="L662" s="163"/>
      <c r="M662" s="163"/>
      <c r="N662" s="163"/>
      <c r="O662" s="163"/>
      <c r="P662" s="163"/>
      <c r="Q662" s="163"/>
      <c r="R662" s="265"/>
    </row>
    <row r="663" spans="2:18" x14ac:dyDescent="0.25">
      <c r="B663" s="162"/>
      <c r="C663" s="163"/>
      <c r="D663" s="163"/>
      <c r="E663" s="6" t="s">
        <v>21</v>
      </c>
      <c r="F663" s="6" t="s">
        <v>22</v>
      </c>
      <c r="G663" s="6" t="s">
        <v>21</v>
      </c>
      <c r="H663" s="6" t="s">
        <v>22</v>
      </c>
      <c r="I663" s="163"/>
      <c r="J663" s="163"/>
      <c r="K663" s="163"/>
      <c r="L663" s="163"/>
      <c r="M663" s="163"/>
      <c r="N663" s="163"/>
      <c r="O663" s="163"/>
      <c r="P663" s="163"/>
      <c r="Q663" s="163"/>
      <c r="R663" s="265"/>
    </row>
    <row r="664" spans="2:18" ht="39.6" customHeight="1" x14ac:dyDescent="0.25">
      <c r="B664" s="11" t="s">
        <v>50</v>
      </c>
      <c r="C664" s="12" t="s">
        <v>40</v>
      </c>
      <c r="D664" s="13" t="s">
        <v>65</v>
      </c>
      <c r="E664" s="12" t="s">
        <v>62</v>
      </c>
      <c r="F664" s="15" t="s">
        <v>536</v>
      </c>
      <c r="G664" s="12"/>
      <c r="H664" s="12"/>
      <c r="I664" s="97" t="s">
        <v>901</v>
      </c>
      <c r="J664" s="238" t="s">
        <v>75</v>
      </c>
      <c r="K664" s="239"/>
      <c r="L664" s="239"/>
      <c r="M664" s="239"/>
      <c r="N664" s="239"/>
      <c r="O664" s="239"/>
      <c r="P664" s="239"/>
      <c r="Q664" s="239"/>
      <c r="R664" s="240"/>
    </row>
    <row r="665" spans="2:18" ht="31.15" customHeight="1" x14ac:dyDescent="0.25">
      <c r="B665" s="11" t="s">
        <v>50</v>
      </c>
      <c r="C665" s="12" t="s">
        <v>40</v>
      </c>
      <c r="D665" s="13" t="s">
        <v>65</v>
      </c>
      <c r="E665" s="12" t="s">
        <v>64</v>
      </c>
      <c r="F665" s="15" t="s">
        <v>536</v>
      </c>
      <c r="G665" s="3"/>
      <c r="H665" s="3"/>
      <c r="I665" s="97" t="s">
        <v>901</v>
      </c>
      <c r="J665" s="238" t="s">
        <v>79</v>
      </c>
      <c r="K665" s="239"/>
      <c r="L665" s="239"/>
      <c r="M665" s="239"/>
      <c r="N665" s="239"/>
      <c r="O665" s="239"/>
      <c r="P665" s="239"/>
      <c r="Q665" s="239"/>
      <c r="R665" s="240"/>
    </row>
    <row r="666" spans="2:18" ht="33.6" customHeight="1" x14ac:dyDescent="0.25">
      <c r="B666" s="11" t="s">
        <v>50</v>
      </c>
      <c r="C666" s="12" t="s">
        <v>40</v>
      </c>
      <c r="D666" s="13" t="s">
        <v>65</v>
      </c>
      <c r="E666" s="12" t="s">
        <v>62</v>
      </c>
      <c r="F666" s="15" t="s">
        <v>537</v>
      </c>
      <c r="G666" s="3"/>
      <c r="I666" s="97" t="s">
        <v>901</v>
      </c>
      <c r="J666" s="238" t="s">
        <v>75</v>
      </c>
      <c r="K666" s="239"/>
      <c r="L666" s="239"/>
      <c r="M666" s="239"/>
      <c r="N666" s="239"/>
      <c r="O666" s="239"/>
      <c r="P666" s="239"/>
      <c r="Q666" s="239"/>
      <c r="R666" s="240"/>
    </row>
    <row r="667" spans="2:18" ht="34.9" customHeight="1" x14ac:dyDescent="0.25">
      <c r="B667" s="11" t="s">
        <v>50</v>
      </c>
      <c r="C667" s="12" t="s">
        <v>40</v>
      </c>
      <c r="D667" s="13" t="s">
        <v>63</v>
      </c>
      <c r="E667" s="12" t="s">
        <v>62</v>
      </c>
      <c r="F667" s="15" t="s">
        <v>537</v>
      </c>
      <c r="G667" s="3"/>
      <c r="H667" s="3"/>
      <c r="I667" s="97" t="s">
        <v>901</v>
      </c>
      <c r="J667" s="238" t="s">
        <v>86</v>
      </c>
      <c r="K667" s="239"/>
      <c r="L667" s="239"/>
      <c r="M667" s="239"/>
      <c r="N667" s="239"/>
      <c r="O667" s="239"/>
      <c r="P667" s="239"/>
      <c r="Q667" s="239"/>
      <c r="R667" s="240"/>
    </row>
    <row r="668" spans="2:18" ht="30" customHeight="1" x14ac:dyDescent="0.25">
      <c r="B668" s="11" t="s">
        <v>50</v>
      </c>
      <c r="C668" s="12" t="s">
        <v>58</v>
      </c>
      <c r="D668" s="12" t="s">
        <v>56</v>
      </c>
      <c r="E668" s="12" t="s">
        <v>64</v>
      </c>
      <c r="F668" s="12" t="s">
        <v>260</v>
      </c>
      <c r="G668" s="3"/>
      <c r="H668" s="3"/>
      <c r="I668" s="97" t="s">
        <v>901</v>
      </c>
      <c r="J668" s="132" t="s">
        <v>258</v>
      </c>
      <c r="K668" s="133"/>
      <c r="L668" s="133"/>
      <c r="M668" s="133"/>
      <c r="N668" s="133"/>
      <c r="O668" s="133"/>
      <c r="P668" s="133"/>
      <c r="Q668" s="133"/>
      <c r="R668" s="134"/>
    </row>
    <row r="669" spans="2:18" ht="27" customHeight="1" x14ac:dyDescent="0.25">
      <c r="B669" s="11" t="s">
        <v>94</v>
      </c>
      <c r="C669" s="12" t="s">
        <v>58</v>
      </c>
      <c r="D669" s="12" t="s">
        <v>56</v>
      </c>
      <c r="E669" s="12" t="s">
        <v>62</v>
      </c>
      <c r="F669" s="12" t="s">
        <v>260</v>
      </c>
      <c r="G669" s="3"/>
      <c r="H669" s="3"/>
      <c r="I669" s="97" t="s">
        <v>902</v>
      </c>
      <c r="J669" s="200"/>
      <c r="K669" s="201"/>
      <c r="L669" s="201"/>
      <c r="M669" s="201"/>
      <c r="N669" s="201"/>
      <c r="O669" s="201"/>
      <c r="P669" s="201"/>
      <c r="Q669" s="201"/>
      <c r="R669" s="202"/>
    </row>
    <row r="670" spans="2:18" ht="34.15" customHeight="1" x14ac:dyDescent="0.25">
      <c r="B670" s="130" t="s">
        <v>51</v>
      </c>
      <c r="C670" s="131"/>
      <c r="D670" s="131"/>
      <c r="E670" s="131"/>
      <c r="F670" s="131"/>
      <c r="G670" s="131"/>
      <c r="H670" s="131"/>
      <c r="I670" s="131"/>
      <c r="J670" s="269" t="s">
        <v>326</v>
      </c>
      <c r="K670" s="269"/>
      <c r="L670" s="269"/>
      <c r="M670" s="269"/>
      <c r="N670" s="269"/>
      <c r="O670" s="269"/>
      <c r="P670" s="269"/>
      <c r="Q670" s="269"/>
      <c r="R670" s="270"/>
    </row>
    <row r="671" spans="2:18" ht="37.15" customHeight="1" x14ac:dyDescent="0.25">
      <c r="B671" s="130"/>
      <c r="C671" s="131"/>
      <c r="D671" s="131"/>
      <c r="E671" s="131"/>
      <c r="F671" s="131"/>
      <c r="G671" s="131"/>
      <c r="H671" s="131"/>
      <c r="I671" s="131"/>
      <c r="J671" s="269"/>
      <c r="K671" s="269"/>
      <c r="L671" s="269"/>
      <c r="M671" s="269"/>
      <c r="N671" s="269"/>
      <c r="O671" s="269"/>
      <c r="P671" s="269"/>
      <c r="Q671" s="269"/>
      <c r="R671" s="270"/>
    </row>
    <row r="672" spans="2:18" x14ac:dyDescent="0.25">
      <c r="B672" s="130" t="s">
        <v>54</v>
      </c>
      <c r="C672" s="131"/>
      <c r="D672" s="131"/>
      <c r="E672" s="131"/>
      <c r="F672" s="131"/>
      <c r="G672" s="131"/>
      <c r="H672" s="131"/>
      <c r="I672" s="131"/>
      <c r="J672" s="215" t="s">
        <v>334</v>
      </c>
      <c r="K672" s="216"/>
      <c r="L672" s="216"/>
      <c r="M672" s="216"/>
      <c r="N672" s="216"/>
      <c r="O672" s="216"/>
      <c r="P672" s="216"/>
      <c r="Q672" s="216"/>
      <c r="R672" s="217"/>
    </row>
    <row r="673" spans="2:18" x14ac:dyDescent="0.25">
      <c r="B673" s="130"/>
      <c r="C673" s="131"/>
      <c r="D673" s="131"/>
      <c r="E673" s="131"/>
      <c r="F673" s="131"/>
      <c r="G673" s="131"/>
      <c r="H673" s="131"/>
      <c r="I673" s="131"/>
      <c r="J673" s="247"/>
      <c r="K673" s="273"/>
      <c r="L673" s="273"/>
      <c r="M673" s="273"/>
      <c r="N673" s="273"/>
      <c r="O673" s="273"/>
      <c r="P673" s="273"/>
      <c r="Q673" s="273"/>
      <c r="R673" s="249"/>
    </row>
    <row r="674" spans="2:18" x14ac:dyDescent="0.25">
      <c r="B674" s="130" t="s">
        <v>330</v>
      </c>
      <c r="C674" s="131"/>
      <c r="D674" s="131"/>
      <c r="E674" s="131"/>
      <c r="F674" s="131"/>
      <c r="G674" s="131"/>
      <c r="H674" s="131"/>
      <c r="I674" s="131"/>
      <c r="J674" s="247"/>
      <c r="K674" s="273"/>
      <c r="L674" s="273"/>
      <c r="M674" s="273"/>
      <c r="N674" s="273"/>
      <c r="O674" s="273"/>
      <c r="P674" s="273"/>
      <c r="Q674" s="273"/>
      <c r="R674" s="249"/>
    </row>
    <row r="675" spans="2:18" ht="15.75" thickBot="1" x14ac:dyDescent="0.3">
      <c r="B675" s="141"/>
      <c r="C675" s="142"/>
      <c r="D675" s="142"/>
      <c r="E675" s="142"/>
      <c r="F675" s="142"/>
      <c r="G675" s="142"/>
      <c r="H675" s="142"/>
      <c r="I675" s="142"/>
      <c r="J675" s="250"/>
      <c r="K675" s="251"/>
      <c r="L675" s="251"/>
      <c r="M675" s="251"/>
      <c r="N675" s="251"/>
      <c r="O675" s="251"/>
      <c r="P675" s="251"/>
      <c r="Q675" s="251"/>
      <c r="R675" s="252"/>
    </row>
    <row r="676" spans="2:18" thickBot="1" x14ac:dyDescent="0.35"/>
    <row r="677" spans="2:18" x14ac:dyDescent="0.25">
      <c r="B677" s="173" t="s">
        <v>1</v>
      </c>
      <c r="C677" s="154"/>
      <c r="D677" s="154"/>
      <c r="E677" s="154"/>
      <c r="F677" s="154"/>
      <c r="G677" s="154"/>
      <c r="H677" s="154"/>
      <c r="I677" s="154"/>
      <c r="J677" s="154"/>
      <c r="K677" s="154"/>
      <c r="L677" s="154"/>
      <c r="M677" s="154"/>
      <c r="N677" s="154"/>
      <c r="O677" s="154"/>
      <c r="P677" s="154"/>
      <c r="Q677" s="154"/>
      <c r="R677" s="155"/>
    </row>
    <row r="678" spans="2:18" x14ac:dyDescent="0.25">
      <c r="B678" s="174"/>
      <c r="C678" s="262"/>
      <c r="D678" s="262"/>
      <c r="E678" s="262"/>
      <c r="F678" s="262"/>
      <c r="G678" s="262"/>
      <c r="H678" s="262"/>
      <c r="I678" s="262"/>
      <c r="J678" s="262"/>
      <c r="K678" s="262"/>
      <c r="L678" s="262"/>
      <c r="M678" s="262"/>
      <c r="N678" s="262"/>
      <c r="O678" s="262"/>
      <c r="P678" s="262"/>
      <c r="Q678" s="262"/>
      <c r="R678" s="158"/>
    </row>
    <row r="679" spans="2:18" x14ac:dyDescent="0.25">
      <c r="B679" s="174"/>
      <c r="C679" s="262"/>
      <c r="D679" s="262"/>
      <c r="E679" s="262"/>
      <c r="F679" s="262"/>
      <c r="G679" s="262"/>
      <c r="H679" s="262"/>
      <c r="I679" s="262"/>
      <c r="J679" s="262"/>
      <c r="K679" s="262"/>
      <c r="L679" s="262"/>
      <c r="M679" s="262"/>
      <c r="N679" s="262"/>
      <c r="O679" s="262"/>
      <c r="P679" s="262"/>
      <c r="Q679" s="262"/>
      <c r="R679" s="158"/>
    </row>
    <row r="680" spans="2:18" x14ac:dyDescent="0.25">
      <c r="B680" s="174" t="s">
        <v>2</v>
      </c>
      <c r="C680" s="262"/>
      <c r="D680" s="262"/>
      <c r="E680" s="262"/>
      <c r="F680" s="262"/>
      <c r="G680" s="262"/>
      <c r="H680" s="262"/>
      <c r="I680" s="262"/>
      <c r="J680" s="262"/>
      <c r="K680" s="262"/>
      <c r="L680" s="262"/>
      <c r="M680" s="262"/>
      <c r="N680" s="262"/>
      <c r="O680" s="262"/>
      <c r="P680" s="262"/>
      <c r="Q680" s="262"/>
      <c r="R680" s="158"/>
    </row>
    <row r="681" spans="2:18" x14ac:dyDescent="0.25">
      <c r="B681" s="174"/>
      <c r="C681" s="262"/>
      <c r="D681" s="262"/>
      <c r="E681" s="262"/>
      <c r="F681" s="262"/>
      <c r="G681" s="262"/>
      <c r="H681" s="262"/>
      <c r="I681" s="262"/>
      <c r="J681" s="262"/>
      <c r="K681" s="262"/>
      <c r="L681" s="262"/>
      <c r="M681" s="262"/>
      <c r="N681" s="262"/>
      <c r="O681" s="262"/>
      <c r="P681" s="262"/>
      <c r="Q681" s="262"/>
      <c r="R681" s="158"/>
    </row>
    <row r="682" spans="2:18" ht="15.75" thickBot="1" x14ac:dyDescent="0.3">
      <c r="B682" s="175" t="s">
        <v>3</v>
      </c>
      <c r="C682" s="146"/>
      <c r="D682" s="146"/>
      <c r="E682" s="146"/>
      <c r="F682" s="146"/>
      <c r="G682" s="146"/>
      <c r="H682" s="146"/>
      <c r="I682" s="146"/>
      <c r="J682" s="146"/>
      <c r="K682" s="146"/>
      <c r="L682" s="146"/>
      <c r="M682" s="146"/>
      <c r="N682" s="146"/>
      <c r="O682" s="146"/>
      <c r="P682" s="146"/>
      <c r="Q682" s="146"/>
      <c r="R682" s="176"/>
    </row>
    <row r="683" spans="2:18" thickBot="1" x14ac:dyDescent="0.35"/>
    <row r="684" spans="2:18" ht="14.45" x14ac:dyDescent="0.3">
      <c r="B684" s="177"/>
      <c r="C684" s="178"/>
      <c r="D684" s="178"/>
      <c r="E684" s="178"/>
      <c r="F684" s="178"/>
      <c r="G684" s="178"/>
      <c r="H684" s="178"/>
      <c r="I684" s="178"/>
      <c r="J684" s="178"/>
      <c r="K684" s="178"/>
      <c r="L684" s="178"/>
      <c r="M684" s="178"/>
      <c r="N684" s="178"/>
      <c r="O684" s="178"/>
      <c r="P684" s="178"/>
      <c r="Q684" s="178"/>
      <c r="R684" s="9"/>
    </row>
    <row r="685" spans="2:18" ht="15.75" thickBot="1" x14ac:dyDescent="0.3">
      <c r="B685" s="143" t="s">
        <v>4</v>
      </c>
      <c r="C685" s="144"/>
      <c r="D685" s="146" t="s">
        <v>273</v>
      </c>
      <c r="E685" s="146"/>
      <c r="F685" s="58"/>
      <c r="G685" s="58" t="s">
        <v>7</v>
      </c>
      <c r="H685" s="179">
        <v>43519</v>
      </c>
      <c r="I685" s="146"/>
      <c r="J685" s="58"/>
      <c r="K685" s="58" t="s">
        <v>11</v>
      </c>
      <c r="L685" s="49" t="s">
        <v>147</v>
      </c>
      <c r="M685" s="58"/>
      <c r="N685" s="58"/>
      <c r="O685" s="58" t="s">
        <v>13</v>
      </c>
      <c r="P685" s="100" t="s">
        <v>107</v>
      </c>
      <c r="Q685" s="144"/>
      <c r="R685" s="145"/>
    </row>
    <row r="686" spans="2:18" ht="14.45" x14ac:dyDescent="0.3">
      <c r="B686" s="143"/>
      <c r="C686" s="144"/>
      <c r="D686" s="144"/>
      <c r="E686" s="144"/>
      <c r="F686" s="144"/>
      <c r="G686" s="144"/>
      <c r="H686" s="144"/>
      <c r="I686" s="144"/>
      <c r="J686" s="144"/>
      <c r="K686" s="144"/>
      <c r="L686" s="144"/>
      <c r="M686" s="144"/>
      <c r="N686" s="144"/>
      <c r="O686" s="144"/>
      <c r="P686" s="144"/>
      <c r="Q686" s="144"/>
      <c r="R686" s="145"/>
    </row>
    <row r="687" spans="2:18" ht="15.75" thickBot="1" x14ac:dyDescent="0.3">
      <c r="B687" s="143" t="s">
        <v>5</v>
      </c>
      <c r="C687" s="144"/>
      <c r="D687" s="146"/>
      <c r="E687" s="146"/>
      <c r="F687" s="58"/>
      <c r="G687" s="58" t="s">
        <v>8</v>
      </c>
      <c r="H687" s="146">
        <v>1230</v>
      </c>
      <c r="I687" s="146"/>
      <c r="J687" s="58"/>
      <c r="K687" s="58" t="s">
        <v>12</v>
      </c>
      <c r="L687" s="18"/>
      <c r="M687" s="58"/>
      <c r="N687" s="58"/>
      <c r="O687" s="58" t="s">
        <v>14</v>
      </c>
      <c r="P687" s="28" t="s">
        <v>108</v>
      </c>
      <c r="Q687" s="144"/>
      <c r="R687" s="145"/>
    </row>
    <row r="688" spans="2:18" ht="14.45" x14ac:dyDescent="0.3">
      <c r="B688" s="143"/>
      <c r="C688" s="144"/>
      <c r="D688" s="144"/>
      <c r="E688" s="144"/>
      <c r="F688" s="144"/>
      <c r="G688" s="144"/>
      <c r="H688" s="144"/>
      <c r="I688" s="144"/>
      <c r="J688" s="144"/>
      <c r="K688" s="144"/>
      <c r="L688" s="144"/>
      <c r="M688" s="144"/>
      <c r="N688" s="144"/>
      <c r="O688" s="144"/>
      <c r="P688" s="144"/>
      <c r="Q688" s="144"/>
      <c r="R688" s="145"/>
    </row>
    <row r="689" spans="2:18" ht="15.75" thickBot="1" x14ac:dyDescent="0.3">
      <c r="B689" s="143" t="s">
        <v>6</v>
      </c>
      <c r="C689" s="144"/>
      <c r="D689" s="146" t="s">
        <v>213</v>
      </c>
      <c r="E689" s="146"/>
      <c r="F689" s="58"/>
      <c r="G689" s="58" t="s">
        <v>9</v>
      </c>
      <c r="H689" s="146" t="s">
        <v>214</v>
      </c>
      <c r="I689" s="146"/>
      <c r="J689" s="58"/>
      <c r="K689" s="58" t="s">
        <v>10</v>
      </c>
      <c r="L689" s="18"/>
      <c r="M689" s="58"/>
      <c r="N689" s="58"/>
      <c r="O689" s="58" t="s">
        <v>15</v>
      </c>
      <c r="P689" s="47">
        <v>23</v>
      </c>
      <c r="Q689" s="46" t="s">
        <v>16</v>
      </c>
      <c r="R689" s="48">
        <v>154</v>
      </c>
    </row>
    <row r="690" spans="2:18" thickBot="1" x14ac:dyDescent="0.35">
      <c r="B690" s="148"/>
      <c r="C690" s="149"/>
      <c r="D690" s="149"/>
      <c r="E690" s="149"/>
      <c r="F690" s="149"/>
      <c r="G690" s="149"/>
      <c r="H690" s="149"/>
      <c r="I690" s="149"/>
      <c r="J690" s="149"/>
      <c r="K690" s="149"/>
      <c r="L690" s="149"/>
      <c r="M690" s="149"/>
      <c r="N690" s="149"/>
      <c r="O690" s="149"/>
      <c r="P690" s="149"/>
      <c r="Q690" s="149"/>
      <c r="R690" s="150"/>
    </row>
    <row r="691" spans="2:18" thickBot="1" x14ac:dyDescent="0.35"/>
    <row r="692" spans="2:18" x14ac:dyDescent="0.25">
      <c r="B692" s="151" t="s">
        <v>17</v>
      </c>
      <c r="C692" s="152"/>
      <c r="D692" s="152"/>
      <c r="E692" s="152"/>
      <c r="F692" s="152"/>
      <c r="G692" s="152"/>
      <c r="H692" s="152"/>
      <c r="I692" s="152"/>
      <c r="J692" s="263" t="s">
        <v>24</v>
      </c>
      <c r="K692" s="263"/>
      <c r="L692" s="263"/>
      <c r="M692" s="263"/>
      <c r="N692" s="263"/>
      <c r="O692" s="263"/>
      <c r="P692" s="263"/>
      <c r="Q692" s="263"/>
      <c r="R692" s="264"/>
    </row>
    <row r="693" spans="2:18" x14ac:dyDescent="0.25">
      <c r="B693" s="162" t="s">
        <v>18</v>
      </c>
      <c r="C693" s="163" t="s">
        <v>19</v>
      </c>
      <c r="D693" s="163" t="s">
        <v>20</v>
      </c>
      <c r="E693" s="147" t="s">
        <v>25</v>
      </c>
      <c r="F693" s="147"/>
      <c r="G693" s="147" t="s">
        <v>26</v>
      </c>
      <c r="H693" s="147"/>
      <c r="I693" s="163" t="s">
        <v>23</v>
      </c>
      <c r="J693" s="163"/>
      <c r="K693" s="163"/>
      <c r="L693" s="163"/>
      <c r="M693" s="163"/>
      <c r="N693" s="163"/>
      <c r="O693" s="163"/>
      <c r="P693" s="163"/>
      <c r="Q693" s="163"/>
      <c r="R693" s="265"/>
    </row>
    <row r="694" spans="2:18" x14ac:dyDescent="0.25">
      <c r="B694" s="162"/>
      <c r="C694" s="163"/>
      <c r="D694" s="163"/>
      <c r="E694" s="6" t="s">
        <v>21</v>
      </c>
      <c r="F694" s="6" t="s">
        <v>22</v>
      </c>
      <c r="G694" s="6" t="s">
        <v>21</v>
      </c>
      <c r="H694" s="6" t="s">
        <v>22</v>
      </c>
      <c r="I694" s="163"/>
      <c r="J694" s="163"/>
      <c r="K694" s="163"/>
      <c r="L694" s="163"/>
      <c r="M694" s="163"/>
      <c r="N694" s="163"/>
      <c r="O694" s="163"/>
      <c r="P694" s="163"/>
      <c r="Q694" s="163"/>
      <c r="R694" s="265"/>
    </row>
    <row r="695" spans="2:18" ht="27.6" customHeight="1" x14ac:dyDescent="0.25">
      <c r="B695" s="11" t="s">
        <v>50</v>
      </c>
      <c r="C695" s="12" t="s">
        <v>40</v>
      </c>
      <c r="D695" s="13" t="s">
        <v>65</v>
      </c>
      <c r="E695" s="12" t="s">
        <v>62</v>
      </c>
      <c r="F695" s="15" t="s">
        <v>536</v>
      </c>
      <c r="G695" s="12"/>
      <c r="H695" s="12"/>
      <c r="I695" s="97" t="s">
        <v>903</v>
      </c>
      <c r="J695" s="238" t="s">
        <v>138</v>
      </c>
      <c r="K695" s="239"/>
      <c r="L695" s="239"/>
      <c r="M695" s="239"/>
      <c r="N695" s="239"/>
      <c r="O695" s="239"/>
      <c r="P695" s="239"/>
      <c r="Q695" s="239"/>
      <c r="R695" s="240"/>
    </row>
    <row r="696" spans="2:18" ht="30" customHeight="1" x14ac:dyDescent="0.25">
      <c r="B696" s="11" t="s">
        <v>50</v>
      </c>
      <c r="C696" s="12" t="s">
        <v>40</v>
      </c>
      <c r="D696" s="13" t="s">
        <v>63</v>
      </c>
      <c r="E696" s="12" t="s">
        <v>64</v>
      </c>
      <c r="F696" s="15" t="s">
        <v>536</v>
      </c>
      <c r="G696" s="3"/>
      <c r="H696" s="3"/>
      <c r="I696" s="97" t="s">
        <v>903</v>
      </c>
      <c r="J696" s="238" t="s">
        <v>110</v>
      </c>
      <c r="K696" s="239"/>
      <c r="L696" s="239"/>
      <c r="M696" s="239"/>
      <c r="N696" s="239"/>
      <c r="O696" s="239"/>
      <c r="P696" s="239"/>
      <c r="Q696" s="239"/>
      <c r="R696" s="240"/>
    </row>
    <row r="697" spans="2:18" ht="27.6" customHeight="1" x14ac:dyDescent="0.25">
      <c r="B697" s="11" t="s">
        <v>50</v>
      </c>
      <c r="C697" s="12" t="s">
        <v>40</v>
      </c>
      <c r="D697" s="13" t="s">
        <v>65</v>
      </c>
      <c r="E697" s="12" t="s">
        <v>62</v>
      </c>
      <c r="F697" s="15" t="s">
        <v>537</v>
      </c>
      <c r="G697" s="3"/>
      <c r="I697" s="97" t="s">
        <v>903</v>
      </c>
      <c r="J697" s="238" t="s">
        <v>200</v>
      </c>
      <c r="K697" s="239"/>
      <c r="L697" s="239"/>
      <c r="M697" s="239"/>
      <c r="N697" s="239"/>
      <c r="O697" s="239"/>
      <c r="P697" s="239"/>
      <c r="Q697" s="239"/>
      <c r="R697" s="240"/>
    </row>
    <row r="698" spans="2:18" ht="27.6" customHeight="1" x14ac:dyDescent="0.25">
      <c r="B698" s="11" t="s">
        <v>50</v>
      </c>
      <c r="C698" s="12" t="s">
        <v>40</v>
      </c>
      <c r="D698" s="13" t="s">
        <v>63</v>
      </c>
      <c r="E698" s="12" t="s">
        <v>62</v>
      </c>
      <c r="F698" s="15" t="s">
        <v>537</v>
      </c>
      <c r="G698" s="3"/>
      <c r="H698" s="3"/>
      <c r="I698" s="97" t="s">
        <v>903</v>
      </c>
      <c r="J698" s="238" t="s">
        <v>271</v>
      </c>
      <c r="K698" s="239"/>
      <c r="L698" s="239"/>
      <c r="M698" s="239"/>
      <c r="N698" s="239"/>
      <c r="O698" s="239"/>
      <c r="P698" s="239"/>
      <c r="Q698" s="239"/>
      <c r="R698" s="240"/>
    </row>
    <row r="699" spans="2:18" ht="14.45" customHeight="1" x14ac:dyDescent="0.25">
      <c r="B699" s="11" t="s">
        <v>50</v>
      </c>
      <c r="C699" s="12" t="s">
        <v>58</v>
      </c>
      <c r="D699" s="12" t="s">
        <v>56</v>
      </c>
      <c r="E699" s="12" t="s">
        <v>64</v>
      </c>
      <c r="F699" s="12" t="s">
        <v>260</v>
      </c>
      <c r="G699" s="3"/>
      <c r="H699" s="3"/>
      <c r="I699" s="97" t="s">
        <v>903</v>
      </c>
      <c r="J699" s="132" t="s">
        <v>258</v>
      </c>
      <c r="K699" s="133"/>
      <c r="L699" s="133"/>
      <c r="M699" s="133"/>
      <c r="N699" s="133"/>
      <c r="O699" s="133"/>
      <c r="P699" s="133"/>
      <c r="Q699" s="133"/>
      <c r="R699" s="134"/>
    </row>
    <row r="700" spans="2:18" x14ac:dyDescent="0.25">
      <c r="B700" s="11" t="s">
        <v>94</v>
      </c>
      <c r="C700" s="12" t="s">
        <v>58</v>
      </c>
      <c r="D700" s="12" t="s">
        <v>56</v>
      </c>
      <c r="E700" s="12" t="s">
        <v>62</v>
      </c>
      <c r="F700" s="12" t="s">
        <v>260</v>
      </c>
      <c r="G700" s="3"/>
      <c r="H700" s="3"/>
      <c r="I700" s="97" t="s">
        <v>904</v>
      </c>
      <c r="J700" s="200"/>
      <c r="K700" s="201"/>
      <c r="L700" s="201"/>
      <c r="M700" s="201"/>
      <c r="N700" s="201"/>
      <c r="O700" s="201"/>
      <c r="P700" s="201"/>
      <c r="Q700" s="201"/>
      <c r="R700" s="202"/>
    </row>
    <row r="701" spans="2:18" ht="14.45" customHeight="1" x14ac:dyDescent="0.25">
      <c r="B701" s="130" t="s">
        <v>51</v>
      </c>
      <c r="C701" s="131"/>
      <c r="D701" s="131"/>
      <c r="E701" s="131"/>
      <c r="F701" s="131"/>
      <c r="G701" s="131"/>
      <c r="H701" s="131"/>
      <c r="I701" s="131"/>
      <c r="J701" s="241" t="s">
        <v>270</v>
      </c>
      <c r="K701" s="242"/>
      <c r="L701" s="242"/>
      <c r="M701" s="242"/>
      <c r="N701" s="242"/>
      <c r="O701" s="242"/>
      <c r="P701" s="242"/>
      <c r="Q701" s="242"/>
      <c r="R701" s="243"/>
    </row>
    <row r="702" spans="2:18" ht="66" customHeight="1" x14ac:dyDescent="0.25">
      <c r="B702" s="130"/>
      <c r="C702" s="131"/>
      <c r="D702" s="131"/>
      <c r="E702" s="131"/>
      <c r="F702" s="131"/>
      <c r="G702" s="131"/>
      <c r="H702" s="131"/>
      <c r="I702" s="131"/>
      <c r="J702" s="244"/>
      <c r="K702" s="245"/>
      <c r="L702" s="245"/>
      <c r="M702" s="245"/>
      <c r="N702" s="245"/>
      <c r="O702" s="245"/>
      <c r="P702" s="245"/>
      <c r="Q702" s="245"/>
      <c r="R702" s="246"/>
    </row>
    <row r="703" spans="2:18" ht="14.45" customHeight="1" x14ac:dyDescent="0.25">
      <c r="B703" s="130" t="s">
        <v>54</v>
      </c>
      <c r="C703" s="131"/>
      <c r="D703" s="131"/>
      <c r="E703" s="131"/>
      <c r="F703" s="131"/>
      <c r="G703" s="131"/>
      <c r="H703" s="131"/>
      <c r="I703" s="131"/>
      <c r="J703" s="215" t="s">
        <v>332</v>
      </c>
      <c r="K703" s="216"/>
      <c r="L703" s="216"/>
      <c r="M703" s="216"/>
      <c r="N703" s="216"/>
      <c r="O703" s="216"/>
      <c r="P703" s="216"/>
      <c r="Q703" s="216"/>
      <c r="R703" s="217"/>
    </row>
    <row r="704" spans="2:18" x14ac:dyDescent="0.25">
      <c r="B704" s="130"/>
      <c r="C704" s="131"/>
      <c r="D704" s="131"/>
      <c r="E704" s="131"/>
      <c r="F704" s="131"/>
      <c r="G704" s="131"/>
      <c r="H704" s="131"/>
      <c r="I704" s="131"/>
      <c r="J704" s="247"/>
      <c r="K704" s="248"/>
      <c r="L704" s="248"/>
      <c r="M704" s="248"/>
      <c r="N704" s="248"/>
      <c r="O704" s="248"/>
      <c r="P704" s="248"/>
      <c r="Q704" s="248"/>
      <c r="R704" s="249"/>
    </row>
    <row r="705" spans="2:18" x14ac:dyDescent="0.25">
      <c r="B705" s="130" t="s">
        <v>330</v>
      </c>
      <c r="C705" s="131"/>
      <c r="D705" s="131"/>
      <c r="E705" s="131"/>
      <c r="F705" s="131"/>
      <c r="G705" s="131"/>
      <c r="H705" s="131"/>
      <c r="I705" s="131"/>
      <c r="J705" s="247"/>
      <c r="K705" s="248"/>
      <c r="L705" s="248"/>
      <c r="M705" s="248"/>
      <c r="N705" s="248"/>
      <c r="O705" s="248"/>
      <c r="P705" s="248"/>
      <c r="Q705" s="248"/>
      <c r="R705" s="249"/>
    </row>
    <row r="706" spans="2:18" ht="15.75" thickBot="1" x14ac:dyDescent="0.3">
      <c r="B706" s="141"/>
      <c r="C706" s="142"/>
      <c r="D706" s="142"/>
      <c r="E706" s="142"/>
      <c r="F706" s="142"/>
      <c r="G706" s="142"/>
      <c r="H706" s="142"/>
      <c r="I706" s="142"/>
      <c r="J706" s="250"/>
      <c r="K706" s="251"/>
      <c r="L706" s="251"/>
      <c r="M706" s="251"/>
      <c r="N706" s="251"/>
      <c r="O706" s="251"/>
      <c r="P706" s="251"/>
      <c r="Q706" s="251"/>
      <c r="R706" s="252"/>
    </row>
    <row r="707" spans="2:18" thickBot="1" x14ac:dyDescent="0.35">
      <c r="B707" s="25"/>
      <c r="C707" s="25"/>
      <c r="D707" s="25"/>
      <c r="E707" s="25"/>
      <c r="F707" s="25"/>
      <c r="G707" s="25"/>
      <c r="H707" s="25"/>
      <c r="I707" s="25"/>
      <c r="J707" s="26"/>
      <c r="K707" s="26"/>
      <c r="L707" s="26"/>
      <c r="M707" s="26"/>
      <c r="N707" s="26"/>
      <c r="O707" s="26"/>
      <c r="P707" s="26"/>
      <c r="Q707" s="26"/>
      <c r="R707" s="26"/>
    </row>
    <row r="708" spans="2:18" x14ac:dyDescent="0.25">
      <c r="B708" s="173" t="s">
        <v>1</v>
      </c>
      <c r="C708" s="154"/>
      <c r="D708" s="154"/>
      <c r="E708" s="154"/>
      <c r="F708" s="154"/>
      <c r="G708" s="154"/>
      <c r="H708" s="154"/>
      <c r="I708" s="154"/>
      <c r="J708" s="154"/>
      <c r="K708" s="154"/>
      <c r="L708" s="154"/>
      <c r="M708" s="154"/>
      <c r="N708" s="154"/>
      <c r="O708" s="154"/>
      <c r="P708" s="154"/>
      <c r="Q708" s="154"/>
      <c r="R708" s="155"/>
    </row>
    <row r="709" spans="2:18" x14ac:dyDescent="0.25">
      <c r="B709" s="174"/>
      <c r="C709" s="157"/>
      <c r="D709" s="157"/>
      <c r="E709" s="157"/>
      <c r="F709" s="157"/>
      <c r="G709" s="157"/>
      <c r="H709" s="157"/>
      <c r="I709" s="157"/>
      <c r="J709" s="157"/>
      <c r="K709" s="157"/>
      <c r="L709" s="157"/>
      <c r="M709" s="157"/>
      <c r="N709" s="157"/>
      <c r="O709" s="157"/>
      <c r="P709" s="157"/>
      <c r="Q709" s="157"/>
      <c r="R709" s="158"/>
    </row>
    <row r="710" spans="2:18" x14ac:dyDescent="0.25">
      <c r="B710" s="174"/>
      <c r="C710" s="157"/>
      <c r="D710" s="157"/>
      <c r="E710" s="157"/>
      <c r="F710" s="157"/>
      <c r="G710" s="157"/>
      <c r="H710" s="157"/>
      <c r="I710" s="157"/>
      <c r="J710" s="157"/>
      <c r="K710" s="157"/>
      <c r="L710" s="157"/>
      <c r="M710" s="157"/>
      <c r="N710" s="157"/>
      <c r="O710" s="157"/>
      <c r="P710" s="157"/>
      <c r="Q710" s="157"/>
      <c r="R710" s="158"/>
    </row>
    <row r="711" spans="2:18" x14ac:dyDescent="0.25">
      <c r="B711" s="174" t="s">
        <v>2</v>
      </c>
      <c r="C711" s="157"/>
      <c r="D711" s="157"/>
      <c r="E711" s="157"/>
      <c r="F711" s="157"/>
      <c r="G711" s="157"/>
      <c r="H711" s="157"/>
      <c r="I711" s="157"/>
      <c r="J711" s="157"/>
      <c r="K711" s="157"/>
      <c r="L711" s="157"/>
      <c r="M711" s="157"/>
      <c r="N711" s="157"/>
      <c r="O711" s="157"/>
      <c r="P711" s="157"/>
      <c r="Q711" s="157"/>
      <c r="R711" s="158"/>
    </row>
    <row r="712" spans="2:18" x14ac:dyDescent="0.25">
      <c r="B712" s="174"/>
      <c r="C712" s="157"/>
      <c r="D712" s="157"/>
      <c r="E712" s="157"/>
      <c r="F712" s="157"/>
      <c r="G712" s="157"/>
      <c r="H712" s="157"/>
      <c r="I712" s="157"/>
      <c r="J712" s="157"/>
      <c r="K712" s="157"/>
      <c r="L712" s="157"/>
      <c r="M712" s="157"/>
      <c r="N712" s="157"/>
      <c r="O712" s="157"/>
      <c r="P712" s="157"/>
      <c r="Q712" s="157"/>
      <c r="R712" s="158"/>
    </row>
    <row r="713" spans="2:18" ht="15.75" thickBot="1" x14ac:dyDescent="0.3">
      <c r="B713" s="175" t="s">
        <v>3</v>
      </c>
      <c r="C713" s="146"/>
      <c r="D713" s="146"/>
      <c r="E713" s="146"/>
      <c r="F713" s="146"/>
      <c r="G713" s="146"/>
      <c r="H713" s="146"/>
      <c r="I713" s="146"/>
      <c r="J713" s="146"/>
      <c r="K713" s="146"/>
      <c r="L713" s="146"/>
      <c r="M713" s="146"/>
      <c r="N713" s="146"/>
      <c r="O713" s="146"/>
      <c r="P713" s="146"/>
      <c r="Q713" s="146"/>
      <c r="R713" s="176"/>
    </row>
    <row r="714" spans="2:18" thickBot="1" x14ac:dyDescent="0.35"/>
    <row r="715" spans="2:18" ht="14.45" x14ac:dyDescent="0.3">
      <c r="B715" s="177"/>
      <c r="C715" s="178"/>
      <c r="D715" s="178"/>
      <c r="E715" s="178"/>
      <c r="F715" s="178"/>
      <c r="G715" s="178"/>
      <c r="H715" s="178"/>
      <c r="I715" s="178"/>
      <c r="J715" s="178"/>
      <c r="K715" s="178"/>
      <c r="L715" s="178"/>
      <c r="M715" s="178"/>
      <c r="N715" s="178"/>
      <c r="O715" s="178"/>
      <c r="P715" s="178"/>
      <c r="Q715" s="178"/>
      <c r="R715" s="9"/>
    </row>
    <row r="716" spans="2:18" ht="15.75" thickBot="1" x14ac:dyDescent="0.3">
      <c r="B716" s="143" t="s">
        <v>4</v>
      </c>
      <c r="C716" s="144"/>
      <c r="D716" s="146" t="s">
        <v>272</v>
      </c>
      <c r="E716" s="146"/>
      <c r="F716" s="58"/>
      <c r="G716" s="58" t="s">
        <v>7</v>
      </c>
      <c r="H716" s="179">
        <v>43529</v>
      </c>
      <c r="I716" s="146"/>
      <c r="J716" s="58"/>
      <c r="K716" s="58" t="s">
        <v>11</v>
      </c>
      <c r="L716" s="49" t="s">
        <v>147</v>
      </c>
      <c r="M716" s="58"/>
      <c r="N716" s="58"/>
      <c r="O716" s="58" t="s">
        <v>13</v>
      </c>
      <c r="P716" s="100" t="s">
        <v>108</v>
      </c>
      <c r="Q716" s="144"/>
      <c r="R716" s="145"/>
    </row>
    <row r="717" spans="2:18" ht="14.45" x14ac:dyDescent="0.3">
      <c r="B717" s="143"/>
      <c r="C717" s="144"/>
      <c r="D717" s="144"/>
      <c r="E717" s="144"/>
      <c r="F717" s="144"/>
      <c r="G717" s="144"/>
      <c r="H717" s="144"/>
      <c r="I717" s="144"/>
      <c r="J717" s="144"/>
      <c r="K717" s="144"/>
      <c r="L717" s="144"/>
      <c r="M717" s="144"/>
      <c r="N717" s="144"/>
      <c r="O717" s="144"/>
      <c r="P717" s="144"/>
      <c r="Q717" s="144"/>
      <c r="R717" s="145"/>
    </row>
    <row r="718" spans="2:18" ht="15.75" thickBot="1" x14ac:dyDescent="0.3">
      <c r="B718" s="143" t="s">
        <v>5</v>
      </c>
      <c r="C718" s="144"/>
      <c r="D718" s="146"/>
      <c r="E718" s="146"/>
      <c r="F718" s="58"/>
      <c r="G718" s="58" t="s">
        <v>8</v>
      </c>
      <c r="H718" s="146">
        <v>1230</v>
      </c>
      <c r="I718" s="146"/>
      <c r="J718" s="58"/>
      <c r="K718" s="58" t="s">
        <v>12</v>
      </c>
      <c r="L718" s="18"/>
      <c r="M718" s="58"/>
      <c r="N718" s="58"/>
      <c r="O718" s="58" t="s">
        <v>14</v>
      </c>
      <c r="P718" s="28" t="s">
        <v>109</v>
      </c>
      <c r="Q718" s="144"/>
      <c r="R718" s="145"/>
    </row>
    <row r="719" spans="2:18" ht="14.45" x14ac:dyDescent="0.3">
      <c r="B719" s="143"/>
      <c r="C719" s="144"/>
      <c r="D719" s="144"/>
      <c r="E719" s="144"/>
      <c r="F719" s="144"/>
      <c r="G719" s="144"/>
      <c r="H719" s="144"/>
      <c r="I719" s="144"/>
      <c r="J719" s="144"/>
      <c r="K719" s="144"/>
      <c r="L719" s="144"/>
      <c r="M719" s="144"/>
      <c r="N719" s="144"/>
      <c r="O719" s="144"/>
      <c r="P719" s="144"/>
      <c r="Q719" s="144"/>
      <c r="R719" s="145"/>
    </row>
    <row r="720" spans="2:18" ht="15.75" thickBot="1" x14ac:dyDescent="0.3">
      <c r="B720" s="143" t="s">
        <v>6</v>
      </c>
      <c r="C720" s="144"/>
      <c r="D720" s="146" t="s">
        <v>213</v>
      </c>
      <c r="E720" s="146"/>
      <c r="F720" s="58"/>
      <c r="G720" s="58" t="s">
        <v>9</v>
      </c>
      <c r="H720" s="146" t="s">
        <v>214</v>
      </c>
      <c r="I720" s="146"/>
      <c r="J720" s="58"/>
      <c r="K720" s="58" t="s">
        <v>10</v>
      </c>
      <c r="L720" s="18"/>
      <c r="M720" s="58"/>
      <c r="N720" s="58"/>
      <c r="O720" s="58" t="s">
        <v>15</v>
      </c>
      <c r="P720" s="47">
        <v>24</v>
      </c>
      <c r="Q720" s="46" t="s">
        <v>16</v>
      </c>
      <c r="R720" s="48">
        <v>154</v>
      </c>
    </row>
    <row r="721" spans="2:18" thickBot="1" x14ac:dyDescent="0.35">
      <c r="B721" s="148"/>
      <c r="C721" s="149"/>
      <c r="D721" s="149"/>
      <c r="E721" s="149"/>
      <c r="F721" s="149"/>
      <c r="G721" s="149"/>
      <c r="H721" s="149"/>
      <c r="I721" s="149"/>
      <c r="J721" s="149"/>
      <c r="K721" s="149"/>
      <c r="L721" s="149"/>
      <c r="M721" s="149"/>
      <c r="N721" s="149"/>
      <c r="O721" s="149"/>
      <c r="P721" s="149"/>
      <c r="Q721" s="149"/>
      <c r="R721" s="150"/>
    </row>
    <row r="722" spans="2:18" thickBot="1" x14ac:dyDescent="0.35"/>
    <row r="723" spans="2:18" x14ac:dyDescent="0.25">
      <c r="B723" s="151" t="s">
        <v>17</v>
      </c>
      <c r="C723" s="152"/>
      <c r="D723" s="152"/>
      <c r="E723" s="152"/>
      <c r="F723" s="152"/>
      <c r="G723" s="152"/>
      <c r="H723" s="152"/>
      <c r="I723" s="152"/>
      <c r="J723" s="153" t="s">
        <v>24</v>
      </c>
      <c r="K723" s="154"/>
      <c r="L723" s="154"/>
      <c r="M723" s="154"/>
      <c r="N723" s="154"/>
      <c r="O723" s="154"/>
      <c r="P723" s="154"/>
      <c r="Q723" s="154"/>
      <c r="R723" s="155"/>
    </row>
    <row r="724" spans="2:18" x14ac:dyDescent="0.25">
      <c r="B724" s="162" t="s">
        <v>18</v>
      </c>
      <c r="C724" s="163" t="s">
        <v>19</v>
      </c>
      <c r="D724" s="163" t="s">
        <v>20</v>
      </c>
      <c r="E724" s="147" t="s">
        <v>25</v>
      </c>
      <c r="F724" s="147"/>
      <c r="G724" s="147" t="s">
        <v>26</v>
      </c>
      <c r="H724" s="147"/>
      <c r="I724" s="163" t="s">
        <v>23</v>
      </c>
      <c r="J724" s="156"/>
      <c r="K724" s="157"/>
      <c r="L724" s="157"/>
      <c r="M724" s="157"/>
      <c r="N724" s="157"/>
      <c r="O724" s="157"/>
      <c r="P724" s="157"/>
      <c r="Q724" s="157"/>
      <c r="R724" s="158"/>
    </row>
    <row r="725" spans="2:18" x14ac:dyDescent="0.25">
      <c r="B725" s="162"/>
      <c r="C725" s="163"/>
      <c r="D725" s="163"/>
      <c r="E725" s="6" t="s">
        <v>21</v>
      </c>
      <c r="F725" s="6" t="s">
        <v>22</v>
      </c>
      <c r="G725" s="6" t="s">
        <v>21</v>
      </c>
      <c r="H725" s="6" t="s">
        <v>22</v>
      </c>
      <c r="I725" s="163"/>
      <c r="J725" s="159"/>
      <c r="K725" s="160"/>
      <c r="L725" s="160"/>
      <c r="M725" s="160"/>
      <c r="N725" s="160"/>
      <c r="O725" s="160"/>
      <c r="P725" s="160"/>
      <c r="Q725" s="160"/>
      <c r="R725" s="161"/>
    </row>
    <row r="726" spans="2:18" ht="36" customHeight="1" x14ac:dyDescent="0.25">
      <c r="B726" s="11" t="s">
        <v>50</v>
      </c>
      <c r="C726" s="12" t="s">
        <v>40</v>
      </c>
      <c r="D726" s="13" t="s">
        <v>65</v>
      </c>
      <c r="E726" s="12" t="s">
        <v>62</v>
      </c>
      <c r="F726" s="15" t="s">
        <v>536</v>
      </c>
      <c r="G726" s="12"/>
      <c r="H726" s="12"/>
      <c r="I726" s="97" t="s">
        <v>905</v>
      </c>
      <c r="J726" s="164" t="s">
        <v>138</v>
      </c>
      <c r="K726" s="165"/>
      <c r="L726" s="165"/>
      <c r="M726" s="165"/>
      <c r="N726" s="165"/>
      <c r="O726" s="165"/>
      <c r="P726" s="165"/>
      <c r="Q726" s="165"/>
      <c r="R726" s="166"/>
    </row>
    <row r="727" spans="2:18" ht="35.450000000000003" customHeight="1" x14ac:dyDescent="0.25">
      <c r="B727" s="11" t="s">
        <v>50</v>
      </c>
      <c r="C727" s="12" t="s">
        <v>40</v>
      </c>
      <c r="D727" s="13" t="s">
        <v>65</v>
      </c>
      <c r="E727" s="12" t="s">
        <v>64</v>
      </c>
      <c r="F727" s="15" t="s">
        <v>536</v>
      </c>
      <c r="G727" s="3"/>
      <c r="H727" s="3"/>
      <c r="I727" s="102" t="s">
        <v>905</v>
      </c>
      <c r="J727" s="164" t="s">
        <v>110</v>
      </c>
      <c r="K727" s="165"/>
      <c r="L727" s="165"/>
      <c r="M727" s="165"/>
      <c r="N727" s="165"/>
      <c r="O727" s="165"/>
      <c r="P727" s="165"/>
      <c r="Q727" s="165"/>
      <c r="R727" s="166"/>
    </row>
    <row r="728" spans="2:18" ht="33" customHeight="1" x14ac:dyDescent="0.25">
      <c r="B728" s="11" t="s">
        <v>50</v>
      </c>
      <c r="C728" s="12" t="s">
        <v>40</v>
      </c>
      <c r="D728" s="13" t="s">
        <v>65</v>
      </c>
      <c r="E728" s="12" t="s">
        <v>62</v>
      </c>
      <c r="F728" s="15" t="s">
        <v>537</v>
      </c>
      <c r="G728" s="3"/>
      <c r="I728" s="97" t="s">
        <v>905</v>
      </c>
      <c r="J728" s="164" t="s">
        <v>75</v>
      </c>
      <c r="K728" s="165"/>
      <c r="L728" s="165"/>
      <c r="M728" s="165"/>
      <c r="N728" s="165"/>
      <c r="O728" s="165"/>
      <c r="P728" s="165"/>
      <c r="Q728" s="165"/>
      <c r="R728" s="166"/>
    </row>
    <row r="729" spans="2:18" ht="30" customHeight="1" x14ac:dyDescent="0.25">
      <c r="B729" s="11" t="s">
        <v>50</v>
      </c>
      <c r="C729" s="12" t="s">
        <v>40</v>
      </c>
      <c r="D729" s="13" t="s">
        <v>63</v>
      </c>
      <c r="E729" s="12" t="s">
        <v>62</v>
      </c>
      <c r="F729" s="15" t="s">
        <v>537</v>
      </c>
      <c r="G729" s="3"/>
      <c r="H729" s="3"/>
      <c r="I729" s="97" t="s">
        <v>905</v>
      </c>
      <c r="J729" s="164" t="s">
        <v>86</v>
      </c>
      <c r="K729" s="165"/>
      <c r="L729" s="165"/>
      <c r="M729" s="165"/>
      <c r="N729" s="165"/>
      <c r="O729" s="165"/>
      <c r="P729" s="165"/>
      <c r="Q729" s="165"/>
      <c r="R729" s="166"/>
    </row>
    <row r="730" spans="2:18" ht="28.15" customHeight="1" x14ac:dyDescent="0.25">
      <c r="B730" s="11" t="s">
        <v>50</v>
      </c>
      <c r="C730" s="12" t="s">
        <v>58</v>
      </c>
      <c r="D730" s="12" t="s">
        <v>56</v>
      </c>
      <c r="E730" s="12" t="s">
        <v>64</v>
      </c>
      <c r="F730" s="12" t="s">
        <v>260</v>
      </c>
      <c r="G730" s="3"/>
      <c r="H730" s="3"/>
      <c r="I730" s="102" t="s">
        <v>905</v>
      </c>
      <c r="J730" s="164" t="s">
        <v>148</v>
      </c>
      <c r="K730" s="165"/>
      <c r="L730" s="165"/>
      <c r="M730" s="165"/>
      <c r="N730" s="165"/>
      <c r="O730" s="165"/>
      <c r="P730" s="165"/>
      <c r="Q730" s="165"/>
      <c r="R730" s="166"/>
    </row>
    <row r="731" spans="2:18" ht="48.6" customHeight="1" x14ac:dyDescent="0.25">
      <c r="B731" s="11" t="s">
        <v>50</v>
      </c>
      <c r="C731" s="12" t="s">
        <v>41</v>
      </c>
      <c r="D731" s="24" t="s">
        <v>63</v>
      </c>
      <c r="E731" s="12" t="s">
        <v>117</v>
      </c>
      <c r="F731" s="12" t="s">
        <v>275</v>
      </c>
      <c r="G731" s="3"/>
      <c r="H731" s="3"/>
      <c r="I731" s="102" t="s">
        <v>906</v>
      </c>
      <c r="J731" s="230" t="s">
        <v>354</v>
      </c>
      <c r="K731" s="231"/>
      <c r="L731" s="231"/>
      <c r="M731" s="231"/>
      <c r="N731" s="231"/>
      <c r="O731" s="231"/>
      <c r="P731" s="231"/>
      <c r="Q731" s="231"/>
      <c r="R731" s="232"/>
    </row>
    <row r="732" spans="2:18" ht="28.9" customHeight="1" x14ac:dyDescent="0.25">
      <c r="B732" s="11" t="s">
        <v>50</v>
      </c>
      <c r="C732" s="12" t="s">
        <v>113</v>
      </c>
      <c r="D732" s="15" t="s">
        <v>65</v>
      </c>
      <c r="E732" s="15" t="s">
        <v>64</v>
      </c>
      <c r="F732" s="15" t="s">
        <v>277</v>
      </c>
      <c r="G732" s="14"/>
      <c r="H732" s="14"/>
      <c r="I732" s="112" t="s">
        <v>907</v>
      </c>
      <c r="J732" s="227" t="s">
        <v>276</v>
      </c>
      <c r="K732" s="228"/>
      <c r="L732" s="228"/>
      <c r="M732" s="228"/>
      <c r="N732" s="228"/>
      <c r="O732" s="228"/>
      <c r="P732" s="228"/>
      <c r="Q732" s="228"/>
      <c r="R732" s="229"/>
    </row>
    <row r="733" spans="2:18" ht="32.450000000000003" customHeight="1" x14ac:dyDescent="0.25">
      <c r="B733" s="11" t="s">
        <v>94</v>
      </c>
      <c r="C733" s="12" t="s">
        <v>58</v>
      </c>
      <c r="D733" s="12" t="s">
        <v>56</v>
      </c>
      <c r="E733" s="12" t="s">
        <v>62</v>
      </c>
      <c r="F733" s="12" t="s">
        <v>260</v>
      </c>
      <c r="G733" s="3"/>
      <c r="H733" s="3"/>
      <c r="I733" s="97" t="s">
        <v>908</v>
      </c>
      <c r="J733" s="164" t="s">
        <v>150</v>
      </c>
      <c r="K733" s="165"/>
      <c r="L733" s="165"/>
      <c r="M733" s="165"/>
      <c r="N733" s="165"/>
      <c r="O733" s="165"/>
      <c r="P733" s="165"/>
      <c r="Q733" s="165"/>
      <c r="R733" s="166"/>
    </row>
    <row r="734" spans="2:18" ht="39" customHeight="1" x14ac:dyDescent="0.25">
      <c r="B734" s="130" t="s">
        <v>51</v>
      </c>
      <c r="C734" s="131"/>
      <c r="D734" s="131"/>
      <c r="E734" s="131"/>
      <c r="F734" s="131"/>
      <c r="G734" s="131"/>
      <c r="H734" s="131"/>
      <c r="I734" s="131"/>
      <c r="J734" s="167" t="s">
        <v>364</v>
      </c>
      <c r="K734" s="168"/>
      <c r="L734" s="168"/>
      <c r="M734" s="168"/>
      <c r="N734" s="168"/>
      <c r="O734" s="168"/>
      <c r="P734" s="168"/>
      <c r="Q734" s="168"/>
      <c r="R734" s="169"/>
    </row>
    <row r="735" spans="2:18" ht="36" customHeight="1" x14ac:dyDescent="0.25">
      <c r="B735" s="130"/>
      <c r="C735" s="131"/>
      <c r="D735" s="131"/>
      <c r="E735" s="131"/>
      <c r="F735" s="131"/>
      <c r="G735" s="131"/>
      <c r="H735" s="131"/>
      <c r="I735" s="131"/>
      <c r="J735" s="170"/>
      <c r="K735" s="171"/>
      <c r="L735" s="171"/>
      <c r="M735" s="171"/>
      <c r="N735" s="171"/>
      <c r="O735" s="171"/>
      <c r="P735" s="171"/>
      <c r="Q735" s="171"/>
      <c r="R735" s="172"/>
    </row>
    <row r="736" spans="2:18" ht="14.45" customHeight="1" x14ac:dyDescent="0.25">
      <c r="B736" s="130" t="s">
        <v>54</v>
      </c>
      <c r="C736" s="131"/>
      <c r="D736" s="131"/>
      <c r="E736" s="131"/>
      <c r="F736" s="131"/>
      <c r="G736" s="131"/>
      <c r="H736" s="131"/>
      <c r="I736" s="131"/>
      <c r="J736" s="132" t="s">
        <v>334</v>
      </c>
      <c r="K736" s="133"/>
      <c r="L736" s="133"/>
      <c r="M736" s="133"/>
      <c r="N736" s="133"/>
      <c r="O736" s="133"/>
      <c r="P736" s="133"/>
      <c r="Q736" s="133"/>
      <c r="R736" s="134"/>
    </row>
    <row r="737" spans="2:18" x14ac:dyDescent="0.25">
      <c r="B737" s="130"/>
      <c r="C737" s="131"/>
      <c r="D737" s="131"/>
      <c r="E737" s="131"/>
      <c r="F737" s="131"/>
      <c r="G737" s="131"/>
      <c r="H737" s="131"/>
      <c r="I737" s="131"/>
      <c r="J737" s="135"/>
      <c r="K737" s="136"/>
      <c r="L737" s="136"/>
      <c r="M737" s="136"/>
      <c r="N737" s="136"/>
      <c r="O737" s="136"/>
      <c r="P737" s="136"/>
      <c r="Q737" s="136"/>
      <c r="R737" s="137"/>
    </row>
    <row r="738" spans="2:18" x14ac:dyDescent="0.25">
      <c r="B738" s="130" t="s">
        <v>330</v>
      </c>
      <c r="C738" s="131"/>
      <c r="D738" s="131"/>
      <c r="E738" s="131"/>
      <c r="F738" s="131"/>
      <c r="G738" s="131"/>
      <c r="H738" s="131"/>
      <c r="I738" s="131"/>
      <c r="J738" s="135"/>
      <c r="K738" s="136"/>
      <c r="L738" s="136"/>
      <c r="M738" s="136"/>
      <c r="N738" s="136"/>
      <c r="O738" s="136"/>
      <c r="P738" s="136"/>
      <c r="Q738" s="136"/>
      <c r="R738" s="137"/>
    </row>
    <row r="739" spans="2:18" ht="15.75" thickBot="1" x14ac:dyDescent="0.3">
      <c r="B739" s="141"/>
      <c r="C739" s="142"/>
      <c r="D739" s="142"/>
      <c r="E739" s="142"/>
      <c r="F739" s="142"/>
      <c r="G739" s="142"/>
      <c r="H739" s="142"/>
      <c r="I739" s="142"/>
      <c r="J739" s="138"/>
      <c r="K739" s="139"/>
      <c r="L739" s="139"/>
      <c r="M739" s="139"/>
      <c r="N739" s="139"/>
      <c r="O739" s="139"/>
      <c r="P739" s="139"/>
      <c r="Q739" s="139"/>
      <c r="R739" s="140"/>
    </row>
    <row r="740" spans="2:18" thickBot="1" x14ac:dyDescent="0.35"/>
    <row r="741" spans="2:18" x14ac:dyDescent="0.25">
      <c r="B741" s="173" t="s">
        <v>1</v>
      </c>
      <c r="C741" s="154"/>
      <c r="D741" s="154"/>
      <c r="E741" s="154"/>
      <c r="F741" s="154"/>
      <c r="G741" s="154"/>
      <c r="H741" s="154"/>
      <c r="I741" s="154"/>
      <c r="J741" s="154"/>
      <c r="K741" s="154"/>
      <c r="L741" s="154"/>
      <c r="M741" s="154"/>
      <c r="N741" s="154"/>
      <c r="O741" s="154"/>
      <c r="P741" s="154"/>
      <c r="Q741" s="154"/>
      <c r="R741" s="155"/>
    </row>
    <row r="742" spans="2:18" x14ac:dyDescent="0.25">
      <c r="B742" s="174"/>
      <c r="C742" s="157"/>
      <c r="D742" s="157"/>
      <c r="E742" s="157"/>
      <c r="F742" s="157"/>
      <c r="G742" s="157"/>
      <c r="H742" s="157"/>
      <c r="I742" s="157"/>
      <c r="J742" s="157"/>
      <c r="K742" s="157"/>
      <c r="L742" s="157"/>
      <c r="M742" s="157"/>
      <c r="N742" s="157"/>
      <c r="O742" s="157"/>
      <c r="P742" s="157"/>
      <c r="Q742" s="157"/>
      <c r="R742" s="158"/>
    </row>
    <row r="743" spans="2:18" x14ac:dyDescent="0.25">
      <c r="B743" s="174"/>
      <c r="C743" s="157"/>
      <c r="D743" s="157"/>
      <c r="E743" s="157"/>
      <c r="F743" s="157"/>
      <c r="G743" s="157"/>
      <c r="H743" s="157"/>
      <c r="I743" s="157"/>
      <c r="J743" s="157"/>
      <c r="K743" s="157"/>
      <c r="L743" s="157"/>
      <c r="M743" s="157"/>
      <c r="N743" s="157"/>
      <c r="O743" s="157"/>
      <c r="P743" s="157"/>
      <c r="Q743" s="157"/>
      <c r="R743" s="158"/>
    </row>
    <row r="744" spans="2:18" x14ac:dyDescent="0.25">
      <c r="B744" s="174" t="s">
        <v>2</v>
      </c>
      <c r="C744" s="157"/>
      <c r="D744" s="157"/>
      <c r="E744" s="157"/>
      <c r="F744" s="157"/>
      <c r="G744" s="157"/>
      <c r="H744" s="157"/>
      <c r="I744" s="157"/>
      <c r="J744" s="157"/>
      <c r="K744" s="157"/>
      <c r="L744" s="157"/>
      <c r="M744" s="157"/>
      <c r="N744" s="157"/>
      <c r="O744" s="157"/>
      <c r="P744" s="157"/>
      <c r="Q744" s="157"/>
      <c r="R744" s="158"/>
    </row>
    <row r="745" spans="2:18" x14ac:dyDescent="0.25">
      <c r="B745" s="174"/>
      <c r="C745" s="157"/>
      <c r="D745" s="157"/>
      <c r="E745" s="157"/>
      <c r="F745" s="157"/>
      <c r="G745" s="157"/>
      <c r="H745" s="157"/>
      <c r="I745" s="157"/>
      <c r="J745" s="157"/>
      <c r="K745" s="157"/>
      <c r="L745" s="157"/>
      <c r="M745" s="157"/>
      <c r="N745" s="157"/>
      <c r="O745" s="157"/>
      <c r="P745" s="157"/>
      <c r="Q745" s="157"/>
      <c r="R745" s="158"/>
    </row>
    <row r="746" spans="2:18" ht="15.75" thickBot="1" x14ac:dyDescent="0.3">
      <c r="B746" s="175" t="s">
        <v>3</v>
      </c>
      <c r="C746" s="146"/>
      <c r="D746" s="146"/>
      <c r="E746" s="146"/>
      <c r="F746" s="146"/>
      <c r="G746" s="146"/>
      <c r="H746" s="146"/>
      <c r="I746" s="146"/>
      <c r="J746" s="146"/>
      <c r="K746" s="146"/>
      <c r="L746" s="146"/>
      <c r="M746" s="146"/>
      <c r="N746" s="146"/>
      <c r="O746" s="146"/>
      <c r="P746" s="146"/>
      <c r="Q746" s="146"/>
      <c r="R746" s="176"/>
    </row>
    <row r="747" spans="2:18" thickBot="1" x14ac:dyDescent="0.35"/>
    <row r="748" spans="2:18" ht="14.45" x14ac:dyDescent="0.3">
      <c r="B748" s="177"/>
      <c r="C748" s="178"/>
      <c r="D748" s="178"/>
      <c r="E748" s="178"/>
      <c r="F748" s="178"/>
      <c r="G748" s="178"/>
      <c r="H748" s="178"/>
      <c r="I748" s="178"/>
      <c r="J748" s="178"/>
      <c r="K748" s="178"/>
      <c r="L748" s="178"/>
      <c r="M748" s="178"/>
      <c r="N748" s="178"/>
      <c r="O748" s="178"/>
      <c r="P748" s="178"/>
      <c r="Q748" s="178"/>
      <c r="R748" s="9"/>
    </row>
    <row r="749" spans="2:18" ht="15.75" thickBot="1" x14ac:dyDescent="0.3">
      <c r="B749" s="143" t="s">
        <v>4</v>
      </c>
      <c r="C749" s="144"/>
      <c r="D749" s="146"/>
      <c r="E749" s="146"/>
      <c r="F749" s="58"/>
      <c r="G749" s="58" t="s">
        <v>7</v>
      </c>
      <c r="H749" s="179">
        <v>43529</v>
      </c>
      <c r="I749" s="146"/>
      <c r="J749" s="58"/>
      <c r="K749" s="58" t="s">
        <v>11</v>
      </c>
      <c r="L749" s="49" t="s">
        <v>147</v>
      </c>
      <c r="M749" s="58"/>
      <c r="N749" s="58"/>
      <c r="O749" s="58" t="s">
        <v>13</v>
      </c>
      <c r="P749" s="100" t="s">
        <v>109</v>
      </c>
      <c r="Q749" s="144"/>
      <c r="R749" s="145"/>
    </row>
    <row r="750" spans="2:18" ht="14.45" x14ac:dyDescent="0.3">
      <c r="B750" s="143"/>
      <c r="C750" s="144"/>
      <c r="D750" s="144"/>
      <c r="E750" s="144"/>
      <c r="F750" s="144"/>
      <c r="G750" s="144"/>
      <c r="H750" s="144"/>
      <c r="I750" s="144"/>
      <c r="J750" s="144"/>
      <c r="K750" s="144"/>
      <c r="L750" s="144"/>
      <c r="M750" s="144"/>
      <c r="N750" s="144"/>
      <c r="O750" s="144"/>
      <c r="P750" s="144"/>
      <c r="Q750" s="144"/>
      <c r="R750" s="145"/>
    </row>
    <row r="751" spans="2:18" ht="15.75" thickBot="1" x14ac:dyDescent="0.3">
      <c r="B751" s="143" t="s">
        <v>5</v>
      </c>
      <c r="C751" s="144"/>
      <c r="D751" s="146" t="s">
        <v>273</v>
      </c>
      <c r="E751" s="146"/>
      <c r="F751" s="58"/>
      <c r="G751" s="58" t="s">
        <v>8</v>
      </c>
      <c r="H751" s="146">
        <v>1230</v>
      </c>
      <c r="I751" s="146"/>
      <c r="J751" s="58"/>
      <c r="K751" s="58" t="s">
        <v>12</v>
      </c>
      <c r="L751" s="18"/>
      <c r="M751" s="58"/>
      <c r="N751" s="58"/>
      <c r="O751" s="58" t="s">
        <v>14</v>
      </c>
      <c r="P751" s="28" t="s">
        <v>111</v>
      </c>
      <c r="Q751" s="144"/>
      <c r="R751" s="145"/>
    </row>
    <row r="752" spans="2:18" ht="14.45" x14ac:dyDescent="0.3">
      <c r="B752" s="143"/>
      <c r="C752" s="144"/>
      <c r="D752" s="144"/>
      <c r="E752" s="144"/>
      <c r="F752" s="144"/>
      <c r="G752" s="144"/>
      <c r="H752" s="144"/>
      <c r="I752" s="144"/>
      <c r="J752" s="144"/>
      <c r="K752" s="144"/>
      <c r="L752" s="144"/>
      <c r="M752" s="144"/>
      <c r="N752" s="144"/>
      <c r="O752" s="144"/>
      <c r="P752" s="144"/>
      <c r="Q752" s="144"/>
      <c r="R752" s="145"/>
    </row>
    <row r="753" spans="2:18" ht="15.75" thickBot="1" x14ac:dyDescent="0.3">
      <c r="B753" s="143" t="s">
        <v>6</v>
      </c>
      <c r="C753" s="144"/>
      <c r="D753" s="146" t="s">
        <v>213</v>
      </c>
      <c r="E753" s="146"/>
      <c r="F753" s="58"/>
      <c r="G753" s="58" t="s">
        <v>9</v>
      </c>
      <c r="H753" s="146" t="s">
        <v>214</v>
      </c>
      <c r="I753" s="146"/>
      <c r="J753" s="58"/>
      <c r="K753" s="58" t="s">
        <v>10</v>
      </c>
      <c r="L753" s="18"/>
      <c r="M753" s="58"/>
      <c r="N753" s="58"/>
      <c r="O753" s="58" t="s">
        <v>15</v>
      </c>
      <c r="P753" s="47">
        <v>25</v>
      </c>
      <c r="Q753" s="46" t="s">
        <v>16</v>
      </c>
      <c r="R753" s="48">
        <v>154</v>
      </c>
    </row>
    <row r="754" spans="2:18" thickBot="1" x14ac:dyDescent="0.35">
      <c r="B754" s="148"/>
      <c r="C754" s="149"/>
      <c r="D754" s="149"/>
      <c r="E754" s="149"/>
      <c r="F754" s="149"/>
      <c r="G754" s="149"/>
      <c r="H754" s="149"/>
      <c r="I754" s="149"/>
      <c r="J754" s="149"/>
      <c r="K754" s="149"/>
      <c r="L754" s="149"/>
      <c r="M754" s="149"/>
      <c r="N754" s="149"/>
      <c r="O754" s="149"/>
      <c r="P754" s="149"/>
      <c r="Q754" s="149"/>
      <c r="R754" s="150"/>
    </row>
    <row r="755" spans="2:18" thickBot="1" x14ac:dyDescent="0.35"/>
    <row r="756" spans="2:18" x14ac:dyDescent="0.25">
      <c r="B756" s="151" t="s">
        <v>17</v>
      </c>
      <c r="C756" s="152"/>
      <c r="D756" s="152"/>
      <c r="E756" s="152"/>
      <c r="F756" s="152"/>
      <c r="G756" s="152"/>
      <c r="H756" s="152"/>
      <c r="I756" s="152"/>
      <c r="J756" s="153" t="s">
        <v>24</v>
      </c>
      <c r="K756" s="154"/>
      <c r="L756" s="154"/>
      <c r="M756" s="154"/>
      <c r="N756" s="154"/>
      <c r="O756" s="154"/>
      <c r="P756" s="154"/>
      <c r="Q756" s="154"/>
      <c r="R756" s="155"/>
    </row>
    <row r="757" spans="2:18" x14ac:dyDescent="0.25">
      <c r="B757" s="162" t="s">
        <v>18</v>
      </c>
      <c r="C757" s="163" t="s">
        <v>19</v>
      </c>
      <c r="D757" s="163" t="s">
        <v>20</v>
      </c>
      <c r="E757" s="147" t="s">
        <v>25</v>
      </c>
      <c r="F757" s="147"/>
      <c r="G757" s="147" t="s">
        <v>26</v>
      </c>
      <c r="H757" s="147"/>
      <c r="I757" s="163" t="s">
        <v>23</v>
      </c>
      <c r="J757" s="156"/>
      <c r="K757" s="157"/>
      <c r="L757" s="157"/>
      <c r="M757" s="157"/>
      <c r="N757" s="157"/>
      <c r="O757" s="157"/>
      <c r="P757" s="157"/>
      <c r="Q757" s="157"/>
      <c r="R757" s="158"/>
    </row>
    <row r="758" spans="2:18" x14ac:dyDescent="0.25">
      <c r="B758" s="162"/>
      <c r="C758" s="163"/>
      <c r="D758" s="163"/>
      <c r="E758" s="6" t="s">
        <v>21</v>
      </c>
      <c r="F758" s="6" t="s">
        <v>22</v>
      </c>
      <c r="G758" s="6" t="s">
        <v>21</v>
      </c>
      <c r="H758" s="6" t="s">
        <v>22</v>
      </c>
      <c r="I758" s="163"/>
      <c r="J758" s="159"/>
      <c r="K758" s="160"/>
      <c r="L758" s="160"/>
      <c r="M758" s="160"/>
      <c r="N758" s="160"/>
      <c r="O758" s="160"/>
      <c r="P758" s="160"/>
      <c r="Q758" s="160"/>
      <c r="R758" s="161"/>
    </row>
    <row r="759" spans="2:18" ht="32.450000000000003" customHeight="1" x14ac:dyDescent="0.25">
      <c r="B759" s="11" t="s">
        <v>50</v>
      </c>
      <c r="C759" s="12" t="s">
        <v>40</v>
      </c>
      <c r="D759" s="13" t="s">
        <v>63</v>
      </c>
      <c r="E759" s="12" t="s">
        <v>62</v>
      </c>
      <c r="F759" s="15" t="s">
        <v>536</v>
      </c>
      <c r="G759" s="12"/>
      <c r="H759" s="12"/>
      <c r="I759" s="97" t="s">
        <v>909</v>
      </c>
      <c r="J759" s="164" t="s">
        <v>99</v>
      </c>
      <c r="K759" s="165"/>
      <c r="L759" s="165"/>
      <c r="M759" s="165"/>
      <c r="N759" s="165"/>
      <c r="O759" s="165"/>
      <c r="P759" s="165"/>
      <c r="Q759" s="165"/>
      <c r="R759" s="166"/>
    </row>
    <row r="760" spans="2:18" ht="40.15" customHeight="1" x14ac:dyDescent="0.25">
      <c r="B760" s="11" t="s">
        <v>50</v>
      </c>
      <c r="C760" s="12" t="s">
        <v>40</v>
      </c>
      <c r="D760" s="13" t="s">
        <v>63</v>
      </c>
      <c r="E760" s="12" t="s">
        <v>64</v>
      </c>
      <c r="F760" s="15" t="s">
        <v>536</v>
      </c>
      <c r="G760" s="3"/>
      <c r="H760" s="3"/>
      <c r="I760" s="97" t="s">
        <v>909</v>
      </c>
      <c r="J760" s="164" t="s">
        <v>99</v>
      </c>
      <c r="K760" s="165"/>
      <c r="L760" s="165"/>
      <c r="M760" s="165"/>
      <c r="N760" s="165"/>
      <c r="O760" s="165"/>
      <c r="P760" s="165"/>
      <c r="Q760" s="165"/>
      <c r="R760" s="166"/>
    </row>
    <row r="761" spans="2:18" ht="34.15" customHeight="1" x14ac:dyDescent="0.25">
      <c r="B761" s="11" t="s">
        <v>50</v>
      </c>
      <c r="C761" s="12" t="s">
        <v>40</v>
      </c>
      <c r="D761" s="13" t="s">
        <v>65</v>
      </c>
      <c r="E761" s="12" t="s">
        <v>62</v>
      </c>
      <c r="F761" s="15" t="s">
        <v>537</v>
      </c>
      <c r="G761" s="3"/>
      <c r="I761" s="97" t="s">
        <v>909</v>
      </c>
      <c r="J761" s="164" t="s">
        <v>75</v>
      </c>
      <c r="K761" s="165"/>
      <c r="L761" s="165"/>
      <c r="M761" s="165"/>
      <c r="N761" s="165"/>
      <c r="O761" s="165"/>
      <c r="P761" s="165"/>
      <c r="Q761" s="165"/>
      <c r="R761" s="166"/>
    </row>
    <row r="762" spans="2:18" ht="32.450000000000003" customHeight="1" x14ac:dyDescent="0.25">
      <c r="B762" s="11" t="s">
        <v>50</v>
      </c>
      <c r="C762" s="12" t="s">
        <v>40</v>
      </c>
      <c r="D762" s="13" t="s">
        <v>63</v>
      </c>
      <c r="E762" s="12" t="s">
        <v>62</v>
      </c>
      <c r="F762" s="15" t="s">
        <v>537</v>
      </c>
      <c r="G762" s="3"/>
      <c r="H762" s="3"/>
      <c r="I762" s="97" t="s">
        <v>909</v>
      </c>
      <c r="J762" s="164" t="s">
        <v>86</v>
      </c>
      <c r="K762" s="165"/>
      <c r="L762" s="165"/>
      <c r="M762" s="165"/>
      <c r="N762" s="165"/>
      <c r="O762" s="165"/>
      <c r="P762" s="165"/>
      <c r="Q762" s="165"/>
      <c r="R762" s="166"/>
    </row>
    <row r="763" spans="2:18" ht="29.45" customHeight="1" x14ac:dyDescent="0.25">
      <c r="B763" s="11" t="s">
        <v>50</v>
      </c>
      <c r="C763" s="12" t="s">
        <v>58</v>
      </c>
      <c r="D763" s="12" t="s">
        <v>56</v>
      </c>
      <c r="E763" s="12" t="s">
        <v>64</v>
      </c>
      <c r="F763" s="12" t="s">
        <v>260</v>
      </c>
      <c r="G763" s="3"/>
      <c r="H763" s="3"/>
      <c r="I763" s="97" t="s">
        <v>909</v>
      </c>
      <c r="J763" s="164" t="s">
        <v>93</v>
      </c>
      <c r="K763" s="165"/>
      <c r="L763" s="165"/>
      <c r="M763" s="165"/>
      <c r="N763" s="165"/>
      <c r="O763" s="165"/>
      <c r="P763" s="165"/>
      <c r="Q763" s="165"/>
      <c r="R763" s="166"/>
    </row>
    <row r="764" spans="2:18" ht="28.9" customHeight="1" x14ac:dyDescent="0.25">
      <c r="B764" s="11" t="s">
        <v>50</v>
      </c>
      <c r="C764" s="12" t="s">
        <v>41</v>
      </c>
      <c r="D764" s="15" t="s">
        <v>63</v>
      </c>
      <c r="E764" s="12" t="s">
        <v>62</v>
      </c>
      <c r="F764" s="12" t="s">
        <v>275</v>
      </c>
      <c r="G764" s="3"/>
      <c r="H764" s="3"/>
      <c r="I764" s="97" t="s">
        <v>910</v>
      </c>
      <c r="J764" s="256" t="s">
        <v>112</v>
      </c>
      <c r="K764" s="257"/>
      <c r="L764" s="257"/>
      <c r="M764" s="257"/>
      <c r="N764" s="257"/>
      <c r="O764" s="257"/>
      <c r="P764" s="257"/>
      <c r="Q764" s="257"/>
      <c r="R764" s="258"/>
    </row>
    <row r="765" spans="2:18" ht="24" customHeight="1" x14ac:dyDescent="0.25">
      <c r="B765" s="11" t="s">
        <v>50</v>
      </c>
      <c r="C765" s="12" t="s">
        <v>113</v>
      </c>
      <c r="D765" s="15" t="s">
        <v>65</v>
      </c>
      <c r="E765" s="15" t="s">
        <v>64</v>
      </c>
      <c r="F765" s="12" t="s">
        <v>278</v>
      </c>
      <c r="G765" s="3"/>
      <c r="H765" s="3"/>
      <c r="I765" s="97" t="s">
        <v>911</v>
      </c>
      <c r="J765" s="259" t="s">
        <v>377</v>
      </c>
      <c r="K765" s="260"/>
      <c r="L765" s="260"/>
      <c r="M765" s="260"/>
      <c r="N765" s="260"/>
      <c r="O765" s="260"/>
      <c r="P765" s="260"/>
      <c r="Q765" s="260"/>
      <c r="R765" s="261"/>
    </row>
    <row r="766" spans="2:18" ht="35.450000000000003" customHeight="1" x14ac:dyDescent="0.25">
      <c r="B766" s="11" t="s">
        <v>94</v>
      </c>
      <c r="C766" s="12" t="s">
        <v>58</v>
      </c>
      <c r="D766" s="12" t="s">
        <v>56</v>
      </c>
      <c r="E766" s="12" t="s">
        <v>62</v>
      </c>
      <c r="F766" s="12" t="s">
        <v>260</v>
      </c>
      <c r="G766" s="3"/>
      <c r="H766" s="3"/>
      <c r="I766" s="45"/>
      <c r="J766" s="164" t="s">
        <v>151</v>
      </c>
      <c r="K766" s="165"/>
      <c r="L766" s="165"/>
      <c r="M766" s="165"/>
      <c r="N766" s="165"/>
      <c r="O766" s="165"/>
      <c r="P766" s="165"/>
      <c r="Q766" s="165"/>
      <c r="R766" s="166"/>
    </row>
    <row r="767" spans="2:18" ht="14.45" customHeight="1" x14ac:dyDescent="0.25">
      <c r="B767" s="130" t="s">
        <v>51</v>
      </c>
      <c r="C767" s="131"/>
      <c r="D767" s="131"/>
      <c r="E767" s="131"/>
      <c r="F767" s="131"/>
      <c r="G767" s="131"/>
      <c r="H767" s="131"/>
      <c r="I767" s="131"/>
      <c r="J767" s="167" t="s">
        <v>365</v>
      </c>
      <c r="K767" s="168"/>
      <c r="L767" s="168"/>
      <c r="M767" s="168"/>
      <c r="N767" s="168"/>
      <c r="O767" s="168"/>
      <c r="P767" s="168"/>
      <c r="Q767" s="168"/>
      <c r="R767" s="169"/>
    </row>
    <row r="768" spans="2:18" ht="69" customHeight="1" x14ac:dyDescent="0.25">
      <c r="B768" s="130"/>
      <c r="C768" s="131"/>
      <c r="D768" s="131"/>
      <c r="E768" s="131"/>
      <c r="F768" s="131"/>
      <c r="G768" s="131"/>
      <c r="H768" s="131"/>
      <c r="I768" s="131"/>
      <c r="J768" s="170"/>
      <c r="K768" s="171"/>
      <c r="L768" s="171"/>
      <c r="M768" s="171"/>
      <c r="N768" s="171"/>
      <c r="O768" s="171"/>
      <c r="P768" s="171"/>
      <c r="Q768" s="171"/>
      <c r="R768" s="172"/>
    </row>
    <row r="769" spans="2:18" ht="14.45" customHeight="1" x14ac:dyDescent="0.25">
      <c r="B769" s="130" t="s">
        <v>54</v>
      </c>
      <c r="C769" s="131"/>
      <c r="D769" s="131"/>
      <c r="E769" s="131"/>
      <c r="F769" s="131"/>
      <c r="G769" s="131"/>
      <c r="H769" s="131"/>
      <c r="I769" s="131"/>
      <c r="J769" s="132" t="s">
        <v>336</v>
      </c>
      <c r="K769" s="133"/>
      <c r="L769" s="133"/>
      <c r="M769" s="133"/>
      <c r="N769" s="133"/>
      <c r="O769" s="133"/>
      <c r="P769" s="133"/>
      <c r="Q769" s="133"/>
      <c r="R769" s="134"/>
    </row>
    <row r="770" spans="2:18" x14ac:dyDescent="0.25">
      <c r="B770" s="130"/>
      <c r="C770" s="131"/>
      <c r="D770" s="131"/>
      <c r="E770" s="131"/>
      <c r="F770" s="131"/>
      <c r="G770" s="131"/>
      <c r="H770" s="131"/>
      <c r="I770" s="131"/>
      <c r="J770" s="135"/>
      <c r="K770" s="136"/>
      <c r="L770" s="136"/>
      <c r="M770" s="136"/>
      <c r="N770" s="136"/>
      <c r="O770" s="136"/>
      <c r="P770" s="136"/>
      <c r="Q770" s="136"/>
      <c r="R770" s="137"/>
    </row>
    <row r="771" spans="2:18" x14ac:dyDescent="0.25">
      <c r="B771" s="130" t="s">
        <v>335</v>
      </c>
      <c r="C771" s="131"/>
      <c r="D771" s="131"/>
      <c r="E771" s="131"/>
      <c r="F771" s="131"/>
      <c r="G771" s="131"/>
      <c r="H771" s="131"/>
      <c r="I771" s="131"/>
      <c r="J771" s="135"/>
      <c r="K771" s="136"/>
      <c r="L771" s="136"/>
      <c r="M771" s="136"/>
      <c r="N771" s="136"/>
      <c r="O771" s="136"/>
      <c r="P771" s="136"/>
      <c r="Q771" s="136"/>
      <c r="R771" s="137"/>
    </row>
    <row r="772" spans="2:18" ht="15.75" thickBot="1" x14ac:dyDescent="0.3">
      <c r="B772" s="141"/>
      <c r="C772" s="142"/>
      <c r="D772" s="142"/>
      <c r="E772" s="142"/>
      <c r="F772" s="142"/>
      <c r="G772" s="142"/>
      <c r="H772" s="142"/>
      <c r="I772" s="142"/>
      <c r="J772" s="138"/>
      <c r="K772" s="139"/>
      <c r="L772" s="139"/>
      <c r="M772" s="139"/>
      <c r="N772" s="139"/>
      <c r="O772" s="139"/>
      <c r="P772" s="139"/>
      <c r="Q772" s="139"/>
      <c r="R772" s="140"/>
    </row>
    <row r="773" spans="2:18" thickBot="1" x14ac:dyDescent="0.35"/>
    <row r="774" spans="2:18" x14ac:dyDescent="0.25">
      <c r="B774" s="173" t="s">
        <v>1</v>
      </c>
      <c r="C774" s="154"/>
      <c r="D774" s="154"/>
      <c r="E774" s="154"/>
      <c r="F774" s="154"/>
      <c r="G774" s="154"/>
      <c r="H774" s="154"/>
      <c r="I774" s="154"/>
      <c r="J774" s="154"/>
      <c r="K774" s="154"/>
      <c r="L774" s="154"/>
      <c r="M774" s="154"/>
      <c r="N774" s="154"/>
      <c r="O774" s="154"/>
      <c r="P774" s="154"/>
      <c r="Q774" s="154"/>
      <c r="R774" s="155"/>
    </row>
    <row r="775" spans="2:18" x14ac:dyDescent="0.25">
      <c r="B775" s="174"/>
      <c r="C775" s="157"/>
      <c r="D775" s="157"/>
      <c r="E775" s="157"/>
      <c r="F775" s="157"/>
      <c r="G775" s="157"/>
      <c r="H775" s="157"/>
      <c r="I775" s="157"/>
      <c r="J775" s="157"/>
      <c r="K775" s="157"/>
      <c r="L775" s="157"/>
      <c r="M775" s="157"/>
      <c r="N775" s="157"/>
      <c r="O775" s="157"/>
      <c r="P775" s="157"/>
      <c r="Q775" s="157"/>
      <c r="R775" s="158"/>
    </row>
    <row r="776" spans="2:18" x14ac:dyDescent="0.25">
      <c r="B776" s="174"/>
      <c r="C776" s="157"/>
      <c r="D776" s="157"/>
      <c r="E776" s="157"/>
      <c r="F776" s="157"/>
      <c r="G776" s="157"/>
      <c r="H776" s="157"/>
      <c r="I776" s="157"/>
      <c r="J776" s="157"/>
      <c r="K776" s="157"/>
      <c r="L776" s="157"/>
      <c r="M776" s="157"/>
      <c r="N776" s="157"/>
      <c r="O776" s="157"/>
      <c r="P776" s="157"/>
      <c r="Q776" s="157"/>
      <c r="R776" s="158"/>
    </row>
    <row r="777" spans="2:18" x14ac:dyDescent="0.25">
      <c r="B777" s="174" t="s">
        <v>2</v>
      </c>
      <c r="C777" s="157"/>
      <c r="D777" s="157"/>
      <c r="E777" s="157"/>
      <c r="F777" s="157"/>
      <c r="G777" s="157"/>
      <c r="H777" s="157"/>
      <c r="I777" s="157"/>
      <c r="J777" s="157"/>
      <c r="K777" s="157"/>
      <c r="L777" s="157"/>
      <c r="M777" s="157"/>
      <c r="N777" s="157"/>
      <c r="O777" s="157"/>
      <c r="P777" s="157"/>
      <c r="Q777" s="157"/>
      <c r="R777" s="158"/>
    </row>
    <row r="778" spans="2:18" x14ac:dyDescent="0.25">
      <c r="B778" s="174"/>
      <c r="C778" s="157"/>
      <c r="D778" s="157"/>
      <c r="E778" s="157"/>
      <c r="F778" s="157"/>
      <c r="G778" s="157"/>
      <c r="H778" s="157"/>
      <c r="I778" s="157"/>
      <c r="J778" s="157"/>
      <c r="K778" s="157"/>
      <c r="L778" s="157"/>
      <c r="M778" s="157"/>
      <c r="N778" s="157"/>
      <c r="O778" s="157"/>
      <c r="P778" s="157"/>
      <c r="Q778" s="157"/>
      <c r="R778" s="158"/>
    </row>
    <row r="779" spans="2:18" ht="15.75" thickBot="1" x14ac:dyDescent="0.3">
      <c r="B779" s="175" t="s">
        <v>3</v>
      </c>
      <c r="C779" s="146"/>
      <c r="D779" s="146"/>
      <c r="E779" s="146"/>
      <c r="F779" s="146"/>
      <c r="G779" s="146"/>
      <c r="H779" s="146"/>
      <c r="I779" s="146"/>
      <c r="J779" s="146"/>
      <c r="K779" s="146"/>
      <c r="L779" s="146"/>
      <c r="M779" s="146"/>
      <c r="N779" s="146"/>
      <c r="O779" s="146"/>
      <c r="P779" s="146"/>
      <c r="Q779" s="146"/>
      <c r="R779" s="176"/>
    </row>
    <row r="780" spans="2:18" thickBot="1" x14ac:dyDescent="0.35"/>
    <row r="781" spans="2:18" ht="14.45" x14ac:dyDescent="0.3">
      <c r="B781" s="177"/>
      <c r="C781" s="178"/>
      <c r="D781" s="178"/>
      <c r="E781" s="178"/>
      <c r="F781" s="178"/>
      <c r="G781" s="178"/>
      <c r="H781" s="178"/>
      <c r="I781" s="178"/>
      <c r="J781" s="178"/>
      <c r="K781" s="178"/>
      <c r="L781" s="178"/>
      <c r="M781" s="178"/>
      <c r="N781" s="178"/>
      <c r="O781" s="178"/>
      <c r="P781" s="178"/>
      <c r="Q781" s="178"/>
      <c r="R781" s="9"/>
    </row>
    <row r="782" spans="2:18" ht="15.75" thickBot="1" x14ac:dyDescent="0.3">
      <c r="B782" s="143" t="s">
        <v>4</v>
      </c>
      <c r="C782" s="144"/>
      <c r="D782" s="146" t="s">
        <v>273</v>
      </c>
      <c r="E782" s="146"/>
      <c r="F782" s="58"/>
      <c r="G782" s="58" t="s">
        <v>7</v>
      </c>
      <c r="H782" s="179">
        <v>43529</v>
      </c>
      <c r="I782" s="146"/>
      <c r="J782" s="58"/>
      <c r="K782" s="58" t="s">
        <v>11</v>
      </c>
      <c r="L782" s="49" t="s">
        <v>147</v>
      </c>
      <c r="M782" s="58"/>
      <c r="N782" s="58"/>
      <c r="O782" s="58" t="s">
        <v>13</v>
      </c>
      <c r="P782" s="100" t="s">
        <v>111</v>
      </c>
      <c r="Q782" s="144"/>
      <c r="R782" s="145"/>
    </row>
    <row r="783" spans="2:18" ht="14.45" x14ac:dyDescent="0.3">
      <c r="B783" s="143"/>
      <c r="C783" s="144"/>
      <c r="D783" s="144"/>
      <c r="E783" s="144"/>
      <c r="F783" s="144"/>
      <c r="G783" s="144"/>
      <c r="H783" s="144"/>
      <c r="I783" s="144"/>
      <c r="J783" s="144"/>
      <c r="K783" s="144"/>
      <c r="L783" s="144"/>
      <c r="M783" s="144"/>
      <c r="N783" s="144"/>
      <c r="O783" s="144"/>
      <c r="P783" s="144"/>
      <c r="Q783" s="144"/>
      <c r="R783" s="145"/>
    </row>
    <row r="784" spans="2:18" ht="15.75" thickBot="1" x14ac:dyDescent="0.3">
      <c r="B784" s="143" t="s">
        <v>5</v>
      </c>
      <c r="C784" s="144"/>
      <c r="D784" s="146"/>
      <c r="E784" s="146"/>
      <c r="F784" s="58"/>
      <c r="G784" s="58" t="s">
        <v>8</v>
      </c>
      <c r="H784" s="146">
        <v>1230</v>
      </c>
      <c r="I784" s="146"/>
      <c r="J784" s="58"/>
      <c r="K784" s="58" t="s">
        <v>12</v>
      </c>
      <c r="L784" s="18"/>
      <c r="M784" s="58"/>
      <c r="N784" s="58"/>
      <c r="O784" s="58" t="s">
        <v>14</v>
      </c>
      <c r="P784" s="28" t="s">
        <v>114</v>
      </c>
      <c r="Q784" s="144"/>
      <c r="R784" s="145"/>
    </row>
    <row r="785" spans="2:18" ht="14.45" x14ac:dyDescent="0.3">
      <c r="B785" s="143"/>
      <c r="C785" s="144"/>
      <c r="D785" s="144"/>
      <c r="E785" s="144"/>
      <c r="F785" s="144"/>
      <c r="G785" s="144"/>
      <c r="H785" s="144"/>
      <c r="I785" s="144"/>
      <c r="J785" s="144"/>
      <c r="K785" s="144"/>
      <c r="L785" s="144"/>
      <c r="M785" s="144"/>
      <c r="N785" s="144"/>
      <c r="O785" s="144"/>
      <c r="P785" s="144"/>
      <c r="Q785" s="144"/>
      <c r="R785" s="145"/>
    </row>
    <row r="786" spans="2:18" ht="15.75" thickBot="1" x14ac:dyDescent="0.3">
      <c r="B786" s="175" t="s">
        <v>6</v>
      </c>
      <c r="C786" s="146"/>
      <c r="D786" s="146" t="s">
        <v>213</v>
      </c>
      <c r="E786" s="146"/>
      <c r="F786" s="7"/>
      <c r="G786" s="7" t="s">
        <v>9</v>
      </c>
      <c r="H786" s="146" t="s">
        <v>262</v>
      </c>
      <c r="I786" s="146"/>
      <c r="J786" s="7"/>
      <c r="K786" s="7" t="s">
        <v>10</v>
      </c>
      <c r="L786" s="59"/>
      <c r="M786" s="7"/>
      <c r="N786" s="7"/>
      <c r="O786" s="7" t="s">
        <v>15</v>
      </c>
      <c r="P786" s="47">
        <v>26</v>
      </c>
      <c r="Q786" s="47" t="s">
        <v>16</v>
      </c>
      <c r="R786" s="48">
        <v>154</v>
      </c>
    </row>
    <row r="787" spans="2:18" thickBot="1" x14ac:dyDescent="0.35">
      <c r="B787" s="148"/>
      <c r="C787" s="149"/>
      <c r="D787" s="149"/>
      <c r="E787" s="149"/>
      <c r="F787" s="149"/>
      <c r="G787" s="149"/>
      <c r="H787" s="149"/>
      <c r="I787" s="149"/>
      <c r="J787" s="149"/>
      <c r="K787" s="149"/>
      <c r="L787" s="149"/>
      <c r="M787" s="149"/>
      <c r="N787" s="149"/>
      <c r="O787" s="149"/>
      <c r="P787" s="149"/>
      <c r="Q787" s="149"/>
      <c r="R787" s="150"/>
    </row>
    <row r="788" spans="2:18" thickBot="1" x14ac:dyDescent="0.35"/>
    <row r="789" spans="2:18" x14ac:dyDescent="0.25">
      <c r="B789" s="151" t="s">
        <v>17</v>
      </c>
      <c r="C789" s="152"/>
      <c r="D789" s="152"/>
      <c r="E789" s="152"/>
      <c r="F789" s="152"/>
      <c r="G789" s="152"/>
      <c r="H789" s="152"/>
      <c r="I789" s="152"/>
      <c r="J789" s="153" t="s">
        <v>24</v>
      </c>
      <c r="K789" s="154"/>
      <c r="L789" s="154"/>
      <c r="M789" s="154"/>
      <c r="N789" s="154"/>
      <c r="O789" s="154"/>
      <c r="P789" s="154"/>
      <c r="Q789" s="154"/>
      <c r="R789" s="155"/>
    </row>
    <row r="790" spans="2:18" x14ac:dyDescent="0.25">
      <c r="B790" s="162" t="s">
        <v>18</v>
      </c>
      <c r="C790" s="163" t="s">
        <v>19</v>
      </c>
      <c r="D790" s="163" t="s">
        <v>20</v>
      </c>
      <c r="E790" s="147" t="s">
        <v>25</v>
      </c>
      <c r="F790" s="147"/>
      <c r="G790" s="147" t="s">
        <v>26</v>
      </c>
      <c r="H790" s="147"/>
      <c r="I790" s="163" t="s">
        <v>23</v>
      </c>
      <c r="J790" s="156"/>
      <c r="K790" s="157"/>
      <c r="L790" s="157"/>
      <c r="M790" s="157"/>
      <c r="N790" s="157"/>
      <c r="O790" s="157"/>
      <c r="P790" s="157"/>
      <c r="Q790" s="157"/>
      <c r="R790" s="158"/>
    </row>
    <row r="791" spans="2:18" x14ac:dyDescent="0.25">
      <c r="B791" s="162"/>
      <c r="C791" s="163"/>
      <c r="D791" s="163"/>
      <c r="E791" s="6" t="s">
        <v>21</v>
      </c>
      <c r="F791" s="6" t="s">
        <v>22</v>
      </c>
      <c r="G791" s="6" t="s">
        <v>21</v>
      </c>
      <c r="H791" s="6" t="s">
        <v>22</v>
      </c>
      <c r="I791" s="163"/>
      <c r="J791" s="159"/>
      <c r="K791" s="160"/>
      <c r="L791" s="160"/>
      <c r="M791" s="160"/>
      <c r="N791" s="160"/>
      <c r="O791" s="160"/>
      <c r="P791" s="160"/>
      <c r="Q791" s="160"/>
      <c r="R791" s="161"/>
    </row>
    <row r="792" spans="2:18" ht="36" customHeight="1" x14ac:dyDescent="0.25">
      <c r="B792" s="11" t="s">
        <v>50</v>
      </c>
      <c r="C792" s="12" t="s">
        <v>40</v>
      </c>
      <c r="D792" s="13" t="s">
        <v>65</v>
      </c>
      <c r="E792" s="12" t="s">
        <v>62</v>
      </c>
      <c r="F792" s="15" t="s">
        <v>536</v>
      </c>
      <c r="G792" s="12"/>
      <c r="H792" s="12"/>
      <c r="I792" s="97" t="s">
        <v>912</v>
      </c>
      <c r="J792" s="164" t="s">
        <v>156</v>
      </c>
      <c r="K792" s="165"/>
      <c r="L792" s="165"/>
      <c r="M792" s="165"/>
      <c r="N792" s="165"/>
      <c r="O792" s="165"/>
      <c r="P792" s="165"/>
      <c r="Q792" s="165"/>
      <c r="R792" s="166"/>
    </row>
    <row r="793" spans="2:18" ht="30" customHeight="1" x14ac:dyDescent="0.25">
      <c r="B793" s="11" t="s">
        <v>50</v>
      </c>
      <c r="C793" s="12" t="s">
        <v>40</v>
      </c>
      <c r="D793" s="13" t="s">
        <v>63</v>
      </c>
      <c r="E793" s="12" t="s">
        <v>64</v>
      </c>
      <c r="F793" s="15" t="s">
        <v>536</v>
      </c>
      <c r="G793" s="3"/>
      <c r="H793" s="3"/>
      <c r="I793" s="97" t="s">
        <v>912</v>
      </c>
      <c r="J793" s="164" t="s">
        <v>69</v>
      </c>
      <c r="K793" s="165"/>
      <c r="L793" s="165"/>
      <c r="M793" s="165"/>
      <c r="N793" s="165"/>
      <c r="O793" s="165"/>
      <c r="P793" s="165"/>
      <c r="Q793" s="165"/>
      <c r="R793" s="166"/>
    </row>
    <row r="794" spans="2:18" ht="30" customHeight="1" x14ac:dyDescent="0.25">
      <c r="B794" s="11" t="s">
        <v>50</v>
      </c>
      <c r="C794" s="12" t="s">
        <v>40</v>
      </c>
      <c r="D794" s="13" t="s">
        <v>63</v>
      </c>
      <c r="E794" s="12" t="s">
        <v>62</v>
      </c>
      <c r="F794" s="15" t="s">
        <v>537</v>
      </c>
      <c r="G794" s="3"/>
      <c r="I794" s="97" t="s">
        <v>912</v>
      </c>
      <c r="J794" s="164" t="s">
        <v>157</v>
      </c>
      <c r="K794" s="165"/>
      <c r="L794" s="165"/>
      <c r="M794" s="165"/>
      <c r="N794" s="165"/>
      <c r="O794" s="165"/>
      <c r="P794" s="165"/>
      <c r="Q794" s="165"/>
      <c r="R794" s="166"/>
    </row>
    <row r="795" spans="2:18" ht="31.9" customHeight="1" x14ac:dyDescent="0.25">
      <c r="B795" s="11" t="s">
        <v>50</v>
      </c>
      <c r="C795" s="12" t="s">
        <v>40</v>
      </c>
      <c r="D795" s="13" t="s">
        <v>56</v>
      </c>
      <c r="E795" s="12" t="s">
        <v>62</v>
      </c>
      <c r="F795" s="15" t="s">
        <v>537</v>
      </c>
      <c r="G795" s="3"/>
      <c r="H795" s="3"/>
      <c r="I795" s="97" t="s">
        <v>912</v>
      </c>
      <c r="J795" s="164" t="s">
        <v>115</v>
      </c>
      <c r="K795" s="165"/>
      <c r="L795" s="165"/>
      <c r="M795" s="165"/>
      <c r="N795" s="165"/>
      <c r="O795" s="165"/>
      <c r="P795" s="165"/>
      <c r="Q795" s="165"/>
      <c r="R795" s="166"/>
    </row>
    <row r="796" spans="2:18" ht="27" customHeight="1" x14ac:dyDescent="0.25">
      <c r="B796" s="11" t="s">
        <v>50</v>
      </c>
      <c r="C796" s="12" t="s">
        <v>58</v>
      </c>
      <c r="D796" s="12" t="s">
        <v>56</v>
      </c>
      <c r="E796" s="12" t="s">
        <v>64</v>
      </c>
      <c r="F796" s="12" t="s">
        <v>260</v>
      </c>
      <c r="G796" s="3"/>
      <c r="H796" s="3"/>
      <c r="I796" s="97" t="s">
        <v>912</v>
      </c>
      <c r="J796" s="164" t="s">
        <v>93</v>
      </c>
      <c r="K796" s="165"/>
      <c r="L796" s="165"/>
      <c r="M796" s="165"/>
      <c r="N796" s="165"/>
      <c r="O796" s="165"/>
      <c r="P796" s="165"/>
      <c r="Q796" s="165"/>
      <c r="R796" s="166"/>
    </row>
    <row r="797" spans="2:18" ht="30.6" customHeight="1" x14ac:dyDescent="0.25">
      <c r="B797" s="11" t="s">
        <v>50</v>
      </c>
      <c r="C797" s="12" t="s">
        <v>263</v>
      </c>
      <c r="D797" s="15" t="s">
        <v>65</v>
      </c>
      <c r="E797" s="12" t="s">
        <v>116</v>
      </c>
      <c r="F797" s="12" t="s">
        <v>119</v>
      </c>
      <c r="G797" s="3"/>
      <c r="H797" s="3"/>
      <c r="I797" s="97" t="s">
        <v>913</v>
      </c>
      <c r="J797" s="227" t="s">
        <v>118</v>
      </c>
      <c r="K797" s="228"/>
      <c r="L797" s="228"/>
      <c r="M797" s="228"/>
      <c r="N797" s="228"/>
      <c r="O797" s="228"/>
      <c r="P797" s="228"/>
      <c r="Q797" s="228"/>
      <c r="R797" s="229"/>
    </row>
    <row r="798" spans="2:18" ht="27.6" customHeight="1" x14ac:dyDescent="0.25">
      <c r="B798" s="16" t="s">
        <v>50</v>
      </c>
      <c r="C798" s="17" t="s">
        <v>263</v>
      </c>
      <c r="D798" s="27" t="s">
        <v>63</v>
      </c>
      <c r="E798" s="12" t="s">
        <v>121</v>
      </c>
      <c r="F798" s="22" t="s">
        <v>283</v>
      </c>
      <c r="G798" s="3"/>
      <c r="H798" s="14"/>
      <c r="I798" s="97" t="s">
        <v>913</v>
      </c>
      <c r="J798" s="227" t="s">
        <v>279</v>
      </c>
      <c r="K798" s="228"/>
      <c r="L798" s="228"/>
      <c r="M798" s="228"/>
      <c r="N798" s="228"/>
      <c r="O798" s="228"/>
      <c r="P798" s="228"/>
      <c r="Q798" s="228"/>
      <c r="R798" s="229"/>
    </row>
    <row r="799" spans="2:18" ht="36" customHeight="1" x14ac:dyDescent="0.25">
      <c r="B799" s="23" t="s">
        <v>50</v>
      </c>
      <c r="C799" s="15" t="s">
        <v>263</v>
      </c>
      <c r="D799" s="15" t="s">
        <v>65</v>
      </c>
      <c r="E799" s="15" t="s">
        <v>120</v>
      </c>
      <c r="F799" s="15" t="s">
        <v>281</v>
      </c>
      <c r="H799" s="3"/>
      <c r="I799" s="97" t="s">
        <v>913</v>
      </c>
      <c r="J799" s="227" t="s">
        <v>378</v>
      </c>
      <c r="K799" s="228"/>
      <c r="L799" s="228"/>
      <c r="M799" s="228"/>
      <c r="N799" s="228"/>
      <c r="O799" s="228"/>
      <c r="P799" s="228"/>
      <c r="Q799" s="228"/>
      <c r="R799" s="229"/>
    </row>
    <row r="800" spans="2:18" ht="51.6" customHeight="1" x14ac:dyDescent="0.3">
      <c r="B800" s="11" t="s">
        <v>50</v>
      </c>
      <c r="C800" s="12" t="s">
        <v>39</v>
      </c>
      <c r="D800" s="15" t="s">
        <v>63</v>
      </c>
      <c r="E800" s="12" t="s">
        <v>122</v>
      </c>
      <c r="F800" s="12" t="s">
        <v>282</v>
      </c>
      <c r="G800" s="3"/>
      <c r="H800" s="3"/>
      <c r="I800" s="97" t="s">
        <v>914</v>
      </c>
      <c r="J800" s="164" t="s">
        <v>264</v>
      </c>
      <c r="K800" s="165"/>
      <c r="L800" s="165"/>
      <c r="M800" s="165"/>
      <c r="N800" s="165"/>
      <c r="O800" s="165"/>
      <c r="P800" s="165"/>
      <c r="Q800" s="165"/>
      <c r="R800" s="166"/>
    </row>
    <row r="801" spans="2:18" ht="40.15" customHeight="1" x14ac:dyDescent="0.25">
      <c r="B801" s="11" t="s">
        <v>94</v>
      </c>
      <c r="C801" s="12" t="s">
        <v>58</v>
      </c>
      <c r="D801" s="12" t="s">
        <v>56</v>
      </c>
      <c r="E801" s="12" t="s">
        <v>62</v>
      </c>
      <c r="F801" s="12" t="s">
        <v>260</v>
      </c>
      <c r="G801" s="3"/>
      <c r="H801" s="3"/>
      <c r="I801" s="97" t="s">
        <v>915</v>
      </c>
      <c r="J801" s="164" t="s">
        <v>93</v>
      </c>
      <c r="K801" s="165"/>
      <c r="L801" s="165"/>
      <c r="M801" s="165"/>
      <c r="N801" s="165"/>
      <c r="O801" s="165"/>
      <c r="P801" s="165"/>
      <c r="Q801" s="165"/>
      <c r="R801" s="166"/>
    </row>
    <row r="802" spans="2:18" ht="30.6" customHeight="1" x14ac:dyDescent="0.25">
      <c r="B802" s="130" t="s">
        <v>51</v>
      </c>
      <c r="C802" s="131"/>
      <c r="D802" s="131"/>
      <c r="E802" s="131"/>
      <c r="F802" s="131"/>
      <c r="G802" s="131"/>
      <c r="H802" s="131"/>
      <c r="I802" s="131"/>
      <c r="J802" s="167" t="s">
        <v>365</v>
      </c>
      <c r="K802" s="168"/>
      <c r="L802" s="168"/>
      <c r="M802" s="168"/>
      <c r="N802" s="168"/>
      <c r="O802" s="168"/>
      <c r="P802" s="168"/>
      <c r="Q802" s="168"/>
      <c r="R802" s="169"/>
    </row>
    <row r="803" spans="2:18" ht="50.45" customHeight="1" x14ac:dyDescent="0.25">
      <c r="B803" s="130"/>
      <c r="C803" s="131"/>
      <c r="D803" s="131"/>
      <c r="E803" s="131"/>
      <c r="F803" s="131"/>
      <c r="G803" s="131"/>
      <c r="H803" s="131"/>
      <c r="I803" s="131"/>
      <c r="J803" s="170"/>
      <c r="K803" s="171"/>
      <c r="L803" s="171"/>
      <c r="M803" s="171"/>
      <c r="N803" s="171"/>
      <c r="O803" s="171"/>
      <c r="P803" s="171"/>
      <c r="Q803" s="171"/>
      <c r="R803" s="172"/>
    </row>
    <row r="804" spans="2:18" ht="14.45" customHeight="1" x14ac:dyDescent="0.25">
      <c r="B804" s="130" t="s">
        <v>54</v>
      </c>
      <c r="C804" s="131"/>
      <c r="D804" s="131"/>
      <c r="E804" s="131"/>
      <c r="F804" s="131"/>
      <c r="G804" s="131"/>
      <c r="H804" s="131"/>
      <c r="I804" s="131"/>
      <c r="J804" s="132" t="s">
        <v>338</v>
      </c>
      <c r="K804" s="133"/>
      <c r="L804" s="133"/>
      <c r="M804" s="133"/>
      <c r="N804" s="133"/>
      <c r="O804" s="133"/>
      <c r="P804" s="133"/>
      <c r="Q804" s="133"/>
      <c r="R804" s="134"/>
    </row>
    <row r="805" spans="2:18" x14ac:dyDescent="0.25">
      <c r="B805" s="130"/>
      <c r="C805" s="131"/>
      <c r="D805" s="131"/>
      <c r="E805" s="131"/>
      <c r="F805" s="131"/>
      <c r="G805" s="131"/>
      <c r="H805" s="131"/>
      <c r="I805" s="131"/>
      <c r="J805" s="135"/>
      <c r="K805" s="136"/>
      <c r="L805" s="136"/>
      <c r="M805" s="136"/>
      <c r="N805" s="136"/>
      <c r="O805" s="136"/>
      <c r="P805" s="136"/>
      <c r="Q805" s="136"/>
      <c r="R805" s="137"/>
    </row>
    <row r="806" spans="2:18" x14ac:dyDescent="0.25">
      <c r="B806" s="130" t="s">
        <v>337</v>
      </c>
      <c r="C806" s="131"/>
      <c r="D806" s="131"/>
      <c r="E806" s="131"/>
      <c r="F806" s="131"/>
      <c r="G806" s="131"/>
      <c r="H806" s="131"/>
      <c r="I806" s="131"/>
      <c r="J806" s="135"/>
      <c r="K806" s="136"/>
      <c r="L806" s="136"/>
      <c r="M806" s="136"/>
      <c r="N806" s="136"/>
      <c r="O806" s="136"/>
      <c r="P806" s="136"/>
      <c r="Q806" s="136"/>
      <c r="R806" s="137"/>
    </row>
    <row r="807" spans="2:18" ht="15.75" thickBot="1" x14ac:dyDescent="0.3">
      <c r="B807" s="141"/>
      <c r="C807" s="142"/>
      <c r="D807" s="142"/>
      <c r="E807" s="142"/>
      <c r="F807" s="142"/>
      <c r="G807" s="142"/>
      <c r="H807" s="142"/>
      <c r="I807" s="142"/>
      <c r="J807" s="138"/>
      <c r="K807" s="139"/>
      <c r="L807" s="139"/>
      <c r="M807" s="139"/>
      <c r="N807" s="139"/>
      <c r="O807" s="139"/>
      <c r="P807" s="139"/>
      <c r="Q807" s="139"/>
      <c r="R807" s="140"/>
    </row>
    <row r="808" spans="2:18" thickBot="1" x14ac:dyDescent="0.35"/>
    <row r="809" spans="2:18" x14ac:dyDescent="0.25">
      <c r="B809" s="173" t="s">
        <v>1</v>
      </c>
      <c r="C809" s="154"/>
      <c r="D809" s="154"/>
      <c r="E809" s="154"/>
      <c r="F809" s="154"/>
      <c r="G809" s="154"/>
      <c r="H809" s="154"/>
      <c r="I809" s="154"/>
      <c r="J809" s="154"/>
      <c r="K809" s="154"/>
      <c r="L809" s="154"/>
      <c r="M809" s="154"/>
      <c r="N809" s="154"/>
      <c r="O809" s="154"/>
      <c r="P809" s="154"/>
      <c r="Q809" s="154"/>
      <c r="R809" s="155"/>
    </row>
    <row r="810" spans="2:18" x14ac:dyDescent="0.25">
      <c r="B810" s="174"/>
      <c r="C810" s="157"/>
      <c r="D810" s="157"/>
      <c r="E810" s="157"/>
      <c r="F810" s="157"/>
      <c r="G810" s="157"/>
      <c r="H810" s="157"/>
      <c r="I810" s="157"/>
      <c r="J810" s="157"/>
      <c r="K810" s="157"/>
      <c r="L810" s="157"/>
      <c r="M810" s="157"/>
      <c r="N810" s="157"/>
      <c r="O810" s="157"/>
      <c r="P810" s="157"/>
      <c r="Q810" s="157"/>
      <c r="R810" s="158"/>
    </row>
    <row r="811" spans="2:18" x14ac:dyDescent="0.25">
      <c r="B811" s="174"/>
      <c r="C811" s="157"/>
      <c r="D811" s="157"/>
      <c r="E811" s="157"/>
      <c r="F811" s="157"/>
      <c r="G811" s="157"/>
      <c r="H811" s="157"/>
      <c r="I811" s="157"/>
      <c r="J811" s="157"/>
      <c r="K811" s="157"/>
      <c r="L811" s="157"/>
      <c r="M811" s="157"/>
      <c r="N811" s="157"/>
      <c r="O811" s="157"/>
      <c r="P811" s="157"/>
      <c r="Q811" s="157"/>
      <c r="R811" s="158"/>
    </row>
    <row r="812" spans="2:18" x14ac:dyDescent="0.25">
      <c r="B812" s="174" t="s">
        <v>2</v>
      </c>
      <c r="C812" s="157"/>
      <c r="D812" s="157"/>
      <c r="E812" s="157"/>
      <c r="F812" s="157"/>
      <c r="G812" s="157"/>
      <c r="H812" s="157"/>
      <c r="I812" s="157"/>
      <c r="J812" s="157"/>
      <c r="K812" s="157"/>
      <c r="L812" s="157"/>
      <c r="M812" s="157"/>
      <c r="N812" s="157"/>
      <c r="O812" s="157"/>
      <c r="P812" s="157"/>
      <c r="Q812" s="157"/>
      <c r="R812" s="158"/>
    </row>
    <row r="813" spans="2:18" x14ac:dyDescent="0.25">
      <c r="B813" s="174"/>
      <c r="C813" s="157"/>
      <c r="D813" s="157"/>
      <c r="E813" s="157"/>
      <c r="F813" s="157"/>
      <c r="G813" s="157"/>
      <c r="H813" s="157"/>
      <c r="I813" s="157"/>
      <c r="J813" s="157"/>
      <c r="K813" s="157"/>
      <c r="L813" s="157"/>
      <c r="M813" s="157"/>
      <c r="N813" s="157"/>
      <c r="O813" s="157"/>
      <c r="P813" s="157"/>
      <c r="Q813" s="157"/>
      <c r="R813" s="158"/>
    </row>
    <row r="814" spans="2:18" ht="15.75" thickBot="1" x14ac:dyDescent="0.3">
      <c r="B814" s="175" t="s">
        <v>3</v>
      </c>
      <c r="C814" s="146"/>
      <c r="D814" s="146"/>
      <c r="E814" s="146"/>
      <c r="F814" s="146"/>
      <c r="G814" s="146"/>
      <c r="H814" s="146"/>
      <c r="I814" s="146"/>
      <c r="J814" s="146"/>
      <c r="K814" s="146"/>
      <c r="L814" s="146"/>
      <c r="M814" s="146"/>
      <c r="N814" s="146"/>
      <c r="O814" s="146"/>
      <c r="P814" s="146"/>
      <c r="Q814" s="146"/>
      <c r="R814" s="176"/>
    </row>
    <row r="815" spans="2:18" thickBot="1" x14ac:dyDescent="0.35"/>
    <row r="816" spans="2:18" ht="14.45" x14ac:dyDescent="0.3">
      <c r="B816" s="177"/>
      <c r="C816" s="178"/>
      <c r="D816" s="178"/>
      <c r="E816" s="178"/>
      <c r="F816" s="178"/>
      <c r="G816" s="178"/>
      <c r="H816" s="178"/>
      <c r="I816" s="178"/>
      <c r="J816" s="178"/>
      <c r="K816" s="178"/>
      <c r="L816" s="178"/>
      <c r="M816" s="178"/>
      <c r="N816" s="178"/>
      <c r="O816" s="178"/>
      <c r="P816" s="178"/>
      <c r="Q816" s="178"/>
      <c r="R816" s="9"/>
    </row>
    <row r="817" spans="2:18" ht="15.75" thickBot="1" x14ac:dyDescent="0.3">
      <c r="B817" s="143" t="s">
        <v>4</v>
      </c>
      <c r="C817" s="144"/>
      <c r="D817" s="146" t="s">
        <v>273</v>
      </c>
      <c r="E817" s="146"/>
      <c r="F817" s="58"/>
      <c r="G817" s="58" t="s">
        <v>7</v>
      </c>
      <c r="H817" s="179">
        <v>43529</v>
      </c>
      <c r="I817" s="146"/>
      <c r="J817" s="58"/>
      <c r="K817" s="58" t="s">
        <v>11</v>
      </c>
      <c r="L817" s="49" t="s">
        <v>147</v>
      </c>
      <c r="M817" s="58"/>
      <c r="N817" s="58"/>
      <c r="O817" s="58" t="s">
        <v>13</v>
      </c>
      <c r="P817" s="100" t="s">
        <v>114</v>
      </c>
      <c r="Q817" s="144"/>
      <c r="R817" s="145"/>
    </row>
    <row r="818" spans="2:18" ht="14.45" x14ac:dyDescent="0.3">
      <c r="B818" s="143"/>
      <c r="C818" s="144"/>
      <c r="D818" s="144"/>
      <c r="E818" s="144"/>
      <c r="F818" s="144"/>
      <c r="G818" s="144"/>
      <c r="H818" s="144"/>
      <c r="I818" s="144"/>
      <c r="J818" s="144"/>
      <c r="K818" s="144"/>
      <c r="L818" s="144"/>
      <c r="M818" s="144"/>
      <c r="N818" s="144"/>
      <c r="O818" s="144"/>
      <c r="P818" s="144"/>
      <c r="Q818" s="144"/>
      <c r="R818" s="145"/>
    </row>
    <row r="819" spans="2:18" ht="15.75" thickBot="1" x14ac:dyDescent="0.3">
      <c r="B819" s="143" t="s">
        <v>5</v>
      </c>
      <c r="C819" s="144"/>
      <c r="D819" s="146"/>
      <c r="E819" s="146"/>
      <c r="F819" s="58"/>
      <c r="G819" s="58" t="s">
        <v>8</v>
      </c>
      <c r="H819" s="146">
        <v>1230</v>
      </c>
      <c r="I819" s="146"/>
      <c r="J819" s="58"/>
      <c r="K819" s="58" t="s">
        <v>12</v>
      </c>
      <c r="L819" s="18"/>
      <c r="M819" s="58"/>
      <c r="N819" s="58"/>
      <c r="O819" s="58" t="s">
        <v>14</v>
      </c>
      <c r="P819" s="28" t="s">
        <v>123</v>
      </c>
      <c r="Q819" s="144"/>
      <c r="R819" s="145"/>
    </row>
    <row r="820" spans="2:18" ht="14.45" x14ac:dyDescent="0.3">
      <c r="B820" s="143"/>
      <c r="C820" s="144"/>
      <c r="D820" s="144"/>
      <c r="E820" s="144"/>
      <c r="F820" s="144"/>
      <c r="G820" s="144"/>
      <c r="H820" s="144"/>
      <c r="I820" s="144"/>
      <c r="J820" s="144"/>
      <c r="K820" s="144"/>
      <c r="L820" s="144"/>
      <c r="M820" s="144"/>
      <c r="N820" s="144"/>
      <c r="O820" s="144"/>
      <c r="P820" s="144"/>
      <c r="Q820" s="144"/>
      <c r="R820" s="145"/>
    </row>
    <row r="821" spans="2:18" ht="15.75" thickBot="1" x14ac:dyDescent="0.3">
      <c r="B821" s="143" t="s">
        <v>6</v>
      </c>
      <c r="C821" s="144"/>
      <c r="D821" s="146" t="s">
        <v>213</v>
      </c>
      <c r="E821" s="146"/>
      <c r="F821" s="58"/>
      <c r="G821" s="58" t="s">
        <v>9</v>
      </c>
      <c r="H821" s="146" t="s">
        <v>214</v>
      </c>
      <c r="I821" s="146"/>
      <c r="J821" s="58"/>
      <c r="K821" s="58" t="s">
        <v>10</v>
      </c>
      <c r="L821" s="18"/>
      <c r="M821" s="58"/>
      <c r="N821" s="58"/>
      <c r="O821" s="58" t="s">
        <v>15</v>
      </c>
      <c r="P821" s="47">
        <v>27</v>
      </c>
      <c r="Q821" s="46" t="s">
        <v>16</v>
      </c>
      <c r="R821" s="48">
        <v>154</v>
      </c>
    </row>
    <row r="822" spans="2:18" thickBot="1" x14ac:dyDescent="0.35">
      <c r="B822" s="148"/>
      <c r="C822" s="149"/>
      <c r="D822" s="149"/>
      <c r="E822" s="149"/>
      <c r="F822" s="149"/>
      <c r="G822" s="149"/>
      <c r="H822" s="149"/>
      <c r="I822" s="149"/>
      <c r="J822" s="149"/>
      <c r="K822" s="149"/>
      <c r="L822" s="149"/>
      <c r="M822" s="149"/>
      <c r="N822" s="149"/>
      <c r="O822" s="149"/>
      <c r="P822" s="149"/>
      <c r="Q822" s="149"/>
      <c r="R822" s="150"/>
    </row>
    <row r="823" spans="2:18" thickBot="1" x14ac:dyDescent="0.35"/>
    <row r="824" spans="2:18" x14ac:dyDescent="0.25">
      <c r="B824" s="151" t="s">
        <v>17</v>
      </c>
      <c r="C824" s="152"/>
      <c r="D824" s="152"/>
      <c r="E824" s="152"/>
      <c r="F824" s="152"/>
      <c r="G824" s="152"/>
      <c r="H824" s="152"/>
      <c r="I824" s="152"/>
      <c r="J824" s="153" t="s">
        <v>24</v>
      </c>
      <c r="K824" s="154"/>
      <c r="L824" s="154"/>
      <c r="M824" s="154"/>
      <c r="N824" s="154"/>
      <c r="O824" s="154"/>
      <c r="P824" s="154"/>
      <c r="Q824" s="154"/>
      <c r="R824" s="155"/>
    </row>
    <row r="825" spans="2:18" x14ac:dyDescent="0.25">
      <c r="B825" s="162" t="s">
        <v>18</v>
      </c>
      <c r="C825" s="163" t="s">
        <v>19</v>
      </c>
      <c r="D825" s="163" t="s">
        <v>20</v>
      </c>
      <c r="E825" s="147" t="s">
        <v>25</v>
      </c>
      <c r="F825" s="147"/>
      <c r="G825" s="147" t="s">
        <v>26</v>
      </c>
      <c r="H825" s="147"/>
      <c r="I825" s="163" t="s">
        <v>23</v>
      </c>
      <c r="J825" s="156"/>
      <c r="K825" s="157"/>
      <c r="L825" s="157"/>
      <c r="M825" s="157"/>
      <c r="N825" s="157"/>
      <c r="O825" s="157"/>
      <c r="P825" s="157"/>
      <c r="Q825" s="157"/>
      <c r="R825" s="158"/>
    </row>
    <row r="826" spans="2:18" x14ac:dyDescent="0.25">
      <c r="B826" s="162"/>
      <c r="C826" s="163"/>
      <c r="D826" s="163"/>
      <c r="E826" s="6" t="s">
        <v>21</v>
      </c>
      <c r="F826" s="6" t="s">
        <v>22</v>
      </c>
      <c r="G826" s="6" t="s">
        <v>21</v>
      </c>
      <c r="H826" s="6" t="s">
        <v>22</v>
      </c>
      <c r="I826" s="163"/>
      <c r="J826" s="159"/>
      <c r="K826" s="160"/>
      <c r="L826" s="160"/>
      <c r="M826" s="160"/>
      <c r="N826" s="160"/>
      <c r="O826" s="160"/>
      <c r="P826" s="160"/>
      <c r="Q826" s="160"/>
      <c r="R826" s="161"/>
    </row>
    <row r="827" spans="2:18" ht="33.6" customHeight="1" x14ac:dyDescent="0.25">
      <c r="B827" s="11" t="s">
        <v>50</v>
      </c>
      <c r="C827" s="12" t="s">
        <v>40</v>
      </c>
      <c r="D827" s="13" t="s">
        <v>63</v>
      </c>
      <c r="E827" s="12" t="s">
        <v>62</v>
      </c>
      <c r="F827" s="15" t="s">
        <v>536</v>
      </c>
      <c r="G827" s="12"/>
      <c r="H827" s="12"/>
      <c r="I827" s="97" t="s">
        <v>916</v>
      </c>
      <c r="J827" s="164" t="s">
        <v>89</v>
      </c>
      <c r="K827" s="165"/>
      <c r="L827" s="165"/>
      <c r="M827" s="165"/>
      <c r="N827" s="165"/>
      <c r="O827" s="165"/>
      <c r="P827" s="165"/>
      <c r="Q827" s="165"/>
      <c r="R827" s="166"/>
    </row>
    <row r="828" spans="2:18" ht="33.6" customHeight="1" x14ac:dyDescent="0.25">
      <c r="B828" s="11" t="s">
        <v>50</v>
      </c>
      <c r="C828" s="12" t="s">
        <v>40</v>
      </c>
      <c r="D828" s="13" t="s">
        <v>63</v>
      </c>
      <c r="E828" s="12" t="s">
        <v>64</v>
      </c>
      <c r="F828" s="15" t="s">
        <v>536</v>
      </c>
      <c r="G828" s="3"/>
      <c r="H828" s="3"/>
      <c r="I828" s="97" t="s">
        <v>916</v>
      </c>
      <c r="J828" s="164" t="s">
        <v>69</v>
      </c>
      <c r="K828" s="165"/>
      <c r="L828" s="165"/>
      <c r="M828" s="165"/>
      <c r="N828" s="165"/>
      <c r="O828" s="165"/>
      <c r="P828" s="165"/>
      <c r="Q828" s="165"/>
      <c r="R828" s="166"/>
    </row>
    <row r="829" spans="2:18" ht="31.15" customHeight="1" x14ac:dyDescent="0.25">
      <c r="B829" s="11" t="s">
        <v>50</v>
      </c>
      <c r="C829" s="12" t="s">
        <v>40</v>
      </c>
      <c r="D829" s="13" t="s">
        <v>63</v>
      </c>
      <c r="E829" s="12" t="s">
        <v>62</v>
      </c>
      <c r="F829" s="15" t="s">
        <v>537</v>
      </c>
      <c r="G829" s="3"/>
      <c r="I829" s="97" t="s">
        <v>916</v>
      </c>
      <c r="J829" s="164" t="s">
        <v>79</v>
      </c>
      <c r="K829" s="165"/>
      <c r="L829" s="165"/>
      <c r="M829" s="165"/>
      <c r="N829" s="165"/>
      <c r="O829" s="165"/>
      <c r="P829" s="165"/>
      <c r="Q829" s="165"/>
      <c r="R829" s="166"/>
    </row>
    <row r="830" spans="2:18" ht="30.6" customHeight="1" x14ac:dyDescent="0.25">
      <c r="B830" s="11" t="s">
        <v>50</v>
      </c>
      <c r="C830" s="12" t="s">
        <v>40</v>
      </c>
      <c r="D830" s="13" t="s">
        <v>63</v>
      </c>
      <c r="E830" s="12" t="s">
        <v>62</v>
      </c>
      <c r="F830" s="15" t="s">
        <v>537</v>
      </c>
      <c r="G830" s="3"/>
      <c r="H830" s="3"/>
      <c r="I830" s="97" t="s">
        <v>916</v>
      </c>
      <c r="J830" s="164" t="s">
        <v>78</v>
      </c>
      <c r="K830" s="165"/>
      <c r="L830" s="165"/>
      <c r="M830" s="165"/>
      <c r="N830" s="165"/>
      <c r="O830" s="165"/>
      <c r="P830" s="165"/>
      <c r="Q830" s="165"/>
      <c r="R830" s="166"/>
    </row>
    <row r="831" spans="2:18" ht="32.450000000000003" customHeight="1" x14ac:dyDescent="0.25">
      <c r="B831" s="11" t="s">
        <v>50</v>
      </c>
      <c r="C831" s="12" t="s">
        <v>58</v>
      </c>
      <c r="D831" s="12" t="s">
        <v>56</v>
      </c>
      <c r="E831" s="12" t="s">
        <v>64</v>
      </c>
      <c r="F831" s="12" t="s">
        <v>260</v>
      </c>
      <c r="G831" s="3"/>
      <c r="H831" s="3"/>
      <c r="I831" s="97" t="s">
        <v>916</v>
      </c>
      <c r="J831" s="164" t="s">
        <v>93</v>
      </c>
      <c r="K831" s="165"/>
      <c r="L831" s="165"/>
      <c r="M831" s="165"/>
      <c r="N831" s="165"/>
      <c r="O831" s="165"/>
      <c r="P831" s="165"/>
      <c r="Q831" s="165"/>
      <c r="R831" s="166"/>
    </row>
    <row r="832" spans="2:18" ht="30" customHeight="1" x14ac:dyDescent="0.25">
      <c r="B832" s="11" t="s">
        <v>50</v>
      </c>
      <c r="C832" s="12" t="s">
        <v>36</v>
      </c>
      <c r="D832" s="15" t="s">
        <v>65</v>
      </c>
      <c r="E832" s="12" t="s">
        <v>265</v>
      </c>
      <c r="F832" s="15" t="s">
        <v>280</v>
      </c>
      <c r="G832" s="3"/>
      <c r="H832" s="3"/>
      <c r="I832" s="97" t="s">
        <v>917</v>
      </c>
      <c r="J832" s="227" t="s">
        <v>266</v>
      </c>
      <c r="K832" s="228"/>
      <c r="L832" s="228"/>
      <c r="M832" s="228"/>
      <c r="N832" s="228"/>
      <c r="O832" s="228"/>
      <c r="P832" s="228"/>
      <c r="Q832" s="228"/>
      <c r="R832" s="229"/>
    </row>
    <row r="833" spans="2:18" ht="42.6" customHeight="1" x14ac:dyDescent="0.3">
      <c r="B833" s="11" t="s">
        <v>50</v>
      </c>
      <c r="C833" s="12" t="s">
        <v>39</v>
      </c>
      <c r="D833" s="15" t="s">
        <v>63</v>
      </c>
      <c r="E833" s="12" t="s">
        <v>124</v>
      </c>
      <c r="F833" s="12" t="s">
        <v>284</v>
      </c>
      <c r="G833" s="3"/>
      <c r="H833" s="3"/>
      <c r="I833" s="97" t="s">
        <v>918</v>
      </c>
      <c r="J833" s="164" t="s">
        <v>264</v>
      </c>
      <c r="K833" s="165"/>
      <c r="L833" s="165"/>
      <c r="M833" s="165"/>
      <c r="N833" s="165"/>
      <c r="O833" s="165"/>
      <c r="P833" s="165"/>
      <c r="Q833" s="165"/>
      <c r="R833" s="166"/>
    </row>
    <row r="834" spans="2:18" ht="33" customHeight="1" x14ac:dyDescent="0.25">
      <c r="B834" s="11" t="s">
        <v>94</v>
      </c>
      <c r="C834" s="12" t="s">
        <v>58</v>
      </c>
      <c r="D834" s="12" t="s">
        <v>56</v>
      </c>
      <c r="E834" s="12" t="s">
        <v>62</v>
      </c>
      <c r="F834" s="12" t="s">
        <v>260</v>
      </c>
      <c r="G834" s="3"/>
      <c r="H834" s="3"/>
      <c r="I834" s="45"/>
      <c r="J834" s="164" t="s">
        <v>93</v>
      </c>
      <c r="K834" s="165"/>
      <c r="L834" s="165"/>
      <c r="M834" s="165"/>
      <c r="N834" s="165"/>
      <c r="O834" s="165"/>
      <c r="P834" s="165"/>
      <c r="Q834" s="165"/>
      <c r="R834" s="166"/>
    </row>
    <row r="835" spans="2:18" ht="57" customHeight="1" x14ac:dyDescent="0.25">
      <c r="B835" s="130" t="s">
        <v>51</v>
      </c>
      <c r="C835" s="131"/>
      <c r="D835" s="131"/>
      <c r="E835" s="131"/>
      <c r="F835" s="131"/>
      <c r="G835" s="131"/>
      <c r="H835" s="131"/>
      <c r="I835" s="131"/>
      <c r="J835" s="167" t="s">
        <v>365</v>
      </c>
      <c r="K835" s="168"/>
      <c r="L835" s="168"/>
      <c r="M835" s="168"/>
      <c r="N835" s="168"/>
      <c r="O835" s="168"/>
      <c r="P835" s="168"/>
      <c r="Q835" s="168"/>
      <c r="R835" s="169"/>
    </row>
    <row r="836" spans="2:18" x14ac:dyDescent="0.25">
      <c r="B836" s="130"/>
      <c r="C836" s="131"/>
      <c r="D836" s="131"/>
      <c r="E836" s="131"/>
      <c r="F836" s="131"/>
      <c r="G836" s="131"/>
      <c r="H836" s="131"/>
      <c r="I836" s="131"/>
      <c r="J836" s="170"/>
      <c r="K836" s="171"/>
      <c r="L836" s="171"/>
      <c r="M836" s="171"/>
      <c r="N836" s="171"/>
      <c r="O836" s="171"/>
      <c r="P836" s="171"/>
      <c r="Q836" s="171"/>
      <c r="R836" s="172"/>
    </row>
    <row r="837" spans="2:18" ht="14.45" customHeight="1" x14ac:dyDescent="0.25">
      <c r="B837" s="130" t="s">
        <v>54</v>
      </c>
      <c r="C837" s="131"/>
      <c r="D837" s="131"/>
      <c r="E837" s="131"/>
      <c r="F837" s="131"/>
      <c r="G837" s="131"/>
      <c r="H837" s="131"/>
      <c r="I837" s="131"/>
      <c r="J837" s="132" t="s">
        <v>340</v>
      </c>
      <c r="K837" s="133"/>
      <c r="L837" s="133"/>
      <c r="M837" s="133"/>
      <c r="N837" s="133"/>
      <c r="O837" s="133"/>
      <c r="P837" s="133"/>
      <c r="Q837" s="133"/>
      <c r="R837" s="134"/>
    </row>
    <row r="838" spans="2:18" x14ac:dyDescent="0.25">
      <c r="B838" s="130"/>
      <c r="C838" s="131"/>
      <c r="D838" s="131"/>
      <c r="E838" s="131"/>
      <c r="F838" s="131"/>
      <c r="G838" s="131"/>
      <c r="H838" s="131"/>
      <c r="I838" s="131"/>
      <c r="J838" s="135"/>
      <c r="K838" s="136"/>
      <c r="L838" s="136"/>
      <c r="M838" s="136"/>
      <c r="N838" s="136"/>
      <c r="O838" s="136"/>
      <c r="P838" s="136"/>
      <c r="Q838" s="136"/>
      <c r="R838" s="137"/>
    </row>
    <row r="839" spans="2:18" x14ac:dyDescent="0.25">
      <c r="B839" s="130" t="s">
        <v>357</v>
      </c>
      <c r="C839" s="131"/>
      <c r="D839" s="131"/>
      <c r="E839" s="131"/>
      <c r="F839" s="131"/>
      <c r="G839" s="131"/>
      <c r="H839" s="131"/>
      <c r="I839" s="131"/>
      <c r="J839" s="135"/>
      <c r="K839" s="136"/>
      <c r="L839" s="136"/>
      <c r="M839" s="136"/>
      <c r="N839" s="136"/>
      <c r="O839" s="136"/>
      <c r="P839" s="136"/>
      <c r="Q839" s="136"/>
      <c r="R839" s="137"/>
    </row>
    <row r="840" spans="2:18" ht="15.75" thickBot="1" x14ac:dyDescent="0.3">
      <c r="B840" s="141"/>
      <c r="C840" s="142"/>
      <c r="D840" s="142"/>
      <c r="E840" s="142"/>
      <c r="F840" s="142"/>
      <c r="G840" s="142"/>
      <c r="H840" s="142"/>
      <c r="I840" s="142"/>
      <c r="J840" s="138"/>
      <c r="K840" s="139"/>
      <c r="L840" s="139"/>
      <c r="M840" s="139"/>
      <c r="N840" s="139"/>
      <c r="O840" s="139"/>
      <c r="P840" s="139"/>
      <c r="Q840" s="139"/>
      <c r="R840" s="140"/>
    </row>
    <row r="841" spans="2:18" thickBot="1" x14ac:dyDescent="0.35"/>
    <row r="842" spans="2:18" x14ac:dyDescent="0.25">
      <c r="B842" s="173" t="s">
        <v>1</v>
      </c>
      <c r="C842" s="154"/>
      <c r="D842" s="154"/>
      <c r="E842" s="154"/>
      <c r="F842" s="154"/>
      <c r="G842" s="154"/>
      <c r="H842" s="154"/>
      <c r="I842" s="154"/>
      <c r="J842" s="154"/>
      <c r="K842" s="154"/>
      <c r="L842" s="154"/>
      <c r="M842" s="154"/>
      <c r="N842" s="154"/>
      <c r="O842" s="154"/>
      <c r="P842" s="154"/>
      <c r="Q842" s="154"/>
      <c r="R842" s="155"/>
    </row>
    <row r="843" spans="2:18" x14ac:dyDescent="0.25">
      <c r="B843" s="174"/>
      <c r="C843" s="157"/>
      <c r="D843" s="157"/>
      <c r="E843" s="157"/>
      <c r="F843" s="157"/>
      <c r="G843" s="157"/>
      <c r="H843" s="157"/>
      <c r="I843" s="157"/>
      <c r="J843" s="157"/>
      <c r="K843" s="157"/>
      <c r="L843" s="157"/>
      <c r="M843" s="157"/>
      <c r="N843" s="157"/>
      <c r="O843" s="157"/>
      <c r="P843" s="157"/>
      <c r="Q843" s="157"/>
      <c r="R843" s="158"/>
    </row>
    <row r="844" spans="2:18" x14ac:dyDescent="0.25">
      <c r="B844" s="174"/>
      <c r="C844" s="157"/>
      <c r="D844" s="157"/>
      <c r="E844" s="157"/>
      <c r="F844" s="157"/>
      <c r="G844" s="157"/>
      <c r="H844" s="157"/>
      <c r="I844" s="157"/>
      <c r="J844" s="157"/>
      <c r="K844" s="157"/>
      <c r="L844" s="157"/>
      <c r="M844" s="157"/>
      <c r="N844" s="157"/>
      <c r="O844" s="157"/>
      <c r="P844" s="157"/>
      <c r="Q844" s="157"/>
      <c r="R844" s="158"/>
    </row>
    <row r="845" spans="2:18" x14ac:dyDescent="0.25">
      <c r="B845" s="174" t="s">
        <v>2</v>
      </c>
      <c r="C845" s="157"/>
      <c r="D845" s="157"/>
      <c r="E845" s="157"/>
      <c r="F845" s="157"/>
      <c r="G845" s="157"/>
      <c r="H845" s="157"/>
      <c r="I845" s="157"/>
      <c r="J845" s="157"/>
      <c r="K845" s="157"/>
      <c r="L845" s="157"/>
      <c r="M845" s="157"/>
      <c r="N845" s="157"/>
      <c r="O845" s="157"/>
      <c r="P845" s="157"/>
      <c r="Q845" s="157"/>
      <c r="R845" s="158"/>
    </row>
    <row r="846" spans="2:18" x14ac:dyDescent="0.25">
      <c r="B846" s="174"/>
      <c r="C846" s="157"/>
      <c r="D846" s="157"/>
      <c r="E846" s="157"/>
      <c r="F846" s="157"/>
      <c r="G846" s="157"/>
      <c r="H846" s="157"/>
      <c r="I846" s="157"/>
      <c r="J846" s="157"/>
      <c r="K846" s="157"/>
      <c r="L846" s="157"/>
      <c r="M846" s="157"/>
      <c r="N846" s="157"/>
      <c r="O846" s="157"/>
      <c r="P846" s="157"/>
      <c r="Q846" s="157"/>
      <c r="R846" s="158"/>
    </row>
    <row r="847" spans="2:18" ht="15.75" thickBot="1" x14ac:dyDescent="0.3">
      <c r="B847" s="175" t="s">
        <v>3</v>
      </c>
      <c r="C847" s="146"/>
      <c r="D847" s="146"/>
      <c r="E847" s="146"/>
      <c r="F847" s="146"/>
      <c r="G847" s="146"/>
      <c r="H847" s="146"/>
      <c r="I847" s="146"/>
      <c r="J847" s="146"/>
      <c r="K847" s="146"/>
      <c r="L847" s="146"/>
      <c r="M847" s="146"/>
      <c r="N847" s="146"/>
      <c r="O847" s="146"/>
      <c r="P847" s="146"/>
      <c r="Q847" s="146"/>
      <c r="R847" s="176"/>
    </row>
    <row r="848" spans="2:18" thickBot="1" x14ac:dyDescent="0.35"/>
    <row r="849" spans="2:18" ht="14.45" x14ac:dyDescent="0.3">
      <c r="B849" s="177"/>
      <c r="C849" s="178"/>
      <c r="D849" s="178"/>
      <c r="E849" s="178"/>
      <c r="F849" s="178"/>
      <c r="G849" s="178"/>
      <c r="H849" s="178"/>
      <c r="I849" s="178"/>
      <c r="J849" s="178"/>
      <c r="K849" s="178"/>
      <c r="L849" s="178"/>
      <c r="M849" s="178"/>
      <c r="N849" s="178"/>
      <c r="O849" s="178"/>
      <c r="P849" s="178"/>
      <c r="Q849" s="178"/>
      <c r="R849" s="9"/>
    </row>
    <row r="850" spans="2:18" ht="15.75" thickBot="1" x14ac:dyDescent="0.3">
      <c r="B850" s="143" t="s">
        <v>4</v>
      </c>
      <c r="C850" s="144"/>
      <c r="D850" s="146" t="s">
        <v>273</v>
      </c>
      <c r="E850" s="146"/>
      <c r="F850" s="58"/>
      <c r="G850" s="58" t="s">
        <v>7</v>
      </c>
      <c r="H850" s="179">
        <v>43529</v>
      </c>
      <c r="I850" s="146"/>
      <c r="J850" s="58"/>
      <c r="K850" s="58" t="s">
        <v>11</v>
      </c>
      <c r="L850" s="49" t="s">
        <v>147</v>
      </c>
      <c r="M850" s="58"/>
      <c r="N850" s="58"/>
      <c r="O850" s="58" t="s">
        <v>13</v>
      </c>
      <c r="P850" s="100" t="s">
        <v>123</v>
      </c>
      <c r="Q850" s="144"/>
      <c r="R850" s="145"/>
    </row>
    <row r="851" spans="2:18" ht="14.45" x14ac:dyDescent="0.3">
      <c r="B851" s="143"/>
      <c r="C851" s="144"/>
      <c r="D851" s="144"/>
      <c r="E851" s="144"/>
      <c r="F851" s="144"/>
      <c r="G851" s="144"/>
      <c r="H851" s="144"/>
      <c r="I851" s="144"/>
      <c r="J851" s="144"/>
      <c r="K851" s="144"/>
      <c r="L851" s="144"/>
      <c r="M851" s="144"/>
      <c r="N851" s="144"/>
      <c r="O851" s="144"/>
      <c r="P851" s="144"/>
      <c r="Q851" s="144"/>
      <c r="R851" s="145"/>
    </row>
    <row r="852" spans="2:18" ht="15.75" thickBot="1" x14ac:dyDescent="0.3">
      <c r="B852" s="143" t="s">
        <v>5</v>
      </c>
      <c r="C852" s="144"/>
      <c r="D852" s="146"/>
      <c r="E852" s="146"/>
      <c r="F852" s="58"/>
      <c r="G852" s="58" t="s">
        <v>8</v>
      </c>
      <c r="H852" s="146">
        <v>1230</v>
      </c>
      <c r="I852" s="146"/>
      <c r="J852" s="58"/>
      <c r="K852" s="58" t="s">
        <v>12</v>
      </c>
      <c r="L852" s="18"/>
      <c r="M852" s="58"/>
      <c r="N852" s="58"/>
      <c r="O852" s="58" t="s">
        <v>14</v>
      </c>
      <c r="P852" s="28" t="s">
        <v>125</v>
      </c>
      <c r="Q852" s="144"/>
      <c r="R852" s="145"/>
    </row>
    <row r="853" spans="2:18" ht="14.45" x14ac:dyDescent="0.3">
      <c r="B853" s="143"/>
      <c r="C853" s="144"/>
      <c r="D853" s="144"/>
      <c r="E853" s="144"/>
      <c r="F853" s="144"/>
      <c r="G853" s="144"/>
      <c r="H853" s="144"/>
      <c r="I853" s="144"/>
      <c r="J853" s="144"/>
      <c r="K853" s="144"/>
      <c r="L853" s="144"/>
      <c r="M853" s="144"/>
      <c r="N853" s="144"/>
      <c r="O853" s="144"/>
      <c r="P853" s="144"/>
      <c r="Q853" s="144"/>
      <c r="R853" s="145"/>
    </row>
    <row r="854" spans="2:18" ht="15.75" thickBot="1" x14ac:dyDescent="0.3">
      <c r="B854" s="143" t="s">
        <v>6</v>
      </c>
      <c r="C854" s="144"/>
      <c r="D854" s="146" t="s">
        <v>213</v>
      </c>
      <c r="E854" s="146"/>
      <c r="F854" s="58"/>
      <c r="G854" s="58" t="s">
        <v>9</v>
      </c>
      <c r="H854" s="146" t="s">
        <v>214</v>
      </c>
      <c r="I854" s="146"/>
      <c r="J854" s="58"/>
      <c r="K854" s="58" t="s">
        <v>10</v>
      </c>
      <c r="L854" s="18"/>
      <c r="M854" s="58"/>
      <c r="N854" s="58"/>
      <c r="O854" s="58" t="s">
        <v>15</v>
      </c>
      <c r="P854" s="47">
        <v>28</v>
      </c>
      <c r="Q854" s="46" t="s">
        <v>16</v>
      </c>
      <c r="R854" s="48">
        <v>154</v>
      </c>
    </row>
    <row r="855" spans="2:18" thickBot="1" x14ac:dyDescent="0.35">
      <c r="B855" s="148"/>
      <c r="C855" s="149"/>
      <c r="D855" s="149"/>
      <c r="E855" s="149"/>
      <c r="F855" s="149"/>
      <c r="G855" s="149"/>
      <c r="H855" s="149"/>
      <c r="I855" s="149"/>
      <c r="J855" s="149"/>
      <c r="K855" s="149"/>
      <c r="L855" s="149"/>
      <c r="M855" s="149"/>
      <c r="N855" s="149"/>
      <c r="O855" s="149"/>
      <c r="P855" s="149"/>
      <c r="Q855" s="149"/>
      <c r="R855" s="150"/>
    </row>
    <row r="856" spans="2:18" thickBot="1" x14ac:dyDescent="0.35"/>
    <row r="857" spans="2:18" x14ac:dyDescent="0.25">
      <c r="B857" s="151" t="s">
        <v>17</v>
      </c>
      <c r="C857" s="152"/>
      <c r="D857" s="152"/>
      <c r="E857" s="152"/>
      <c r="F857" s="152"/>
      <c r="G857" s="152"/>
      <c r="H857" s="152"/>
      <c r="I857" s="152"/>
      <c r="J857" s="153" t="s">
        <v>24</v>
      </c>
      <c r="K857" s="154"/>
      <c r="L857" s="154"/>
      <c r="M857" s="154"/>
      <c r="N857" s="154"/>
      <c r="O857" s="154"/>
      <c r="P857" s="154"/>
      <c r="Q857" s="154"/>
      <c r="R857" s="155"/>
    </row>
    <row r="858" spans="2:18" x14ac:dyDescent="0.25">
      <c r="B858" s="162" t="s">
        <v>18</v>
      </c>
      <c r="C858" s="163" t="s">
        <v>19</v>
      </c>
      <c r="D858" s="163" t="s">
        <v>20</v>
      </c>
      <c r="E858" s="147" t="s">
        <v>25</v>
      </c>
      <c r="F858" s="147"/>
      <c r="G858" s="147" t="s">
        <v>26</v>
      </c>
      <c r="H858" s="147"/>
      <c r="I858" s="163" t="s">
        <v>23</v>
      </c>
      <c r="J858" s="156"/>
      <c r="K858" s="157"/>
      <c r="L858" s="157"/>
      <c r="M858" s="157"/>
      <c r="N858" s="157"/>
      <c r="O858" s="157"/>
      <c r="P858" s="157"/>
      <c r="Q858" s="157"/>
      <c r="R858" s="158"/>
    </row>
    <row r="859" spans="2:18" x14ac:dyDescent="0.25">
      <c r="B859" s="162"/>
      <c r="C859" s="163"/>
      <c r="D859" s="163"/>
      <c r="E859" s="6" t="s">
        <v>21</v>
      </c>
      <c r="F859" s="6" t="s">
        <v>22</v>
      </c>
      <c r="G859" s="6" t="s">
        <v>21</v>
      </c>
      <c r="H859" s="6" t="s">
        <v>22</v>
      </c>
      <c r="I859" s="163"/>
      <c r="J859" s="159"/>
      <c r="K859" s="160"/>
      <c r="L859" s="160"/>
      <c r="M859" s="160"/>
      <c r="N859" s="160"/>
      <c r="O859" s="160"/>
      <c r="P859" s="160"/>
      <c r="Q859" s="160"/>
      <c r="R859" s="161"/>
    </row>
    <row r="860" spans="2:18" ht="27.6" customHeight="1" x14ac:dyDescent="0.25">
      <c r="B860" s="11" t="s">
        <v>50</v>
      </c>
      <c r="C860" s="12" t="s">
        <v>40</v>
      </c>
      <c r="D860" s="13" t="s">
        <v>63</v>
      </c>
      <c r="E860" s="12" t="s">
        <v>62</v>
      </c>
      <c r="F860" s="15" t="s">
        <v>536</v>
      </c>
      <c r="G860" s="12"/>
      <c r="H860" s="12"/>
      <c r="I860" s="97" t="s">
        <v>919</v>
      </c>
      <c r="J860" s="238" t="s">
        <v>79</v>
      </c>
      <c r="K860" s="239"/>
      <c r="L860" s="239"/>
      <c r="M860" s="239"/>
      <c r="N860" s="239"/>
      <c r="O860" s="239"/>
      <c r="P860" s="239"/>
      <c r="Q860" s="239"/>
      <c r="R860" s="240"/>
    </row>
    <row r="861" spans="2:18" ht="29.45" customHeight="1" x14ac:dyDescent="0.25">
      <c r="B861" s="11" t="s">
        <v>50</v>
      </c>
      <c r="C861" s="12" t="s">
        <v>40</v>
      </c>
      <c r="D861" s="13" t="s">
        <v>63</v>
      </c>
      <c r="E861" s="12" t="s">
        <v>64</v>
      </c>
      <c r="F861" s="15" t="s">
        <v>536</v>
      </c>
      <c r="G861" s="3"/>
      <c r="H861" s="3"/>
      <c r="I861" s="97" t="s">
        <v>919</v>
      </c>
      <c r="J861" s="253" t="s">
        <v>78</v>
      </c>
      <c r="K861" s="254"/>
      <c r="L861" s="254"/>
      <c r="M861" s="254"/>
      <c r="N861" s="254"/>
      <c r="O861" s="254"/>
      <c r="P861" s="254"/>
      <c r="Q861" s="254"/>
      <c r="R861" s="255"/>
    </row>
    <row r="862" spans="2:18" ht="31.15" customHeight="1" x14ac:dyDescent="0.25">
      <c r="B862" s="11" t="s">
        <v>50</v>
      </c>
      <c r="C862" s="12" t="s">
        <v>40</v>
      </c>
      <c r="D862" s="13" t="s">
        <v>63</v>
      </c>
      <c r="E862" s="12" t="s">
        <v>62</v>
      </c>
      <c r="F862" s="15" t="s">
        <v>537</v>
      </c>
      <c r="G862" s="3"/>
      <c r="I862" s="97" t="s">
        <v>919</v>
      </c>
      <c r="J862" s="253" t="s">
        <v>79</v>
      </c>
      <c r="K862" s="254"/>
      <c r="L862" s="254"/>
      <c r="M862" s="254"/>
      <c r="N862" s="254"/>
      <c r="O862" s="254"/>
      <c r="P862" s="254"/>
      <c r="Q862" s="254"/>
      <c r="R862" s="255"/>
    </row>
    <row r="863" spans="2:18" ht="31.15" customHeight="1" x14ac:dyDescent="0.25">
      <c r="B863" s="11" t="s">
        <v>50</v>
      </c>
      <c r="C863" s="12" t="s">
        <v>40</v>
      </c>
      <c r="D863" s="13" t="s">
        <v>63</v>
      </c>
      <c r="E863" s="12" t="s">
        <v>62</v>
      </c>
      <c r="F863" s="15" t="s">
        <v>537</v>
      </c>
      <c r="G863" s="3"/>
      <c r="H863" s="3"/>
      <c r="I863" s="97" t="s">
        <v>919</v>
      </c>
      <c r="J863" s="253" t="s">
        <v>101</v>
      </c>
      <c r="K863" s="254"/>
      <c r="L863" s="254"/>
      <c r="M863" s="254"/>
      <c r="N863" s="254"/>
      <c r="O863" s="254"/>
      <c r="P863" s="254"/>
      <c r="Q863" s="254"/>
      <c r="R863" s="255"/>
    </row>
    <row r="864" spans="2:18" ht="28.9" customHeight="1" x14ac:dyDescent="0.25">
      <c r="B864" s="11" t="s">
        <v>50</v>
      </c>
      <c r="C864" s="12" t="s">
        <v>58</v>
      </c>
      <c r="D864" s="12" t="s">
        <v>56</v>
      </c>
      <c r="E864" s="12" t="s">
        <v>62</v>
      </c>
      <c r="F864" s="12" t="s">
        <v>260</v>
      </c>
      <c r="G864" s="3"/>
      <c r="H864" s="3"/>
      <c r="I864" s="97" t="s">
        <v>919</v>
      </c>
      <c r="J864" s="132" t="s">
        <v>257</v>
      </c>
      <c r="K864" s="133"/>
      <c r="L864" s="133"/>
      <c r="M864" s="133"/>
      <c r="N864" s="133"/>
      <c r="O864" s="133"/>
      <c r="P864" s="133"/>
      <c r="Q864" s="133"/>
      <c r="R864" s="134"/>
    </row>
    <row r="865" spans="2:18" ht="36" customHeight="1" x14ac:dyDescent="0.25">
      <c r="B865" s="11" t="s">
        <v>94</v>
      </c>
      <c r="C865" s="12" t="s">
        <v>58</v>
      </c>
      <c r="D865" s="12" t="s">
        <v>56</v>
      </c>
      <c r="E865" s="12" t="s">
        <v>62</v>
      </c>
      <c r="F865" s="12" t="s">
        <v>260</v>
      </c>
      <c r="G865" s="3"/>
      <c r="H865" s="3"/>
      <c r="I865" s="3"/>
      <c r="J865" s="200"/>
      <c r="K865" s="201"/>
      <c r="L865" s="201"/>
      <c r="M865" s="201"/>
      <c r="N865" s="201"/>
      <c r="O865" s="201"/>
      <c r="P865" s="201"/>
      <c r="Q865" s="201"/>
      <c r="R865" s="202"/>
    </row>
    <row r="866" spans="2:18" ht="29.45" customHeight="1" x14ac:dyDescent="0.25">
      <c r="B866" s="130" t="s">
        <v>51</v>
      </c>
      <c r="C866" s="131"/>
      <c r="D866" s="131"/>
      <c r="E866" s="131"/>
      <c r="F866" s="131"/>
      <c r="G866" s="131"/>
      <c r="H866" s="131"/>
      <c r="I866" s="131"/>
      <c r="J866" s="241" t="s">
        <v>365</v>
      </c>
      <c r="K866" s="242"/>
      <c r="L866" s="242"/>
      <c r="M866" s="242"/>
      <c r="N866" s="242"/>
      <c r="O866" s="242"/>
      <c r="P866" s="242"/>
      <c r="Q866" s="242"/>
      <c r="R866" s="243"/>
    </row>
    <row r="867" spans="2:18" ht="55.15" customHeight="1" x14ac:dyDescent="0.25">
      <c r="B867" s="130"/>
      <c r="C867" s="131"/>
      <c r="D867" s="131"/>
      <c r="E867" s="131"/>
      <c r="F867" s="131"/>
      <c r="G867" s="131"/>
      <c r="H867" s="131"/>
      <c r="I867" s="131"/>
      <c r="J867" s="244"/>
      <c r="K867" s="245"/>
      <c r="L867" s="245"/>
      <c r="M867" s="245"/>
      <c r="N867" s="245"/>
      <c r="O867" s="245"/>
      <c r="P867" s="245"/>
      <c r="Q867" s="245"/>
      <c r="R867" s="246"/>
    </row>
    <row r="868" spans="2:18" ht="14.45" customHeight="1" x14ac:dyDescent="0.25">
      <c r="B868" s="130" t="s">
        <v>54</v>
      </c>
      <c r="C868" s="131"/>
      <c r="D868" s="131"/>
      <c r="E868" s="131"/>
      <c r="F868" s="131"/>
      <c r="G868" s="131"/>
      <c r="H868" s="131"/>
      <c r="I868" s="131"/>
      <c r="J868" s="215" t="s">
        <v>341</v>
      </c>
      <c r="K868" s="216"/>
      <c r="L868" s="216"/>
      <c r="M868" s="216"/>
      <c r="N868" s="216"/>
      <c r="O868" s="216"/>
      <c r="P868" s="216"/>
      <c r="Q868" s="216"/>
      <c r="R868" s="217"/>
    </row>
    <row r="869" spans="2:18" x14ac:dyDescent="0.25">
      <c r="B869" s="130"/>
      <c r="C869" s="131"/>
      <c r="D869" s="131"/>
      <c r="E869" s="131"/>
      <c r="F869" s="131"/>
      <c r="G869" s="131"/>
      <c r="H869" s="131"/>
      <c r="I869" s="131"/>
      <c r="J869" s="247"/>
      <c r="K869" s="248"/>
      <c r="L869" s="248"/>
      <c r="M869" s="248"/>
      <c r="N869" s="248"/>
      <c r="O869" s="248"/>
      <c r="P869" s="248"/>
      <c r="Q869" s="248"/>
      <c r="R869" s="249"/>
    </row>
    <row r="870" spans="2:18" x14ac:dyDescent="0.25">
      <c r="B870" s="130" t="s">
        <v>357</v>
      </c>
      <c r="C870" s="131"/>
      <c r="D870" s="131"/>
      <c r="E870" s="131"/>
      <c r="F870" s="131"/>
      <c r="G870" s="131"/>
      <c r="H870" s="131"/>
      <c r="I870" s="131"/>
      <c r="J870" s="247"/>
      <c r="K870" s="248"/>
      <c r="L870" s="248"/>
      <c r="M870" s="248"/>
      <c r="N870" s="248"/>
      <c r="O870" s="248"/>
      <c r="P870" s="248"/>
      <c r="Q870" s="248"/>
      <c r="R870" s="249"/>
    </row>
    <row r="871" spans="2:18" ht="15.75" thickBot="1" x14ac:dyDescent="0.3">
      <c r="B871" s="141"/>
      <c r="C871" s="142"/>
      <c r="D871" s="142"/>
      <c r="E871" s="142"/>
      <c r="F871" s="142"/>
      <c r="G871" s="142"/>
      <c r="H871" s="142"/>
      <c r="I871" s="142"/>
      <c r="J871" s="250"/>
      <c r="K871" s="251"/>
      <c r="L871" s="251"/>
      <c r="M871" s="251"/>
      <c r="N871" s="251"/>
      <c r="O871" s="251"/>
      <c r="P871" s="251"/>
      <c r="Q871" s="251"/>
      <c r="R871" s="252"/>
    </row>
    <row r="873" spans="2:18" thickBot="1" x14ac:dyDescent="0.35"/>
    <row r="874" spans="2:18" x14ac:dyDescent="0.25">
      <c r="B874" s="173" t="s">
        <v>1</v>
      </c>
      <c r="C874" s="154"/>
      <c r="D874" s="154"/>
      <c r="E874" s="154"/>
      <c r="F874" s="154"/>
      <c r="G874" s="154"/>
      <c r="H874" s="154"/>
      <c r="I874" s="154"/>
      <c r="J874" s="154"/>
      <c r="K874" s="154"/>
      <c r="L874" s="154"/>
      <c r="M874" s="154"/>
      <c r="N874" s="154"/>
      <c r="O874" s="154"/>
      <c r="P874" s="154"/>
      <c r="Q874" s="154"/>
      <c r="R874" s="155"/>
    </row>
    <row r="875" spans="2:18" x14ac:dyDescent="0.25">
      <c r="B875" s="174"/>
      <c r="C875" s="157"/>
      <c r="D875" s="157"/>
      <c r="E875" s="157"/>
      <c r="F875" s="157"/>
      <c r="G875" s="157"/>
      <c r="H875" s="157"/>
      <c r="I875" s="157"/>
      <c r="J875" s="157"/>
      <c r="K875" s="157"/>
      <c r="L875" s="157"/>
      <c r="M875" s="157"/>
      <c r="N875" s="157"/>
      <c r="O875" s="157"/>
      <c r="P875" s="157"/>
      <c r="Q875" s="157"/>
      <c r="R875" s="158"/>
    </row>
    <row r="876" spans="2:18" x14ac:dyDescent="0.25">
      <c r="B876" s="174"/>
      <c r="C876" s="157"/>
      <c r="D876" s="157"/>
      <c r="E876" s="157"/>
      <c r="F876" s="157"/>
      <c r="G876" s="157"/>
      <c r="H876" s="157"/>
      <c r="I876" s="157"/>
      <c r="J876" s="157"/>
      <c r="K876" s="157"/>
      <c r="L876" s="157"/>
      <c r="M876" s="157"/>
      <c r="N876" s="157"/>
      <c r="O876" s="157"/>
      <c r="P876" s="157"/>
      <c r="Q876" s="157"/>
      <c r="R876" s="158"/>
    </row>
    <row r="877" spans="2:18" x14ac:dyDescent="0.25">
      <c r="B877" s="174" t="s">
        <v>2</v>
      </c>
      <c r="C877" s="157"/>
      <c r="D877" s="157"/>
      <c r="E877" s="157"/>
      <c r="F877" s="157"/>
      <c r="G877" s="157"/>
      <c r="H877" s="157"/>
      <c r="I877" s="157"/>
      <c r="J877" s="157"/>
      <c r="K877" s="157"/>
      <c r="L877" s="157"/>
      <c r="M877" s="157"/>
      <c r="N877" s="157"/>
      <c r="O877" s="157"/>
      <c r="P877" s="157"/>
      <c r="Q877" s="157"/>
      <c r="R877" s="158"/>
    </row>
    <row r="878" spans="2:18" x14ac:dyDescent="0.25">
      <c r="B878" s="174"/>
      <c r="C878" s="157"/>
      <c r="D878" s="157"/>
      <c r="E878" s="157"/>
      <c r="F878" s="157"/>
      <c r="G878" s="157"/>
      <c r="H878" s="157"/>
      <c r="I878" s="157"/>
      <c r="J878" s="157"/>
      <c r="K878" s="157"/>
      <c r="L878" s="157"/>
      <c r="M878" s="157"/>
      <c r="N878" s="157"/>
      <c r="O878" s="157"/>
      <c r="P878" s="157"/>
      <c r="Q878" s="157"/>
      <c r="R878" s="158"/>
    </row>
    <row r="879" spans="2:18" ht="15.75" thickBot="1" x14ac:dyDescent="0.3">
      <c r="B879" s="175" t="s">
        <v>3</v>
      </c>
      <c r="C879" s="146"/>
      <c r="D879" s="146"/>
      <c r="E879" s="146"/>
      <c r="F879" s="146"/>
      <c r="G879" s="146"/>
      <c r="H879" s="146"/>
      <c r="I879" s="146"/>
      <c r="J879" s="146"/>
      <c r="K879" s="146"/>
      <c r="L879" s="146"/>
      <c r="M879" s="146"/>
      <c r="N879" s="146"/>
      <c r="O879" s="146"/>
      <c r="P879" s="146"/>
      <c r="Q879" s="146"/>
      <c r="R879" s="176"/>
    </row>
    <row r="880" spans="2:18" thickBot="1" x14ac:dyDescent="0.35"/>
    <row r="881" spans="2:18" ht="14.45" x14ac:dyDescent="0.3">
      <c r="B881" s="177"/>
      <c r="C881" s="178"/>
      <c r="D881" s="178"/>
      <c r="E881" s="178"/>
      <c r="F881" s="178"/>
      <c r="G881" s="178"/>
      <c r="H881" s="178"/>
      <c r="I881" s="178"/>
      <c r="J881" s="178"/>
      <c r="K881" s="178"/>
      <c r="L881" s="178"/>
      <c r="M881" s="178"/>
      <c r="N881" s="178"/>
      <c r="O881" s="178"/>
      <c r="P881" s="178"/>
      <c r="Q881" s="178"/>
      <c r="R881" s="9"/>
    </row>
    <row r="882" spans="2:18" ht="15.75" thickBot="1" x14ac:dyDescent="0.3">
      <c r="B882" s="143" t="s">
        <v>4</v>
      </c>
      <c r="C882" s="144"/>
      <c r="D882" s="146" t="s">
        <v>273</v>
      </c>
      <c r="E882" s="146"/>
      <c r="F882" s="58"/>
      <c r="G882" s="58" t="s">
        <v>7</v>
      </c>
      <c r="H882" s="179">
        <v>43529</v>
      </c>
      <c r="I882" s="146"/>
      <c r="J882" s="58"/>
      <c r="K882" s="58" t="s">
        <v>11</v>
      </c>
      <c r="L882" s="49" t="s">
        <v>147</v>
      </c>
      <c r="M882" s="58"/>
      <c r="N882" s="58"/>
      <c r="O882" s="58" t="s">
        <v>13</v>
      </c>
      <c r="P882" s="100" t="s">
        <v>125</v>
      </c>
      <c r="Q882" s="144"/>
      <c r="R882" s="145"/>
    </row>
    <row r="883" spans="2:18" ht="14.45" x14ac:dyDescent="0.3">
      <c r="B883" s="143"/>
      <c r="C883" s="144"/>
      <c r="D883" s="144"/>
      <c r="E883" s="144"/>
      <c r="F883" s="144"/>
      <c r="G883" s="144"/>
      <c r="H883" s="144"/>
      <c r="I883" s="144"/>
      <c r="J883" s="144"/>
      <c r="K883" s="144"/>
      <c r="L883" s="144"/>
      <c r="M883" s="144"/>
      <c r="N883" s="144"/>
      <c r="O883" s="144"/>
      <c r="P883" s="144"/>
      <c r="Q883" s="144"/>
      <c r="R883" s="145"/>
    </row>
    <row r="884" spans="2:18" ht="15.75" thickBot="1" x14ac:dyDescent="0.3">
      <c r="B884" s="143" t="s">
        <v>5</v>
      </c>
      <c r="C884" s="144"/>
      <c r="D884" s="146"/>
      <c r="E884" s="146"/>
      <c r="F884" s="58"/>
      <c r="G884" s="58" t="s">
        <v>8</v>
      </c>
      <c r="H884" s="146">
        <v>1230</v>
      </c>
      <c r="I884" s="146"/>
      <c r="J884" s="58"/>
      <c r="K884" s="58" t="s">
        <v>12</v>
      </c>
      <c r="L884" s="18"/>
      <c r="M884" s="58"/>
      <c r="N884" s="58"/>
      <c r="O884" s="58" t="s">
        <v>14</v>
      </c>
      <c r="P884" s="28" t="s">
        <v>126</v>
      </c>
      <c r="Q884" s="144"/>
      <c r="R884" s="145"/>
    </row>
    <row r="885" spans="2:18" ht="14.45" x14ac:dyDescent="0.3">
      <c r="B885" s="143"/>
      <c r="C885" s="144"/>
      <c r="D885" s="144"/>
      <c r="E885" s="144"/>
      <c r="F885" s="144"/>
      <c r="G885" s="144"/>
      <c r="H885" s="144"/>
      <c r="I885" s="144"/>
      <c r="J885" s="144"/>
      <c r="K885" s="144"/>
      <c r="L885" s="144"/>
      <c r="M885" s="144"/>
      <c r="N885" s="144"/>
      <c r="O885" s="144"/>
      <c r="P885" s="144"/>
      <c r="Q885" s="144"/>
      <c r="R885" s="145"/>
    </row>
    <row r="886" spans="2:18" ht="15.75" thickBot="1" x14ac:dyDescent="0.3">
      <c r="B886" s="143" t="s">
        <v>6</v>
      </c>
      <c r="C886" s="144"/>
      <c r="D886" s="146" t="s">
        <v>213</v>
      </c>
      <c r="E886" s="146"/>
      <c r="F886" s="58"/>
      <c r="G886" s="58" t="s">
        <v>9</v>
      </c>
      <c r="H886" s="146" t="s">
        <v>214</v>
      </c>
      <c r="I886" s="146"/>
      <c r="J886" s="58"/>
      <c r="K886" s="58" t="s">
        <v>10</v>
      </c>
      <c r="L886" s="18"/>
      <c r="M886" s="58"/>
      <c r="N886" s="58"/>
      <c r="O886" s="58" t="s">
        <v>15</v>
      </c>
      <c r="P886" s="47">
        <v>29</v>
      </c>
      <c r="Q886" s="46" t="s">
        <v>16</v>
      </c>
      <c r="R886" s="48">
        <v>154</v>
      </c>
    </row>
    <row r="887" spans="2:18" thickBot="1" x14ac:dyDescent="0.35">
      <c r="B887" s="148"/>
      <c r="C887" s="149"/>
      <c r="D887" s="149"/>
      <c r="E887" s="149"/>
      <c r="F887" s="149"/>
      <c r="G887" s="149"/>
      <c r="H887" s="149"/>
      <c r="I887" s="149"/>
      <c r="J887" s="149"/>
      <c r="K887" s="149"/>
      <c r="L887" s="149"/>
      <c r="M887" s="149"/>
      <c r="N887" s="149"/>
      <c r="O887" s="149"/>
      <c r="P887" s="149"/>
      <c r="Q887" s="149"/>
      <c r="R887" s="150"/>
    </row>
    <row r="888" spans="2:18" thickBot="1" x14ac:dyDescent="0.35"/>
    <row r="889" spans="2:18" x14ac:dyDescent="0.25">
      <c r="B889" s="151" t="s">
        <v>17</v>
      </c>
      <c r="C889" s="152"/>
      <c r="D889" s="152"/>
      <c r="E889" s="152"/>
      <c r="F889" s="152"/>
      <c r="G889" s="152"/>
      <c r="H889" s="152"/>
      <c r="I889" s="152"/>
      <c r="J889" s="153" t="s">
        <v>24</v>
      </c>
      <c r="K889" s="154"/>
      <c r="L889" s="154"/>
      <c r="M889" s="154"/>
      <c r="N889" s="154"/>
      <c r="O889" s="154"/>
      <c r="P889" s="154"/>
      <c r="Q889" s="154"/>
      <c r="R889" s="155"/>
    </row>
    <row r="890" spans="2:18" x14ac:dyDescent="0.25">
      <c r="B890" s="162" t="s">
        <v>18</v>
      </c>
      <c r="C890" s="163" t="s">
        <v>19</v>
      </c>
      <c r="D890" s="163" t="s">
        <v>20</v>
      </c>
      <c r="E890" s="147" t="s">
        <v>25</v>
      </c>
      <c r="F890" s="147"/>
      <c r="G890" s="147" t="s">
        <v>26</v>
      </c>
      <c r="H890" s="147"/>
      <c r="I890" s="163" t="s">
        <v>23</v>
      </c>
      <c r="J890" s="156"/>
      <c r="K890" s="157"/>
      <c r="L890" s="157"/>
      <c r="M890" s="157"/>
      <c r="N890" s="157"/>
      <c r="O890" s="157"/>
      <c r="P890" s="157"/>
      <c r="Q890" s="157"/>
      <c r="R890" s="158"/>
    </row>
    <row r="891" spans="2:18" x14ac:dyDescent="0.25">
      <c r="B891" s="162"/>
      <c r="C891" s="163"/>
      <c r="D891" s="163"/>
      <c r="E891" s="6" t="s">
        <v>21</v>
      </c>
      <c r="F891" s="6" t="s">
        <v>22</v>
      </c>
      <c r="G891" s="6" t="s">
        <v>21</v>
      </c>
      <c r="H891" s="6" t="s">
        <v>22</v>
      </c>
      <c r="I891" s="163"/>
      <c r="J891" s="159"/>
      <c r="K891" s="160"/>
      <c r="L891" s="160"/>
      <c r="M891" s="160"/>
      <c r="N891" s="160"/>
      <c r="O891" s="160"/>
      <c r="P891" s="160"/>
      <c r="Q891" s="160"/>
      <c r="R891" s="161"/>
    </row>
    <row r="892" spans="2:18" ht="33" customHeight="1" x14ac:dyDescent="0.25">
      <c r="B892" s="11" t="s">
        <v>50</v>
      </c>
      <c r="C892" s="12" t="s">
        <v>40</v>
      </c>
      <c r="D892" s="13" t="s">
        <v>63</v>
      </c>
      <c r="E892" s="12" t="s">
        <v>62</v>
      </c>
      <c r="F892" s="15" t="s">
        <v>536</v>
      </c>
      <c r="G892" s="12"/>
      <c r="H892" s="12"/>
      <c r="I892" s="97" t="s">
        <v>920</v>
      </c>
      <c r="J892" s="164" t="s">
        <v>99</v>
      </c>
      <c r="K892" s="165"/>
      <c r="L892" s="165"/>
      <c r="M892" s="165"/>
      <c r="N892" s="165"/>
      <c r="O892" s="165"/>
      <c r="P892" s="165"/>
      <c r="Q892" s="165"/>
      <c r="R892" s="166"/>
    </row>
    <row r="893" spans="2:18" ht="31.9" customHeight="1" x14ac:dyDescent="0.25">
      <c r="B893" s="11" t="s">
        <v>50</v>
      </c>
      <c r="C893" s="12" t="s">
        <v>40</v>
      </c>
      <c r="D893" s="13" t="s">
        <v>56</v>
      </c>
      <c r="E893" s="12" t="s">
        <v>64</v>
      </c>
      <c r="F893" s="15" t="s">
        <v>536</v>
      </c>
      <c r="G893" s="3"/>
      <c r="H893" s="3"/>
      <c r="I893" s="97" t="s">
        <v>920</v>
      </c>
      <c r="J893" s="164" t="s">
        <v>541</v>
      </c>
      <c r="K893" s="165"/>
      <c r="L893" s="165"/>
      <c r="M893" s="165"/>
      <c r="N893" s="165"/>
      <c r="O893" s="165"/>
      <c r="P893" s="165"/>
      <c r="Q893" s="165"/>
      <c r="R893" s="166"/>
    </row>
    <row r="894" spans="2:18" ht="32.450000000000003" customHeight="1" x14ac:dyDescent="0.25">
      <c r="B894" s="11" t="s">
        <v>50</v>
      </c>
      <c r="C894" s="12" t="s">
        <v>40</v>
      </c>
      <c r="D894" s="13" t="s">
        <v>139</v>
      </c>
      <c r="E894" s="12" t="s">
        <v>62</v>
      </c>
      <c r="F894" s="15" t="s">
        <v>537</v>
      </c>
      <c r="G894" s="3"/>
      <c r="I894" s="97" t="s">
        <v>920</v>
      </c>
      <c r="J894" s="164" t="s">
        <v>75</v>
      </c>
      <c r="K894" s="165"/>
      <c r="L894" s="165"/>
      <c r="M894" s="165"/>
      <c r="N894" s="165"/>
      <c r="O894" s="165"/>
      <c r="P894" s="165"/>
      <c r="Q894" s="165"/>
      <c r="R894" s="166"/>
    </row>
    <row r="895" spans="2:18" ht="35.450000000000003" customHeight="1" x14ac:dyDescent="0.25">
      <c r="B895" s="11" t="s">
        <v>50</v>
      </c>
      <c r="C895" s="12" t="s">
        <v>40</v>
      </c>
      <c r="D895" s="13" t="s">
        <v>63</v>
      </c>
      <c r="E895" s="12" t="s">
        <v>62</v>
      </c>
      <c r="F895" s="15" t="s">
        <v>537</v>
      </c>
      <c r="G895" s="3"/>
      <c r="H895" s="3"/>
      <c r="I895" s="97" t="s">
        <v>920</v>
      </c>
      <c r="J895" s="164" t="s">
        <v>101</v>
      </c>
      <c r="K895" s="165"/>
      <c r="L895" s="165"/>
      <c r="M895" s="165"/>
      <c r="N895" s="165"/>
      <c r="O895" s="165"/>
      <c r="P895" s="165"/>
      <c r="Q895" s="165"/>
      <c r="R895" s="166"/>
    </row>
    <row r="896" spans="2:18" ht="28.9" customHeight="1" x14ac:dyDescent="0.25">
      <c r="B896" s="11" t="s">
        <v>50</v>
      </c>
      <c r="C896" s="12" t="s">
        <v>58</v>
      </c>
      <c r="D896" s="12" t="s">
        <v>56</v>
      </c>
      <c r="E896" s="12" t="s">
        <v>62</v>
      </c>
      <c r="F896" s="12" t="s">
        <v>260</v>
      </c>
      <c r="G896" s="3"/>
      <c r="H896" s="3"/>
      <c r="I896" s="97" t="s">
        <v>920</v>
      </c>
      <c r="J896" s="132" t="s">
        <v>258</v>
      </c>
      <c r="K896" s="133"/>
      <c r="L896" s="133"/>
      <c r="M896" s="133"/>
      <c r="N896" s="133"/>
      <c r="O896" s="133"/>
      <c r="P896" s="133"/>
      <c r="Q896" s="133"/>
      <c r="R896" s="134"/>
    </row>
    <row r="897" spans="2:18" ht="30" customHeight="1" x14ac:dyDescent="0.25">
      <c r="B897" s="11" t="s">
        <v>94</v>
      </c>
      <c r="C897" s="12" t="s">
        <v>58</v>
      </c>
      <c r="D897" s="12" t="s">
        <v>56</v>
      </c>
      <c r="E897" s="12" t="s">
        <v>62</v>
      </c>
      <c r="F897" s="12" t="s">
        <v>260</v>
      </c>
      <c r="G897" s="3"/>
      <c r="H897" s="3"/>
      <c r="I897" s="45"/>
      <c r="J897" s="200"/>
      <c r="K897" s="201"/>
      <c r="L897" s="201"/>
      <c r="M897" s="201"/>
      <c r="N897" s="201"/>
      <c r="O897" s="201"/>
      <c r="P897" s="201"/>
      <c r="Q897" s="201"/>
      <c r="R897" s="202"/>
    </row>
    <row r="898" spans="2:18" ht="47.45" customHeight="1" x14ac:dyDescent="0.25">
      <c r="B898" s="130" t="s">
        <v>51</v>
      </c>
      <c r="C898" s="131"/>
      <c r="D898" s="131"/>
      <c r="E898" s="131"/>
      <c r="F898" s="131"/>
      <c r="G898" s="131"/>
      <c r="H898" s="131"/>
      <c r="I898" s="131"/>
      <c r="J898" s="167" t="s">
        <v>365</v>
      </c>
      <c r="K898" s="168"/>
      <c r="L898" s="168"/>
      <c r="M898" s="168"/>
      <c r="N898" s="168"/>
      <c r="O898" s="168"/>
      <c r="P898" s="168"/>
      <c r="Q898" s="168"/>
      <c r="R898" s="169"/>
    </row>
    <row r="899" spans="2:18" ht="33" customHeight="1" x14ac:dyDescent="0.25">
      <c r="B899" s="130"/>
      <c r="C899" s="131"/>
      <c r="D899" s="131"/>
      <c r="E899" s="131"/>
      <c r="F899" s="131"/>
      <c r="G899" s="131"/>
      <c r="H899" s="131"/>
      <c r="I899" s="131"/>
      <c r="J899" s="170"/>
      <c r="K899" s="171"/>
      <c r="L899" s="171"/>
      <c r="M899" s="171"/>
      <c r="N899" s="171"/>
      <c r="O899" s="171"/>
      <c r="P899" s="171"/>
      <c r="Q899" s="171"/>
      <c r="R899" s="172"/>
    </row>
    <row r="900" spans="2:18" ht="14.45" customHeight="1" x14ac:dyDescent="0.25">
      <c r="B900" s="130" t="s">
        <v>54</v>
      </c>
      <c r="C900" s="131"/>
      <c r="D900" s="131"/>
      <c r="E900" s="131"/>
      <c r="F900" s="131"/>
      <c r="G900" s="131"/>
      <c r="H900" s="131"/>
      <c r="I900" s="131"/>
      <c r="J900" s="132" t="s">
        <v>339</v>
      </c>
      <c r="K900" s="133"/>
      <c r="L900" s="133"/>
      <c r="M900" s="133"/>
      <c r="N900" s="133"/>
      <c r="O900" s="133"/>
      <c r="P900" s="133"/>
      <c r="Q900" s="133"/>
      <c r="R900" s="134"/>
    </row>
    <row r="901" spans="2:18" x14ac:dyDescent="0.25">
      <c r="B901" s="130"/>
      <c r="C901" s="131"/>
      <c r="D901" s="131"/>
      <c r="E901" s="131"/>
      <c r="F901" s="131"/>
      <c r="G901" s="131"/>
      <c r="H901" s="131"/>
      <c r="I901" s="131"/>
      <c r="J901" s="135"/>
      <c r="K901" s="136"/>
      <c r="L901" s="136"/>
      <c r="M901" s="136"/>
      <c r="N901" s="136"/>
      <c r="O901" s="136"/>
      <c r="P901" s="136"/>
      <c r="Q901" s="136"/>
      <c r="R901" s="137"/>
    </row>
    <row r="902" spans="2:18" x14ac:dyDescent="0.25">
      <c r="B902" s="130" t="s">
        <v>357</v>
      </c>
      <c r="C902" s="131"/>
      <c r="D902" s="131"/>
      <c r="E902" s="131"/>
      <c r="F902" s="131"/>
      <c r="G902" s="131"/>
      <c r="H902" s="131"/>
      <c r="I902" s="131"/>
      <c r="J902" s="135"/>
      <c r="K902" s="136"/>
      <c r="L902" s="136"/>
      <c r="M902" s="136"/>
      <c r="N902" s="136"/>
      <c r="O902" s="136"/>
      <c r="P902" s="136"/>
      <c r="Q902" s="136"/>
      <c r="R902" s="137"/>
    </row>
    <row r="903" spans="2:18" ht="15.75" thickBot="1" x14ac:dyDescent="0.3">
      <c r="B903" s="141"/>
      <c r="C903" s="142"/>
      <c r="D903" s="142"/>
      <c r="E903" s="142"/>
      <c r="F903" s="142"/>
      <c r="G903" s="142"/>
      <c r="H903" s="142"/>
      <c r="I903" s="142"/>
      <c r="J903" s="138"/>
      <c r="K903" s="139"/>
      <c r="L903" s="139"/>
      <c r="M903" s="139"/>
      <c r="N903" s="139"/>
      <c r="O903" s="139"/>
      <c r="P903" s="139"/>
      <c r="Q903" s="139"/>
      <c r="R903" s="140"/>
    </row>
    <row r="904" spans="2:18" thickBot="1" x14ac:dyDescent="0.35"/>
    <row r="905" spans="2:18" x14ac:dyDescent="0.25">
      <c r="B905" s="173" t="s">
        <v>1</v>
      </c>
      <c r="C905" s="154"/>
      <c r="D905" s="154"/>
      <c r="E905" s="154"/>
      <c r="F905" s="154"/>
      <c r="G905" s="154"/>
      <c r="H905" s="154"/>
      <c r="I905" s="154"/>
      <c r="J905" s="154"/>
      <c r="K905" s="154"/>
      <c r="L905" s="154"/>
      <c r="M905" s="154"/>
      <c r="N905" s="154"/>
      <c r="O905" s="154"/>
      <c r="P905" s="154"/>
      <c r="Q905" s="154"/>
      <c r="R905" s="155"/>
    </row>
    <row r="906" spans="2:18" x14ac:dyDescent="0.25">
      <c r="B906" s="174"/>
      <c r="C906" s="157"/>
      <c r="D906" s="157"/>
      <c r="E906" s="157"/>
      <c r="F906" s="157"/>
      <c r="G906" s="157"/>
      <c r="H906" s="157"/>
      <c r="I906" s="157"/>
      <c r="J906" s="157"/>
      <c r="K906" s="157"/>
      <c r="L906" s="157"/>
      <c r="M906" s="157"/>
      <c r="N906" s="157"/>
      <c r="O906" s="157"/>
      <c r="P906" s="157"/>
      <c r="Q906" s="157"/>
      <c r="R906" s="158"/>
    </row>
    <row r="907" spans="2:18" x14ac:dyDescent="0.25">
      <c r="B907" s="174"/>
      <c r="C907" s="157"/>
      <c r="D907" s="157"/>
      <c r="E907" s="157"/>
      <c r="F907" s="157"/>
      <c r="G907" s="157"/>
      <c r="H907" s="157"/>
      <c r="I907" s="157"/>
      <c r="J907" s="157"/>
      <c r="K907" s="157"/>
      <c r="L907" s="157"/>
      <c r="M907" s="157"/>
      <c r="N907" s="157"/>
      <c r="O907" s="157"/>
      <c r="P907" s="157"/>
      <c r="Q907" s="157"/>
      <c r="R907" s="158"/>
    </row>
    <row r="908" spans="2:18" x14ac:dyDescent="0.25">
      <c r="B908" s="174" t="s">
        <v>2</v>
      </c>
      <c r="C908" s="157"/>
      <c r="D908" s="157"/>
      <c r="E908" s="157"/>
      <c r="F908" s="157"/>
      <c r="G908" s="157"/>
      <c r="H908" s="157"/>
      <c r="I908" s="157"/>
      <c r="J908" s="157"/>
      <c r="K908" s="157"/>
      <c r="L908" s="157"/>
      <c r="M908" s="157"/>
      <c r="N908" s="157"/>
      <c r="O908" s="157"/>
      <c r="P908" s="157"/>
      <c r="Q908" s="157"/>
      <c r="R908" s="158"/>
    </row>
    <row r="909" spans="2:18" x14ac:dyDescent="0.25">
      <c r="B909" s="174"/>
      <c r="C909" s="157"/>
      <c r="D909" s="157"/>
      <c r="E909" s="157"/>
      <c r="F909" s="157"/>
      <c r="G909" s="157"/>
      <c r="H909" s="157"/>
      <c r="I909" s="157"/>
      <c r="J909" s="157"/>
      <c r="K909" s="157"/>
      <c r="L909" s="157"/>
      <c r="M909" s="157"/>
      <c r="N909" s="157"/>
      <c r="O909" s="157"/>
      <c r="P909" s="157"/>
      <c r="Q909" s="157"/>
      <c r="R909" s="158"/>
    </row>
    <row r="910" spans="2:18" ht="15.75" thickBot="1" x14ac:dyDescent="0.3">
      <c r="B910" s="175" t="s">
        <v>3</v>
      </c>
      <c r="C910" s="146"/>
      <c r="D910" s="146"/>
      <c r="E910" s="146"/>
      <c r="F910" s="146"/>
      <c r="G910" s="146"/>
      <c r="H910" s="146"/>
      <c r="I910" s="146"/>
      <c r="J910" s="146"/>
      <c r="K910" s="146"/>
      <c r="L910" s="146"/>
      <c r="M910" s="146"/>
      <c r="N910" s="146"/>
      <c r="O910" s="146"/>
      <c r="P910" s="146"/>
      <c r="Q910" s="146"/>
      <c r="R910" s="176"/>
    </row>
    <row r="911" spans="2:18" thickBot="1" x14ac:dyDescent="0.35"/>
    <row r="912" spans="2:18" ht="14.45" x14ac:dyDescent="0.3">
      <c r="B912" s="177"/>
      <c r="C912" s="178"/>
      <c r="D912" s="178"/>
      <c r="E912" s="178"/>
      <c r="F912" s="178"/>
      <c r="G912" s="178"/>
      <c r="H912" s="178"/>
      <c r="I912" s="178"/>
      <c r="J912" s="178"/>
      <c r="K912" s="178"/>
      <c r="L912" s="178"/>
      <c r="M912" s="178"/>
      <c r="N912" s="178"/>
      <c r="O912" s="178"/>
      <c r="P912" s="178"/>
      <c r="Q912" s="178"/>
      <c r="R912" s="9"/>
    </row>
    <row r="913" spans="2:18" ht="15.75" thickBot="1" x14ac:dyDescent="0.3">
      <c r="B913" s="143" t="s">
        <v>4</v>
      </c>
      <c r="C913" s="144"/>
      <c r="D913" s="146" t="s">
        <v>273</v>
      </c>
      <c r="E913" s="146"/>
      <c r="F913" s="58"/>
      <c r="G913" s="58" t="s">
        <v>7</v>
      </c>
      <c r="H913" s="179">
        <v>43529</v>
      </c>
      <c r="I913" s="146"/>
      <c r="J913" s="58"/>
      <c r="K913" s="58" t="s">
        <v>11</v>
      </c>
      <c r="L913" s="49" t="s">
        <v>147</v>
      </c>
      <c r="M913" s="58"/>
      <c r="N913" s="58"/>
      <c r="O913" s="58" t="s">
        <v>13</v>
      </c>
      <c r="P913" s="100" t="s">
        <v>126</v>
      </c>
      <c r="Q913" s="144"/>
      <c r="R913" s="145"/>
    </row>
    <row r="914" spans="2:18" ht="14.45" x14ac:dyDescent="0.3">
      <c r="B914" s="143"/>
      <c r="C914" s="144"/>
      <c r="D914" s="144"/>
      <c r="E914" s="144"/>
      <c r="F914" s="144"/>
      <c r="G914" s="144"/>
      <c r="H914" s="144"/>
      <c r="I914" s="144"/>
      <c r="J914" s="144"/>
      <c r="K914" s="144"/>
      <c r="L914" s="144"/>
      <c r="M914" s="144"/>
      <c r="N914" s="144"/>
      <c r="O914" s="144"/>
      <c r="P914" s="144"/>
      <c r="Q914" s="144"/>
      <c r="R914" s="145"/>
    </row>
    <row r="915" spans="2:18" ht="15.75" thickBot="1" x14ac:dyDescent="0.3">
      <c r="B915" s="143" t="s">
        <v>5</v>
      </c>
      <c r="C915" s="144"/>
      <c r="D915" s="146"/>
      <c r="E915" s="146"/>
      <c r="F915" s="58"/>
      <c r="G915" s="58" t="s">
        <v>8</v>
      </c>
      <c r="H915" s="146">
        <v>1230</v>
      </c>
      <c r="I915" s="146"/>
      <c r="J915" s="58"/>
      <c r="K915" s="58" t="s">
        <v>12</v>
      </c>
      <c r="L915" s="18"/>
      <c r="M915" s="58"/>
      <c r="N915" s="58"/>
      <c r="O915" s="58" t="s">
        <v>14</v>
      </c>
      <c r="P915" s="28" t="s">
        <v>127</v>
      </c>
      <c r="Q915" s="144"/>
      <c r="R915" s="145"/>
    </row>
    <row r="916" spans="2:18" ht="14.45" x14ac:dyDescent="0.3">
      <c r="B916" s="143"/>
      <c r="C916" s="144"/>
      <c r="D916" s="144"/>
      <c r="E916" s="144"/>
      <c r="F916" s="144"/>
      <c r="G916" s="144"/>
      <c r="H916" s="144"/>
      <c r="I916" s="144"/>
      <c r="J916" s="144"/>
      <c r="K916" s="144"/>
      <c r="L916" s="144"/>
      <c r="M916" s="144"/>
      <c r="N916" s="144"/>
      <c r="O916" s="144"/>
      <c r="P916" s="144"/>
      <c r="Q916" s="144"/>
      <c r="R916" s="145"/>
    </row>
    <row r="917" spans="2:18" ht="15.75" thickBot="1" x14ac:dyDescent="0.3">
      <c r="B917" s="143" t="s">
        <v>6</v>
      </c>
      <c r="C917" s="144"/>
      <c r="D917" s="146" t="s">
        <v>213</v>
      </c>
      <c r="E917" s="146"/>
      <c r="F917" s="58"/>
      <c r="G917" s="58" t="s">
        <v>9</v>
      </c>
      <c r="H917" s="146" t="s">
        <v>214</v>
      </c>
      <c r="I917" s="146"/>
      <c r="J917" s="58"/>
      <c r="K917" s="58" t="s">
        <v>10</v>
      </c>
      <c r="L917" s="18"/>
      <c r="M917" s="58"/>
      <c r="N917" s="58"/>
      <c r="O917" s="58" t="s">
        <v>15</v>
      </c>
      <c r="P917" s="47">
        <v>30</v>
      </c>
      <c r="Q917" s="46" t="s">
        <v>16</v>
      </c>
      <c r="R917" s="48">
        <v>154</v>
      </c>
    </row>
    <row r="918" spans="2:18" thickBot="1" x14ac:dyDescent="0.35">
      <c r="B918" s="148"/>
      <c r="C918" s="149"/>
      <c r="D918" s="149"/>
      <c r="E918" s="149"/>
      <c r="F918" s="149"/>
      <c r="G918" s="149"/>
      <c r="H918" s="149"/>
      <c r="I918" s="149"/>
      <c r="J918" s="149"/>
      <c r="K918" s="149"/>
      <c r="L918" s="149"/>
      <c r="M918" s="149"/>
      <c r="N918" s="149"/>
      <c r="O918" s="149"/>
      <c r="P918" s="149"/>
      <c r="Q918" s="149"/>
      <c r="R918" s="150"/>
    </row>
    <row r="919" spans="2:18" thickBot="1" x14ac:dyDescent="0.35"/>
    <row r="920" spans="2:18" x14ac:dyDescent="0.25">
      <c r="B920" s="151" t="s">
        <v>17</v>
      </c>
      <c r="C920" s="152"/>
      <c r="D920" s="152"/>
      <c r="E920" s="152"/>
      <c r="F920" s="152"/>
      <c r="G920" s="152"/>
      <c r="H920" s="152"/>
      <c r="I920" s="152"/>
      <c r="J920" s="153" t="s">
        <v>24</v>
      </c>
      <c r="K920" s="154"/>
      <c r="L920" s="154"/>
      <c r="M920" s="154"/>
      <c r="N920" s="154"/>
      <c r="O920" s="154"/>
      <c r="P920" s="154"/>
      <c r="Q920" s="154"/>
      <c r="R920" s="155"/>
    </row>
    <row r="921" spans="2:18" x14ac:dyDescent="0.25">
      <c r="B921" s="162" t="s">
        <v>18</v>
      </c>
      <c r="C921" s="163" t="s">
        <v>19</v>
      </c>
      <c r="D921" s="163" t="s">
        <v>20</v>
      </c>
      <c r="E921" s="147" t="s">
        <v>25</v>
      </c>
      <c r="F921" s="147"/>
      <c r="G921" s="147" t="s">
        <v>26</v>
      </c>
      <c r="H921" s="147"/>
      <c r="I921" s="163" t="s">
        <v>23</v>
      </c>
      <c r="J921" s="156"/>
      <c r="K921" s="157"/>
      <c r="L921" s="157"/>
      <c r="M921" s="157"/>
      <c r="N921" s="157"/>
      <c r="O921" s="157"/>
      <c r="P921" s="157"/>
      <c r="Q921" s="157"/>
      <c r="R921" s="158"/>
    </row>
    <row r="922" spans="2:18" x14ac:dyDescent="0.25">
      <c r="B922" s="162"/>
      <c r="C922" s="163"/>
      <c r="D922" s="163"/>
      <c r="E922" s="6" t="s">
        <v>21</v>
      </c>
      <c r="F922" s="6" t="s">
        <v>22</v>
      </c>
      <c r="G922" s="6" t="s">
        <v>21</v>
      </c>
      <c r="H922" s="6" t="s">
        <v>22</v>
      </c>
      <c r="I922" s="163"/>
      <c r="J922" s="159"/>
      <c r="K922" s="160"/>
      <c r="L922" s="160"/>
      <c r="M922" s="160"/>
      <c r="N922" s="160"/>
      <c r="O922" s="160"/>
      <c r="P922" s="160"/>
      <c r="Q922" s="160"/>
      <c r="R922" s="161"/>
    </row>
    <row r="923" spans="2:18" ht="28.9" customHeight="1" x14ac:dyDescent="0.25">
      <c r="B923" s="11" t="s">
        <v>50</v>
      </c>
      <c r="C923" s="12" t="s">
        <v>40</v>
      </c>
      <c r="D923" s="13" t="s">
        <v>63</v>
      </c>
      <c r="E923" s="12" t="s">
        <v>62</v>
      </c>
      <c r="F923" s="15" t="s">
        <v>536</v>
      </c>
      <c r="G923" s="12"/>
      <c r="H923" s="12"/>
      <c r="I923" s="97" t="s">
        <v>921</v>
      </c>
      <c r="J923" s="164" t="s">
        <v>79</v>
      </c>
      <c r="K923" s="165"/>
      <c r="L923" s="165"/>
      <c r="M923" s="165"/>
      <c r="N923" s="165"/>
      <c r="O923" s="165"/>
      <c r="P923" s="165"/>
      <c r="Q923" s="165"/>
      <c r="R923" s="166"/>
    </row>
    <row r="924" spans="2:18" ht="32.450000000000003" customHeight="1" x14ac:dyDescent="0.25">
      <c r="B924" s="11" t="s">
        <v>50</v>
      </c>
      <c r="C924" s="12" t="s">
        <v>40</v>
      </c>
      <c r="D924" s="13" t="s">
        <v>63</v>
      </c>
      <c r="E924" s="12" t="s">
        <v>64</v>
      </c>
      <c r="F924" s="15" t="s">
        <v>536</v>
      </c>
      <c r="G924" s="3"/>
      <c r="H924" s="3"/>
      <c r="I924" s="97" t="s">
        <v>921</v>
      </c>
      <c r="J924" s="164" t="s">
        <v>128</v>
      </c>
      <c r="K924" s="165"/>
      <c r="L924" s="165"/>
      <c r="M924" s="165"/>
      <c r="N924" s="165"/>
      <c r="O924" s="165"/>
      <c r="P924" s="165"/>
      <c r="Q924" s="165"/>
      <c r="R924" s="166"/>
    </row>
    <row r="925" spans="2:18" ht="34.9" customHeight="1" x14ac:dyDescent="0.25">
      <c r="B925" s="11" t="s">
        <v>50</v>
      </c>
      <c r="C925" s="12" t="s">
        <v>40</v>
      </c>
      <c r="D925" s="13" t="s">
        <v>65</v>
      </c>
      <c r="E925" s="12" t="s">
        <v>62</v>
      </c>
      <c r="F925" s="15" t="s">
        <v>537</v>
      </c>
      <c r="G925" s="3"/>
      <c r="I925" s="97" t="s">
        <v>921</v>
      </c>
      <c r="J925" s="164" t="s">
        <v>72</v>
      </c>
      <c r="K925" s="165"/>
      <c r="L925" s="165"/>
      <c r="M925" s="165"/>
      <c r="N925" s="165"/>
      <c r="O925" s="165"/>
      <c r="P925" s="165"/>
      <c r="Q925" s="165"/>
      <c r="R925" s="166"/>
    </row>
    <row r="926" spans="2:18" ht="34.15" customHeight="1" x14ac:dyDescent="0.25">
      <c r="B926" s="11" t="s">
        <v>50</v>
      </c>
      <c r="C926" s="12" t="s">
        <v>40</v>
      </c>
      <c r="D926" s="13" t="s">
        <v>63</v>
      </c>
      <c r="E926" s="12" t="s">
        <v>62</v>
      </c>
      <c r="F926" s="15" t="s">
        <v>537</v>
      </c>
      <c r="G926" s="3"/>
      <c r="H926" s="3"/>
      <c r="I926" s="97" t="s">
        <v>921</v>
      </c>
      <c r="J926" s="164" t="s">
        <v>90</v>
      </c>
      <c r="K926" s="165"/>
      <c r="L926" s="165"/>
      <c r="M926" s="165"/>
      <c r="N926" s="165"/>
      <c r="O926" s="165"/>
      <c r="P926" s="165"/>
      <c r="Q926" s="165"/>
      <c r="R926" s="166"/>
    </row>
    <row r="927" spans="2:18" ht="33" customHeight="1" x14ac:dyDescent="0.25">
      <c r="B927" s="11" t="s">
        <v>50</v>
      </c>
      <c r="C927" s="12" t="s">
        <v>58</v>
      </c>
      <c r="D927" s="12" t="s">
        <v>56</v>
      </c>
      <c r="E927" s="12" t="s">
        <v>62</v>
      </c>
      <c r="F927" s="12" t="s">
        <v>260</v>
      </c>
      <c r="G927" s="3"/>
      <c r="H927" s="3"/>
      <c r="I927" s="97" t="s">
        <v>921</v>
      </c>
      <c r="J927" s="132" t="s">
        <v>258</v>
      </c>
      <c r="K927" s="133"/>
      <c r="L927" s="133"/>
      <c r="M927" s="133"/>
      <c r="N927" s="133"/>
      <c r="O927" s="133"/>
      <c r="P927" s="133"/>
      <c r="Q927" s="133"/>
      <c r="R927" s="134"/>
    </row>
    <row r="928" spans="2:18" ht="32.450000000000003" customHeight="1" x14ac:dyDescent="0.25">
      <c r="B928" s="11" t="s">
        <v>94</v>
      </c>
      <c r="C928" s="12" t="s">
        <v>58</v>
      </c>
      <c r="D928" s="12" t="s">
        <v>56</v>
      </c>
      <c r="E928" s="12" t="s">
        <v>62</v>
      </c>
      <c r="F928" s="12" t="s">
        <v>260</v>
      </c>
      <c r="G928" s="3"/>
      <c r="H928" s="3"/>
      <c r="I928" s="97" t="s">
        <v>922</v>
      </c>
      <c r="J928" s="200"/>
      <c r="K928" s="201"/>
      <c r="L928" s="201"/>
      <c r="M928" s="201"/>
      <c r="N928" s="201"/>
      <c r="O928" s="201"/>
      <c r="P928" s="201"/>
      <c r="Q928" s="201"/>
      <c r="R928" s="202"/>
    </row>
    <row r="929" spans="2:18" ht="45" customHeight="1" x14ac:dyDescent="0.25">
      <c r="B929" s="130" t="s">
        <v>51</v>
      </c>
      <c r="C929" s="131"/>
      <c r="D929" s="131"/>
      <c r="E929" s="131"/>
      <c r="F929" s="131"/>
      <c r="G929" s="131"/>
      <c r="H929" s="131"/>
      <c r="I929" s="131"/>
      <c r="J929" s="167" t="s">
        <v>365</v>
      </c>
      <c r="K929" s="168"/>
      <c r="L929" s="168"/>
      <c r="M929" s="168"/>
      <c r="N929" s="168"/>
      <c r="O929" s="168"/>
      <c r="P929" s="168"/>
      <c r="Q929" s="168"/>
      <c r="R929" s="169"/>
    </row>
    <row r="930" spans="2:18" ht="34.15" customHeight="1" x14ac:dyDescent="0.25">
      <c r="B930" s="130"/>
      <c r="C930" s="131"/>
      <c r="D930" s="131"/>
      <c r="E930" s="131"/>
      <c r="F930" s="131"/>
      <c r="G930" s="131"/>
      <c r="H930" s="131"/>
      <c r="I930" s="131"/>
      <c r="J930" s="170"/>
      <c r="K930" s="171"/>
      <c r="L930" s="171"/>
      <c r="M930" s="171"/>
      <c r="N930" s="171"/>
      <c r="O930" s="171"/>
      <c r="P930" s="171"/>
      <c r="Q930" s="171"/>
      <c r="R930" s="172"/>
    </row>
    <row r="931" spans="2:18" ht="14.45" customHeight="1" x14ac:dyDescent="0.25">
      <c r="B931" s="130" t="s">
        <v>54</v>
      </c>
      <c r="C931" s="131"/>
      <c r="D931" s="131"/>
      <c r="E931" s="131"/>
      <c r="F931" s="131"/>
      <c r="G931" s="131"/>
      <c r="H931" s="131"/>
      <c r="I931" s="131"/>
      <c r="J931" s="132" t="s">
        <v>342</v>
      </c>
      <c r="K931" s="133"/>
      <c r="L931" s="133"/>
      <c r="M931" s="133"/>
      <c r="N931" s="133"/>
      <c r="O931" s="133"/>
      <c r="P931" s="133"/>
      <c r="Q931" s="133"/>
      <c r="R931" s="134"/>
    </row>
    <row r="932" spans="2:18" x14ac:dyDescent="0.25">
      <c r="B932" s="130"/>
      <c r="C932" s="131"/>
      <c r="D932" s="131"/>
      <c r="E932" s="131"/>
      <c r="F932" s="131"/>
      <c r="G932" s="131"/>
      <c r="H932" s="131"/>
      <c r="I932" s="131"/>
      <c r="J932" s="135"/>
      <c r="K932" s="136"/>
      <c r="L932" s="136"/>
      <c r="M932" s="136"/>
      <c r="N932" s="136"/>
      <c r="O932" s="136"/>
      <c r="P932" s="136"/>
      <c r="Q932" s="136"/>
      <c r="R932" s="137"/>
    </row>
    <row r="933" spans="2:18" x14ac:dyDescent="0.25">
      <c r="B933" s="130" t="s">
        <v>357</v>
      </c>
      <c r="C933" s="131"/>
      <c r="D933" s="131"/>
      <c r="E933" s="131"/>
      <c r="F933" s="131"/>
      <c r="G933" s="131"/>
      <c r="H933" s="131"/>
      <c r="I933" s="131"/>
      <c r="J933" s="135"/>
      <c r="K933" s="136"/>
      <c r="L933" s="136"/>
      <c r="M933" s="136"/>
      <c r="N933" s="136"/>
      <c r="O933" s="136"/>
      <c r="P933" s="136"/>
      <c r="Q933" s="136"/>
      <c r="R933" s="137"/>
    </row>
    <row r="934" spans="2:18" ht="15.75" thickBot="1" x14ac:dyDescent="0.3">
      <c r="B934" s="141"/>
      <c r="C934" s="142"/>
      <c r="D934" s="142"/>
      <c r="E934" s="142"/>
      <c r="F934" s="142"/>
      <c r="G934" s="142"/>
      <c r="H934" s="142"/>
      <c r="I934" s="142"/>
      <c r="J934" s="138"/>
      <c r="K934" s="139"/>
      <c r="L934" s="139"/>
      <c r="M934" s="139"/>
      <c r="N934" s="139"/>
      <c r="O934" s="139"/>
      <c r="P934" s="139"/>
      <c r="Q934" s="139"/>
      <c r="R934" s="140"/>
    </row>
    <row r="935" spans="2:18" thickBot="1" x14ac:dyDescent="0.35"/>
    <row r="936" spans="2:18" x14ac:dyDescent="0.25">
      <c r="B936" s="173" t="s">
        <v>1</v>
      </c>
      <c r="C936" s="154"/>
      <c r="D936" s="154"/>
      <c r="E936" s="154"/>
      <c r="F936" s="154"/>
      <c r="G936" s="154"/>
      <c r="H936" s="154"/>
      <c r="I936" s="154"/>
      <c r="J936" s="154"/>
      <c r="K936" s="154"/>
      <c r="L936" s="154"/>
      <c r="M936" s="154"/>
      <c r="N936" s="154"/>
      <c r="O936" s="154"/>
      <c r="P936" s="154"/>
      <c r="Q936" s="154"/>
      <c r="R936" s="155"/>
    </row>
    <row r="937" spans="2:18" x14ac:dyDescent="0.25">
      <c r="B937" s="174"/>
      <c r="C937" s="157"/>
      <c r="D937" s="157"/>
      <c r="E937" s="157"/>
      <c r="F937" s="157"/>
      <c r="G937" s="157"/>
      <c r="H937" s="157"/>
      <c r="I937" s="157"/>
      <c r="J937" s="157"/>
      <c r="K937" s="157"/>
      <c r="L937" s="157"/>
      <c r="M937" s="157"/>
      <c r="N937" s="157"/>
      <c r="O937" s="157"/>
      <c r="P937" s="157"/>
      <c r="Q937" s="157"/>
      <c r="R937" s="158"/>
    </row>
    <row r="938" spans="2:18" x14ac:dyDescent="0.25">
      <c r="B938" s="174"/>
      <c r="C938" s="157"/>
      <c r="D938" s="157"/>
      <c r="E938" s="157"/>
      <c r="F938" s="157"/>
      <c r="G938" s="157"/>
      <c r="H938" s="157"/>
      <c r="I938" s="157"/>
      <c r="J938" s="157"/>
      <c r="K938" s="157"/>
      <c r="L938" s="157"/>
      <c r="M938" s="157"/>
      <c r="N938" s="157"/>
      <c r="O938" s="157"/>
      <c r="P938" s="157"/>
      <c r="Q938" s="157"/>
      <c r="R938" s="158"/>
    </row>
    <row r="939" spans="2:18" x14ac:dyDescent="0.25">
      <c r="B939" s="174" t="s">
        <v>2</v>
      </c>
      <c r="C939" s="157"/>
      <c r="D939" s="157"/>
      <c r="E939" s="157"/>
      <c r="F939" s="157"/>
      <c r="G939" s="157"/>
      <c r="H939" s="157"/>
      <c r="I939" s="157"/>
      <c r="J939" s="157"/>
      <c r="K939" s="157"/>
      <c r="L939" s="157"/>
      <c r="M939" s="157"/>
      <c r="N939" s="157"/>
      <c r="O939" s="157"/>
      <c r="P939" s="157"/>
      <c r="Q939" s="157"/>
      <c r="R939" s="158"/>
    </row>
    <row r="940" spans="2:18" x14ac:dyDescent="0.25">
      <c r="B940" s="174"/>
      <c r="C940" s="157"/>
      <c r="D940" s="157"/>
      <c r="E940" s="157"/>
      <c r="F940" s="157"/>
      <c r="G940" s="157"/>
      <c r="H940" s="157"/>
      <c r="I940" s="157"/>
      <c r="J940" s="157"/>
      <c r="K940" s="157"/>
      <c r="L940" s="157"/>
      <c r="M940" s="157"/>
      <c r="N940" s="157"/>
      <c r="O940" s="157"/>
      <c r="P940" s="157"/>
      <c r="Q940" s="157"/>
      <c r="R940" s="158"/>
    </row>
    <row r="941" spans="2:18" ht="15.75" thickBot="1" x14ac:dyDescent="0.3">
      <c r="B941" s="175" t="s">
        <v>3</v>
      </c>
      <c r="C941" s="146"/>
      <c r="D941" s="146"/>
      <c r="E941" s="146"/>
      <c r="F941" s="146"/>
      <c r="G941" s="146"/>
      <c r="H941" s="146"/>
      <c r="I941" s="146"/>
      <c r="J941" s="146"/>
      <c r="K941" s="146"/>
      <c r="L941" s="146"/>
      <c r="M941" s="146"/>
      <c r="N941" s="146"/>
      <c r="O941" s="146"/>
      <c r="P941" s="146"/>
      <c r="Q941" s="146"/>
      <c r="R941" s="176"/>
    </row>
    <row r="942" spans="2:18" thickBot="1" x14ac:dyDescent="0.35"/>
    <row r="943" spans="2:18" ht="14.45" x14ac:dyDescent="0.3">
      <c r="B943" s="177"/>
      <c r="C943" s="178"/>
      <c r="D943" s="178"/>
      <c r="E943" s="178"/>
      <c r="F943" s="178"/>
      <c r="G943" s="178"/>
      <c r="H943" s="178"/>
      <c r="I943" s="178"/>
      <c r="J943" s="178"/>
      <c r="K943" s="178"/>
      <c r="L943" s="178"/>
      <c r="M943" s="178"/>
      <c r="N943" s="178"/>
      <c r="O943" s="178"/>
      <c r="P943" s="178"/>
      <c r="Q943" s="178"/>
      <c r="R943" s="9"/>
    </row>
    <row r="944" spans="2:18" ht="15.75" thickBot="1" x14ac:dyDescent="0.3">
      <c r="B944" s="143" t="s">
        <v>4</v>
      </c>
      <c r="C944" s="144"/>
      <c r="D944" s="146" t="s">
        <v>273</v>
      </c>
      <c r="E944" s="146"/>
      <c r="F944" s="58"/>
      <c r="G944" s="58" t="s">
        <v>7</v>
      </c>
      <c r="H944" s="179">
        <v>43529</v>
      </c>
      <c r="I944" s="146"/>
      <c r="J944" s="58"/>
      <c r="K944" s="58" t="s">
        <v>11</v>
      </c>
      <c r="L944" s="49" t="s">
        <v>147</v>
      </c>
      <c r="M944" s="58"/>
      <c r="N944" s="58"/>
      <c r="O944" s="58" t="s">
        <v>13</v>
      </c>
      <c r="P944" s="100" t="s">
        <v>127</v>
      </c>
      <c r="Q944" s="144"/>
      <c r="R944" s="145"/>
    </row>
    <row r="945" spans="2:18" ht="14.45" x14ac:dyDescent="0.3">
      <c r="B945" s="143"/>
      <c r="C945" s="144"/>
      <c r="D945" s="144"/>
      <c r="E945" s="144"/>
      <c r="F945" s="144"/>
      <c r="G945" s="144"/>
      <c r="H945" s="144"/>
      <c r="I945" s="144"/>
      <c r="J945" s="144"/>
      <c r="K945" s="144"/>
      <c r="L945" s="144"/>
      <c r="M945" s="144"/>
      <c r="N945" s="144"/>
      <c r="O945" s="144"/>
      <c r="P945" s="144"/>
      <c r="Q945" s="144"/>
      <c r="R945" s="145"/>
    </row>
    <row r="946" spans="2:18" ht="15.75" thickBot="1" x14ac:dyDescent="0.3">
      <c r="B946" s="143" t="s">
        <v>5</v>
      </c>
      <c r="C946" s="144"/>
      <c r="D946" s="146"/>
      <c r="E946" s="146"/>
      <c r="F946" s="58"/>
      <c r="G946" s="58" t="s">
        <v>8</v>
      </c>
      <c r="H946" s="146">
        <v>1230</v>
      </c>
      <c r="I946" s="146"/>
      <c r="J946" s="58"/>
      <c r="K946" s="58" t="s">
        <v>12</v>
      </c>
      <c r="L946" s="18"/>
      <c r="M946" s="58"/>
      <c r="N946" s="58"/>
      <c r="O946" s="58" t="s">
        <v>14</v>
      </c>
      <c r="P946" s="28" t="s">
        <v>129</v>
      </c>
      <c r="Q946" s="144"/>
      <c r="R946" s="145"/>
    </row>
    <row r="947" spans="2:18" ht="14.45" x14ac:dyDescent="0.3">
      <c r="B947" s="143"/>
      <c r="C947" s="144"/>
      <c r="D947" s="144"/>
      <c r="E947" s="144"/>
      <c r="F947" s="144"/>
      <c r="G947" s="144"/>
      <c r="H947" s="144"/>
      <c r="I947" s="144"/>
      <c r="J947" s="144"/>
      <c r="K947" s="144"/>
      <c r="L947" s="144"/>
      <c r="M947" s="144"/>
      <c r="N947" s="144"/>
      <c r="O947" s="144"/>
      <c r="P947" s="144"/>
      <c r="Q947" s="144"/>
      <c r="R947" s="145"/>
    </row>
    <row r="948" spans="2:18" ht="15.75" thickBot="1" x14ac:dyDescent="0.3">
      <c r="B948" s="143" t="s">
        <v>6</v>
      </c>
      <c r="C948" s="144"/>
      <c r="D948" s="146" t="s">
        <v>213</v>
      </c>
      <c r="E948" s="146"/>
      <c r="F948" s="58"/>
      <c r="G948" s="58" t="s">
        <v>9</v>
      </c>
      <c r="H948" s="146" t="s">
        <v>214</v>
      </c>
      <c r="I948" s="146"/>
      <c r="J948" s="58"/>
      <c r="K948" s="58" t="s">
        <v>10</v>
      </c>
      <c r="L948" s="18"/>
      <c r="M948" s="58"/>
      <c r="N948" s="58"/>
      <c r="O948" s="58" t="s">
        <v>15</v>
      </c>
      <c r="P948" s="47">
        <v>31</v>
      </c>
      <c r="Q948" s="46" t="s">
        <v>16</v>
      </c>
      <c r="R948" s="48">
        <v>154</v>
      </c>
    </row>
    <row r="949" spans="2:18" thickBot="1" x14ac:dyDescent="0.35">
      <c r="B949" s="148"/>
      <c r="C949" s="149"/>
      <c r="D949" s="149"/>
      <c r="E949" s="149"/>
      <c r="F949" s="149"/>
      <c r="G949" s="149"/>
      <c r="H949" s="149"/>
      <c r="I949" s="149"/>
      <c r="J949" s="149"/>
      <c r="K949" s="149"/>
      <c r="L949" s="149"/>
      <c r="M949" s="149"/>
      <c r="N949" s="149"/>
      <c r="O949" s="149"/>
      <c r="P949" s="149"/>
      <c r="Q949" s="149"/>
      <c r="R949" s="150"/>
    </row>
    <row r="950" spans="2:18" thickBot="1" x14ac:dyDescent="0.35"/>
    <row r="951" spans="2:18" x14ac:dyDescent="0.25">
      <c r="B951" s="151" t="s">
        <v>17</v>
      </c>
      <c r="C951" s="152"/>
      <c r="D951" s="152"/>
      <c r="E951" s="152"/>
      <c r="F951" s="152"/>
      <c r="G951" s="152"/>
      <c r="H951" s="152"/>
      <c r="I951" s="152"/>
      <c r="J951" s="153" t="s">
        <v>24</v>
      </c>
      <c r="K951" s="154"/>
      <c r="L951" s="154"/>
      <c r="M951" s="154"/>
      <c r="N951" s="154"/>
      <c r="O951" s="154"/>
      <c r="P951" s="154"/>
      <c r="Q951" s="154"/>
      <c r="R951" s="155"/>
    </row>
    <row r="952" spans="2:18" x14ac:dyDescent="0.25">
      <c r="B952" s="162" t="s">
        <v>18</v>
      </c>
      <c r="C952" s="163" t="s">
        <v>19</v>
      </c>
      <c r="D952" s="163" t="s">
        <v>20</v>
      </c>
      <c r="E952" s="147" t="s">
        <v>25</v>
      </c>
      <c r="F952" s="147"/>
      <c r="G952" s="147" t="s">
        <v>26</v>
      </c>
      <c r="H952" s="147"/>
      <c r="I952" s="163" t="s">
        <v>23</v>
      </c>
      <c r="J952" s="156"/>
      <c r="K952" s="157"/>
      <c r="L952" s="157"/>
      <c r="M952" s="157"/>
      <c r="N952" s="157"/>
      <c r="O952" s="157"/>
      <c r="P952" s="157"/>
      <c r="Q952" s="157"/>
      <c r="R952" s="158"/>
    </row>
    <row r="953" spans="2:18" x14ac:dyDescent="0.25">
      <c r="B953" s="162"/>
      <c r="C953" s="163"/>
      <c r="D953" s="163"/>
      <c r="E953" s="6" t="s">
        <v>21</v>
      </c>
      <c r="F953" s="6" t="s">
        <v>22</v>
      </c>
      <c r="G953" s="6" t="s">
        <v>21</v>
      </c>
      <c r="H953" s="6" t="s">
        <v>22</v>
      </c>
      <c r="I953" s="163"/>
      <c r="J953" s="159"/>
      <c r="K953" s="160"/>
      <c r="L953" s="160"/>
      <c r="M953" s="160"/>
      <c r="N953" s="160"/>
      <c r="O953" s="160"/>
      <c r="P953" s="160"/>
      <c r="Q953" s="160"/>
      <c r="R953" s="161"/>
    </row>
    <row r="954" spans="2:18" ht="33.6" customHeight="1" x14ac:dyDescent="0.25">
      <c r="B954" s="11" t="s">
        <v>50</v>
      </c>
      <c r="C954" s="12" t="s">
        <v>40</v>
      </c>
      <c r="D954" s="13" t="s">
        <v>63</v>
      </c>
      <c r="E954" s="12" t="s">
        <v>62</v>
      </c>
      <c r="F954" s="15" t="s">
        <v>536</v>
      </c>
      <c r="G954" s="12"/>
      <c r="H954" s="12"/>
      <c r="I954" s="97" t="s">
        <v>923</v>
      </c>
      <c r="J954" s="164" t="s">
        <v>89</v>
      </c>
      <c r="K954" s="165"/>
      <c r="L954" s="165"/>
      <c r="M954" s="165"/>
      <c r="N954" s="165"/>
      <c r="O954" s="165"/>
      <c r="P954" s="165"/>
      <c r="Q954" s="165"/>
      <c r="R954" s="166"/>
    </row>
    <row r="955" spans="2:18" ht="33" customHeight="1" x14ac:dyDescent="0.25">
      <c r="B955" s="11" t="s">
        <v>50</v>
      </c>
      <c r="C955" s="12" t="s">
        <v>40</v>
      </c>
      <c r="D955" s="13" t="s">
        <v>63</v>
      </c>
      <c r="E955" s="12" t="s">
        <v>64</v>
      </c>
      <c r="F955" s="15" t="s">
        <v>536</v>
      </c>
      <c r="G955" s="3"/>
      <c r="H955" s="3"/>
      <c r="I955" s="97" t="s">
        <v>923</v>
      </c>
      <c r="J955" s="164" t="s">
        <v>128</v>
      </c>
      <c r="K955" s="165"/>
      <c r="L955" s="165"/>
      <c r="M955" s="165"/>
      <c r="N955" s="165"/>
      <c r="O955" s="165"/>
      <c r="P955" s="165"/>
      <c r="Q955" s="165"/>
      <c r="R955" s="166"/>
    </row>
    <row r="956" spans="2:18" ht="27.6" customHeight="1" x14ac:dyDescent="0.25">
      <c r="B956" s="11" t="s">
        <v>50</v>
      </c>
      <c r="C956" s="12" t="s">
        <v>40</v>
      </c>
      <c r="D956" s="13" t="s">
        <v>65</v>
      </c>
      <c r="E956" s="12" t="s">
        <v>62</v>
      </c>
      <c r="F956" s="15" t="s">
        <v>537</v>
      </c>
      <c r="G956" s="3"/>
      <c r="I956" s="97" t="s">
        <v>923</v>
      </c>
      <c r="J956" s="164" t="s">
        <v>72</v>
      </c>
      <c r="K956" s="165"/>
      <c r="L956" s="165"/>
      <c r="M956" s="165"/>
      <c r="N956" s="165"/>
      <c r="O956" s="165"/>
      <c r="P956" s="165"/>
      <c r="Q956" s="165"/>
      <c r="R956" s="166"/>
    </row>
    <row r="957" spans="2:18" ht="36" customHeight="1" x14ac:dyDescent="0.25">
      <c r="B957" s="11" t="s">
        <v>50</v>
      </c>
      <c r="C957" s="12" t="s">
        <v>40</v>
      </c>
      <c r="D957" s="13" t="s">
        <v>63</v>
      </c>
      <c r="E957" s="12" t="s">
        <v>62</v>
      </c>
      <c r="F957" s="15" t="s">
        <v>537</v>
      </c>
      <c r="G957" s="3"/>
      <c r="H957" s="3"/>
      <c r="I957" s="97" t="s">
        <v>923</v>
      </c>
      <c r="J957" s="164" t="s">
        <v>101</v>
      </c>
      <c r="K957" s="165"/>
      <c r="L957" s="165"/>
      <c r="M957" s="165"/>
      <c r="N957" s="165"/>
      <c r="O957" s="165"/>
      <c r="P957" s="165"/>
      <c r="Q957" s="165"/>
      <c r="R957" s="166"/>
    </row>
    <row r="958" spans="2:18" ht="30" customHeight="1" x14ac:dyDescent="0.25">
      <c r="B958" s="11" t="s">
        <v>50</v>
      </c>
      <c r="C958" s="12" t="s">
        <v>58</v>
      </c>
      <c r="D958" s="12" t="s">
        <v>56</v>
      </c>
      <c r="E958" s="12" t="s">
        <v>62</v>
      </c>
      <c r="F958" s="12" t="s">
        <v>260</v>
      </c>
      <c r="G958" s="3"/>
      <c r="H958" s="3"/>
      <c r="I958" s="97" t="s">
        <v>923</v>
      </c>
      <c r="J958" s="132" t="s">
        <v>258</v>
      </c>
      <c r="K958" s="133"/>
      <c r="L958" s="133"/>
      <c r="M958" s="133"/>
      <c r="N958" s="133"/>
      <c r="O958" s="133"/>
      <c r="P958" s="133"/>
      <c r="Q958" s="133"/>
      <c r="R958" s="134"/>
    </row>
    <row r="959" spans="2:18" ht="35.450000000000003" customHeight="1" x14ac:dyDescent="0.25">
      <c r="B959" s="11" t="s">
        <v>94</v>
      </c>
      <c r="C959" s="12" t="s">
        <v>58</v>
      </c>
      <c r="D959" s="12" t="s">
        <v>56</v>
      </c>
      <c r="E959" s="12" t="s">
        <v>62</v>
      </c>
      <c r="F959" s="12" t="s">
        <v>260</v>
      </c>
      <c r="G959" s="3"/>
      <c r="H959" s="3"/>
      <c r="I959" s="97" t="s">
        <v>924</v>
      </c>
      <c r="J959" s="200"/>
      <c r="K959" s="201"/>
      <c r="L959" s="201"/>
      <c r="M959" s="201"/>
      <c r="N959" s="201"/>
      <c r="O959" s="201"/>
      <c r="P959" s="201"/>
      <c r="Q959" s="201"/>
      <c r="R959" s="202"/>
    </row>
    <row r="960" spans="2:18" ht="40.15" customHeight="1" x14ac:dyDescent="0.25">
      <c r="B960" s="130" t="s">
        <v>51</v>
      </c>
      <c r="C960" s="131"/>
      <c r="D960" s="131"/>
      <c r="E960" s="131"/>
      <c r="F960" s="131"/>
      <c r="G960" s="131"/>
      <c r="H960" s="131"/>
      <c r="I960" s="131"/>
      <c r="J960" s="167" t="s">
        <v>365</v>
      </c>
      <c r="K960" s="168"/>
      <c r="L960" s="168"/>
      <c r="M960" s="168"/>
      <c r="N960" s="168"/>
      <c r="O960" s="168"/>
      <c r="P960" s="168"/>
      <c r="Q960" s="168"/>
      <c r="R960" s="169"/>
    </row>
    <row r="961" spans="2:18" ht="33" customHeight="1" x14ac:dyDescent="0.25">
      <c r="B961" s="130"/>
      <c r="C961" s="131"/>
      <c r="D961" s="131"/>
      <c r="E961" s="131"/>
      <c r="F961" s="131"/>
      <c r="G961" s="131"/>
      <c r="H961" s="131"/>
      <c r="I961" s="131"/>
      <c r="J961" s="170"/>
      <c r="K961" s="171"/>
      <c r="L961" s="171"/>
      <c r="M961" s="171"/>
      <c r="N961" s="171"/>
      <c r="O961" s="171"/>
      <c r="P961" s="171"/>
      <c r="Q961" s="171"/>
      <c r="R961" s="172"/>
    </row>
    <row r="962" spans="2:18" ht="14.45" customHeight="1" x14ac:dyDescent="0.25">
      <c r="B962" s="130" t="s">
        <v>54</v>
      </c>
      <c r="C962" s="131"/>
      <c r="D962" s="131"/>
      <c r="E962" s="131"/>
      <c r="F962" s="131"/>
      <c r="G962" s="131"/>
      <c r="H962" s="131"/>
      <c r="I962" s="131"/>
      <c r="J962" s="132" t="s">
        <v>343</v>
      </c>
      <c r="K962" s="133"/>
      <c r="L962" s="133"/>
      <c r="M962" s="133"/>
      <c r="N962" s="133"/>
      <c r="O962" s="133"/>
      <c r="P962" s="133"/>
      <c r="Q962" s="133"/>
      <c r="R962" s="134"/>
    </row>
    <row r="963" spans="2:18" x14ac:dyDescent="0.25">
      <c r="B963" s="130"/>
      <c r="C963" s="131"/>
      <c r="D963" s="131"/>
      <c r="E963" s="131"/>
      <c r="F963" s="131"/>
      <c r="G963" s="131"/>
      <c r="H963" s="131"/>
      <c r="I963" s="131"/>
      <c r="J963" s="135"/>
      <c r="K963" s="136"/>
      <c r="L963" s="136"/>
      <c r="M963" s="136"/>
      <c r="N963" s="136"/>
      <c r="O963" s="136"/>
      <c r="P963" s="136"/>
      <c r="Q963" s="136"/>
      <c r="R963" s="137"/>
    </row>
    <row r="964" spans="2:18" x14ac:dyDescent="0.25">
      <c r="B964" s="130" t="s">
        <v>357</v>
      </c>
      <c r="C964" s="131"/>
      <c r="D964" s="131"/>
      <c r="E964" s="131"/>
      <c r="F964" s="131"/>
      <c r="G964" s="131"/>
      <c r="H964" s="131"/>
      <c r="I964" s="131"/>
      <c r="J964" s="135"/>
      <c r="K964" s="136"/>
      <c r="L964" s="136"/>
      <c r="M964" s="136"/>
      <c r="N964" s="136"/>
      <c r="O964" s="136"/>
      <c r="P964" s="136"/>
      <c r="Q964" s="136"/>
      <c r="R964" s="137"/>
    </row>
    <row r="965" spans="2:18" ht="15.75" thickBot="1" x14ac:dyDescent="0.3">
      <c r="B965" s="141"/>
      <c r="C965" s="142"/>
      <c r="D965" s="142"/>
      <c r="E965" s="142"/>
      <c r="F965" s="142"/>
      <c r="G965" s="142"/>
      <c r="H965" s="142"/>
      <c r="I965" s="142"/>
      <c r="J965" s="138"/>
      <c r="K965" s="139"/>
      <c r="L965" s="139"/>
      <c r="M965" s="139"/>
      <c r="N965" s="139"/>
      <c r="O965" s="139"/>
      <c r="P965" s="139"/>
      <c r="Q965" s="139"/>
      <c r="R965" s="140"/>
    </row>
    <row r="966" spans="2:18" thickBot="1" x14ac:dyDescent="0.35"/>
    <row r="967" spans="2:18" x14ac:dyDescent="0.25">
      <c r="B967" s="173" t="s">
        <v>1</v>
      </c>
      <c r="C967" s="154"/>
      <c r="D967" s="154"/>
      <c r="E967" s="154"/>
      <c r="F967" s="154"/>
      <c r="G967" s="154"/>
      <c r="H967" s="154"/>
      <c r="I967" s="154"/>
      <c r="J967" s="154"/>
      <c r="K967" s="154"/>
      <c r="L967" s="154"/>
      <c r="M967" s="154"/>
      <c r="N967" s="154"/>
      <c r="O967" s="154"/>
      <c r="P967" s="154"/>
      <c r="Q967" s="154"/>
      <c r="R967" s="155"/>
    </row>
    <row r="968" spans="2:18" x14ac:dyDescent="0.25">
      <c r="B968" s="174"/>
      <c r="C968" s="157"/>
      <c r="D968" s="157"/>
      <c r="E968" s="157"/>
      <c r="F968" s="157"/>
      <c r="G968" s="157"/>
      <c r="H968" s="157"/>
      <c r="I968" s="157"/>
      <c r="J968" s="157"/>
      <c r="K968" s="157"/>
      <c r="L968" s="157"/>
      <c r="M968" s="157"/>
      <c r="N968" s="157"/>
      <c r="O968" s="157"/>
      <c r="P968" s="157"/>
      <c r="Q968" s="157"/>
      <c r="R968" s="158"/>
    </row>
    <row r="969" spans="2:18" x14ac:dyDescent="0.25">
      <c r="B969" s="174"/>
      <c r="C969" s="157"/>
      <c r="D969" s="157"/>
      <c r="E969" s="157"/>
      <c r="F969" s="157"/>
      <c r="G969" s="157"/>
      <c r="H969" s="157"/>
      <c r="I969" s="157"/>
      <c r="J969" s="157"/>
      <c r="K969" s="157"/>
      <c r="L969" s="157"/>
      <c r="M969" s="157"/>
      <c r="N969" s="157"/>
      <c r="O969" s="157"/>
      <c r="P969" s="157"/>
      <c r="Q969" s="157"/>
      <c r="R969" s="158"/>
    </row>
    <row r="970" spans="2:18" x14ac:dyDescent="0.25">
      <c r="B970" s="174" t="s">
        <v>2</v>
      </c>
      <c r="C970" s="157"/>
      <c r="D970" s="157"/>
      <c r="E970" s="157"/>
      <c r="F970" s="157"/>
      <c r="G970" s="157"/>
      <c r="H970" s="157"/>
      <c r="I970" s="157"/>
      <c r="J970" s="157"/>
      <c r="K970" s="157"/>
      <c r="L970" s="157"/>
      <c r="M970" s="157"/>
      <c r="N970" s="157"/>
      <c r="O970" s="157"/>
      <c r="P970" s="157"/>
      <c r="Q970" s="157"/>
      <c r="R970" s="158"/>
    </row>
    <row r="971" spans="2:18" x14ac:dyDescent="0.25">
      <c r="B971" s="174"/>
      <c r="C971" s="157"/>
      <c r="D971" s="157"/>
      <c r="E971" s="157"/>
      <c r="F971" s="157"/>
      <c r="G971" s="157"/>
      <c r="H971" s="157"/>
      <c r="I971" s="157"/>
      <c r="J971" s="157"/>
      <c r="K971" s="157"/>
      <c r="L971" s="157"/>
      <c r="M971" s="157"/>
      <c r="N971" s="157"/>
      <c r="O971" s="157"/>
      <c r="P971" s="157"/>
      <c r="Q971" s="157"/>
      <c r="R971" s="158"/>
    </row>
    <row r="972" spans="2:18" ht="15.75" thickBot="1" x14ac:dyDescent="0.3">
      <c r="B972" s="175" t="s">
        <v>3</v>
      </c>
      <c r="C972" s="146"/>
      <c r="D972" s="146"/>
      <c r="E972" s="146"/>
      <c r="F972" s="146"/>
      <c r="G972" s="146"/>
      <c r="H972" s="146"/>
      <c r="I972" s="146"/>
      <c r="J972" s="146"/>
      <c r="K972" s="146"/>
      <c r="L972" s="146"/>
      <c r="M972" s="146"/>
      <c r="N972" s="146"/>
      <c r="O972" s="146"/>
      <c r="P972" s="146"/>
      <c r="Q972" s="146"/>
      <c r="R972" s="176"/>
    </row>
    <row r="973" spans="2:18" thickBot="1" x14ac:dyDescent="0.35"/>
    <row r="974" spans="2:18" ht="14.45" x14ac:dyDescent="0.3">
      <c r="B974" s="177"/>
      <c r="C974" s="178"/>
      <c r="D974" s="178"/>
      <c r="E974" s="178"/>
      <c r="F974" s="178"/>
      <c r="G974" s="178"/>
      <c r="H974" s="178"/>
      <c r="I974" s="178"/>
      <c r="J974" s="178"/>
      <c r="K974" s="178"/>
      <c r="L974" s="178"/>
      <c r="M974" s="178"/>
      <c r="N974" s="178"/>
      <c r="O974" s="178"/>
      <c r="P974" s="178"/>
      <c r="Q974" s="178"/>
      <c r="R974" s="9"/>
    </row>
    <row r="975" spans="2:18" ht="15.75" thickBot="1" x14ac:dyDescent="0.3">
      <c r="B975" s="143" t="s">
        <v>4</v>
      </c>
      <c r="C975" s="144"/>
      <c r="D975" s="146" t="s">
        <v>273</v>
      </c>
      <c r="E975" s="146"/>
      <c r="F975" s="58"/>
      <c r="G975" s="58" t="s">
        <v>7</v>
      </c>
      <c r="H975" s="179">
        <v>43529</v>
      </c>
      <c r="I975" s="146"/>
      <c r="J975" s="58"/>
      <c r="K975" s="58" t="s">
        <v>11</v>
      </c>
      <c r="L975" s="49" t="s">
        <v>147</v>
      </c>
      <c r="M975" s="58"/>
      <c r="N975" s="58"/>
      <c r="O975" s="58" t="s">
        <v>13</v>
      </c>
      <c r="P975" s="100" t="s">
        <v>129</v>
      </c>
      <c r="Q975" s="144"/>
      <c r="R975" s="145"/>
    </row>
    <row r="976" spans="2:18" ht="14.45" x14ac:dyDescent="0.3">
      <c r="B976" s="143"/>
      <c r="C976" s="144"/>
      <c r="D976" s="144"/>
      <c r="E976" s="144"/>
      <c r="F976" s="144"/>
      <c r="G976" s="144"/>
      <c r="H976" s="144"/>
      <c r="I976" s="144"/>
      <c r="J976" s="144"/>
      <c r="K976" s="144"/>
      <c r="L976" s="144"/>
      <c r="M976" s="144"/>
      <c r="N976" s="144"/>
      <c r="O976" s="144"/>
      <c r="P976" s="144"/>
      <c r="Q976" s="144"/>
      <c r="R976" s="145"/>
    </row>
    <row r="977" spans="2:18" ht="15.75" thickBot="1" x14ac:dyDescent="0.3">
      <c r="B977" s="143" t="s">
        <v>5</v>
      </c>
      <c r="C977" s="144"/>
      <c r="D977" s="146"/>
      <c r="E977" s="146"/>
      <c r="F977" s="58"/>
      <c r="G977" s="58" t="s">
        <v>8</v>
      </c>
      <c r="H977" s="146">
        <v>1230</v>
      </c>
      <c r="I977" s="146"/>
      <c r="J977" s="58"/>
      <c r="K977" s="58" t="s">
        <v>12</v>
      </c>
      <c r="L977" s="18"/>
      <c r="M977" s="58"/>
      <c r="N977" s="58"/>
      <c r="O977" s="58" t="s">
        <v>14</v>
      </c>
      <c r="P977" s="28" t="s">
        <v>130</v>
      </c>
      <c r="Q977" s="144"/>
      <c r="R977" s="145"/>
    </row>
    <row r="978" spans="2:18" ht="14.45" x14ac:dyDescent="0.3">
      <c r="B978" s="143"/>
      <c r="C978" s="144"/>
      <c r="D978" s="144"/>
      <c r="E978" s="144"/>
      <c r="F978" s="144"/>
      <c r="G978" s="144"/>
      <c r="H978" s="144"/>
      <c r="I978" s="144"/>
      <c r="J978" s="144"/>
      <c r="K978" s="144"/>
      <c r="L978" s="144"/>
      <c r="M978" s="144"/>
      <c r="N978" s="144"/>
      <c r="O978" s="144"/>
      <c r="P978" s="144"/>
      <c r="Q978" s="144"/>
      <c r="R978" s="145"/>
    </row>
    <row r="979" spans="2:18" ht="15.75" thickBot="1" x14ac:dyDescent="0.3">
      <c r="B979" s="143" t="s">
        <v>6</v>
      </c>
      <c r="C979" s="144"/>
      <c r="D979" s="146" t="s">
        <v>213</v>
      </c>
      <c r="E979" s="146"/>
      <c r="F979" s="58"/>
      <c r="G979" s="58" t="s">
        <v>9</v>
      </c>
      <c r="H979" s="146" t="s">
        <v>214</v>
      </c>
      <c r="I979" s="146"/>
      <c r="J979" s="58"/>
      <c r="K979" s="58" t="s">
        <v>10</v>
      </c>
      <c r="L979" s="18"/>
      <c r="M979" s="58"/>
      <c r="N979" s="58"/>
      <c r="O979" s="58" t="s">
        <v>15</v>
      </c>
      <c r="P979" s="47">
        <v>32</v>
      </c>
      <c r="Q979" s="46" t="s">
        <v>16</v>
      </c>
      <c r="R979" s="48">
        <v>154</v>
      </c>
    </row>
    <row r="980" spans="2:18" thickBot="1" x14ac:dyDescent="0.35">
      <c r="B980" s="148"/>
      <c r="C980" s="149"/>
      <c r="D980" s="149"/>
      <c r="E980" s="149"/>
      <c r="F980" s="149"/>
      <c r="G980" s="149"/>
      <c r="H980" s="149"/>
      <c r="I980" s="149"/>
      <c r="J980" s="149"/>
      <c r="K980" s="149"/>
      <c r="L980" s="149"/>
      <c r="M980" s="149"/>
      <c r="N980" s="149"/>
      <c r="O980" s="149"/>
      <c r="P980" s="149"/>
      <c r="Q980" s="149"/>
      <c r="R980" s="150"/>
    </row>
    <row r="981" spans="2:18" thickBot="1" x14ac:dyDescent="0.35"/>
    <row r="982" spans="2:18" x14ac:dyDescent="0.25">
      <c r="B982" s="151" t="s">
        <v>17</v>
      </c>
      <c r="C982" s="152"/>
      <c r="D982" s="152"/>
      <c r="E982" s="152"/>
      <c r="F982" s="152"/>
      <c r="G982" s="152"/>
      <c r="H982" s="152"/>
      <c r="I982" s="152"/>
      <c r="J982" s="153" t="s">
        <v>24</v>
      </c>
      <c r="K982" s="154"/>
      <c r="L982" s="154"/>
      <c r="M982" s="154"/>
      <c r="N982" s="154"/>
      <c r="O982" s="154"/>
      <c r="P982" s="154"/>
      <c r="Q982" s="154"/>
      <c r="R982" s="155"/>
    </row>
    <row r="983" spans="2:18" x14ac:dyDescent="0.25">
      <c r="B983" s="162" t="s">
        <v>18</v>
      </c>
      <c r="C983" s="163" t="s">
        <v>19</v>
      </c>
      <c r="D983" s="163" t="s">
        <v>20</v>
      </c>
      <c r="E983" s="147" t="s">
        <v>25</v>
      </c>
      <c r="F983" s="147"/>
      <c r="G983" s="147" t="s">
        <v>26</v>
      </c>
      <c r="H983" s="147"/>
      <c r="I983" s="163" t="s">
        <v>23</v>
      </c>
      <c r="J983" s="156"/>
      <c r="K983" s="157"/>
      <c r="L983" s="157"/>
      <c r="M983" s="157"/>
      <c r="N983" s="157"/>
      <c r="O983" s="157"/>
      <c r="P983" s="157"/>
      <c r="Q983" s="157"/>
      <c r="R983" s="158"/>
    </row>
    <row r="984" spans="2:18" x14ac:dyDescent="0.25">
      <c r="B984" s="162"/>
      <c r="C984" s="163"/>
      <c r="D984" s="163"/>
      <c r="E984" s="6" t="s">
        <v>21</v>
      </c>
      <c r="F984" s="6" t="s">
        <v>22</v>
      </c>
      <c r="G984" s="6" t="s">
        <v>21</v>
      </c>
      <c r="H984" s="6" t="s">
        <v>22</v>
      </c>
      <c r="I984" s="163"/>
      <c r="J984" s="159"/>
      <c r="K984" s="160"/>
      <c r="L984" s="160"/>
      <c r="M984" s="160"/>
      <c r="N984" s="160"/>
      <c r="O984" s="160"/>
      <c r="P984" s="160"/>
      <c r="Q984" s="160"/>
      <c r="R984" s="161"/>
    </row>
    <row r="985" spans="2:18" ht="33.6" customHeight="1" x14ac:dyDescent="0.25">
      <c r="B985" s="11" t="s">
        <v>50</v>
      </c>
      <c r="C985" s="12" t="s">
        <v>40</v>
      </c>
      <c r="D985" s="13" t="s">
        <v>63</v>
      </c>
      <c r="E985" s="12" t="s">
        <v>62</v>
      </c>
      <c r="F985" s="15" t="s">
        <v>536</v>
      </c>
      <c r="G985" s="12"/>
      <c r="H985" s="12"/>
      <c r="I985" s="97" t="s">
        <v>925</v>
      </c>
      <c r="J985" s="164" t="s">
        <v>99</v>
      </c>
      <c r="K985" s="165"/>
      <c r="L985" s="165"/>
      <c r="M985" s="165"/>
      <c r="N985" s="165"/>
      <c r="O985" s="165"/>
      <c r="P985" s="165"/>
      <c r="Q985" s="165"/>
      <c r="R985" s="166"/>
    </row>
    <row r="986" spans="2:18" ht="30.6" customHeight="1" x14ac:dyDescent="0.25">
      <c r="B986" s="11" t="s">
        <v>50</v>
      </c>
      <c r="C986" s="12" t="s">
        <v>40</v>
      </c>
      <c r="D986" s="13" t="s">
        <v>63</v>
      </c>
      <c r="E986" s="12" t="s">
        <v>64</v>
      </c>
      <c r="F986" s="15" t="s">
        <v>536</v>
      </c>
      <c r="G986" s="3"/>
      <c r="H986" s="3"/>
      <c r="I986" s="97" t="s">
        <v>925</v>
      </c>
      <c r="J986" s="164" t="s">
        <v>131</v>
      </c>
      <c r="K986" s="165"/>
      <c r="L986" s="165"/>
      <c r="M986" s="165"/>
      <c r="N986" s="165"/>
      <c r="O986" s="165"/>
      <c r="P986" s="165"/>
      <c r="Q986" s="165"/>
      <c r="R986" s="166"/>
    </row>
    <row r="987" spans="2:18" ht="31.15" customHeight="1" x14ac:dyDescent="0.25">
      <c r="B987" s="11" t="s">
        <v>50</v>
      </c>
      <c r="C987" s="12" t="s">
        <v>40</v>
      </c>
      <c r="D987" s="13" t="s">
        <v>63</v>
      </c>
      <c r="E987" s="12" t="s">
        <v>62</v>
      </c>
      <c r="F987" s="15" t="s">
        <v>537</v>
      </c>
      <c r="G987" s="3"/>
      <c r="I987" s="97" t="s">
        <v>925</v>
      </c>
      <c r="J987" s="164" t="s">
        <v>79</v>
      </c>
      <c r="K987" s="165"/>
      <c r="L987" s="165"/>
      <c r="M987" s="165"/>
      <c r="N987" s="165"/>
      <c r="O987" s="165"/>
      <c r="P987" s="165"/>
      <c r="Q987" s="165"/>
      <c r="R987" s="166"/>
    </row>
    <row r="988" spans="2:18" ht="29.45" customHeight="1" x14ac:dyDescent="0.25">
      <c r="B988" s="11" t="s">
        <v>50</v>
      </c>
      <c r="C988" s="12" t="s">
        <v>40</v>
      </c>
      <c r="D988" s="13" t="s">
        <v>56</v>
      </c>
      <c r="E988" s="12" t="s">
        <v>62</v>
      </c>
      <c r="F988" s="15" t="s">
        <v>537</v>
      </c>
      <c r="G988" s="3"/>
      <c r="H988" s="3"/>
      <c r="I988" s="97" t="s">
        <v>925</v>
      </c>
      <c r="J988" s="164" t="s">
        <v>451</v>
      </c>
      <c r="K988" s="165"/>
      <c r="L988" s="165"/>
      <c r="M988" s="165"/>
      <c r="N988" s="165"/>
      <c r="O988" s="165"/>
      <c r="P988" s="165"/>
      <c r="Q988" s="165"/>
      <c r="R988" s="166"/>
    </row>
    <row r="989" spans="2:18" ht="28.15" customHeight="1" x14ac:dyDescent="0.25">
      <c r="B989" s="11" t="s">
        <v>50</v>
      </c>
      <c r="C989" s="12" t="s">
        <v>58</v>
      </c>
      <c r="D989" s="12" t="s">
        <v>56</v>
      </c>
      <c r="E989" s="12" t="s">
        <v>62</v>
      </c>
      <c r="F989" s="12" t="s">
        <v>260</v>
      </c>
      <c r="G989" s="3"/>
      <c r="H989" s="3"/>
      <c r="I989" s="97" t="s">
        <v>925</v>
      </c>
      <c r="J989" s="132" t="s">
        <v>258</v>
      </c>
      <c r="K989" s="133"/>
      <c r="L989" s="133"/>
      <c r="M989" s="133"/>
      <c r="N989" s="133"/>
      <c r="O989" s="133"/>
      <c r="P989" s="133"/>
      <c r="Q989" s="133"/>
      <c r="R989" s="134"/>
    </row>
    <row r="990" spans="2:18" ht="27" customHeight="1" x14ac:dyDescent="0.25">
      <c r="B990" s="11" t="s">
        <v>94</v>
      </c>
      <c r="C990" s="12" t="s">
        <v>58</v>
      </c>
      <c r="D990" s="12" t="s">
        <v>56</v>
      </c>
      <c r="E990" s="12" t="s">
        <v>62</v>
      </c>
      <c r="F990" s="12" t="s">
        <v>260</v>
      </c>
      <c r="G990" s="3"/>
      <c r="H990" s="3"/>
      <c r="I990" s="3"/>
      <c r="J990" s="200"/>
      <c r="K990" s="201"/>
      <c r="L990" s="201"/>
      <c r="M990" s="201"/>
      <c r="N990" s="201"/>
      <c r="O990" s="201"/>
      <c r="P990" s="201"/>
      <c r="Q990" s="201"/>
      <c r="R990" s="202"/>
    </row>
    <row r="991" spans="2:18" ht="60" customHeight="1" x14ac:dyDescent="0.25">
      <c r="B991" s="130" t="s">
        <v>51</v>
      </c>
      <c r="C991" s="131"/>
      <c r="D991" s="131"/>
      <c r="E991" s="131"/>
      <c r="F991" s="131"/>
      <c r="G991" s="131"/>
      <c r="H991" s="131"/>
      <c r="I991" s="131"/>
      <c r="J991" s="167" t="s">
        <v>365</v>
      </c>
      <c r="K991" s="168"/>
      <c r="L991" s="168"/>
      <c r="M991" s="168"/>
      <c r="N991" s="168"/>
      <c r="O991" s="168"/>
      <c r="P991" s="168"/>
      <c r="Q991" s="168"/>
      <c r="R991" s="169"/>
    </row>
    <row r="992" spans="2:18" x14ac:dyDescent="0.25">
      <c r="B992" s="130"/>
      <c r="C992" s="131"/>
      <c r="D992" s="131"/>
      <c r="E992" s="131"/>
      <c r="F992" s="131"/>
      <c r="G992" s="131"/>
      <c r="H992" s="131"/>
      <c r="I992" s="131"/>
      <c r="J992" s="170"/>
      <c r="K992" s="171"/>
      <c r="L992" s="171"/>
      <c r="M992" s="171"/>
      <c r="N992" s="171"/>
      <c r="O992" s="171"/>
      <c r="P992" s="171"/>
      <c r="Q992" s="171"/>
      <c r="R992" s="172"/>
    </row>
    <row r="993" spans="2:18" ht="14.45" customHeight="1" x14ac:dyDescent="0.25">
      <c r="B993" s="130" t="s">
        <v>54</v>
      </c>
      <c r="C993" s="131"/>
      <c r="D993" s="131"/>
      <c r="E993" s="131"/>
      <c r="F993" s="131"/>
      <c r="G993" s="131"/>
      <c r="H993" s="131"/>
      <c r="I993" s="131"/>
      <c r="J993" s="132" t="s">
        <v>344</v>
      </c>
      <c r="K993" s="133"/>
      <c r="L993" s="133"/>
      <c r="M993" s="133"/>
      <c r="N993" s="133"/>
      <c r="O993" s="133"/>
      <c r="P993" s="133"/>
      <c r="Q993" s="133"/>
      <c r="R993" s="134"/>
    </row>
    <row r="994" spans="2:18" x14ac:dyDescent="0.25">
      <c r="B994" s="130"/>
      <c r="C994" s="131"/>
      <c r="D994" s="131"/>
      <c r="E994" s="131"/>
      <c r="F994" s="131"/>
      <c r="G994" s="131"/>
      <c r="H994" s="131"/>
      <c r="I994" s="131"/>
      <c r="J994" s="135"/>
      <c r="K994" s="136"/>
      <c r="L994" s="136"/>
      <c r="M994" s="136"/>
      <c r="N994" s="136"/>
      <c r="O994" s="136"/>
      <c r="P994" s="136"/>
      <c r="Q994" s="136"/>
      <c r="R994" s="137"/>
    </row>
    <row r="995" spans="2:18" x14ac:dyDescent="0.25">
      <c r="B995" s="130" t="s">
        <v>357</v>
      </c>
      <c r="C995" s="131"/>
      <c r="D995" s="131"/>
      <c r="E995" s="131"/>
      <c r="F995" s="131"/>
      <c r="G995" s="131"/>
      <c r="H995" s="131"/>
      <c r="I995" s="131"/>
      <c r="J995" s="135"/>
      <c r="K995" s="136"/>
      <c r="L995" s="136"/>
      <c r="M995" s="136"/>
      <c r="N995" s="136"/>
      <c r="O995" s="136"/>
      <c r="P995" s="136"/>
      <c r="Q995" s="136"/>
      <c r="R995" s="137"/>
    </row>
    <row r="996" spans="2:18" ht="15.75" thickBot="1" x14ac:dyDescent="0.3">
      <c r="B996" s="141"/>
      <c r="C996" s="142"/>
      <c r="D996" s="142"/>
      <c r="E996" s="142"/>
      <c r="F996" s="142"/>
      <c r="G996" s="142"/>
      <c r="H996" s="142"/>
      <c r="I996" s="142"/>
      <c r="J996" s="138"/>
      <c r="K996" s="139"/>
      <c r="L996" s="139"/>
      <c r="M996" s="139"/>
      <c r="N996" s="139"/>
      <c r="O996" s="139"/>
      <c r="P996" s="139"/>
      <c r="Q996" s="139"/>
      <c r="R996" s="140"/>
    </row>
    <row r="997" spans="2:18" thickBot="1" x14ac:dyDescent="0.35"/>
    <row r="998" spans="2:18" x14ac:dyDescent="0.25">
      <c r="B998" s="173" t="s">
        <v>1</v>
      </c>
      <c r="C998" s="154"/>
      <c r="D998" s="154"/>
      <c r="E998" s="154"/>
      <c r="F998" s="154"/>
      <c r="G998" s="154"/>
      <c r="H998" s="154"/>
      <c r="I998" s="154"/>
      <c r="J998" s="154"/>
      <c r="K998" s="154"/>
      <c r="L998" s="154"/>
      <c r="M998" s="154"/>
      <c r="N998" s="154"/>
      <c r="O998" s="154"/>
      <c r="P998" s="154"/>
      <c r="Q998" s="154"/>
      <c r="R998" s="155"/>
    </row>
    <row r="999" spans="2:18" x14ac:dyDescent="0.25">
      <c r="B999" s="174"/>
      <c r="C999" s="157"/>
      <c r="D999" s="157"/>
      <c r="E999" s="157"/>
      <c r="F999" s="157"/>
      <c r="G999" s="157"/>
      <c r="H999" s="157"/>
      <c r="I999" s="157"/>
      <c r="J999" s="157"/>
      <c r="K999" s="157"/>
      <c r="L999" s="157"/>
      <c r="M999" s="157"/>
      <c r="N999" s="157"/>
      <c r="O999" s="157"/>
      <c r="P999" s="157"/>
      <c r="Q999" s="157"/>
      <c r="R999" s="158"/>
    </row>
    <row r="1000" spans="2:18" x14ac:dyDescent="0.25">
      <c r="B1000" s="174"/>
      <c r="C1000" s="157"/>
      <c r="D1000" s="157"/>
      <c r="E1000" s="157"/>
      <c r="F1000" s="157"/>
      <c r="G1000" s="157"/>
      <c r="H1000" s="157"/>
      <c r="I1000" s="157"/>
      <c r="J1000" s="157"/>
      <c r="K1000" s="157"/>
      <c r="L1000" s="157"/>
      <c r="M1000" s="157"/>
      <c r="N1000" s="157"/>
      <c r="O1000" s="157"/>
      <c r="P1000" s="157"/>
      <c r="Q1000" s="157"/>
      <c r="R1000" s="158"/>
    </row>
    <row r="1001" spans="2:18" x14ac:dyDescent="0.25">
      <c r="B1001" s="174" t="s">
        <v>2</v>
      </c>
      <c r="C1001" s="157"/>
      <c r="D1001" s="157"/>
      <c r="E1001" s="157"/>
      <c r="F1001" s="157"/>
      <c r="G1001" s="157"/>
      <c r="H1001" s="157"/>
      <c r="I1001" s="157"/>
      <c r="J1001" s="157"/>
      <c r="K1001" s="157"/>
      <c r="L1001" s="157"/>
      <c r="M1001" s="157"/>
      <c r="N1001" s="157"/>
      <c r="O1001" s="157"/>
      <c r="P1001" s="157"/>
      <c r="Q1001" s="157"/>
      <c r="R1001" s="158"/>
    </row>
    <row r="1002" spans="2:18" x14ac:dyDescent="0.25">
      <c r="B1002" s="174"/>
      <c r="C1002" s="157"/>
      <c r="D1002" s="157"/>
      <c r="E1002" s="157"/>
      <c r="F1002" s="157"/>
      <c r="G1002" s="157"/>
      <c r="H1002" s="157"/>
      <c r="I1002" s="157"/>
      <c r="J1002" s="157"/>
      <c r="K1002" s="157"/>
      <c r="L1002" s="157"/>
      <c r="M1002" s="157"/>
      <c r="N1002" s="157"/>
      <c r="O1002" s="157"/>
      <c r="P1002" s="157"/>
      <c r="Q1002" s="157"/>
      <c r="R1002" s="158"/>
    </row>
    <row r="1003" spans="2:18" ht="15.75" thickBot="1" x14ac:dyDescent="0.3">
      <c r="B1003" s="175" t="s">
        <v>3</v>
      </c>
      <c r="C1003" s="146"/>
      <c r="D1003" s="146"/>
      <c r="E1003" s="146"/>
      <c r="F1003" s="146"/>
      <c r="G1003" s="146"/>
      <c r="H1003" s="146"/>
      <c r="I1003" s="146"/>
      <c r="J1003" s="146"/>
      <c r="K1003" s="146"/>
      <c r="L1003" s="146"/>
      <c r="M1003" s="146"/>
      <c r="N1003" s="146"/>
      <c r="O1003" s="146"/>
      <c r="P1003" s="146"/>
      <c r="Q1003" s="146"/>
      <c r="R1003" s="176"/>
    </row>
    <row r="1004" spans="2:18" thickBot="1" x14ac:dyDescent="0.35"/>
    <row r="1005" spans="2:18" ht="14.45" x14ac:dyDescent="0.3">
      <c r="B1005" s="177"/>
      <c r="C1005" s="178"/>
      <c r="D1005" s="178"/>
      <c r="E1005" s="178"/>
      <c r="F1005" s="178"/>
      <c r="G1005" s="178"/>
      <c r="H1005" s="178"/>
      <c r="I1005" s="178"/>
      <c r="J1005" s="178"/>
      <c r="K1005" s="178"/>
      <c r="L1005" s="178"/>
      <c r="M1005" s="178"/>
      <c r="N1005" s="178"/>
      <c r="O1005" s="178"/>
      <c r="P1005" s="178"/>
      <c r="Q1005" s="178"/>
      <c r="R1005" s="9"/>
    </row>
    <row r="1006" spans="2:18" ht="15.75" thickBot="1" x14ac:dyDescent="0.3">
      <c r="B1006" s="143" t="s">
        <v>4</v>
      </c>
      <c r="C1006" s="144"/>
      <c r="D1006" s="146" t="s">
        <v>273</v>
      </c>
      <c r="E1006" s="146"/>
      <c r="F1006" s="58"/>
      <c r="G1006" s="58" t="s">
        <v>7</v>
      </c>
      <c r="H1006" s="179">
        <v>43529</v>
      </c>
      <c r="I1006" s="146"/>
      <c r="J1006" s="58"/>
      <c r="K1006" s="58" t="s">
        <v>11</v>
      </c>
      <c r="L1006" s="49" t="s">
        <v>147</v>
      </c>
      <c r="M1006" s="58"/>
      <c r="N1006" s="58"/>
      <c r="O1006" s="58" t="s">
        <v>13</v>
      </c>
      <c r="P1006" s="100" t="s">
        <v>130</v>
      </c>
      <c r="Q1006" s="144"/>
      <c r="R1006" s="145"/>
    </row>
    <row r="1007" spans="2:18" ht="14.45" x14ac:dyDescent="0.3">
      <c r="B1007" s="143"/>
      <c r="C1007" s="144"/>
      <c r="D1007" s="144"/>
      <c r="E1007" s="144"/>
      <c r="F1007" s="144"/>
      <c r="G1007" s="144"/>
      <c r="H1007" s="144"/>
      <c r="I1007" s="144"/>
      <c r="J1007" s="144"/>
      <c r="K1007" s="144"/>
      <c r="L1007" s="144"/>
      <c r="M1007" s="144"/>
      <c r="N1007" s="144"/>
      <c r="O1007" s="144"/>
      <c r="P1007" s="144"/>
      <c r="Q1007" s="144"/>
      <c r="R1007" s="145"/>
    </row>
    <row r="1008" spans="2:18" ht="15.75" thickBot="1" x14ac:dyDescent="0.3">
      <c r="B1008" s="143" t="s">
        <v>5</v>
      </c>
      <c r="C1008" s="144"/>
      <c r="D1008" s="146"/>
      <c r="E1008" s="146"/>
      <c r="F1008" s="58"/>
      <c r="G1008" s="58" t="s">
        <v>8</v>
      </c>
      <c r="H1008" s="146">
        <v>1230</v>
      </c>
      <c r="I1008" s="146"/>
      <c r="J1008" s="58"/>
      <c r="K1008" s="58" t="s">
        <v>12</v>
      </c>
      <c r="L1008" s="18"/>
      <c r="M1008" s="58"/>
      <c r="N1008" s="58"/>
      <c r="O1008" s="58" t="s">
        <v>14</v>
      </c>
      <c r="P1008" s="28" t="s">
        <v>132</v>
      </c>
      <c r="Q1008" s="144"/>
      <c r="R1008" s="145"/>
    </row>
    <row r="1009" spans="2:18" ht="14.45" x14ac:dyDescent="0.3">
      <c r="B1009" s="143"/>
      <c r="C1009" s="144"/>
      <c r="D1009" s="144"/>
      <c r="E1009" s="144"/>
      <c r="F1009" s="144"/>
      <c r="G1009" s="144"/>
      <c r="H1009" s="144"/>
      <c r="I1009" s="144"/>
      <c r="J1009" s="144"/>
      <c r="K1009" s="144"/>
      <c r="L1009" s="144"/>
      <c r="M1009" s="144"/>
      <c r="N1009" s="144"/>
      <c r="O1009" s="144"/>
      <c r="P1009" s="144"/>
      <c r="Q1009" s="144"/>
      <c r="R1009" s="145"/>
    </row>
    <row r="1010" spans="2:18" ht="15.75" thickBot="1" x14ac:dyDescent="0.3">
      <c r="B1010" s="143" t="s">
        <v>6</v>
      </c>
      <c r="C1010" s="144"/>
      <c r="D1010" s="146" t="s">
        <v>213</v>
      </c>
      <c r="E1010" s="146"/>
      <c r="F1010" s="58"/>
      <c r="G1010" s="58" t="s">
        <v>9</v>
      </c>
      <c r="H1010" s="146" t="s">
        <v>214</v>
      </c>
      <c r="I1010" s="146"/>
      <c r="J1010" s="58"/>
      <c r="K1010" s="58" t="s">
        <v>10</v>
      </c>
      <c r="L1010" s="18"/>
      <c r="M1010" s="58"/>
      <c r="N1010" s="58"/>
      <c r="O1010" s="58" t="s">
        <v>15</v>
      </c>
      <c r="P1010" s="47">
        <v>33</v>
      </c>
      <c r="Q1010" s="46" t="s">
        <v>16</v>
      </c>
      <c r="R1010" s="48">
        <v>154</v>
      </c>
    </row>
    <row r="1011" spans="2:18" thickBot="1" x14ac:dyDescent="0.35">
      <c r="B1011" s="148"/>
      <c r="C1011" s="149"/>
      <c r="D1011" s="149"/>
      <c r="E1011" s="149"/>
      <c r="F1011" s="149"/>
      <c r="G1011" s="149"/>
      <c r="H1011" s="149"/>
      <c r="I1011" s="149"/>
      <c r="J1011" s="149"/>
      <c r="K1011" s="149"/>
      <c r="L1011" s="149"/>
      <c r="M1011" s="149"/>
      <c r="N1011" s="149"/>
      <c r="O1011" s="149"/>
      <c r="P1011" s="149"/>
      <c r="Q1011" s="149"/>
      <c r="R1011" s="150"/>
    </row>
    <row r="1012" spans="2:18" thickBot="1" x14ac:dyDescent="0.35"/>
    <row r="1013" spans="2:18" x14ac:dyDescent="0.25">
      <c r="B1013" s="151" t="s">
        <v>17</v>
      </c>
      <c r="C1013" s="152"/>
      <c r="D1013" s="152"/>
      <c r="E1013" s="152"/>
      <c r="F1013" s="152"/>
      <c r="G1013" s="152"/>
      <c r="H1013" s="152"/>
      <c r="I1013" s="152"/>
      <c r="J1013" s="153" t="s">
        <v>24</v>
      </c>
      <c r="K1013" s="154"/>
      <c r="L1013" s="154"/>
      <c r="M1013" s="154"/>
      <c r="N1013" s="154"/>
      <c r="O1013" s="154"/>
      <c r="P1013" s="154"/>
      <c r="Q1013" s="154"/>
      <c r="R1013" s="155"/>
    </row>
    <row r="1014" spans="2:18" x14ac:dyDescent="0.25">
      <c r="B1014" s="162" t="s">
        <v>18</v>
      </c>
      <c r="C1014" s="163" t="s">
        <v>19</v>
      </c>
      <c r="D1014" s="163" t="s">
        <v>20</v>
      </c>
      <c r="E1014" s="147" t="s">
        <v>25</v>
      </c>
      <c r="F1014" s="147"/>
      <c r="G1014" s="147" t="s">
        <v>26</v>
      </c>
      <c r="H1014" s="147"/>
      <c r="I1014" s="163" t="s">
        <v>23</v>
      </c>
      <c r="J1014" s="156"/>
      <c r="K1014" s="157"/>
      <c r="L1014" s="157"/>
      <c r="M1014" s="157"/>
      <c r="N1014" s="157"/>
      <c r="O1014" s="157"/>
      <c r="P1014" s="157"/>
      <c r="Q1014" s="157"/>
      <c r="R1014" s="158"/>
    </row>
    <row r="1015" spans="2:18" x14ac:dyDescent="0.25">
      <c r="B1015" s="162"/>
      <c r="C1015" s="163"/>
      <c r="D1015" s="163"/>
      <c r="E1015" s="6" t="s">
        <v>21</v>
      </c>
      <c r="F1015" s="6" t="s">
        <v>22</v>
      </c>
      <c r="G1015" s="6" t="s">
        <v>21</v>
      </c>
      <c r="H1015" s="6" t="s">
        <v>22</v>
      </c>
      <c r="I1015" s="163"/>
      <c r="J1015" s="159"/>
      <c r="K1015" s="160"/>
      <c r="L1015" s="160"/>
      <c r="M1015" s="160"/>
      <c r="N1015" s="160"/>
      <c r="O1015" s="160"/>
      <c r="P1015" s="160"/>
      <c r="Q1015" s="160"/>
      <c r="R1015" s="161"/>
    </row>
    <row r="1016" spans="2:18" ht="29.45" customHeight="1" x14ac:dyDescent="0.25">
      <c r="B1016" s="11" t="s">
        <v>50</v>
      </c>
      <c r="C1016" s="12" t="s">
        <v>40</v>
      </c>
      <c r="D1016" s="13" t="s">
        <v>56</v>
      </c>
      <c r="E1016" s="12" t="s">
        <v>62</v>
      </c>
      <c r="F1016" s="15" t="s">
        <v>536</v>
      </c>
      <c r="G1016" s="12"/>
      <c r="H1016" s="12"/>
      <c r="I1016" s="97" t="s">
        <v>926</v>
      </c>
      <c r="J1016" s="238" t="s">
        <v>392</v>
      </c>
      <c r="K1016" s="239"/>
      <c r="L1016" s="239"/>
      <c r="M1016" s="239"/>
      <c r="N1016" s="239"/>
      <c r="O1016" s="239"/>
      <c r="P1016" s="239"/>
      <c r="Q1016" s="239"/>
      <c r="R1016" s="240"/>
    </row>
    <row r="1017" spans="2:18" ht="33.6" customHeight="1" x14ac:dyDescent="0.25">
      <c r="B1017" s="11" t="s">
        <v>50</v>
      </c>
      <c r="C1017" s="12" t="s">
        <v>40</v>
      </c>
      <c r="D1017" s="13" t="s">
        <v>56</v>
      </c>
      <c r="E1017" s="12" t="s">
        <v>64</v>
      </c>
      <c r="F1017" s="15" t="s">
        <v>536</v>
      </c>
      <c r="G1017" s="3"/>
      <c r="H1017" s="3"/>
      <c r="I1017" s="97" t="s">
        <v>926</v>
      </c>
      <c r="J1017" s="238" t="s">
        <v>542</v>
      </c>
      <c r="K1017" s="239"/>
      <c r="L1017" s="239"/>
      <c r="M1017" s="239"/>
      <c r="N1017" s="239"/>
      <c r="O1017" s="239"/>
      <c r="P1017" s="239"/>
      <c r="Q1017" s="239"/>
      <c r="R1017" s="240"/>
    </row>
    <row r="1018" spans="2:18" ht="33" customHeight="1" x14ac:dyDescent="0.25">
      <c r="B1018" s="11" t="s">
        <v>50</v>
      </c>
      <c r="C1018" s="12" t="s">
        <v>40</v>
      </c>
      <c r="D1018" s="13" t="s">
        <v>56</v>
      </c>
      <c r="E1018" s="12" t="s">
        <v>62</v>
      </c>
      <c r="F1018" s="15" t="s">
        <v>537</v>
      </c>
      <c r="G1018" s="3"/>
      <c r="I1018" s="97" t="s">
        <v>926</v>
      </c>
      <c r="J1018" s="238" t="s">
        <v>392</v>
      </c>
      <c r="K1018" s="239"/>
      <c r="L1018" s="239"/>
      <c r="M1018" s="239"/>
      <c r="N1018" s="239"/>
      <c r="O1018" s="239"/>
      <c r="P1018" s="239"/>
      <c r="Q1018" s="239"/>
      <c r="R1018" s="240"/>
    </row>
    <row r="1019" spans="2:18" ht="30" customHeight="1" x14ac:dyDescent="0.25">
      <c r="B1019" s="11" t="s">
        <v>50</v>
      </c>
      <c r="C1019" s="12" t="s">
        <v>40</v>
      </c>
      <c r="D1019" s="13" t="s">
        <v>56</v>
      </c>
      <c r="E1019" s="12" t="s">
        <v>62</v>
      </c>
      <c r="F1019" s="15" t="s">
        <v>537</v>
      </c>
      <c r="G1019" s="3"/>
      <c r="H1019" s="3"/>
      <c r="I1019" s="97" t="s">
        <v>926</v>
      </c>
      <c r="J1019" s="238" t="s">
        <v>453</v>
      </c>
      <c r="K1019" s="239"/>
      <c r="L1019" s="239"/>
      <c r="M1019" s="239"/>
      <c r="N1019" s="239"/>
      <c r="O1019" s="239"/>
      <c r="P1019" s="239"/>
      <c r="Q1019" s="239"/>
      <c r="R1019" s="240"/>
    </row>
    <row r="1020" spans="2:18" ht="29.45" customHeight="1" x14ac:dyDescent="0.25">
      <c r="B1020" s="11" t="s">
        <v>50</v>
      </c>
      <c r="C1020" s="12" t="s">
        <v>58</v>
      </c>
      <c r="D1020" s="12" t="s">
        <v>56</v>
      </c>
      <c r="E1020" s="12" t="s">
        <v>62</v>
      </c>
      <c r="F1020" s="12" t="s">
        <v>260</v>
      </c>
      <c r="G1020" s="3"/>
      <c r="H1020" s="3"/>
      <c r="I1020" s="97" t="s">
        <v>926</v>
      </c>
      <c r="J1020" s="132" t="s">
        <v>258</v>
      </c>
      <c r="K1020" s="133"/>
      <c r="L1020" s="133"/>
      <c r="M1020" s="133"/>
      <c r="N1020" s="133"/>
      <c r="O1020" s="133"/>
      <c r="P1020" s="133"/>
      <c r="Q1020" s="133"/>
      <c r="R1020" s="134"/>
    </row>
    <row r="1021" spans="2:18" ht="33" customHeight="1" x14ac:dyDescent="0.25">
      <c r="B1021" s="11" t="s">
        <v>94</v>
      </c>
      <c r="C1021" s="12" t="s">
        <v>58</v>
      </c>
      <c r="D1021" s="12" t="s">
        <v>56</v>
      </c>
      <c r="E1021" s="12" t="s">
        <v>62</v>
      </c>
      <c r="F1021" s="12" t="s">
        <v>260</v>
      </c>
      <c r="G1021" s="3"/>
      <c r="H1021" s="3"/>
      <c r="I1021" s="97" t="s">
        <v>927</v>
      </c>
      <c r="J1021" s="200"/>
      <c r="K1021" s="201"/>
      <c r="L1021" s="201"/>
      <c r="M1021" s="201"/>
      <c r="N1021" s="201"/>
      <c r="O1021" s="201"/>
      <c r="P1021" s="201"/>
      <c r="Q1021" s="201"/>
      <c r="R1021" s="202"/>
    </row>
    <row r="1022" spans="2:18" ht="48" customHeight="1" x14ac:dyDescent="0.25">
      <c r="B1022" s="130" t="s">
        <v>51</v>
      </c>
      <c r="C1022" s="131"/>
      <c r="D1022" s="131"/>
      <c r="E1022" s="131"/>
      <c r="F1022" s="131"/>
      <c r="G1022" s="131"/>
      <c r="H1022" s="131"/>
      <c r="I1022" s="131"/>
      <c r="J1022" s="241" t="s">
        <v>365</v>
      </c>
      <c r="K1022" s="242"/>
      <c r="L1022" s="242"/>
      <c r="M1022" s="242"/>
      <c r="N1022" s="242"/>
      <c r="O1022" s="242"/>
      <c r="P1022" s="242"/>
      <c r="Q1022" s="242"/>
      <c r="R1022" s="243"/>
    </row>
    <row r="1023" spans="2:18" ht="29.45" customHeight="1" x14ac:dyDescent="0.25">
      <c r="B1023" s="130"/>
      <c r="C1023" s="131"/>
      <c r="D1023" s="131"/>
      <c r="E1023" s="131"/>
      <c r="F1023" s="131"/>
      <c r="G1023" s="131"/>
      <c r="H1023" s="131"/>
      <c r="I1023" s="131"/>
      <c r="J1023" s="244"/>
      <c r="K1023" s="245"/>
      <c r="L1023" s="245"/>
      <c r="M1023" s="245"/>
      <c r="N1023" s="245"/>
      <c r="O1023" s="245"/>
      <c r="P1023" s="245"/>
      <c r="Q1023" s="245"/>
      <c r="R1023" s="246"/>
    </row>
    <row r="1024" spans="2:18" ht="14.45" customHeight="1" x14ac:dyDescent="0.25">
      <c r="B1024" s="130" t="s">
        <v>54</v>
      </c>
      <c r="C1024" s="131"/>
      <c r="D1024" s="131"/>
      <c r="E1024" s="131"/>
      <c r="F1024" s="131"/>
      <c r="G1024" s="131"/>
      <c r="H1024" s="131"/>
      <c r="I1024" s="131"/>
      <c r="J1024" s="215" t="s">
        <v>345</v>
      </c>
      <c r="K1024" s="216"/>
      <c r="L1024" s="216"/>
      <c r="M1024" s="216"/>
      <c r="N1024" s="216"/>
      <c r="O1024" s="216"/>
      <c r="P1024" s="216"/>
      <c r="Q1024" s="216"/>
      <c r="R1024" s="217"/>
    </row>
    <row r="1025" spans="2:18" x14ac:dyDescent="0.25">
      <c r="B1025" s="130"/>
      <c r="C1025" s="131"/>
      <c r="D1025" s="131"/>
      <c r="E1025" s="131"/>
      <c r="F1025" s="131"/>
      <c r="G1025" s="131"/>
      <c r="H1025" s="131"/>
      <c r="I1025" s="131"/>
      <c r="J1025" s="247"/>
      <c r="K1025" s="248"/>
      <c r="L1025" s="248"/>
      <c r="M1025" s="248"/>
      <c r="N1025" s="248"/>
      <c r="O1025" s="248"/>
      <c r="P1025" s="248"/>
      <c r="Q1025" s="248"/>
      <c r="R1025" s="249"/>
    </row>
    <row r="1026" spans="2:18" x14ac:dyDescent="0.25">
      <c r="B1026" s="130" t="s">
        <v>357</v>
      </c>
      <c r="C1026" s="131"/>
      <c r="D1026" s="131"/>
      <c r="E1026" s="131"/>
      <c r="F1026" s="131"/>
      <c r="G1026" s="131"/>
      <c r="H1026" s="131"/>
      <c r="I1026" s="131"/>
      <c r="J1026" s="247"/>
      <c r="K1026" s="248"/>
      <c r="L1026" s="248"/>
      <c r="M1026" s="248"/>
      <c r="N1026" s="248"/>
      <c r="O1026" s="248"/>
      <c r="P1026" s="248"/>
      <c r="Q1026" s="248"/>
      <c r="R1026" s="249"/>
    </row>
    <row r="1027" spans="2:18" ht="15.75" thickBot="1" x14ac:dyDescent="0.3">
      <c r="B1027" s="141"/>
      <c r="C1027" s="142"/>
      <c r="D1027" s="142"/>
      <c r="E1027" s="142"/>
      <c r="F1027" s="142"/>
      <c r="G1027" s="142"/>
      <c r="H1027" s="142"/>
      <c r="I1027" s="142"/>
      <c r="J1027" s="250"/>
      <c r="K1027" s="251"/>
      <c r="L1027" s="251"/>
      <c r="M1027" s="251"/>
      <c r="N1027" s="251"/>
      <c r="O1027" s="251"/>
      <c r="P1027" s="251"/>
      <c r="Q1027" s="251"/>
      <c r="R1027" s="252"/>
    </row>
    <row r="1028" spans="2:18" thickBot="1" x14ac:dyDescent="0.35"/>
    <row r="1029" spans="2:18" x14ac:dyDescent="0.25">
      <c r="B1029" s="173" t="s">
        <v>1</v>
      </c>
      <c r="C1029" s="154"/>
      <c r="D1029" s="154"/>
      <c r="E1029" s="154"/>
      <c r="F1029" s="154"/>
      <c r="G1029" s="154"/>
      <c r="H1029" s="154"/>
      <c r="I1029" s="154"/>
      <c r="J1029" s="154"/>
      <c r="K1029" s="154"/>
      <c r="L1029" s="154"/>
      <c r="M1029" s="154"/>
      <c r="N1029" s="154"/>
      <c r="O1029" s="154"/>
      <c r="P1029" s="154"/>
      <c r="Q1029" s="154"/>
      <c r="R1029" s="155"/>
    </row>
    <row r="1030" spans="2:18" x14ac:dyDescent="0.25">
      <c r="B1030" s="174"/>
      <c r="C1030" s="157"/>
      <c r="D1030" s="157"/>
      <c r="E1030" s="157"/>
      <c r="F1030" s="157"/>
      <c r="G1030" s="157"/>
      <c r="H1030" s="157"/>
      <c r="I1030" s="157"/>
      <c r="J1030" s="157"/>
      <c r="K1030" s="157"/>
      <c r="L1030" s="157"/>
      <c r="M1030" s="157"/>
      <c r="N1030" s="157"/>
      <c r="O1030" s="157"/>
      <c r="P1030" s="157"/>
      <c r="Q1030" s="157"/>
      <c r="R1030" s="158"/>
    </row>
    <row r="1031" spans="2:18" x14ac:dyDescent="0.25">
      <c r="B1031" s="174"/>
      <c r="C1031" s="157"/>
      <c r="D1031" s="157"/>
      <c r="E1031" s="157"/>
      <c r="F1031" s="157"/>
      <c r="G1031" s="157"/>
      <c r="H1031" s="157"/>
      <c r="I1031" s="157"/>
      <c r="J1031" s="157"/>
      <c r="K1031" s="157"/>
      <c r="L1031" s="157"/>
      <c r="M1031" s="157"/>
      <c r="N1031" s="157"/>
      <c r="O1031" s="157"/>
      <c r="P1031" s="157"/>
      <c r="Q1031" s="157"/>
      <c r="R1031" s="158"/>
    </row>
    <row r="1032" spans="2:18" x14ac:dyDescent="0.25">
      <c r="B1032" s="174" t="s">
        <v>2</v>
      </c>
      <c r="C1032" s="157"/>
      <c r="D1032" s="157"/>
      <c r="E1032" s="157"/>
      <c r="F1032" s="157"/>
      <c r="G1032" s="157"/>
      <c r="H1032" s="157"/>
      <c r="I1032" s="157"/>
      <c r="J1032" s="157"/>
      <c r="K1032" s="157"/>
      <c r="L1032" s="157"/>
      <c r="M1032" s="157"/>
      <c r="N1032" s="157"/>
      <c r="O1032" s="157"/>
      <c r="P1032" s="157"/>
      <c r="Q1032" s="157"/>
      <c r="R1032" s="158"/>
    </row>
    <row r="1033" spans="2:18" x14ac:dyDescent="0.25">
      <c r="B1033" s="174"/>
      <c r="C1033" s="157"/>
      <c r="D1033" s="157"/>
      <c r="E1033" s="157"/>
      <c r="F1033" s="157"/>
      <c r="G1033" s="157"/>
      <c r="H1033" s="157"/>
      <c r="I1033" s="157"/>
      <c r="J1033" s="157"/>
      <c r="K1033" s="157"/>
      <c r="L1033" s="157"/>
      <c r="M1033" s="157"/>
      <c r="N1033" s="157"/>
      <c r="O1033" s="157"/>
      <c r="P1033" s="157"/>
      <c r="Q1033" s="157"/>
      <c r="R1033" s="158"/>
    </row>
    <row r="1034" spans="2:18" ht="15.75" thickBot="1" x14ac:dyDescent="0.3">
      <c r="B1034" s="175" t="s">
        <v>3</v>
      </c>
      <c r="C1034" s="146"/>
      <c r="D1034" s="146"/>
      <c r="E1034" s="146"/>
      <c r="F1034" s="146"/>
      <c r="G1034" s="146"/>
      <c r="H1034" s="146"/>
      <c r="I1034" s="146"/>
      <c r="J1034" s="146"/>
      <c r="K1034" s="146"/>
      <c r="L1034" s="146"/>
      <c r="M1034" s="146"/>
      <c r="N1034" s="146"/>
      <c r="O1034" s="146"/>
      <c r="P1034" s="146"/>
      <c r="Q1034" s="146"/>
      <c r="R1034" s="176"/>
    </row>
    <row r="1035" spans="2:18" thickBot="1" x14ac:dyDescent="0.35"/>
    <row r="1036" spans="2:18" ht="14.45" x14ac:dyDescent="0.3">
      <c r="B1036" s="177"/>
      <c r="C1036" s="178"/>
      <c r="D1036" s="178"/>
      <c r="E1036" s="178"/>
      <c r="F1036" s="178"/>
      <c r="G1036" s="178"/>
      <c r="H1036" s="178"/>
      <c r="I1036" s="178"/>
      <c r="J1036" s="178"/>
      <c r="K1036" s="178"/>
      <c r="L1036" s="178"/>
      <c r="M1036" s="178"/>
      <c r="N1036" s="178"/>
      <c r="O1036" s="178"/>
      <c r="P1036" s="178"/>
      <c r="Q1036" s="178"/>
      <c r="R1036" s="9"/>
    </row>
    <row r="1037" spans="2:18" ht="15.75" thickBot="1" x14ac:dyDescent="0.3">
      <c r="B1037" s="143" t="s">
        <v>4</v>
      </c>
      <c r="C1037" s="144"/>
      <c r="D1037" s="146" t="s">
        <v>273</v>
      </c>
      <c r="E1037" s="146"/>
      <c r="F1037" s="58"/>
      <c r="G1037" s="58" t="s">
        <v>7</v>
      </c>
      <c r="H1037" s="179">
        <v>43529</v>
      </c>
      <c r="I1037" s="146"/>
      <c r="J1037" s="58"/>
      <c r="K1037" s="58" t="s">
        <v>11</v>
      </c>
      <c r="L1037" s="49" t="s">
        <v>147</v>
      </c>
      <c r="M1037" s="58"/>
      <c r="N1037" s="58"/>
      <c r="O1037" s="58" t="s">
        <v>13</v>
      </c>
      <c r="P1037" s="100" t="s">
        <v>132</v>
      </c>
      <c r="Q1037" s="144"/>
      <c r="R1037" s="145"/>
    </row>
    <row r="1038" spans="2:18" ht="14.45" x14ac:dyDescent="0.3">
      <c r="B1038" s="143"/>
      <c r="C1038" s="144"/>
      <c r="D1038" s="144"/>
      <c r="E1038" s="144"/>
      <c r="F1038" s="144"/>
      <c r="G1038" s="144"/>
      <c r="H1038" s="144"/>
      <c r="I1038" s="144"/>
      <c r="J1038" s="144"/>
      <c r="K1038" s="144"/>
      <c r="L1038" s="144"/>
      <c r="M1038" s="144"/>
      <c r="N1038" s="144"/>
      <c r="O1038" s="144"/>
      <c r="P1038" s="144"/>
      <c r="Q1038" s="144"/>
      <c r="R1038" s="145"/>
    </row>
    <row r="1039" spans="2:18" ht="15.75" thickBot="1" x14ac:dyDescent="0.3">
      <c r="B1039" s="143" t="s">
        <v>5</v>
      </c>
      <c r="C1039" s="144"/>
      <c r="D1039" s="146"/>
      <c r="E1039" s="146"/>
      <c r="F1039" s="58"/>
      <c r="G1039" s="58" t="s">
        <v>8</v>
      </c>
      <c r="H1039" s="146">
        <v>1230</v>
      </c>
      <c r="I1039" s="146"/>
      <c r="J1039" s="58"/>
      <c r="K1039" s="58" t="s">
        <v>12</v>
      </c>
      <c r="L1039" s="18"/>
      <c r="M1039" s="58"/>
      <c r="N1039" s="58"/>
      <c r="O1039" s="58" t="s">
        <v>14</v>
      </c>
      <c r="P1039" s="28" t="s">
        <v>133</v>
      </c>
      <c r="Q1039" s="144"/>
      <c r="R1039" s="145"/>
    </row>
    <row r="1040" spans="2:18" ht="14.45" x14ac:dyDescent="0.3">
      <c r="B1040" s="143"/>
      <c r="C1040" s="144"/>
      <c r="D1040" s="144"/>
      <c r="E1040" s="144"/>
      <c r="F1040" s="144"/>
      <c r="G1040" s="144"/>
      <c r="H1040" s="144"/>
      <c r="I1040" s="144"/>
      <c r="J1040" s="144"/>
      <c r="K1040" s="144"/>
      <c r="L1040" s="144"/>
      <c r="M1040" s="144"/>
      <c r="N1040" s="144"/>
      <c r="O1040" s="144"/>
      <c r="P1040" s="144"/>
      <c r="Q1040" s="144"/>
      <c r="R1040" s="145"/>
    </row>
    <row r="1041" spans="2:18" ht="15.75" thickBot="1" x14ac:dyDescent="0.3">
      <c r="B1041" s="143" t="s">
        <v>6</v>
      </c>
      <c r="C1041" s="144"/>
      <c r="D1041" s="146" t="s">
        <v>213</v>
      </c>
      <c r="E1041" s="146"/>
      <c r="F1041" s="58"/>
      <c r="G1041" s="58" t="s">
        <v>9</v>
      </c>
      <c r="H1041" s="146" t="s">
        <v>214</v>
      </c>
      <c r="I1041" s="146"/>
      <c r="J1041" s="58"/>
      <c r="K1041" s="58" t="s">
        <v>10</v>
      </c>
      <c r="L1041" s="18"/>
      <c r="M1041" s="58"/>
      <c r="N1041" s="58"/>
      <c r="O1041" s="58" t="s">
        <v>15</v>
      </c>
      <c r="P1041" s="47">
        <v>34</v>
      </c>
      <c r="Q1041" s="46" t="s">
        <v>16</v>
      </c>
      <c r="R1041" s="48">
        <v>154</v>
      </c>
    </row>
    <row r="1042" spans="2:18" thickBot="1" x14ac:dyDescent="0.35">
      <c r="B1042" s="148"/>
      <c r="C1042" s="149"/>
      <c r="D1042" s="149"/>
      <c r="E1042" s="149"/>
      <c r="F1042" s="149"/>
      <c r="G1042" s="149"/>
      <c r="H1042" s="149"/>
      <c r="I1042" s="149"/>
      <c r="J1042" s="149"/>
      <c r="K1042" s="149"/>
      <c r="L1042" s="149"/>
      <c r="M1042" s="149"/>
      <c r="N1042" s="149"/>
      <c r="O1042" s="149"/>
      <c r="P1042" s="149"/>
      <c r="Q1042" s="149"/>
      <c r="R1042" s="150"/>
    </row>
    <row r="1043" spans="2:18" thickBot="1" x14ac:dyDescent="0.35"/>
    <row r="1044" spans="2:18" x14ac:dyDescent="0.25">
      <c r="B1044" s="151" t="s">
        <v>17</v>
      </c>
      <c r="C1044" s="152"/>
      <c r="D1044" s="152"/>
      <c r="E1044" s="152"/>
      <c r="F1044" s="152"/>
      <c r="G1044" s="152"/>
      <c r="H1044" s="152"/>
      <c r="I1044" s="152"/>
      <c r="J1044" s="153" t="s">
        <v>24</v>
      </c>
      <c r="K1044" s="154"/>
      <c r="L1044" s="154"/>
      <c r="M1044" s="154"/>
      <c r="N1044" s="154"/>
      <c r="O1044" s="154"/>
      <c r="P1044" s="154"/>
      <c r="Q1044" s="154"/>
      <c r="R1044" s="155"/>
    </row>
    <row r="1045" spans="2:18" x14ac:dyDescent="0.25">
      <c r="B1045" s="162" t="s">
        <v>18</v>
      </c>
      <c r="C1045" s="163" t="s">
        <v>19</v>
      </c>
      <c r="D1045" s="163" t="s">
        <v>20</v>
      </c>
      <c r="E1045" s="147" t="s">
        <v>25</v>
      </c>
      <c r="F1045" s="147"/>
      <c r="G1045" s="147" t="s">
        <v>26</v>
      </c>
      <c r="H1045" s="147"/>
      <c r="I1045" s="163" t="s">
        <v>23</v>
      </c>
      <c r="J1045" s="156"/>
      <c r="K1045" s="157"/>
      <c r="L1045" s="157"/>
      <c r="M1045" s="157"/>
      <c r="N1045" s="157"/>
      <c r="O1045" s="157"/>
      <c r="P1045" s="157"/>
      <c r="Q1045" s="157"/>
      <c r="R1045" s="158"/>
    </row>
    <row r="1046" spans="2:18" x14ac:dyDescent="0.25">
      <c r="B1046" s="162"/>
      <c r="C1046" s="163"/>
      <c r="D1046" s="163"/>
      <c r="E1046" s="6" t="s">
        <v>21</v>
      </c>
      <c r="F1046" s="6" t="s">
        <v>22</v>
      </c>
      <c r="G1046" s="6" t="s">
        <v>21</v>
      </c>
      <c r="H1046" s="6" t="s">
        <v>22</v>
      </c>
      <c r="I1046" s="163"/>
      <c r="J1046" s="159"/>
      <c r="K1046" s="160"/>
      <c r="L1046" s="160"/>
      <c r="M1046" s="160"/>
      <c r="N1046" s="160"/>
      <c r="O1046" s="160"/>
      <c r="P1046" s="160"/>
      <c r="Q1046" s="160"/>
      <c r="R1046" s="161"/>
    </row>
    <row r="1047" spans="2:18" ht="33.6" customHeight="1" x14ac:dyDescent="0.25">
      <c r="B1047" s="11" t="s">
        <v>50</v>
      </c>
      <c r="C1047" s="12" t="s">
        <v>40</v>
      </c>
      <c r="D1047" s="13" t="s">
        <v>56</v>
      </c>
      <c r="E1047" s="12" t="s">
        <v>62</v>
      </c>
      <c r="F1047" s="15" t="s">
        <v>536</v>
      </c>
      <c r="G1047" s="12"/>
      <c r="H1047" s="12"/>
      <c r="I1047" s="97" t="s">
        <v>928</v>
      </c>
      <c r="J1047" s="164" t="s">
        <v>392</v>
      </c>
      <c r="K1047" s="165"/>
      <c r="L1047" s="165"/>
      <c r="M1047" s="165"/>
      <c r="N1047" s="165"/>
      <c r="O1047" s="165"/>
      <c r="P1047" s="165"/>
      <c r="Q1047" s="165"/>
      <c r="R1047" s="166"/>
    </row>
    <row r="1048" spans="2:18" ht="31.15" customHeight="1" x14ac:dyDescent="0.25">
      <c r="B1048" s="11" t="s">
        <v>50</v>
      </c>
      <c r="C1048" s="12" t="s">
        <v>40</v>
      </c>
      <c r="D1048" s="13" t="s">
        <v>56</v>
      </c>
      <c r="E1048" s="12" t="s">
        <v>64</v>
      </c>
      <c r="F1048" s="15" t="s">
        <v>536</v>
      </c>
      <c r="G1048" s="3"/>
      <c r="H1048" s="3"/>
      <c r="I1048" s="97" t="s">
        <v>928</v>
      </c>
      <c r="J1048" s="164" t="s">
        <v>541</v>
      </c>
      <c r="K1048" s="165"/>
      <c r="L1048" s="165"/>
      <c r="M1048" s="165"/>
      <c r="N1048" s="165"/>
      <c r="O1048" s="165"/>
      <c r="P1048" s="165"/>
      <c r="Q1048" s="165"/>
      <c r="R1048" s="166"/>
    </row>
    <row r="1049" spans="2:18" ht="36.6" customHeight="1" x14ac:dyDescent="0.25">
      <c r="B1049" s="11" t="s">
        <v>50</v>
      </c>
      <c r="C1049" s="12" t="s">
        <v>40</v>
      </c>
      <c r="D1049" s="13" t="s">
        <v>56</v>
      </c>
      <c r="E1049" s="12" t="s">
        <v>62</v>
      </c>
      <c r="F1049" s="15" t="s">
        <v>537</v>
      </c>
      <c r="G1049" s="3"/>
      <c r="I1049" s="97" t="s">
        <v>928</v>
      </c>
      <c r="J1049" s="164" t="s">
        <v>385</v>
      </c>
      <c r="K1049" s="165"/>
      <c r="L1049" s="165"/>
      <c r="M1049" s="165"/>
      <c r="N1049" s="165"/>
      <c r="O1049" s="165"/>
      <c r="P1049" s="165"/>
      <c r="Q1049" s="165"/>
      <c r="R1049" s="166"/>
    </row>
    <row r="1050" spans="2:18" ht="37.15" customHeight="1" x14ac:dyDescent="0.25">
      <c r="B1050" s="11" t="s">
        <v>50</v>
      </c>
      <c r="C1050" s="12" t="s">
        <v>40</v>
      </c>
      <c r="D1050" s="13" t="s">
        <v>56</v>
      </c>
      <c r="E1050" s="12" t="s">
        <v>62</v>
      </c>
      <c r="F1050" s="15" t="s">
        <v>537</v>
      </c>
      <c r="G1050" s="3"/>
      <c r="H1050" s="3"/>
      <c r="I1050" s="97" t="s">
        <v>928</v>
      </c>
      <c r="J1050" s="164" t="s">
        <v>388</v>
      </c>
      <c r="K1050" s="165"/>
      <c r="L1050" s="165"/>
      <c r="M1050" s="165"/>
      <c r="N1050" s="165"/>
      <c r="O1050" s="165"/>
      <c r="P1050" s="165"/>
      <c r="Q1050" s="165"/>
      <c r="R1050" s="166"/>
    </row>
    <row r="1051" spans="2:18" ht="32.450000000000003" customHeight="1" x14ac:dyDescent="0.25">
      <c r="B1051" s="11" t="s">
        <v>50</v>
      </c>
      <c r="C1051" s="12" t="s">
        <v>58</v>
      </c>
      <c r="D1051" s="12" t="s">
        <v>56</v>
      </c>
      <c r="E1051" s="12" t="s">
        <v>62</v>
      </c>
      <c r="F1051" s="12" t="s">
        <v>260</v>
      </c>
      <c r="G1051" s="3"/>
      <c r="H1051" s="3"/>
      <c r="I1051" s="97" t="s">
        <v>928</v>
      </c>
      <c r="J1051" s="132" t="s">
        <v>257</v>
      </c>
      <c r="K1051" s="133"/>
      <c r="L1051" s="133"/>
      <c r="M1051" s="133"/>
      <c r="N1051" s="133"/>
      <c r="O1051" s="133"/>
      <c r="P1051" s="133"/>
      <c r="Q1051" s="133"/>
      <c r="R1051" s="134"/>
    </row>
    <row r="1052" spans="2:18" ht="36" customHeight="1" x14ac:dyDescent="0.25">
      <c r="B1052" s="11" t="s">
        <v>94</v>
      </c>
      <c r="C1052" s="12" t="s">
        <v>58</v>
      </c>
      <c r="D1052" s="12" t="s">
        <v>56</v>
      </c>
      <c r="E1052" s="12" t="s">
        <v>62</v>
      </c>
      <c r="F1052" s="12" t="s">
        <v>260</v>
      </c>
      <c r="G1052" s="3"/>
      <c r="H1052" s="3"/>
      <c r="I1052" s="45"/>
      <c r="J1052" s="200"/>
      <c r="K1052" s="201"/>
      <c r="L1052" s="201"/>
      <c r="M1052" s="201"/>
      <c r="N1052" s="201"/>
      <c r="O1052" s="201"/>
      <c r="P1052" s="201"/>
      <c r="Q1052" s="201"/>
      <c r="R1052" s="202"/>
    </row>
    <row r="1053" spans="2:18" ht="41.45" customHeight="1" x14ac:dyDescent="0.25">
      <c r="B1053" s="130" t="s">
        <v>51</v>
      </c>
      <c r="C1053" s="131"/>
      <c r="D1053" s="131"/>
      <c r="E1053" s="131"/>
      <c r="F1053" s="131"/>
      <c r="G1053" s="131"/>
      <c r="H1053" s="131"/>
      <c r="I1053" s="131"/>
      <c r="J1053" s="167" t="s">
        <v>709</v>
      </c>
      <c r="K1053" s="168"/>
      <c r="L1053" s="168"/>
      <c r="M1053" s="168"/>
      <c r="N1053" s="168"/>
      <c r="O1053" s="168"/>
      <c r="P1053" s="168"/>
      <c r="Q1053" s="168"/>
      <c r="R1053" s="169"/>
    </row>
    <row r="1054" spans="2:18" ht="31.9" customHeight="1" x14ac:dyDescent="0.25">
      <c r="B1054" s="130"/>
      <c r="C1054" s="131"/>
      <c r="D1054" s="131"/>
      <c r="E1054" s="131"/>
      <c r="F1054" s="131"/>
      <c r="G1054" s="131"/>
      <c r="H1054" s="131"/>
      <c r="I1054" s="131"/>
      <c r="J1054" s="170"/>
      <c r="K1054" s="171"/>
      <c r="L1054" s="171"/>
      <c r="M1054" s="171"/>
      <c r="N1054" s="171"/>
      <c r="O1054" s="171"/>
      <c r="P1054" s="171"/>
      <c r="Q1054" s="171"/>
      <c r="R1054" s="172"/>
    </row>
    <row r="1055" spans="2:18" ht="14.45" customHeight="1" x14ac:dyDescent="0.25">
      <c r="B1055" s="130" t="s">
        <v>54</v>
      </c>
      <c r="C1055" s="131"/>
      <c r="D1055" s="131"/>
      <c r="E1055" s="131"/>
      <c r="F1055" s="131"/>
      <c r="G1055" s="131"/>
      <c r="H1055" s="131"/>
      <c r="I1055" s="131"/>
      <c r="J1055" s="132" t="s">
        <v>346</v>
      </c>
      <c r="K1055" s="133"/>
      <c r="L1055" s="133"/>
      <c r="M1055" s="133"/>
      <c r="N1055" s="133"/>
      <c r="O1055" s="133"/>
      <c r="P1055" s="133"/>
      <c r="Q1055" s="133"/>
      <c r="R1055" s="134"/>
    </row>
    <row r="1056" spans="2:18" x14ac:dyDescent="0.25">
      <c r="B1056" s="130"/>
      <c r="C1056" s="131"/>
      <c r="D1056" s="131"/>
      <c r="E1056" s="131"/>
      <c r="F1056" s="131"/>
      <c r="G1056" s="131"/>
      <c r="H1056" s="131"/>
      <c r="I1056" s="131"/>
      <c r="J1056" s="135"/>
      <c r="K1056" s="136"/>
      <c r="L1056" s="136"/>
      <c r="M1056" s="136"/>
      <c r="N1056" s="136"/>
      <c r="O1056" s="136"/>
      <c r="P1056" s="136"/>
      <c r="Q1056" s="136"/>
      <c r="R1056" s="137"/>
    </row>
    <row r="1057" spans="2:18" x14ac:dyDescent="0.25">
      <c r="B1057" s="130" t="s">
        <v>357</v>
      </c>
      <c r="C1057" s="131"/>
      <c r="D1057" s="131"/>
      <c r="E1057" s="131"/>
      <c r="F1057" s="131"/>
      <c r="G1057" s="131"/>
      <c r="H1057" s="131"/>
      <c r="I1057" s="131"/>
      <c r="J1057" s="135"/>
      <c r="K1057" s="136"/>
      <c r="L1057" s="136"/>
      <c r="M1057" s="136"/>
      <c r="N1057" s="136"/>
      <c r="O1057" s="136"/>
      <c r="P1057" s="136"/>
      <c r="Q1057" s="136"/>
      <c r="R1057" s="137"/>
    </row>
    <row r="1058" spans="2:18" ht="15.75" thickBot="1" x14ac:dyDescent="0.3">
      <c r="B1058" s="141"/>
      <c r="C1058" s="142"/>
      <c r="D1058" s="142"/>
      <c r="E1058" s="142"/>
      <c r="F1058" s="142"/>
      <c r="G1058" s="142"/>
      <c r="H1058" s="142"/>
      <c r="I1058" s="142"/>
      <c r="J1058" s="138"/>
      <c r="K1058" s="139"/>
      <c r="L1058" s="139"/>
      <c r="M1058" s="139"/>
      <c r="N1058" s="139"/>
      <c r="O1058" s="139"/>
      <c r="P1058" s="139"/>
      <c r="Q1058" s="139"/>
      <c r="R1058" s="140"/>
    </row>
    <row r="1060" spans="2:18" thickBot="1" x14ac:dyDescent="0.35"/>
    <row r="1061" spans="2:18" x14ac:dyDescent="0.25">
      <c r="B1061" s="173" t="s">
        <v>1</v>
      </c>
      <c r="C1061" s="154"/>
      <c r="D1061" s="154"/>
      <c r="E1061" s="154"/>
      <c r="F1061" s="154"/>
      <c r="G1061" s="154"/>
      <c r="H1061" s="154"/>
      <c r="I1061" s="154"/>
      <c r="J1061" s="154"/>
      <c r="K1061" s="154"/>
      <c r="L1061" s="154"/>
      <c r="M1061" s="154"/>
      <c r="N1061" s="154"/>
      <c r="O1061" s="154"/>
      <c r="P1061" s="154"/>
      <c r="Q1061" s="154"/>
      <c r="R1061" s="155"/>
    </row>
    <row r="1062" spans="2:18" x14ac:dyDescent="0.25">
      <c r="B1062" s="174"/>
      <c r="C1062" s="157"/>
      <c r="D1062" s="157"/>
      <c r="E1062" s="157"/>
      <c r="F1062" s="157"/>
      <c r="G1062" s="157"/>
      <c r="H1062" s="157"/>
      <c r="I1062" s="157"/>
      <c r="J1062" s="157"/>
      <c r="K1062" s="157"/>
      <c r="L1062" s="157"/>
      <c r="M1062" s="157"/>
      <c r="N1062" s="157"/>
      <c r="O1062" s="157"/>
      <c r="P1062" s="157"/>
      <c r="Q1062" s="157"/>
      <c r="R1062" s="158"/>
    </row>
    <row r="1063" spans="2:18" x14ac:dyDescent="0.25">
      <c r="B1063" s="174"/>
      <c r="C1063" s="157"/>
      <c r="D1063" s="157"/>
      <c r="E1063" s="157"/>
      <c r="F1063" s="157"/>
      <c r="G1063" s="157"/>
      <c r="H1063" s="157"/>
      <c r="I1063" s="157"/>
      <c r="J1063" s="157"/>
      <c r="K1063" s="157"/>
      <c r="L1063" s="157"/>
      <c r="M1063" s="157"/>
      <c r="N1063" s="157"/>
      <c r="O1063" s="157"/>
      <c r="P1063" s="157"/>
      <c r="Q1063" s="157"/>
      <c r="R1063" s="158"/>
    </row>
    <row r="1064" spans="2:18" x14ac:dyDescent="0.25">
      <c r="B1064" s="174" t="s">
        <v>2</v>
      </c>
      <c r="C1064" s="157"/>
      <c r="D1064" s="157"/>
      <c r="E1064" s="157"/>
      <c r="F1064" s="157"/>
      <c r="G1064" s="157"/>
      <c r="H1064" s="157"/>
      <c r="I1064" s="157"/>
      <c r="J1064" s="157"/>
      <c r="K1064" s="157"/>
      <c r="L1064" s="157"/>
      <c r="M1064" s="157"/>
      <c r="N1064" s="157"/>
      <c r="O1064" s="157"/>
      <c r="P1064" s="157"/>
      <c r="Q1064" s="157"/>
      <c r="R1064" s="158"/>
    </row>
    <row r="1065" spans="2:18" x14ac:dyDescent="0.25">
      <c r="B1065" s="174"/>
      <c r="C1065" s="157"/>
      <c r="D1065" s="157"/>
      <c r="E1065" s="157"/>
      <c r="F1065" s="157"/>
      <c r="G1065" s="157"/>
      <c r="H1065" s="157"/>
      <c r="I1065" s="157"/>
      <c r="J1065" s="157"/>
      <c r="K1065" s="157"/>
      <c r="L1065" s="157"/>
      <c r="M1065" s="157"/>
      <c r="N1065" s="157"/>
      <c r="O1065" s="157"/>
      <c r="P1065" s="157"/>
      <c r="Q1065" s="157"/>
      <c r="R1065" s="158"/>
    </row>
    <row r="1066" spans="2:18" ht="15.75" thickBot="1" x14ac:dyDescent="0.3">
      <c r="B1066" s="175" t="s">
        <v>3</v>
      </c>
      <c r="C1066" s="146"/>
      <c r="D1066" s="146"/>
      <c r="E1066" s="146"/>
      <c r="F1066" s="146"/>
      <c r="G1066" s="146"/>
      <c r="H1066" s="146"/>
      <c r="I1066" s="146"/>
      <c r="J1066" s="146"/>
      <c r="K1066" s="146"/>
      <c r="L1066" s="146"/>
      <c r="M1066" s="146"/>
      <c r="N1066" s="146"/>
      <c r="O1066" s="146"/>
      <c r="P1066" s="146"/>
      <c r="Q1066" s="146"/>
      <c r="R1066" s="176"/>
    </row>
    <row r="1067" spans="2:18" thickBot="1" x14ac:dyDescent="0.35"/>
    <row r="1068" spans="2:18" ht="14.45" x14ac:dyDescent="0.3">
      <c r="B1068" s="177"/>
      <c r="C1068" s="178"/>
      <c r="D1068" s="178"/>
      <c r="E1068" s="178"/>
      <c r="F1068" s="178"/>
      <c r="G1068" s="178"/>
      <c r="H1068" s="178"/>
      <c r="I1068" s="178"/>
      <c r="J1068" s="178"/>
      <c r="K1068" s="178"/>
      <c r="L1068" s="178"/>
      <c r="M1068" s="178"/>
      <c r="N1068" s="178"/>
      <c r="O1068" s="178"/>
      <c r="P1068" s="178"/>
      <c r="Q1068" s="178"/>
      <c r="R1068" s="9"/>
    </row>
    <row r="1069" spans="2:18" ht="15.75" thickBot="1" x14ac:dyDescent="0.3">
      <c r="B1069" s="143" t="s">
        <v>4</v>
      </c>
      <c r="C1069" s="144"/>
      <c r="D1069" s="146" t="s">
        <v>273</v>
      </c>
      <c r="E1069" s="146"/>
      <c r="F1069" s="58"/>
      <c r="G1069" s="58" t="s">
        <v>7</v>
      </c>
      <c r="H1069" s="179">
        <v>43529</v>
      </c>
      <c r="I1069" s="146"/>
      <c r="J1069" s="58"/>
      <c r="K1069" s="58" t="s">
        <v>11</v>
      </c>
      <c r="L1069" s="49" t="s">
        <v>147</v>
      </c>
      <c r="M1069" s="58"/>
      <c r="N1069" s="58"/>
      <c r="O1069" s="58" t="s">
        <v>13</v>
      </c>
      <c r="P1069" s="100" t="s">
        <v>133</v>
      </c>
      <c r="Q1069" s="144"/>
      <c r="R1069" s="145"/>
    </row>
    <row r="1070" spans="2:18" ht="14.45" x14ac:dyDescent="0.3">
      <c r="B1070" s="143"/>
      <c r="C1070" s="144"/>
      <c r="D1070" s="144"/>
      <c r="E1070" s="144"/>
      <c r="F1070" s="144"/>
      <c r="G1070" s="144"/>
      <c r="H1070" s="144"/>
      <c r="I1070" s="144"/>
      <c r="J1070" s="144"/>
      <c r="K1070" s="144"/>
      <c r="L1070" s="144"/>
      <c r="M1070" s="144"/>
      <c r="N1070" s="144"/>
      <c r="O1070" s="144"/>
      <c r="P1070" s="144"/>
      <c r="Q1070" s="144"/>
      <c r="R1070" s="145"/>
    </row>
    <row r="1071" spans="2:18" ht="15.75" thickBot="1" x14ac:dyDescent="0.3">
      <c r="B1071" s="143" t="s">
        <v>5</v>
      </c>
      <c r="C1071" s="144"/>
      <c r="D1071" s="146"/>
      <c r="E1071" s="146"/>
      <c r="F1071" s="58"/>
      <c r="G1071" s="58" t="s">
        <v>8</v>
      </c>
      <c r="H1071" s="146">
        <v>1230</v>
      </c>
      <c r="I1071" s="146"/>
      <c r="J1071" s="58"/>
      <c r="K1071" s="58" t="s">
        <v>12</v>
      </c>
      <c r="L1071" s="18"/>
      <c r="M1071" s="58"/>
      <c r="N1071" s="58"/>
      <c r="O1071" s="58" t="s">
        <v>14</v>
      </c>
      <c r="P1071" s="28" t="s">
        <v>134</v>
      </c>
      <c r="Q1071" s="144"/>
      <c r="R1071" s="145"/>
    </row>
    <row r="1072" spans="2:18" ht="14.45" x14ac:dyDescent="0.3">
      <c r="B1072" s="143"/>
      <c r="C1072" s="144"/>
      <c r="D1072" s="144"/>
      <c r="E1072" s="144"/>
      <c r="F1072" s="144"/>
      <c r="G1072" s="144"/>
      <c r="H1072" s="144"/>
      <c r="I1072" s="144"/>
      <c r="J1072" s="144"/>
      <c r="K1072" s="144"/>
      <c r="L1072" s="144"/>
      <c r="M1072" s="144"/>
      <c r="N1072" s="144"/>
      <c r="O1072" s="144"/>
      <c r="P1072" s="144"/>
      <c r="Q1072" s="144"/>
      <c r="R1072" s="145"/>
    </row>
    <row r="1073" spans="2:18" ht="15.75" thickBot="1" x14ac:dyDescent="0.3">
      <c r="B1073" s="143" t="s">
        <v>6</v>
      </c>
      <c r="C1073" s="144"/>
      <c r="D1073" s="146" t="s">
        <v>213</v>
      </c>
      <c r="E1073" s="146"/>
      <c r="F1073" s="58"/>
      <c r="G1073" s="58" t="s">
        <v>9</v>
      </c>
      <c r="H1073" s="146" t="s">
        <v>214</v>
      </c>
      <c r="I1073" s="146"/>
      <c r="J1073" s="58"/>
      <c r="K1073" s="58" t="s">
        <v>10</v>
      </c>
      <c r="L1073" s="18"/>
      <c r="M1073" s="58"/>
      <c r="N1073" s="58"/>
      <c r="O1073" s="58" t="s">
        <v>15</v>
      </c>
      <c r="P1073" s="47">
        <v>35</v>
      </c>
      <c r="Q1073" s="46" t="s">
        <v>16</v>
      </c>
      <c r="R1073" s="48">
        <v>154</v>
      </c>
    </row>
    <row r="1074" spans="2:18" thickBot="1" x14ac:dyDescent="0.35">
      <c r="B1074" s="148"/>
      <c r="C1074" s="149"/>
      <c r="D1074" s="149"/>
      <c r="E1074" s="149"/>
      <c r="F1074" s="149"/>
      <c r="G1074" s="149"/>
      <c r="H1074" s="149"/>
      <c r="I1074" s="149"/>
      <c r="J1074" s="149"/>
      <c r="K1074" s="149"/>
      <c r="L1074" s="149"/>
      <c r="M1074" s="149"/>
      <c r="N1074" s="149"/>
      <c r="O1074" s="149"/>
      <c r="P1074" s="149"/>
      <c r="Q1074" s="149"/>
      <c r="R1074" s="150"/>
    </row>
    <row r="1075" spans="2:18" thickBot="1" x14ac:dyDescent="0.35"/>
    <row r="1076" spans="2:18" x14ac:dyDescent="0.25">
      <c r="B1076" s="151" t="s">
        <v>17</v>
      </c>
      <c r="C1076" s="152"/>
      <c r="D1076" s="152"/>
      <c r="E1076" s="152"/>
      <c r="F1076" s="152"/>
      <c r="G1076" s="152"/>
      <c r="H1076" s="152"/>
      <c r="I1076" s="152"/>
      <c r="J1076" s="153" t="s">
        <v>24</v>
      </c>
      <c r="K1076" s="154"/>
      <c r="L1076" s="154"/>
      <c r="M1076" s="154"/>
      <c r="N1076" s="154"/>
      <c r="O1076" s="154"/>
      <c r="P1076" s="154"/>
      <c r="Q1076" s="154"/>
      <c r="R1076" s="155"/>
    </row>
    <row r="1077" spans="2:18" x14ac:dyDescent="0.25">
      <c r="B1077" s="162" t="s">
        <v>18</v>
      </c>
      <c r="C1077" s="163" t="s">
        <v>19</v>
      </c>
      <c r="D1077" s="163" t="s">
        <v>20</v>
      </c>
      <c r="E1077" s="147" t="s">
        <v>25</v>
      </c>
      <c r="F1077" s="147"/>
      <c r="G1077" s="147" t="s">
        <v>26</v>
      </c>
      <c r="H1077" s="147"/>
      <c r="I1077" s="163" t="s">
        <v>23</v>
      </c>
      <c r="J1077" s="156"/>
      <c r="K1077" s="157"/>
      <c r="L1077" s="157"/>
      <c r="M1077" s="157"/>
      <c r="N1077" s="157"/>
      <c r="O1077" s="157"/>
      <c r="P1077" s="157"/>
      <c r="Q1077" s="157"/>
      <c r="R1077" s="158"/>
    </row>
    <row r="1078" spans="2:18" x14ac:dyDescent="0.25">
      <c r="B1078" s="162"/>
      <c r="C1078" s="163"/>
      <c r="D1078" s="163"/>
      <c r="E1078" s="6" t="s">
        <v>21</v>
      </c>
      <c r="F1078" s="6" t="s">
        <v>22</v>
      </c>
      <c r="G1078" s="6" t="s">
        <v>21</v>
      </c>
      <c r="H1078" s="6" t="s">
        <v>22</v>
      </c>
      <c r="I1078" s="163"/>
      <c r="J1078" s="159"/>
      <c r="K1078" s="160"/>
      <c r="L1078" s="160"/>
      <c r="M1078" s="160"/>
      <c r="N1078" s="160"/>
      <c r="O1078" s="160"/>
      <c r="P1078" s="160"/>
      <c r="Q1078" s="160"/>
      <c r="R1078" s="161"/>
    </row>
    <row r="1079" spans="2:18" ht="27" customHeight="1" x14ac:dyDescent="0.25">
      <c r="B1079" s="11" t="s">
        <v>50</v>
      </c>
      <c r="C1079" s="12" t="s">
        <v>40</v>
      </c>
      <c r="D1079" s="13" t="s">
        <v>56</v>
      </c>
      <c r="E1079" s="12" t="s">
        <v>62</v>
      </c>
      <c r="F1079" s="15" t="s">
        <v>536</v>
      </c>
      <c r="G1079" s="12"/>
      <c r="H1079" s="12"/>
      <c r="I1079" s="97" t="s">
        <v>929</v>
      </c>
      <c r="J1079" s="164" t="s">
        <v>82</v>
      </c>
      <c r="K1079" s="165"/>
      <c r="L1079" s="165"/>
      <c r="M1079" s="165"/>
      <c r="N1079" s="165"/>
      <c r="O1079" s="165"/>
      <c r="P1079" s="165"/>
      <c r="Q1079" s="165"/>
      <c r="R1079" s="166"/>
    </row>
    <row r="1080" spans="2:18" ht="29.45" customHeight="1" x14ac:dyDescent="0.25">
      <c r="B1080" s="11" t="s">
        <v>50</v>
      </c>
      <c r="C1080" s="12" t="s">
        <v>40</v>
      </c>
      <c r="D1080" s="13" t="s">
        <v>56</v>
      </c>
      <c r="E1080" s="12" t="s">
        <v>64</v>
      </c>
      <c r="F1080" s="15" t="s">
        <v>536</v>
      </c>
      <c r="G1080" s="3"/>
      <c r="H1080" s="3"/>
      <c r="I1080" s="97" t="s">
        <v>929</v>
      </c>
      <c r="J1080" s="221" t="s">
        <v>135</v>
      </c>
      <c r="K1080" s="222"/>
      <c r="L1080" s="222"/>
      <c r="M1080" s="222"/>
      <c r="N1080" s="222"/>
      <c r="O1080" s="222"/>
      <c r="P1080" s="222"/>
      <c r="Q1080" s="222"/>
      <c r="R1080" s="223"/>
    </row>
    <row r="1081" spans="2:18" ht="26.45" customHeight="1" x14ac:dyDescent="0.25">
      <c r="B1081" s="11" t="s">
        <v>50</v>
      </c>
      <c r="C1081" s="12" t="s">
        <v>40</v>
      </c>
      <c r="D1081" s="13" t="s">
        <v>63</v>
      </c>
      <c r="E1081" s="12" t="s">
        <v>62</v>
      </c>
      <c r="F1081" s="15" t="s">
        <v>537</v>
      </c>
      <c r="G1081" s="3"/>
      <c r="I1081" s="97" t="s">
        <v>929</v>
      </c>
      <c r="J1081" s="221" t="s">
        <v>78</v>
      </c>
      <c r="K1081" s="222"/>
      <c r="L1081" s="222"/>
      <c r="M1081" s="222"/>
      <c r="N1081" s="222"/>
      <c r="O1081" s="222"/>
      <c r="P1081" s="222"/>
      <c r="Q1081" s="222"/>
      <c r="R1081" s="223"/>
    </row>
    <row r="1082" spans="2:18" ht="28.9" customHeight="1" x14ac:dyDescent="0.25">
      <c r="B1082" s="11" t="s">
        <v>50</v>
      </c>
      <c r="C1082" s="12" t="s">
        <v>40</v>
      </c>
      <c r="D1082" s="13" t="s">
        <v>56</v>
      </c>
      <c r="E1082" s="12" t="s">
        <v>62</v>
      </c>
      <c r="F1082" s="15" t="s">
        <v>537</v>
      </c>
      <c r="G1082" s="3"/>
      <c r="H1082" s="3"/>
      <c r="I1082" s="97" t="s">
        <v>929</v>
      </c>
      <c r="J1082" s="221" t="s">
        <v>115</v>
      </c>
      <c r="K1082" s="222"/>
      <c r="L1082" s="222"/>
      <c r="M1082" s="222"/>
      <c r="N1082" s="222"/>
      <c r="O1082" s="222"/>
      <c r="P1082" s="222"/>
      <c r="Q1082" s="222"/>
      <c r="R1082" s="223"/>
    </row>
    <row r="1083" spans="2:18" ht="34.9" customHeight="1" x14ac:dyDescent="0.25">
      <c r="B1083" s="11" t="s">
        <v>50</v>
      </c>
      <c r="C1083" s="12" t="s">
        <v>58</v>
      </c>
      <c r="D1083" s="12" t="s">
        <v>56</v>
      </c>
      <c r="E1083" s="12" t="s">
        <v>62</v>
      </c>
      <c r="F1083" s="12" t="s">
        <v>268</v>
      </c>
      <c r="G1083" s="3"/>
      <c r="H1083" s="3"/>
      <c r="I1083" s="97" t="s">
        <v>929</v>
      </c>
      <c r="J1083" s="164" t="s">
        <v>93</v>
      </c>
      <c r="K1083" s="165"/>
      <c r="L1083" s="165"/>
      <c r="M1083" s="165"/>
      <c r="N1083" s="165"/>
      <c r="O1083" s="165"/>
      <c r="P1083" s="165"/>
      <c r="Q1083" s="165"/>
      <c r="R1083" s="166"/>
    </row>
    <row r="1084" spans="2:18" ht="48" customHeight="1" x14ac:dyDescent="0.25">
      <c r="B1084" s="11" t="s">
        <v>94</v>
      </c>
      <c r="C1084" s="12" t="s">
        <v>43</v>
      </c>
      <c r="D1084" s="12" t="s">
        <v>56</v>
      </c>
      <c r="E1084" s="12" t="s">
        <v>136</v>
      </c>
      <c r="F1084" s="12" t="s">
        <v>137</v>
      </c>
      <c r="G1084" s="3"/>
      <c r="H1084" s="3"/>
      <c r="I1084" s="97" t="s">
        <v>930</v>
      </c>
      <c r="J1084" s="221" t="s">
        <v>267</v>
      </c>
      <c r="K1084" s="222"/>
      <c r="L1084" s="222"/>
      <c r="M1084" s="222"/>
      <c r="N1084" s="222"/>
      <c r="O1084" s="222"/>
      <c r="P1084" s="222"/>
      <c r="Q1084" s="222"/>
      <c r="R1084" s="223"/>
    </row>
    <row r="1085" spans="2:18" ht="34.15" customHeight="1" x14ac:dyDescent="0.25">
      <c r="B1085" s="11" t="s">
        <v>94</v>
      </c>
      <c r="C1085" s="12" t="s">
        <v>58</v>
      </c>
      <c r="D1085" s="12" t="s">
        <v>56</v>
      </c>
      <c r="E1085" s="12" t="s">
        <v>62</v>
      </c>
      <c r="F1085" s="12">
        <v>3.57</v>
      </c>
      <c r="G1085" s="3"/>
      <c r="H1085" s="3"/>
      <c r="I1085" s="3"/>
      <c r="J1085" s="164" t="s">
        <v>93</v>
      </c>
      <c r="K1085" s="165"/>
      <c r="L1085" s="165"/>
      <c r="M1085" s="165"/>
      <c r="N1085" s="165"/>
      <c r="O1085" s="165"/>
      <c r="P1085" s="165"/>
      <c r="Q1085" s="165"/>
      <c r="R1085" s="166"/>
    </row>
    <row r="1086" spans="2:18" ht="24.6" customHeight="1" x14ac:dyDescent="0.25">
      <c r="B1086" s="130" t="s">
        <v>51</v>
      </c>
      <c r="C1086" s="131"/>
      <c r="D1086" s="131"/>
      <c r="E1086" s="131"/>
      <c r="F1086" s="131"/>
      <c r="G1086" s="131"/>
      <c r="H1086" s="131"/>
      <c r="I1086" s="131"/>
      <c r="J1086" s="167" t="s">
        <v>709</v>
      </c>
      <c r="K1086" s="168"/>
      <c r="L1086" s="168"/>
      <c r="M1086" s="168"/>
      <c r="N1086" s="168"/>
      <c r="O1086" s="168"/>
      <c r="P1086" s="168"/>
      <c r="Q1086" s="168"/>
      <c r="R1086" s="169"/>
    </row>
    <row r="1087" spans="2:18" ht="51" customHeight="1" x14ac:dyDescent="0.25">
      <c r="B1087" s="130"/>
      <c r="C1087" s="131"/>
      <c r="D1087" s="131"/>
      <c r="E1087" s="131"/>
      <c r="F1087" s="131"/>
      <c r="G1087" s="131"/>
      <c r="H1087" s="131"/>
      <c r="I1087" s="131"/>
      <c r="J1087" s="170"/>
      <c r="K1087" s="171"/>
      <c r="L1087" s="171"/>
      <c r="M1087" s="171"/>
      <c r="N1087" s="171"/>
      <c r="O1087" s="171"/>
      <c r="P1087" s="171"/>
      <c r="Q1087" s="171"/>
      <c r="R1087" s="172"/>
    </row>
    <row r="1088" spans="2:18" ht="14.45" customHeight="1" x14ac:dyDescent="0.25">
      <c r="B1088" s="130" t="s">
        <v>54</v>
      </c>
      <c r="C1088" s="131"/>
      <c r="D1088" s="131"/>
      <c r="E1088" s="131"/>
      <c r="F1088" s="131"/>
      <c r="G1088" s="131"/>
      <c r="H1088" s="131"/>
      <c r="I1088" s="131"/>
      <c r="J1088" s="132" t="s">
        <v>347</v>
      </c>
      <c r="K1088" s="133"/>
      <c r="L1088" s="133"/>
      <c r="M1088" s="133"/>
      <c r="N1088" s="133"/>
      <c r="O1088" s="133"/>
      <c r="P1088" s="133"/>
      <c r="Q1088" s="133"/>
      <c r="R1088" s="134"/>
    </row>
    <row r="1089" spans="2:18" x14ac:dyDescent="0.25">
      <c r="B1089" s="130"/>
      <c r="C1089" s="131"/>
      <c r="D1089" s="131"/>
      <c r="E1089" s="131"/>
      <c r="F1089" s="131"/>
      <c r="G1089" s="131"/>
      <c r="H1089" s="131"/>
      <c r="I1089" s="131"/>
      <c r="J1089" s="135"/>
      <c r="K1089" s="136"/>
      <c r="L1089" s="136"/>
      <c r="M1089" s="136"/>
      <c r="N1089" s="136"/>
      <c r="O1089" s="136"/>
      <c r="P1089" s="136"/>
      <c r="Q1089" s="136"/>
      <c r="R1089" s="137"/>
    </row>
    <row r="1090" spans="2:18" x14ac:dyDescent="0.25">
      <c r="B1090" s="130" t="s">
        <v>356</v>
      </c>
      <c r="C1090" s="131"/>
      <c r="D1090" s="131"/>
      <c r="E1090" s="131"/>
      <c r="F1090" s="131"/>
      <c r="G1090" s="131"/>
      <c r="H1090" s="131"/>
      <c r="I1090" s="131"/>
      <c r="J1090" s="135"/>
      <c r="K1090" s="136"/>
      <c r="L1090" s="136"/>
      <c r="M1090" s="136"/>
      <c r="N1090" s="136"/>
      <c r="O1090" s="136"/>
      <c r="P1090" s="136"/>
      <c r="Q1090" s="136"/>
      <c r="R1090" s="137"/>
    </row>
    <row r="1091" spans="2:18" ht="15.75" thickBot="1" x14ac:dyDescent="0.3">
      <c r="B1091" s="141"/>
      <c r="C1091" s="142"/>
      <c r="D1091" s="142"/>
      <c r="E1091" s="142"/>
      <c r="F1091" s="142"/>
      <c r="G1091" s="142"/>
      <c r="H1091" s="142"/>
      <c r="I1091" s="142"/>
      <c r="J1091" s="138"/>
      <c r="K1091" s="139"/>
      <c r="L1091" s="139"/>
      <c r="M1091" s="139"/>
      <c r="N1091" s="139"/>
      <c r="O1091" s="139"/>
      <c r="P1091" s="139"/>
      <c r="Q1091" s="139"/>
      <c r="R1091" s="140"/>
    </row>
    <row r="1092" spans="2:18" thickBot="1" x14ac:dyDescent="0.35"/>
    <row r="1093" spans="2:18" x14ac:dyDescent="0.25">
      <c r="B1093" s="173" t="s">
        <v>1</v>
      </c>
      <c r="C1093" s="154"/>
      <c r="D1093" s="154"/>
      <c r="E1093" s="154"/>
      <c r="F1093" s="154"/>
      <c r="G1093" s="154"/>
      <c r="H1093" s="154"/>
      <c r="I1093" s="154"/>
      <c r="J1093" s="154"/>
      <c r="K1093" s="154"/>
      <c r="L1093" s="154"/>
      <c r="M1093" s="154"/>
      <c r="N1093" s="154"/>
      <c r="O1093" s="154"/>
      <c r="P1093" s="154"/>
      <c r="Q1093" s="154"/>
      <c r="R1093" s="155"/>
    </row>
    <row r="1094" spans="2:18" x14ac:dyDescent="0.25">
      <c r="B1094" s="174"/>
      <c r="C1094" s="157"/>
      <c r="D1094" s="157"/>
      <c r="E1094" s="157"/>
      <c r="F1094" s="157"/>
      <c r="G1094" s="157"/>
      <c r="H1094" s="157"/>
      <c r="I1094" s="157"/>
      <c r="J1094" s="157"/>
      <c r="K1094" s="157"/>
      <c r="L1094" s="157"/>
      <c r="M1094" s="157"/>
      <c r="N1094" s="157"/>
      <c r="O1094" s="157"/>
      <c r="P1094" s="157"/>
      <c r="Q1094" s="157"/>
      <c r="R1094" s="158"/>
    </row>
    <row r="1095" spans="2:18" x14ac:dyDescent="0.25">
      <c r="B1095" s="174"/>
      <c r="C1095" s="157"/>
      <c r="D1095" s="157"/>
      <c r="E1095" s="157"/>
      <c r="F1095" s="157"/>
      <c r="G1095" s="157"/>
      <c r="H1095" s="157"/>
      <c r="I1095" s="157"/>
      <c r="J1095" s="157"/>
      <c r="K1095" s="157"/>
      <c r="L1095" s="157"/>
      <c r="M1095" s="157"/>
      <c r="N1095" s="157"/>
      <c r="O1095" s="157"/>
      <c r="P1095" s="157"/>
      <c r="Q1095" s="157"/>
      <c r="R1095" s="158"/>
    </row>
    <row r="1096" spans="2:18" x14ac:dyDescent="0.25">
      <c r="B1096" s="174" t="s">
        <v>2</v>
      </c>
      <c r="C1096" s="157"/>
      <c r="D1096" s="157"/>
      <c r="E1096" s="157"/>
      <c r="F1096" s="157"/>
      <c r="G1096" s="157"/>
      <c r="H1096" s="157"/>
      <c r="I1096" s="157"/>
      <c r="J1096" s="157"/>
      <c r="K1096" s="157"/>
      <c r="L1096" s="157"/>
      <c r="M1096" s="157"/>
      <c r="N1096" s="157"/>
      <c r="O1096" s="157"/>
      <c r="P1096" s="157"/>
      <c r="Q1096" s="157"/>
      <c r="R1096" s="158"/>
    </row>
    <row r="1097" spans="2:18" x14ac:dyDescent="0.25">
      <c r="B1097" s="174"/>
      <c r="C1097" s="157"/>
      <c r="D1097" s="157"/>
      <c r="E1097" s="157"/>
      <c r="F1097" s="157"/>
      <c r="G1097" s="157"/>
      <c r="H1097" s="157"/>
      <c r="I1097" s="157"/>
      <c r="J1097" s="157"/>
      <c r="K1097" s="157"/>
      <c r="L1097" s="157"/>
      <c r="M1097" s="157"/>
      <c r="N1097" s="157"/>
      <c r="O1097" s="157"/>
      <c r="P1097" s="157"/>
      <c r="Q1097" s="157"/>
      <c r="R1097" s="158"/>
    </row>
    <row r="1098" spans="2:18" ht="15.75" thickBot="1" x14ac:dyDescent="0.3">
      <c r="B1098" s="175" t="s">
        <v>3</v>
      </c>
      <c r="C1098" s="146"/>
      <c r="D1098" s="146"/>
      <c r="E1098" s="146"/>
      <c r="F1098" s="146"/>
      <c r="G1098" s="146"/>
      <c r="H1098" s="146"/>
      <c r="I1098" s="146"/>
      <c r="J1098" s="146"/>
      <c r="K1098" s="146"/>
      <c r="L1098" s="146"/>
      <c r="M1098" s="146"/>
      <c r="N1098" s="146"/>
      <c r="O1098" s="146"/>
      <c r="P1098" s="146"/>
      <c r="Q1098" s="146"/>
      <c r="R1098" s="176"/>
    </row>
    <row r="1099" spans="2:18" thickBot="1" x14ac:dyDescent="0.35"/>
    <row r="1100" spans="2:18" ht="14.45" x14ac:dyDescent="0.3">
      <c r="B1100" s="177"/>
      <c r="C1100" s="178"/>
      <c r="D1100" s="178"/>
      <c r="E1100" s="178"/>
      <c r="F1100" s="178"/>
      <c r="G1100" s="178"/>
      <c r="H1100" s="178"/>
      <c r="I1100" s="178"/>
      <c r="J1100" s="178"/>
      <c r="K1100" s="178"/>
      <c r="L1100" s="178"/>
      <c r="M1100" s="178"/>
      <c r="N1100" s="178"/>
      <c r="O1100" s="178"/>
      <c r="P1100" s="178"/>
      <c r="Q1100" s="178"/>
      <c r="R1100" s="9"/>
    </row>
    <row r="1101" spans="2:18" ht="15.75" thickBot="1" x14ac:dyDescent="0.3">
      <c r="B1101" s="143" t="s">
        <v>4</v>
      </c>
      <c r="C1101" s="144"/>
      <c r="D1101" s="146" t="s">
        <v>273</v>
      </c>
      <c r="E1101" s="146"/>
      <c r="F1101" s="58"/>
      <c r="G1101" s="58" t="s">
        <v>7</v>
      </c>
      <c r="H1101" s="179">
        <v>43529</v>
      </c>
      <c r="I1101" s="146"/>
      <c r="J1101" s="58"/>
      <c r="K1101" s="58" t="s">
        <v>11</v>
      </c>
      <c r="L1101" s="49" t="s">
        <v>147</v>
      </c>
      <c r="M1101" s="58"/>
      <c r="N1101" s="58"/>
      <c r="O1101" s="58" t="s">
        <v>13</v>
      </c>
      <c r="P1101" s="100" t="s">
        <v>134</v>
      </c>
      <c r="Q1101" s="144"/>
      <c r="R1101" s="145"/>
    </row>
    <row r="1102" spans="2:18" ht="14.45" x14ac:dyDescent="0.3">
      <c r="B1102" s="143"/>
      <c r="C1102" s="144"/>
      <c r="D1102" s="144"/>
      <c r="E1102" s="144"/>
      <c r="F1102" s="144"/>
      <c r="G1102" s="144"/>
      <c r="H1102" s="144"/>
      <c r="I1102" s="144"/>
      <c r="J1102" s="144"/>
      <c r="K1102" s="144"/>
      <c r="L1102" s="144"/>
      <c r="M1102" s="144"/>
      <c r="N1102" s="144"/>
      <c r="O1102" s="144"/>
      <c r="P1102" s="144"/>
      <c r="Q1102" s="144"/>
      <c r="R1102" s="145"/>
    </row>
    <row r="1103" spans="2:18" ht="15.75" thickBot="1" x14ac:dyDescent="0.3">
      <c r="B1103" s="143" t="s">
        <v>5</v>
      </c>
      <c r="C1103" s="144"/>
      <c r="D1103" s="146"/>
      <c r="E1103" s="146"/>
      <c r="F1103" s="58"/>
      <c r="G1103" s="58" t="s">
        <v>8</v>
      </c>
      <c r="H1103" s="146">
        <v>1230</v>
      </c>
      <c r="I1103" s="146"/>
      <c r="J1103" s="58"/>
      <c r="K1103" s="58" t="s">
        <v>12</v>
      </c>
      <c r="L1103" s="18"/>
      <c r="M1103" s="58"/>
      <c r="N1103" s="58"/>
      <c r="O1103" s="58" t="s">
        <v>14</v>
      </c>
      <c r="P1103" s="28" t="s">
        <v>141</v>
      </c>
      <c r="Q1103" s="144"/>
      <c r="R1103" s="145"/>
    </row>
    <row r="1104" spans="2:18" ht="14.45" x14ac:dyDescent="0.3">
      <c r="B1104" s="143"/>
      <c r="C1104" s="144"/>
      <c r="D1104" s="144"/>
      <c r="E1104" s="144"/>
      <c r="F1104" s="144"/>
      <c r="G1104" s="144"/>
      <c r="H1104" s="144"/>
      <c r="I1104" s="144"/>
      <c r="J1104" s="144"/>
      <c r="K1104" s="144"/>
      <c r="L1104" s="144"/>
      <c r="M1104" s="144"/>
      <c r="N1104" s="144"/>
      <c r="O1104" s="144"/>
      <c r="P1104" s="144"/>
      <c r="Q1104" s="144"/>
      <c r="R1104" s="145"/>
    </row>
    <row r="1105" spans="2:18" ht="15.75" thickBot="1" x14ac:dyDescent="0.3">
      <c r="B1105" s="175" t="s">
        <v>6</v>
      </c>
      <c r="C1105" s="146"/>
      <c r="D1105" s="146" t="s">
        <v>213</v>
      </c>
      <c r="E1105" s="146"/>
      <c r="F1105" s="7"/>
      <c r="G1105" s="7" t="s">
        <v>9</v>
      </c>
      <c r="H1105" s="146" t="s">
        <v>214</v>
      </c>
      <c r="I1105" s="146"/>
      <c r="J1105" s="7"/>
      <c r="K1105" s="7" t="s">
        <v>10</v>
      </c>
      <c r="L1105" s="59"/>
      <c r="M1105" s="7"/>
      <c r="N1105" s="7"/>
      <c r="O1105" s="7" t="s">
        <v>15</v>
      </c>
      <c r="P1105" s="47">
        <v>36</v>
      </c>
      <c r="Q1105" s="47" t="s">
        <v>16</v>
      </c>
      <c r="R1105" s="48">
        <v>154</v>
      </c>
    </row>
    <row r="1106" spans="2:18" thickBot="1" x14ac:dyDescent="0.35">
      <c r="B1106" s="148"/>
      <c r="C1106" s="149"/>
      <c r="D1106" s="149"/>
      <c r="E1106" s="149"/>
      <c r="F1106" s="149"/>
      <c r="G1106" s="149"/>
      <c r="H1106" s="149"/>
      <c r="I1106" s="149"/>
      <c r="J1106" s="149"/>
      <c r="K1106" s="149"/>
      <c r="L1106" s="149"/>
      <c r="M1106" s="149"/>
      <c r="N1106" s="149"/>
      <c r="O1106" s="149"/>
      <c r="P1106" s="149"/>
      <c r="Q1106" s="149"/>
      <c r="R1106" s="150"/>
    </row>
    <row r="1107" spans="2:18" thickBot="1" x14ac:dyDescent="0.35"/>
    <row r="1108" spans="2:18" x14ac:dyDescent="0.25">
      <c r="B1108" s="151" t="s">
        <v>17</v>
      </c>
      <c r="C1108" s="152"/>
      <c r="D1108" s="152"/>
      <c r="E1108" s="152"/>
      <c r="F1108" s="152"/>
      <c r="G1108" s="152"/>
      <c r="H1108" s="152"/>
      <c r="I1108" s="152"/>
      <c r="J1108" s="153" t="s">
        <v>24</v>
      </c>
      <c r="K1108" s="154"/>
      <c r="L1108" s="154"/>
      <c r="M1108" s="154"/>
      <c r="N1108" s="154"/>
      <c r="O1108" s="154"/>
      <c r="P1108" s="154"/>
      <c r="Q1108" s="154"/>
      <c r="R1108" s="155"/>
    </row>
    <row r="1109" spans="2:18" x14ac:dyDescent="0.25">
      <c r="B1109" s="162" t="s">
        <v>18</v>
      </c>
      <c r="C1109" s="163" t="s">
        <v>19</v>
      </c>
      <c r="D1109" s="163" t="s">
        <v>20</v>
      </c>
      <c r="E1109" s="147" t="s">
        <v>25</v>
      </c>
      <c r="F1109" s="147"/>
      <c r="G1109" s="147" t="s">
        <v>26</v>
      </c>
      <c r="H1109" s="147"/>
      <c r="I1109" s="163" t="s">
        <v>23</v>
      </c>
      <c r="J1109" s="156"/>
      <c r="K1109" s="157"/>
      <c r="L1109" s="157"/>
      <c r="M1109" s="157"/>
      <c r="N1109" s="157"/>
      <c r="O1109" s="157"/>
      <c r="P1109" s="157"/>
      <c r="Q1109" s="157"/>
      <c r="R1109" s="158"/>
    </row>
    <row r="1110" spans="2:18" x14ac:dyDescent="0.25">
      <c r="B1110" s="162"/>
      <c r="C1110" s="163"/>
      <c r="D1110" s="163"/>
      <c r="E1110" s="6" t="s">
        <v>21</v>
      </c>
      <c r="F1110" s="6" t="s">
        <v>22</v>
      </c>
      <c r="G1110" s="6" t="s">
        <v>21</v>
      </c>
      <c r="H1110" s="6" t="s">
        <v>22</v>
      </c>
      <c r="I1110" s="163"/>
      <c r="J1110" s="159"/>
      <c r="K1110" s="160"/>
      <c r="L1110" s="160"/>
      <c r="M1110" s="160"/>
      <c r="N1110" s="160"/>
      <c r="O1110" s="160"/>
      <c r="P1110" s="160"/>
      <c r="Q1110" s="160"/>
      <c r="R1110" s="161"/>
    </row>
    <row r="1111" spans="2:18" ht="31.9" customHeight="1" x14ac:dyDescent="0.25">
      <c r="B1111" s="11" t="s">
        <v>50</v>
      </c>
      <c r="C1111" s="12" t="s">
        <v>40</v>
      </c>
      <c r="D1111" s="13" t="s">
        <v>63</v>
      </c>
      <c r="E1111" s="12" t="s">
        <v>62</v>
      </c>
      <c r="F1111" s="15" t="s">
        <v>536</v>
      </c>
      <c r="G1111" s="12"/>
      <c r="H1111" s="12"/>
      <c r="I1111" s="97" t="s">
        <v>931</v>
      </c>
      <c r="J1111" s="164" t="s">
        <v>79</v>
      </c>
      <c r="K1111" s="165"/>
      <c r="L1111" s="165"/>
      <c r="M1111" s="165"/>
      <c r="N1111" s="165"/>
      <c r="O1111" s="165"/>
      <c r="P1111" s="165"/>
      <c r="Q1111" s="165"/>
      <c r="R1111" s="166"/>
    </row>
    <row r="1112" spans="2:18" ht="31.9" customHeight="1" x14ac:dyDescent="0.25">
      <c r="B1112" s="11" t="s">
        <v>50</v>
      </c>
      <c r="C1112" s="12" t="s">
        <v>40</v>
      </c>
      <c r="D1112" s="13" t="s">
        <v>63</v>
      </c>
      <c r="E1112" s="12" t="s">
        <v>64</v>
      </c>
      <c r="F1112" s="15" t="s">
        <v>536</v>
      </c>
      <c r="G1112" s="3"/>
      <c r="H1112" s="3"/>
      <c r="I1112" s="97" t="s">
        <v>931</v>
      </c>
      <c r="J1112" s="164" t="s">
        <v>140</v>
      </c>
      <c r="K1112" s="165"/>
      <c r="L1112" s="165"/>
      <c r="M1112" s="165"/>
      <c r="N1112" s="165"/>
      <c r="O1112" s="165"/>
      <c r="P1112" s="165"/>
      <c r="Q1112" s="165"/>
      <c r="R1112" s="166"/>
    </row>
    <row r="1113" spans="2:18" ht="33.6" customHeight="1" x14ac:dyDescent="0.25">
      <c r="B1113" s="11" t="s">
        <v>50</v>
      </c>
      <c r="C1113" s="12" t="s">
        <v>40</v>
      </c>
      <c r="D1113" s="13" t="s">
        <v>63</v>
      </c>
      <c r="E1113" s="12" t="s">
        <v>62</v>
      </c>
      <c r="F1113" s="15" t="s">
        <v>537</v>
      </c>
      <c r="G1113" s="3"/>
      <c r="I1113" s="97" t="s">
        <v>931</v>
      </c>
      <c r="J1113" s="164" t="s">
        <v>79</v>
      </c>
      <c r="K1113" s="165"/>
      <c r="L1113" s="165"/>
      <c r="M1113" s="165"/>
      <c r="N1113" s="165"/>
      <c r="O1113" s="165"/>
      <c r="P1113" s="165"/>
      <c r="Q1113" s="165"/>
      <c r="R1113" s="166"/>
    </row>
    <row r="1114" spans="2:18" ht="27" customHeight="1" x14ac:dyDescent="0.25">
      <c r="B1114" s="11" t="s">
        <v>50</v>
      </c>
      <c r="C1114" s="12" t="s">
        <v>40</v>
      </c>
      <c r="D1114" s="13" t="s">
        <v>56</v>
      </c>
      <c r="E1114" s="12" t="s">
        <v>62</v>
      </c>
      <c r="F1114" s="15" t="s">
        <v>537</v>
      </c>
      <c r="G1114" s="3"/>
      <c r="H1114" s="3"/>
      <c r="I1114" s="97" t="s">
        <v>931</v>
      </c>
      <c r="J1114" s="164" t="s">
        <v>392</v>
      </c>
      <c r="K1114" s="165"/>
      <c r="L1114" s="165"/>
      <c r="M1114" s="165"/>
      <c r="N1114" s="165"/>
      <c r="O1114" s="165"/>
      <c r="P1114" s="165"/>
      <c r="Q1114" s="165"/>
      <c r="R1114" s="166"/>
    </row>
    <row r="1115" spans="2:18" ht="31.15" customHeight="1" x14ac:dyDescent="0.25">
      <c r="B1115" s="11" t="s">
        <v>50</v>
      </c>
      <c r="C1115" s="12" t="s">
        <v>58</v>
      </c>
      <c r="D1115" s="12" t="s">
        <v>56</v>
      </c>
      <c r="E1115" s="12" t="s">
        <v>62</v>
      </c>
      <c r="F1115" s="12" t="s">
        <v>268</v>
      </c>
      <c r="G1115" s="3"/>
      <c r="H1115" s="3"/>
      <c r="I1115" s="97" t="s">
        <v>931</v>
      </c>
      <c r="J1115" s="164" t="s">
        <v>93</v>
      </c>
      <c r="K1115" s="165"/>
      <c r="L1115" s="165"/>
      <c r="M1115" s="165"/>
      <c r="N1115" s="165"/>
      <c r="O1115" s="165"/>
      <c r="P1115" s="165"/>
      <c r="Q1115" s="165"/>
      <c r="R1115" s="166"/>
    </row>
    <row r="1116" spans="2:18" ht="29.45" customHeight="1" x14ac:dyDescent="0.25">
      <c r="B1116" s="23" t="s">
        <v>50</v>
      </c>
      <c r="C1116" s="15" t="s">
        <v>42</v>
      </c>
      <c r="D1116" s="15" t="s">
        <v>56</v>
      </c>
      <c r="E1116" s="15" t="s">
        <v>285</v>
      </c>
      <c r="F1116" s="15" t="s">
        <v>705</v>
      </c>
      <c r="G1116" s="14"/>
      <c r="H1116" s="14"/>
      <c r="I1116" s="112" t="s">
        <v>932</v>
      </c>
      <c r="J1116" s="235" t="s">
        <v>143</v>
      </c>
      <c r="K1116" s="236"/>
      <c r="L1116" s="236"/>
      <c r="M1116" s="236"/>
      <c r="N1116" s="236"/>
      <c r="O1116" s="236"/>
      <c r="P1116" s="236"/>
      <c r="Q1116" s="236"/>
      <c r="R1116" s="237"/>
    </row>
    <row r="1117" spans="2:18" ht="33.6" customHeight="1" x14ac:dyDescent="0.25">
      <c r="B1117" s="11" t="s">
        <v>94</v>
      </c>
      <c r="C1117" s="12" t="s">
        <v>58</v>
      </c>
      <c r="D1117" s="12" t="s">
        <v>56</v>
      </c>
      <c r="E1117" s="12" t="s">
        <v>62</v>
      </c>
      <c r="F1117" s="12" t="s">
        <v>268</v>
      </c>
      <c r="G1117" s="3"/>
      <c r="H1117" s="3"/>
      <c r="I1117" s="3"/>
      <c r="J1117" s="164" t="s">
        <v>93</v>
      </c>
      <c r="K1117" s="165"/>
      <c r="L1117" s="165"/>
      <c r="M1117" s="165"/>
      <c r="N1117" s="165"/>
      <c r="O1117" s="165"/>
      <c r="P1117" s="165"/>
      <c r="Q1117" s="165"/>
      <c r="R1117" s="166"/>
    </row>
    <row r="1118" spans="2:18" ht="21.6" customHeight="1" x14ac:dyDescent="0.25">
      <c r="B1118" s="130" t="s">
        <v>51</v>
      </c>
      <c r="C1118" s="131"/>
      <c r="D1118" s="131"/>
      <c r="E1118" s="131"/>
      <c r="F1118" s="131"/>
      <c r="G1118" s="131"/>
      <c r="H1118" s="131"/>
      <c r="I1118" s="131"/>
      <c r="J1118" s="132" t="s">
        <v>379</v>
      </c>
      <c r="K1118" s="133"/>
      <c r="L1118" s="133"/>
      <c r="M1118" s="133"/>
      <c r="N1118" s="133"/>
      <c r="O1118" s="133"/>
      <c r="P1118" s="133"/>
      <c r="Q1118" s="133"/>
      <c r="R1118" s="134"/>
    </row>
    <row r="1119" spans="2:18" ht="53.45" customHeight="1" x14ac:dyDescent="0.25">
      <c r="B1119" s="130"/>
      <c r="C1119" s="131"/>
      <c r="D1119" s="131"/>
      <c r="E1119" s="131"/>
      <c r="F1119" s="131"/>
      <c r="G1119" s="131"/>
      <c r="H1119" s="131"/>
      <c r="I1119" s="131"/>
      <c r="J1119" s="200"/>
      <c r="K1119" s="201"/>
      <c r="L1119" s="201"/>
      <c r="M1119" s="201"/>
      <c r="N1119" s="201"/>
      <c r="O1119" s="201"/>
      <c r="P1119" s="201"/>
      <c r="Q1119" s="201"/>
      <c r="R1119" s="202"/>
    </row>
    <row r="1120" spans="2:18" ht="14.45" customHeight="1" x14ac:dyDescent="0.25">
      <c r="B1120" s="130" t="s">
        <v>54</v>
      </c>
      <c r="C1120" s="131"/>
      <c r="D1120" s="131"/>
      <c r="E1120" s="131"/>
      <c r="F1120" s="131"/>
      <c r="G1120" s="131"/>
      <c r="H1120" s="131"/>
      <c r="I1120" s="131"/>
      <c r="J1120" s="132" t="s">
        <v>348</v>
      </c>
      <c r="K1120" s="133"/>
      <c r="L1120" s="133"/>
      <c r="M1120" s="133"/>
      <c r="N1120" s="133"/>
      <c r="O1120" s="133"/>
      <c r="P1120" s="133"/>
      <c r="Q1120" s="133"/>
      <c r="R1120" s="134"/>
    </row>
    <row r="1121" spans="2:18" x14ac:dyDescent="0.25">
      <c r="B1121" s="130"/>
      <c r="C1121" s="131"/>
      <c r="D1121" s="131"/>
      <c r="E1121" s="131"/>
      <c r="F1121" s="131"/>
      <c r="G1121" s="131"/>
      <c r="H1121" s="131"/>
      <c r="I1121" s="131"/>
      <c r="J1121" s="135"/>
      <c r="K1121" s="136"/>
      <c r="L1121" s="136"/>
      <c r="M1121" s="136"/>
      <c r="N1121" s="136"/>
      <c r="O1121" s="136"/>
      <c r="P1121" s="136"/>
      <c r="Q1121" s="136"/>
      <c r="R1121" s="137"/>
    </row>
    <row r="1122" spans="2:18" x14ac:dyDescent="0.25">
      <c r="B1122" s="130" t="s">
        <v>356</v>
      </c>
      <c r="C1122" s="131"/>
      <c r="D1122" s="131"/>
      <c r="E1122" s="131"/>
      <c r="F1122" s="131"/>
      <c r="G1122" s="131"/>
      <c r="H1122" s="131"/>
      <c r="I1122" s="131"/>
      <c r="J1122" s="135"/>
      <c r="K1122" s="136"/>
      <c r="L1122" s="136"/>
      <c r="M1122" s="136"/>
      <c r="N1122" s="136"/>
      <c r="O1122" s="136"/>
      <c r="P1122" s="136"/>
      <c r="Q1122" s="136"/>
      <c r="R1122" s="137"/>
    </row>
    <row r="1123" spans="2:18" ht="15.75" thickBot="1" x14ac:dyDescent="0.3">
      <c r="B1123" s="141"/>
      <c r="C1123" s="142"/>
      <c r="D1123" s="142"/>
      <c r="E1123" s="142"/>
      <c r="F1123" s="142"/>
      <c r="G1123" s="142"/>
      <c r="H1123" s="142"/>
      <c r="I1123" s="142"/>
      <c r="J1123" s="138"/>
      <c r="K1123" s="139"/>
      <c r="L1123" s="139"/>
      <c r="M1123" s="139"/>
      <c r="N1123" s="139"/>
      <c r="O1123" s="139"/>
      <c r="P1123" s="139"/>
      <c r="Q1123" s="139"/>
      <c r="R1123" s="140"/>
    </row>
    <row r="1124" spans="2:18" thickBot="1" x14ac:dyDescent="0.35"/>
    <row r="1125" spans="2:18" x14ac:dyDescent="0.25">
      <c r="B1125" s="173" t="s">
        <v>1</v>
      </c>
      <c r="C1125" s="154"/>
      <c r="D1125" s="154"/>
      <c r="E1125" s="154"/>
      <c r="F1125" s="154"/>
      <c r="G1125" s="154"/>
      <c r="H1125" s="154"/>
      <c r="I1125" s="154"/>
      <c r="J1125" s="154"/>
      <c r="K1125" s="154"/>
      <c r="L1125" s="154"/>
      <c r="M1125" s="154"/>
      <c r="N1125" s="154"/>
      <c r="O1125" s="154"/>
      <c r="P1125" s="154"/>
      <c r="Q1125" s="154"/>
      <c r="R1125" s="155"/>
    </row>
    <row r="1126" spans="2:18" x14ac:dyDescent="0.25">
      <c r="B1126" s="174"/>
      <c r="C1126" s="157"/>
      <c r="D1126" s="157"/>
      <c r="E1126" s="157"/>
      <c r="F1126" s="157"/>
      <c r="G1126" s="157"/>
      <c r="H1126" s="157"/>
      <c r="I1126" s="157"/>
      <c r="J1126" s="157"/>
      <c r="K1126" s="157"/>
      <c r="L1126" s="157"/>
      <c r="M1126" s="157"/>
      <c r="N1126" s="157"/>
      <c r="O1126" s="157"/>
      <c r="P1126" s="157"/>
      <c r="Q1126" s="157"/>
      <c r="R1126" s="158"/>
    </row>
    <row r="1127" spans="2:18" x14ac:dyDescent="0.25">
      <c r="B1127" s="174"/>
      <c r="C1127" s="157"/>
      <c r="D1127" s="157"/>
      <c r="E1127" s="157"/>
      <c r="F1127" s="157"/>
      <c r="G1127" s="157"/>
      <c r="H1127" s="157"/>
      <c r="I1127" s="157"/>
      <c r="J1127" s="157"/>
      <c r="K1127" s="157"/>
      <c r="L1127" s="157"/>
      <c r="M1127" s="157"/>
      <c r="N1127" s="157"/>
      <c r="O1127" s="157"/>
      <c r="P1127" s="157"/>
      <c r="Q1127" s="157"/>
      <c r="R1127" s="158"/>
    </row>
    <row r="1128" spans="2:18" x14ac:dyDescent="0.25">
      <c r="B1128" s="174" t="s">
        <v>2</v>
      </c>
      <c r="C1128" s="157"/>
      <c r="D1128" s="157"/>
      <c r="E1128" s="157"/>
      <c r="F1128" s="157"/>
      <c r="G1128" s="157"/>
      <c r="H1128" s="157"/>
      <c r="I1128" s="157"/>
      <c r="J1128" s="157"/>
      <c r="K1128" s="157"/>
      <c r="L1128" s="157"/>
      <c r="M1128" s="157"/>
      <c r="N1128" s="157"/>
      <c r="O1128" s="157"/>
      <c r="P1128" s="157"/>
      <c r="Q1128" s="157"/>
      <c r="R1128" s="158"/>
    </row>
    <row r="1129" spans="2:18" x14ac:dyDescent="0.25">
      <c r="B1129" s="174"/>
      <c r="C1129" s="157"/>
      <c r="D1129" s="157"/>
      <c r="E1129" s="157"/>
      <c r="F1129" s="157"/>
      <c r="G1129" s="157"/>
      <c r="H1129" s="157"/>
      <c r="I1129" s="157"/>
      <c r="J1129" s="157"/>
      <c r="K1129" s="157"/>
      <c r="L1129" s="157"/>
      <c r="M1129" s="157"/>
      <c r="N1129" s="157"/>
      <c r="O1129" s="157"/>
      <c r="P1129" s="157"/>
      <c r="Q1129" s="157"/>
      <c r="R1129" s="158"/>
    </row>
    <row r="1130" spans="2:18" ht="15.75" thickBot="1" x14ac:dyDescent="0.3">
      <c r="B1130" s="175" t="s">
        <v>3</v>
      </c>
      <c r="C1130" s="146"/>
      <c r="D1130" s="146"/>
      <c r="E1130" s="146"/>
      <c r="F1130" s="146"/>
      <c r="G1130" s="146"/>
      <c r="H1130" s="146"/>
      <c r="I1130" s="146"/>
      <c r="J1130" s="146"/>
      <c r="K1130" s="146"/>
      <c r="L1130" s="146"/>
      <c r="M1130" s="146"/>
      <c r="N1130" s="146"/>
      <c r="O1130" s="146"/>
      <c r="P1130" s="146"/>
      <c r="Q1130" s="146"/>
      <c r="R1130" s="176"/>
    </row>
    <row r="1131" spans="2:18" thickBot="1" x14ac:dyDescent="0.35"/>
    <row r="1132" spans="2:18" ht="14.45" x14ac:dyDescent="0.3">
      <c r="B1132" s="177"/>
      <c r="C1132" s="178"/>
      <c r="D1132" s="178"/>
      <c r="E1132" s="178"/>
      <c r="F1132" s="178"/>
      <c r="G1132" s="178"/>
      <c r="H1132" s="178"/>
      <c r="I1132" s="178"/>
      <c r="J1132" s="178"/>
      <c r="K1132" s="178"/>
      <c r="L1132" s="178"/>
      <c r="M1132" s="178"/>
      <c r="N1132" s="178"/>
      <c r="O1132" s="178"/>
      <c r="P1132" s="178"/>
      <c r="Q1132" s="178"/>
      <c r="R1132" s="9"/>
    </row>
    <row r="1133" spans="2:18" ht="15.75" thickBot="1" x14ac:dyDescent="0.3">
      <c r="B1133" s="143" t="s">
        <v>4</v>
      </c>
      <c r="C1133" s="144"/>
      <c r="D1133" s="146" t="s">
        <v>273</v>
      </c>
      <c r="E1133" s="146"/>
      <c r="F1133" s="58"/>
      <c r="G1133" s="58" t="s">
        <v>7</v>
      </c>
      <c r="H1133" s="179">
        <v>43529</v>
      </c>
      <c r="I1133" s="146"/>
      <c r="J1133" s="58"/>
      <c r="K1133" s="58" t="s">
        <v>11</v>
      </c>
      <c r="L1133" s="49" t="s">
        <v>147</v>
      </c>
      <c r="M1133" s="58"/>
      <c r="N1133" s="58"/>
      <c r="O1133" s="58" t="s">
        <v>13</v>
      </c>
      <c r="P1133" s="100" t="s">
        <v>141</v>
      </c>
      <c r="Q1133" s="144"/>
      <c r="R1133" s="145"/>
    </row>
    <row r="1134" spans="2:18" ht="14.45" x14ac:dyDescent="0.3">
      <c r="B1134" s="143"/>
      <c r="C1134" s="144"/>
      <c r="D1134" s="144"/>
      <c r="E1134" s="144"/>
      <c r="F1134" s="144"/>
      <c r="G1134" s="144"/>
      <c r="H1134" s="144"/>
      <c r="I1134" s="144"/>
      <c r="J1134" s="144"/>
      <c r="K1134" s="144"/>
      <c r="L1134" s="144"/>
      <c r="M1134" s="144"/>
      <c r="N1134" s="144"/>
      <c r="O1134" s="144"/>
      <c r="P1134" s="144"/>
      <c r="Q1134" s="144"/>
      <c r="R1134" s="145"/>
    </row>
    <row r="1135" spans="2:18" ht="15.75" thickBot="1" x14ac:dyDescent="0.3">
      <c r="B1135" s="143" t="s">
        <v>5</v>
      </c>
      <c r="C1135" s="144"/>
      <c r="D1135" s="146"/>
      <c r="E1135" s="146"/>
      <c r="F1135" s="58"/>
      <c r="G1135" s="58" t="s">
        <v>8</v>
      </c>
      <c r="H1135" s="146">
        <v>1230</v>
      </c>
      <c r="I1135" s="146"/>
      <c r="J1135" s="58"/>
      <c r="K1135" s="58" t="s">
        <v>12</v>
      </c>
      <c r="L1135" s="18"/>
      <c r="M1135" s="58"/>
      <c r="N1135" s="58"/>
      <c r="O1135" s="58" t="s">
        <v>14</v>
      </c>
      <c r="P1135" s="28" t="s">
        <v>142</v>
      </c>
      <c r="Q1135" s="144"/>
      <c r="R1135" s="145"/>
    </row>
    <row r="1136" spans="2:18" ht="14.45" x14ac:dyDescent="0.3">
      <c r="B1136" s="143"/>
      <c r="C1136" s="144"/>
      <c r="D1136" s="144"/>
      <c r="E1136" s="144"/>
      <c r="F1136" s="144"/>
      <c r="G1136" s="144"/>
      <c r="H1136" s="144"/>
      <c r="I1136" s="144"/>
      <c r="J1136" s="144"/>
      <c r="K1136" s="144"/>
      <c r="L1136" s="144"/>
      <c r="M1136" s="144"/>
      <c r="N1136" s="144"/>
      <c r="O1136" s="144"/>
      <c r="P1136" s="144"/>
      <c r="Q1136" s="144"/>
      <c r="R1136" s="145"/>
    </row>
    <row r="1137" spans="2:18" ht="15.75" thickBot="1" x14ac:dyDescent="0.3">
      <c r="B1137" s="143" t="s">
        <v>6</v>
      </c>
      <c r="C1137" s="144"/>
      <c r="D1137" s="146" t="s">
        <v>213</v>
      </c>
      <c r="E1137" s="146"/>
      <c r="F1137" s="58"/>
      <c r="G1137" s="58" t="s">
        <v>9</v>
      </c>
      <c r="H1137" s="146" t="s">
        <v>214</v>
      </c>
      <c r="I1137" s="146"/>
      <c r="J1137" s="58"/>
      <c r="K1137" s="58" t="s">
        <v>10</v>
      </c>
      <c r="L1137" s="18"/>
      <c r="M1137" s="58"/>
      <c r="N1137" s="58"/>
      <c r="O1137" s="58" t="s">
        <v>15</v>
      </c>
      <c r="P1137" s="47">
        <v>37</v>
      </c>
      <c r="Q1137" s="46" t="s">
        <v>16</v>
      </c>
      <c r="R1137" s="48">
        <v>154</v>
      </c>
    </row>
    <row r="1138" spans="2:18" thickBot="1" x14ac:dyDescent="0.35">
      <c r="B1138" s="148"/>
      <c r="C1138" s="149"/>
      <c r="D1138" s="149"/>
      <c r="E1138" s="149"/>
      <c r="F1138" s="149"/>
      <c r="G1138" s="149"/>
      <c r="H1138" s="149"/>
      <c r="I1138" s="149"/>
      <c r="J1138" s="149"/>
      <c r="K1138" s="149"/>
      <c r="L1138" s="149"/>
      <c r="M1138" s="149"/>
      <c r="N1138" s="149"/>
      <c r="O1138" s="149"/>
      <c r="P1138" s="149"/>
      <c r="Q1138" s="149"/>
      <c r="R1138" s="150"/>
    </row>
    <row r="1139" spans="2:18" thickBot="1" x14ac:dyDescent="0.35"/>
    <row r="1140" spans="2:18" x14ac:dyDescent="0.25">
      <c r="B1140" s="151" t="s">
        <v>17</v>
      </c>
      <c r="C1140" s="152"/>
      <c r="D1140" s="152"/>
      <c r="E1140" s="152"/>
      <c r="F1140" s="152"/>
      <c r="G1140" s="152"/>
      <c r="H1140" s="152"/>
      <c r="I1140" s="152"/>
      <c r="J1140" s="153" t="s">
        <v>24</v>
      </c>
      <c r="K1140" s="154"/>
      <c r="L1140" s="154"/>
      <c r="M1140" s="154"/>
      <c r="N1140" s="154"/>
      <c r="O1140" s="154"/>
      <c r="P1140" s="154"/>
      <c r="Q1140" s="154"/>
      <c r="R1140" s="155"/>
    </row>
    <row r="1141" spans="2:18" x14ac:dyDescent="0.25">
      <c r="B1141" s="162" t="s">
        <v>18</v>
      </c>
      <c r="C1141" s="163" t="s">
        <v>19</v>
      </c>
      <c r="D1141" s="163" t="s">
        <v>20</v>
      </c>
      <c r="E1141" s="147" t="s">
        <v>25</v>
      </c>
      <c r="F1141" s="147"/>
      <c r="G1141" s="147" t="s">
        <v>26</v>
      </c>
      <c r="H1141" s="147"/>
      <c r="I1141" s="163" t="s">
        <v>23</v>
      </c>
      <c r="J1141" s="156"/>
      <c r="K1141" s="157"/>
      <c r="L1141" s="157"/>
      <c r="M1141" s="157"/>
      <c r="N1141" s="157"/>
      <c r="O1141" s="157"/>
      <c r="P1141" s="157"/>
      <c r="Q1141" s="157"/>
      <c r="R1141" s="158"/>
    </row>
    <row r="1142" spans="2:18" x14ac:dyDescent="0.25">
      <c r="B1142" s="162"/>
      <c r="C1142" s="163"/>
      <c r="D1142" s="163"/>
      <c r="E1142" s="6" t="s">
        <v>21</v>
      </c>
      <c r="F1142" s="6" t="s">
        <v>22</v>
      </c>
      <c r="G1142" s="6" t="s">
        <v>21</v>
      </c>
      <c r="H1142" s="6" t="s">
        <v>22</v>
      </c>
      <c r="I1142" s="163"/>
      <c r="J1142" s="159"/>
      <c r="K1142" s="160"/>
      <c r="L1142" s="160"/>
      <c r="M1142" s="160"/>
      <c r="N1142" s="160"/>
      <c r="O1142" s="160"/>
      <c r="P1142" s="160"/>
      <c r="Q1142" s="160"/>
      <c r="R1142" s="161"/>
    </row>
    <row r="1143" spans="2:18" ht="31.15" customHeight="1" x14ac:dyDescent="0.25">
      <c r="B1143" s="11" t="s">
        <v>50</v>
      </c>
      <c r="C1143" s="12" t="s">
        <v>40</v>
      </c>
      <c r="D1143" s="13" t="s">
        <v>56</v>
      </c>
      <c r="E1143" s="12" t="s">
        <v>62</v>
      </c>
      <c r="F1143" s="15" t="s">
        <v>536</v>
      </c>
      <c r="G1143" s="12"/>
      <c r="H1143" s="12"/>
      <c r="I1143" s="97" t="s">
        <v>933</v>
      </c>
      <c r="J1143" s="164" t="s">
        <v>392</v>
      </c>
      <c r="K1143" s="165"/>
      <c r="L1143" s="165"/>
      <c r="M1143" s="165"/>
      <c r="N1143" s="165"/>
      <c r="O1143" s="165"/>
      <c r="P1143" s="165"/>
      <c r="Q1143" s="165"/>
      <c r="R1143" s="166"/>
    </row>
    <row r="1144" spans="2:18" ht="30.6" customHeight="1" x14ac:dyDescent="0.25">
      <c r="B1144" s="11" t="s">
        <v>50</v>
      </c>
      <c r="C1144" s="12" t="s">
        <v>40</v>
      </c>
      <c r="D1144" s="13" t="s">
        <v>63</v>
      </c>
      <c r="E1144" s="12" t="s">
        <v>64</v>
      </c>
      <c r="F1144" s="15" t="s">
        <v>536</v>
      </c>
      <c r="G1144" s="3"/>
      <c r="H1144" s="3"/>
      <c r="I1144" s="97" t="s">
        <v>933</v>
      </c>
      <c r="J1144" s="221" t="s">
        <v>131</v>
      </c>
      <c r="K1144" s="222"/>
      <c r="L1144" s="222"/>
      <c r="M1144" s="222"/>
      <c r="N1144" s="222"/>
      <c r="O1144" s="222"/>
      <c r="P1144" s="222"/>
      <c r="Q1144" s="222"/>
      <c r="R1144" s="223"/>
    </row>
    <row r="1145" spans="2:18" ht="30" customHeight="1" x14ac:dyDescent="0.25">
      <c r="B1145" s="11" t="s">
        <v>50</v>
      </c>
      <c r="C1145" s="12" t="s">
        <v>40</v>
      </c>
      <c r="D1145" s="13" t="s">
        <v>56</v>
      </c>
      <c r="E1145" s="12" t="s">
        <v>62</v>
      </c>
      <c r="F1145" s="15" t="s">
        <v>537</v>
      </c>
      <c r="G1145" s="3"/>
      <c r="I1145" s="97" t="s">
        <v>933</v>
      </c>
      <c r="J1145" s="221" t="s">
        <v>392</v>
      </c>
      <c r="K1145" s="222"/>
      <c r="L1145" s="222"/>
      <c r="M1145" s="222"/>
      <c r="N1145" s="222"/>
      <c r="O1145" s="222"/>
      <c r="P1145" s="222"/>
      <c r="Q1145" s="222"/>
      <c r="R1145" s="223"/>
    </row>
    <row r="1146" spans="2:18" ht="27" customHeight="1" x14ac:dyDescent="0.25">
      <c r="B1146" s="11" t="s">
        <v>50</v>
      </c>
      <c r="C1146" s="12" t="s">
        <v>40</v>
      </c>
      <c r="D1146" s="13" t="s">
        <v>56</v>
      </c>
      <c r="E1146" s="12" t="s">
        <v>62</v>
      </c>
      <c r="F1146" s="15" t="s">
        <v>537</v>
      </c>
      <c r="G1146" s="3"/>
      <c r="H1146" s="3"/>
      <c r="I1146" s="97" t="s">
        <v>933</v>
      </c>
      <c r="J1146" s="221" t="s">
        <v>451</v>
      </c>
      <c r="K1146" s="222"/>
      <c r="L1146" s="222"/>
      <c r="M1146" s="222"/>
      <c r="N1146" s="222"/>
      <c r="O1146" s="222"/>
      <c r="P1146" s="222"/>
      <c r="Q1146" s="222"/>
      <c r="R1146" s="223"/>
    </row>
    <row r="1147" spans="2:18" ht="27.6" customHeight="1" x14ac:dyDescent="0.25">
      <c r="B1147" s="11" t="s">
        <v>50</v>
      </c>
      <c r="C1147" s="12" t="s">
        <v>58</v>
      </c>
      <c r="D1147" s="12" t="s">
        <v>56</v>
      </c>
      <c r="E1147" s="12" t="s">
        <v>62</v>
      </c>
      <c r="F1147" s="12" t="s">
        <v>268</v>
      </c>
      <c r="G1147" s="3"/>
      <c r="H1147" s="3"/>
      <c r="I1147" s="97" t="s">
        <v>933</v>
      </c>
      <c r="J1147" s="221" t="s">
        <v>93</v>
      </c>
      <c r="K1147" s="222"/>
      <c r="L1147" s="222"/>
      <c r="M1147" s="222"/>
      <c r="N1147" s="222"/>
      <c r="O1147" s="222"/>
      <c r="P1147" s="222"/>
      <c r="Q1147" s="222"/>
      <c r="R1147" s="223"/>
    </row>
    <row r="1148" spans="2:18" ht="28.15" customHeight="1" x14ac:dyDescent="0.25">
      <c r="B1148" s="11" t="s">
        <v>94</v>
      </c>
      <c r="C1148" s="12" t="s">
        <v>58</v>
      </c>
      <c r="D1148" s="12" t="s">
        <v>56</v>
      </c>
      <c r="E1148" s="12" t="s">
        <v>62</v>
      </c>
      <c r="F1148" s="12" t="s">
        <v>268</v>
      </c>
      <c r="G1148" s="3"/>
      <c r="H1148" s="3"/>
      <c r="I1148" s="3"/>
      <c r="J1148" s="221" t="s">
        <v>93</v>
      </c>
      <c r="K1148" s="222"/>
      <c r="L1148" s="222"/>
      <c r="M1148" s="222"/>
      <c r="N1148" s="222"/>
      <c r="O1148" s="222"/>
      <c r="P1148" s="222"/>
      <c r="Q1148" s="222"/>
      <c r="R1148" s="223"/>
    </row>
    <row r="1149" spans="2:18" ht="49.15" customHeight="1" x14ac:dyDescent="0.25">
      <c r="B1149" s="130" t="s">
        <v>51</v>
      </c>
      <c r="C1149" s="131"/>
      <c r="D1149" s="131"/>
      <c r="E1149" s="131"/>
      <c r="F1149" s="131"/>
      <c r="G1149" s="131"/>
      <c r="H1149" s="131"/>
      <c r="I1149" s="131"/>
      <c r="J1149" s="167" t="s">
        <v>365</v>
      </c>
      <c r="K1149" s="168"/>
      <c r="L1149" s="168"/>
      <c r="M1149" s="168"/>
      <c r="N1149" s="168"/>
      <c r="O1149" s="168"/>
      <c r="P1149" s="168"/>
      <c r="Q1149" s="168"/>
      <c r="R1149" s="169"/>
    </row>
    <row r="1150" spans="2:18" ht="30" customHeight="1" x14ac:dyDescent="0.25">
      <c r="B1150" s="130"/>
      <c r="C1150" s="131"/>
      <c r="D1150" s="131"/>
      <c r="E1150" s="131"/>
      <c r="F1150" s="131"/>
      <c r="G1150" s="131"/>
      <c r="H1150" s="131"/>
      <c r="I1150" s="131"/>
      <c r="J1150" s="170"/>
      <c r="K1150" s="171"/>
      <c r="L1150" s="171"/>
      <c r="M1150" s="171"/>
      <c r="N1150" s="171"/>
      <c r="O1150" s="171"/>
      <c r="P1150" s="171"/>
      <c r="Q1150" s="171"/>
      <c r="R1150" s="172"/>
    </row>
    <row r="1151" spans="2:18" ht="14.45" customHeight="1" x14ac:dyDescent="0.25">
      <c r="B1151" s="130" t="s">
        <v>54</v>
      </c>
      <c r="C1151" s="131"/>
      <c r="D1151" s="131"/>
      <c r="E1151" s="131"/>
      <c r="F1151" s="131"/>
      <c r="G1151" s="131"/>
      <c r="H1151" s="131"/>
      <c r="I1151" s="131"/>
      <c r="J1151" s="132" t="s">
        <v>349</v>
      </c>
      <c r="K1151" s="133"/>
      <c r="L1151" s="133"/>
      <c r="M1151" s="133"/>
      <c r="N1151" s="133"/>
      <c r="O1151" s="133"/>
      <c r="P1151" s="133"/>
      <c r="Q1151" s="133"/>
      <c r="R1151" s="134"/>
    </row>
    <row r="1152" spans="2:18" x14ac:dyDescent="0.25">
      <c r="B1152" s="130"/>
      <c r="C1152" s="131"/>
      <c r="D1152" s="131"/>
      <c r="E1152" s="131"/>
      <c r="F1152" s="131"/>
      <c r="G1152" s="131"/>
      <c r="H1152" s="131"/>
      <c r="I1152" s="131"/>
      <c r="J1152" s="135"/>
      <c r="K1152" s="136"/>
      <c r="L1152" s="136"/>
      <c r="M1152" s="136"/>
      <c r="N1152" s="136"/>
      <c r="O1152" s="136"/>
      <c r="P1152" s="136"/>
      <c r="Q1152" s="136"/>
      <c r="R1152" s="137"/>
    </row>
    <row r="1153" spans="2:18" x14ac:dyDescent="0.25">
      <c r="B1153" s="130" t="s">
        <v>356</v>
      </c>
      <c r="C1153" s="131"/>
      <c r="D1153" s="131"/>
      <c r="E1153" s="131"/>
      <c r="F1153" s="131"/>
      <c r="G1153" s="131"/>
      <c r="H1153" s="131"/>
      <c r="I1153" s="131"/>
      <c r="J1153" s="135"/>
      <c r="K1153" s="136"/>
      <c r="L1153" s="136"/>
      <c r="M1153" s="136"/>
      <c r="N1153" s="136"/>
      <c r="O1153" s="136"/>
      <c r="P1153" s="136"/>
      <c r="Q1153" s="136"/>
      <c r="R1153" s="137"/>
    </row>
    <row r="1154" spans="2:18" ht="15.75" thickBot="1" x14ac:dyDescent="0.3">
      <c r="B1154" s="141"/>
      <c r="C1154" s="142"/>
      <c r="D1154" s="142"/>
      <c r="E1154" s="142"/>
      <c r="F1154" s="142"/>
      <c r="G1154" s="142"/>
      <c r="H1154" s="142"/>
      <c r="I1154" s="142"/>
      <c r="J1154" s="138"/>
      <c r="K1154" s="139"/>
      <c r="L1154" s="139"/>
      <c r="M1154" s="139"/>
      <c r="N1154" s="139"/>
      <c r="O1154" s="139"/>
      <c r="P1154" s="139"/>
      <c r="Q1154" s="139"/>
      <c r="R1154" s="140"/>
    </row>
    <row r="1155" spans="2:18" thickBot="1" x14ac:dyDescent="0.35"/>
    <row r="1156" spans="2:18" x14ac:dyDescent="0.25">
      <c r="B1156" s="173" t="s">
        <v>1</v>
      </c>
      <c r="C1156" s="154"/>
      <c r="D1156" s="154"/>
      <c r="E1156" s="154"/>
      <c r="F1156" s="154"/>
      <c r="G1156" s="154"/>
      <c r="H1156" s="154"/>
      <c r="I1156" s="154"/>
      <c r="J1156" s="154"/>
      <c r="K1156" s="154"/>
      <c r="L1156" s="154"/>
      <c r="M1156" s="154"/>
      <c r="N1156" s="154"/>
      <c r="O1156" s="154"/>
      <c r="P1156" s="154"/>
      <c r="Q1156" s="154"/>
      <c r="R1156" s="155"/>
    </row>
    <row r="1157" spans="2:18" x14ac:dyDescent="0.25">
      <c r="B1157" s="174"/>
      <c r="C1157" s="157"/>
      <c r="D1157" s="157"/>
      <c r="E1157" s="157"/>
      <c r="F1157" s="157"/>
      <c r="G1157" s="157"/>
      <c r="H1157" s="157"/>
      <c r="I1157" s="157"/>
      <c r="J1157" s="157"/>
      <c r="K1157" s="157"/>
      <c r="L1157" s="157"/>
      <c r="M1157" s="157"/>
      <c r="N1157" s="157"/>
      <c r="O1157" s="157"/>
      <c r="P1157" s="157"/>
      <c r="Q1157" s="157"/>
      <c r="R1157" s="158"/>
    </row>
    <row r="1158" spans="2:18" x14ac:dyDescent="0.25">
      <c r="B1158" s="174"/>
      <c r="C1158" s="157"/>
      <c r="D1158" s="157"/>
      <c r="E1158" s="157"/>
      <c r="F1158" s="157"/>
      <c r="G1158" s="157"/>
      <c r="H1158" s="157"/>
      <c r="I1158" s="157"/>
      <c r="J1158" s="157"/>
      <c r="K1158" s="157"/>
      <c r="L1158" s="157"/>
      <c r="M1158" s="157"/>
      <c r="N1158" s="157"/>
      <c r="O1158" s="157"/>
      <c r="P1158" s="157"/>
      <c r="Q1158" s="157"/>
      <c r="R1158" s="158"/>
    </row>
    <row r="1159" spans="2:18" x14ac:dyDescent="0.25">
      <c r="B1159" s="174" t="s">
        <v>2</v>
      </c>
      <c r="C1159" s="157"/>
      <c r="D1159" s="157"/>
      <c r="E1159" s="157"/>
      <c r="F1159" s="157"/>
      <c r="G1159" s="157"/>
      <c r="H1159" s="157"/>
      <c r="I1159" s="157"/>
      <c r="J1159" s="157"/>
      <c r="K1159" s="157"/>
      <c r="L1159" s="157"/>
      <c r="M1159" s="157"/>
      <c r="N1159" s="157"/>
      <c r="O1159" s="157"/>
      <c r="P1159" s="157"/>
      <c r="Q1159" s="157"/>
      <c r="R1159" s="158"/>
    </row>
    <row r="1160" spans="2:18" x14ac:dyDescent="0.25">
      <c r="B1160" s="174"/>
      <c r="C1160" s="157"/>
      <c r="D1160" s="157"/>
      <c r="E1160" s="157"/>
      <c r="F1160" s="157"/>
      <c r="G1160" s="157"/>
      <c r="H1160" s="157"/>
      <c r="I1160" s="157"/>
      <c r="J1160" s="157"/>
      <c r="K1160" s="157"/>
      <c r="L1160" s="157"/>
      <c r="M1160" s="157"/>
      <c r="N1160" s="157"/>
      <c r="O1160" s="157"/>
      <c r="P1160" s="157"/>
      <c r="Q1160" s="157"/>
      <c r="R1160" s="158"/>
    </row>
    <row r="1161" spans="2:18" ht="15.75" thickBot="1" x14ac:dyDescent="0.3">
      <c r="B1161" s="175" t="s">
        <v>3</v>
      </c>
      <c r="C1161" s="146"/>
      <c r="D1161" s="146"/>
      <c r="E1161" s="146"/>
      <c r="F1161" s="146"/>
      <c r="G1161" s="146"/>
      <c r="H1161" s="146"/>
      <c r="I1161" s="146"/>
      <c r="J1161" s="146"/>
      <c r="K1161" s="146"/>
      <c r="L1161" s="146"/>
      <c r="M1161" s="146"/>
      <c r="N1161" s="146"/>
      <c r="O1161" s="146"/>
      <c r="P1161" s="146"/>
      <c r="Q1161" s="146"/>
      <c r="R1161" s="176"/>
    </row>
    <row r="1162" spans="2:18" thickBot="1" x14ac:dyDescent="0.35"/>
    <row r="1163" spans="2:18" ht="14.45" x14ac:dyDescent="0.3">
      <c r="B1163" s="177"/>
      <c r="C1163" s="178"/>
      <c r="D1163" s="178"/>
      <c r="E1163" s="178"/>
      <c r="F1163" s="178"/>
      <c r="G1163" s="178"/>
      <c r="H1163" s="178"/>
      <c r="I1163" s="178"/>
      <c r="J1163" s="178"/>
      <c r="K1163" s="178"/>
      <c r="L1163" s="178"/>
      <c r="M1163" s="178"/>
      <c r="N1163" s="178"/>
      <c r="O1163" s="178"/>
      <c r="P1163" s="178"/>
      <c r="Q1163" s="178"/>
      <c r="R1163" s="9"/>
    </row>
    <row r="1164" spans="2:18" ht="15.75" thickBot="1" x14ac:dyDescent="0.3">
      <c r="B1164" s="143" t="s">
        <v>4</v>
      </c>
      <c r="C1164" s="144"/>
      <c r="D1164" s="146" t="s">
        <v>273</v>
      </c>
      <c r="E1164" s="146"/>
      <c r="F1164" s="58"/>
      <c r="G1164" s="58" t="s">
        <v>7</v>
      </c>
      <c r="H1164" s="179">
        <v>43529</v>
      </c>
      <c r="I1164" s="146"/>
      <c r="J1164" s="58"/>
      <c r="K1164" s="58" t="s">
        <v>11</v>
      </c>
      <c r="L1164" s="49" t="s">
        <v>147</v>
      </c>
      <c r="M1164" s="58"/>
      <c r="N1164" s="58"/>
      <c r="O1164" s="58" t="s">
        <v>13</v>
      </c>
      <c r="P1164" s="100" t="s">
        <v>142</v>
      </c>
      <c r="Q1164" s="144"/>
      <c r="R1164" s="145"/>
    </row>
    <row r="1165" spans="2:18" ht="14.45" x14ac:dyDescent="0.3">
      <c r="B1165" s="143"/>
      <c r="C1165" s="144"/>
      <c r="D1165" s="144"/>
      <c r="E1165" s="144"/>
      <c r="F1165" s="144"/>
      <c r="G1165" s="144"/>
      <c r="H1165" s="144"/>
      <c r="I1165" s="144"/>
      <c r="J1165" s="144"/>
      <c r="K1165" s="144"/>
      <c r="L1165" s="144"/>
      <c r="M1165" s="144"/>
      <c r="N1165" s="144"/>
      <c r="O1165" s="144"/>
      <c r="P1165" s="144"/>
      <c r="Q1165" s="144"/>
      <c r="R1165" s="145"/>
    </row>
    <row r="1166" spans="2:18" ht="15.75" thickBot="1" x14ac:dyDescent="0.3">
      <c r="B1166" s="143" t="s">
        <v>5</v>
      </c>
      <c r="C1166" s="144"/>
      <c r="D1166" s="146"/>
      <c r="E1166" s="146"/>
      <c r="F1166" s="58"/>
      <c r="G1166" s="58" t="s">
        <v>8</v>
      </c>
      <c r="H1166" s="146">
        <v>1230</v>
      </c>
      <c r="I1166" s="146"/>
      <c r="J1166" s="58"/>
      <c r="K1166" s="58" t="s">
        <v>12</v>
      </c>
      <c r="L1166" s="18"/>
      <c r="M1166" s="58"/>
      <c r="N1166" s="58"/>
      <c r="O1166" s="58" t="s">
        <v>14</v>
      </c>
      <c r="P1166" s="28" t="s">
        <v>144</v>
      </c>
      <c r="Q1166" s="144"/>
      <c r="R1166" s="145"/>
    </row>
    <row r="1167" spans="2:18" ht="14.45" x14ac:dyDescent="0.3">
      <c r="B1167" s="143"/>
      <c r="C1167" s="144"/>
      <c r="D1167" s="144"/>
      <c r="E1167" s="144"/>
      <c r="F1167" s="144"/>
      <c r="G1167" s="144"/>
      <c r="H1167" s="144"/>
      <c r="I1167" s="144"/>
      <c r="J1167" s="144"/>
      <c r="K1167" s="144"/>
      <c r="L1167" s="144"/>
      <c r="M1167" s="144"/>
      <c r="N1167" s="144"/>
      <c r="O1167" s="144"/>
      <c r="P1167" s="144"/>
      <c r="Q1167" s="144"/>
      <c r="R1167" s="145"/>
    </row>
    <row r="1168" spans="2:18" ht="15.75" thickBot="1" x14ac:dyDescent="0.3">
      <c r="B1168" s="143" t="s">
        <v>6</v>
      </c>
      <c r="C1168" s="144"/>
      <c r="D1168" s="146" t="s">
        <v>213</v>
      </c>
      <c r="E1168" s="146"/>
      <c r="F1168" s="58"/>
      <c r="G1168" s="58" t="s">
        <v>9</v>
      </c>
      <c r="H1168" s="146" t="s">
        <v>262</v>
      </c>
      <c r="I1168" s="146"/>
      <c r="J1168" s="58"/>
      <c r="K1168" s="58" t="s">
        <v>10</v>
      </c>
      <c r="L1168" s="18"/>
      <c r="M1168" s="58"/>
      <c r="N1168" s="58"/>
      <c r="O1168" s="58" t="s">
        <v>15</v>
      </c>
      <c r="P1168" s="47">
        <v>38</v>
      </c>
      <c r="Q1168" s="46" t="s">
        <v>16</v>
      </c>
      <c r="R1168" s="48">
        <v>154</v>
      </c>
    </row>
    <row r="1169" spans="2:18" thickBot="1" x14ac:dyDescent="0.35">
      <c r="B1169" s="148"/>
      <c r="C1169" s="149"/>
      <c r="D1169" s="149"/>
      <c r="E1169" s="149"/>
      <c r="F1169" s="149"/>
      <c r="G1169" s="149"/>
      <c r="H1169" s="149"/>
      <c r="I1169" s="149"/>
      <c r="J1169" s="149"/>
      <c r="K1169" s="149"/>
      <c r="L1169" s="149"/>
      <c r="M1169" s="149"/>
      <c r="N1169" s="149"/>
      <c r="O1169" s="149"/>
      <c r="P1169" s="149"/>
      <c r="Q1169" s="149"/>
      <c r="R1169" s="150"/>
    </row>
    <row r="1170" spans="2:18" thickBot="1" x14ac:dyDescent="0.35"/>
    <row r="1171" spans="2:18" x14ac:dyDescent="0.25">
      <c r="B1171" s="151" t="s">
        <v>17</v>
      </c>
      <c r="C1171" s="152"/>
      <c r="D1171" s="152"/>
      <c r="E1171" s="152"/>
      <c r="F1171" s="152"/>
      <c r="G1171" s="152"/>
      <c r="H1171" s="152"/>
      <c r="I1171" s="152"/>
      <c r="J1171" s="153" t="s">
        <v>24</v>
      </c>
      <c r="K1171" s="154"/>
      <c r="L1171" s="154"/>
      <c r="M1171" s="154"/>
      <c r="N1171" s="154"/>
      <c r="O1171" s="154"/>
      <c r="P1171" s="154"/>
      <c r="Q1171" s="154"/>
      <c r="R1171" s="155"/>
    </row>
    <row r="1172" spans="2:18" x14ac:dyDescent="0.25">
      <c r="B1172" s="162" t="s">
        <v>18</v>
      </c>
      <c r="C1172" s="163" t="s">
        <v>19</v>
      </c>
      <c r="D1172" s="163" t="s">
        <v>20</v>
      </c>
      <c r="E1172" s="147" t="s">
        <v>25</v>
      </c>
      <c r="F1172" s="147"/>
      <c r="G1172" s="147" t="s">
        <v>26</v>
      </c>
      <c r="H1172" s="147"/>
      <c r="I1172" s="163" t="s">
        <v>23</v>
      </c>
      <c r="J1172" s="156"/>
      <c r="K1172" s="157"/>
      <c r="L1172" s="157"/>
      <c r="M1172" s="157"/>
      <c r="N1172" s="157"/>
      <c r="O1172" s="157"/>
      <c r="P1172" s="157"/>
      <c r="Q1172" s="157"/>
      <c r="R1172" s="158"/>
    </row>
    <row r="1173" spans="2:18" x14ac:dyDescent="0.25">
      <c r="B1173" s="162"/>
      <c r="C1173" s="163"/>
      <c r="D1173" s="163"/>
      <c r="E1173" s="6" t="s">
        <v>21</v>
      </c>
      <c r="F1173" s="6" t="s">
        <v>22</v>
      </c>
      <c r="G1173" s="6" t="s">
        <v>21</v>
      </c>
      <c r="H1173" s="6" t="s">
        <v>22</v>
      </c>
      <c r="I1173" s="163"/>
      <c r="J1173" s="159"/>
      <c r="K1173" s="160"/>
      <c r="L1173" s="160"/>
      <c r="M1173" s="160"/>
      <c r="N1173" s="160"/>
      <c r="O1173" s="160"/>
      <c r="P1173" s="160"/>
      <c r="Q1173" s="160"/>
      <c r="R1173" s="161"/>
    </row>
    <row r="1174" spans="2:18" ht="27.6" customHeight="1" x14ac:dyDescent="0.25">
      <c r="B1174" s="11" t="s">
        <v>50</v>
      </c>
      <c r="C1174" s="12" t="s">
        <v>40</v>
      </c>
      <c r="D1174" s="13" t="s">
        <v>63</v>
      </c>
      <c r="E1174" s="12" t="s">
        <v>62</v>
      </c>
      <c r="F1174" s="15" t="s">
        <v>536</v>
      </c>
      <c r="G1174" s="12"/>
      <c r="H1174" s="12"/>
      <c r="I1174" s="99" t="s">
        <v>934</v>
      </c>
      <c r="J1174" s="164" t="s">
        <v>79</v>
      </c>
      <c r="K1174" s="165"/>
      <c r="L1174" s="165"/>
      <c r="M1174" s="165"/>
      <c r="N1174" s="165"/>
      <c r="O1174" s="165"/>
      <c r="P1174" s="165"/>
      <c r="Q1174" s="165"/>
      <c r="R1174" s="166"/>
    </row>
    <row r="1175" spans="2:18" ht="28.15" customHeight="1" x14ac:dyDescent="0.25">
      <c r="B1175" s="11" t="s">
        <v>50</v>
      </c>
      <c r="C1175" s="12" t="s">
        <v>40</v>
      </c>
      <c r="D1175" s="13" t="s">
        <v>63</v>
      </c>
      <c r="E1175" s="12" t="s">
        <v>64</v>
      </c>
      <c r="F1175" s="15" t="s">
        <v>536</v>
      </c>
      <c r="G1175" s="3"/>
      <c r="H1175" s="3"/>
      <c r="I1175" s="97" t="s">
        <v>934</v>
      </c>
      <c r="J1175" s="164" t="s">
        <v>140</v>
      </c>
      <c r="K1175" s="165"/>
      <c r="L1175" s="165"/>
      <c r="M1175" s="165"/>
      <c r="N1175" s="165"/>
      <c r="O1175" s="165"/>
      <c r="P1175" s="165"/>
      <c r="Q1175" s="165"/>
      <c r="R1175" s="166"/>
    </row>
    <row r="1176" spans="2:18" ht="31.15" customHeight="1" x14ac:dyDescent="0.25">
      <c r="B1176" s="11" t="s">
        <v>50</v>
      </c>
      <c r="C1176" s="12" t="s">
        <v>40</v>
      </c>
      <c r="D1176" s="13" t="s">
        <v>63</v>
      </c>
      <c r="E1176" s="12" t="s">
        <v>62</v>
      </c>
      <c r="F1176" s="15" t="s">
        <v>537</v>
      </c>
      <c r="G1176" s="3"/>
      <c r="I1176" s="97" t="s">
        <v>934</v>
      </c>
      <c r="J1176" s="164" t="s">
        <v>79</v>
      </c>
      <c r="K1176" s="165"/>
      <c r="L1176" s="165"/>
      <c r="M1176" s="165"/>
      <c r="N1176" s="165"/>
      <c r="O1176" s="165"/>
      <c r="P1176" s="165"/>
      <c r="Q1176" s="165"/>
      <c r="R1176" s="166"/>
    </row>
    <row r="1177" spans="2:18" ht="29.45" customHeight="1" x14ac:dyDescent="0.25">
      <c r="B1177" s="11" t="s">
        <v>50</v>
      </c>
      <c r="C1177" s="12" t="s">
        <v>40</v>
      </c>
      <c r="D1177" s="13" t="s">
        <v>63</v>
      </c>
      <c r="E1177" s="12" t="s">
        <v>62</v>
      </c>
      <c r="F1177" s="15" t="s">
        <v>537</v>
      </c>
      <c r="G1177" s="3"/>
      <c r="H1177" s="3"/>
      <c r="I1177" s="97" t="s">
        <v>934</v>
      </c>
      <c r="J1177" s="164" t="s">
        <v>90</v>
      </c>
      <c r="K1177" s="165"/>
      <c r="L1177" s="165"/>
      <c r="M1177" s="165"/>
      <c r="N1177" s="165"/>
      <c r="O1177" s="165"/>
      <c r="P1177" s="165"/>
      <c r="Q1177" s="165"/>
      <c r="R1177" s="166"/>
    </row>
    <row r="1178" spans="2:18" ht="26.45" customHeight="1" x14ac:dyDescent="0.25">
      <c r="B1178" s="11" t="s">
        <v>50</v>
      </c>
      <c r="C1178" s="12" t="s">
        <v>58</v>
      </c>
      <c r="D1178" s="12" t="s">
        <v>56</v>
      </c>
      <c r="E1178" s="12" t="s">
        <v>62</v>
      </c>
      <c r="F1178" s="12" t="s">
        <v>268</v>
      </c>
      <c r="G1178" s="3"/>
      <c r="H1178" s="3"/>
      <c r="I1178" s="97" t="s">
        <v>934</v>
      </c>
      <c r="J1178" s="132" t="s">
        <v>269</v>
      </c>
      <c r="K1178" s="133"/>
      <c r="L1178" s="133"/>
      <c r="M1178" s="133"/>
      <c r="N1178" s="133"/>
      <c r="O1178" s="133"/>
      <c r="P1178" s="133"/>
      <c r="Q1178" s="133"/>
      <c r="R1178" s="134"/>
    </row>
    <row r="1179" spans="2:18" ht="40.15" customHeight="1" x14ac:dyDescent="0.25">
      <c r="B1179" s="11" t="s">
        <v>94</v>
      </c>
      <c r="C1179" s="12" t="s">
        <v>58</v>
      </c>
      <c r="D1179" s="12" t="s">
        <v>56</v>
      </c>
      <c r="E1179" s="12" t="s">
        <v>62</v>
      </c>
      <c r="F1179" s="12" t="s">
        <v>268</v>
      </c>
      <c r="G1179" s="3"/>
      <c r="H1179" s="3"/>
      <c r="I1179" s="45"/>
      <c r="J1179" s="200"/>
      <c r="K1179" s="201"/>
      <c r="L1179" s="201"/>
      <c r="M1179" s="201"/>
      <c r="N1179" s="201"/>
      <c r="O1179" s="201"/>
      <c r="P1179" s="201"/>
      <c r="Q1179" s="201"/>
      <c r="R1179" s="202"/>
    </row>
    <row r="1180" spans="2:18" ht="32.450000000000003" customHeight="1" x14ac:dyDescent="0.25">
      <c r="B1180" s="130" t="s">
        <v>51</v>
      </c>
      <c r="C1180" s="131"/>
      <c r="D1180" s="131"/>
      <c r="E1180" s="131"/>
      <c r="F1180" s="131"/>
      <c r="G1180" s="131"/>
      <c r="H1180" s="131"/>
      <c r="I1180" s="131"/>
      <c r="J1180" s="167" t="s">
        <v>365</v>
      </c>
      <c r="K1180" s="168"/>
      <c r="L1180" s="168"/>
      <c r="M1180" s="168"/>
      <c r="N1180" s="168"/>
      <c r="O1180" s="168"/>
      <c r="P1180" s="168"/>
      <c r="Q1180" s="168"/>
      <c r="R1180" s="169"/>
    </row>
    <row r="1181" spans="2:18" ht="49.9" customHeight="1" x14ac:dyDescent="0.25">
      <c r="B1181" s="130"/>
      <c r="C1181" s="131"/>
      <c r="D1181" s="131"/>
      <c r="E1181" s="131"/>
      <c r="F1181" s="131"/>
      <c r="G1181" s="131"/>
      <c r="H1181" s="131"/>
      <c r="I1181" s="131"/>
      <c r="J1181" s="170"/>
      <c r="K1181" s="171"/>
      <c r="L1181" s="171"/>
      <c r="M1181" s="171"/>
      <c r="N1181" s="171"/>
      <c r="O1181" s="171"/>
      <c r="P1181" s="171"/>
      <c r="Q1181" s="171"/>
      <c r="R1181" s="172"/>
    </row>
    <row r="1182" spans="2:18" ht="14.45" customHeight="1" x14ac:dyDescent="0.25">
      <c r="B1182" s="130" t="s">
        <v>54</v>
      </c>
      <c r="C1182" s="131"/>
      <c r="D1182" s="131"/>
      <c r="E1182" s="131"/>
      <c r="F1182" s="131"/>
      <c r="G1182" s="131"/>
      <c r="H1182" s="131"/>
      <c r="I1182" s="131"/>
      <c r="J1182" s="132" t="s">
        <v>355</v>
      </c>
      <c r="K1182" s="133"/>
      <c r="L1182" s="133"/>
      <c r="M1182" s="133"/>
      <c r="N1182" s="133"/>
      <c r="O1182" s="133"/>
      <c r="P1182" s="133"/>
      <c r="Q1182" s="133"/>
      <c r="R1182" s="134"/>
    </row>
    <row r="1183" spans="2:18" x14ac:dyDescent="0.25">
      <c r="B1183" s="130"/>
      <c r="C1183" s="131"/>
      <c r="D1183" s="131"/>
      <c r="E1183" s="131"/>
      <c r="F1183" s="131"/>
      <c r="G1183" s="131"/>
      <c r="H1183" s="131"/>
      <c r="I1183" s="131"/>
      <c r="J1183" s="135"/>
      <c r="K1183" s="136"/>
      <c r="L1183" s="136"/>
      <c r="M1183" s="136"/>
      <c r="N1183" s="136"/>
      <c r="O1183" s="136"/>
      <c r="P1183" s="136"/>
      <c r="Q1183" s="136"/>
      <c r="R1183" s="137"/>
    </row>
    <row r="1184" spans="2:18" x14ac:dyDescent="0.25">
      <c r="B1184" s="130" t="s">
        <v>356</v>
      </c>
      <c r="C1184" s="131"/>
      <c r="D1184" s="131"/>
      <c r="E1184" s="131"/>
      <c r="F1184" s="131"/>
      <c r="G1184" s="131"/>
      <c r="H1184" s="131"/>
      <c r="I1184" s="131"/>
      <c r="J1184" s="135"/>
      <c r="K1184" s="136"/>
      <c r="L1184" s="136"/>
      <c r="M1184" s="136"/>
      <c r="N1184" s="136"/>
      <c r="O1184" s="136"/>
      <c r="P1184" s="136"/>
      <c r="Q1184" s="136"/>
      <c r="R1184" s="137"/>
    </row>
    <row r="1185" spans="2:18" ht="15.75" thickBot="1" x14ac:dyDescent="0.3">
      <c r="B1185" s="141"/>
      <c r="C1185" s="142"/>
      <c r="D1185" s="142"/>
      <c r="E1185" s="142"/>
      <c r="F1185" s="142"/>
      <c r="G1185" s="142"/>
      <c r="H1185" s="142"/>
      <c r="I1185" s="142"/>
      <c r="J1185" s="138"/>
      <c r="K1185" s="139"/>
      <c r="L1185" s="139"/>
      <c r="M1185" s="139"/>
      <c r="N1185" s="139"/>
      <c r="O1185" s="139"/>
      <c r="P1185" s="139"/>
      <c r="Q1185" s="139"/>
      <c r="R1185" s="140"/>
    </row>
    <row r="1186" spans="2:18" thickBot="1" x14ac:dyDescent="0.35"/>
    <row r="1187" spans="2:18" x14ac:dyDescent="0.25">
      <c r="B1187" s="173" t="s">
        <v>1</v>
      </c>
      <c r="C1187" s="154"/>
      <c r="D1187" s="154"/>
      <c r="E1187" s="154"/>
      <c r="F1187" s="154"/>
      <c r="G1187" s="154"/>
      <c r="H1187" s="154"/>
      <c r="I1187" s="154"/>
      <c r="J1187" s="154"/>
      <c r="K1187" s="154"/>
      <c r="L1187" s="154"/>
      <c r="M1187" s="154"/>
      <c r="N1187" s="154"/>
      <c r="O1187" s="154"/>
      <c r="P1187" s="154"/>
      <c r="Q1187" s="154"/>
      <c r="R1187" s="155"/>
    </row>
    <row r="1188" spans="2:18" x14ac:dyDescent="0.25">
      <c r="B1188" s="174"/>
      <c r="C1188" s="157"/>
      <c r="D1188" s="157"/>
      <c r="E1188" s="157"/>
      <c r="F1188" s="157"/>
      <c r="G1188" s="157"/>
      <c r="H1188" s="157"/>
      <c r="I1188" s="157"/>
      <c r="J1188" s="157"/>
      <c r="K1188" s="157"/>
      <c r="L1188" s="157"/>
      <c r="M1188" s="157"/>
      <c r="N1188" s="157"/>
      <c r="O1188" s="157"/>
      <c r="P1188" s="157"/>
      <c r="Q1188" s="157"/>
      <c r="R1188" s="158"/>
    </row>
    <row r="1189" spans="2:18" x14ac:dyDescent="0.25">
      <c r="B1189" s="174"/>
      <c r="C1189" s="157"/>
      <c r="D1189" s="157"/>
      <c r="E1189" s="157"/>
      <c r="F1189" s="157"/>
      <c r="G1189" s="157"/>
      <c r="H1189" s="157"/>
      <c r="I1189" s="157"/>
      <c r="J1189" s="157"/>
      <c r="K1189" s="157"/>
      <c r="L1189" s="157"/>
      <c r="M1189" s="157"/>
      <c r="N1189" s="157"/>
      <c r="O1189" s="157"/>
      <c r="P1189" s="157"/>
      <c r="Q1189" s="157"/>
      <c r="R1189" s="158"/>
    </row>
    <row r="1190" spans="2:18" x14ac:dyDescent="0.25">
      <c r="B1190" s="174" t="s">
        <v>2</v>
      </c>
      <c r="C1190" s="157"/>
      <c r="D1190" s="157"/>
      <c r="E1190" s="157"/>
      <c r="F1190" s="157"/>
      <c r="G1190" s="157"/>
      <c r="H1190" s="157"/>
      <c r="I1190" s="157"/>
      <c r="J1190" s="157"/>
      <c r="K1190" s="157"/>
      <c r="L1190" s="157"/>
      <c r="M1190" s="157"/>
      <c r="N1190" s="157"/>
      <c r="O1190" s="157"/>
      <c r="P1190" s="157"/>
      <c r="Q1190" s="157"/>
      <c r="R1190" s="158"/>
    </row>
    <row r="1191" spans="2:18" x14ac:dyDescent="0.25">
      <c r="B1191" s="174"/>
      <c r="C1191" s="157"/>
      <c r="D1191" s="157"/>
      <c r="E1191" s="157"/>
      <c r="F1191" s="157"/>
      <c r="G1191" s="157"/>
      <c r="H1191" s="157"/>
      <c r="I1191" s="157"/>
      <c r="J1191" s="157"/>
      <c r="K1191" s="157"/>
      <c r="L1191" s="157"/>
      <c r="M1191" s="157"/>
      <c r="N1191" s="157"/>
      <c r="O1191" s="157"/>
      <c r="P1191" s="157"/>
      <c r="Q1191" s="157"/>
      <c r="R1191" s="158"/>
    </row>
    <row r="1192" spans="2:18" ht="15.75" thickBot="1" x14ac:dyDescent="0.3">
      <c r="B1192" s="175" t="s">
        <v>3</v>
      </c>
      <c r="C1192" s="146"/>
      <c r="D1192" s="146"/>
      <c r="E1192" s="146"/>
      <c r="F1192" s="146"/>
      <c r="G1192" s="146"/>
      <c r="H1192" s="146"/>
      <c r="I1192" s="146"/>
      <c r="J1192" s="146"/>
      <c r="K1192" s="146"/>
      <c r="L1192" s="146"/>
      <c r="M1192" s="146"/>
      <c r="N1192" s="146"/>
      <c r="O1192" s="146"/>
      <c r="P1192" s="146"/>
      <c r="Q1192" s="146"/>
      <c r="R1192" s="176"/>
    </row>
    <row r="1193" spans="2:18" thickBot="1" x14ac:dyDescent="0.35"/>
    <row r="1194" spans="2:18" ht="14.45" x14ac:dyDescent="0.3">
      <c r="B1194" s="177"/>
      <c r="C1194" s="178"/>
      <c r="D1194" s="178"/>
      <c r="E1194" s="178"/>
      <c r="F1194" s="178"/>
      <c r="G1194" s="178"/>
      <c r="H1194" s="178"/>
      <c r="I1194" s="178"/>
      <c r="J1194" s="178"/>
      <c r="K1194" s="178"/>
      <c r="L1194" s="178"/>
      <c r="M1194" s="178"/>
      <c r="N1194" s="178"/>
      <c r="O1194" s="178"/>
      <c r="P1194" s="178"/>
      <c r="Q1194" s="178"/>
      <c r="R1194" s="9"/>
    </row>
    <row r="1195" spans="2:18" ht="15.75" thickBot="1" x14ac:dyDescent="0.3">
      <c r="B1195" s="143" t="s">
        <v>4</v>
      </c>
      <c r="C1195" s="144"/>
      <c r="D1195" s="146" t="s">
        <v>273</v>
      </c>
      <c r="E1195" s="146"/>
      <c r="F1195" s="58"/>
      <c r="G1195" s="58" t="s">
        <v>7</v>
      </c>
      <c r="H1195" s="179">
        <v>43529</v>
      </c>
      <c r="I1195" s="146"/>
      <c r="J1195" s="58"/>
      <c r="K1195" s="58" t="s">
        <v>11</v>
      </c>
      <c r="L1195" s="147" t="s">
        <v>228</v>
      </c>
      <c r="M1195" s="147"/>
      <c r="N1195" s="58"/>
      <c r="O1195" s="58" t="s">
        <v>13</v>
      </c>
      <c r="P1195" s="100" t="s">
        <v>144</v>
      </c>
      <c r="Q1195" s="144"/>
      <c r="R1195" s="145"/>
    </row>
    <row r="1196" spans="2:18" ht="14.45" x14ac:dyDescent="0.3">
      <c r="B1196" s="143"/>
      <c r="C1196" s="144"/>
      <c r="D1196" s="144"/>
      <c r="E1196" s="144"/>
      <c r="F1196" s="144"/>
      <c r="G1196" s="144"/>
      <c r="H1196" s="144"/>
      <c r="I1196" s="144"/>
      <c r="J1196" s="144"/>
      <c r="K1196" s="144"/>
      <c r="L1196" s="144"/>
      <c r="M1196" s="144"/>
      <c r="N1196" s="144"/>
      <c r="O1196" s="144"/>
      <c r="P1196" s="144"/>
      <c r="Q1196" s="144"/>
      <c r="R1196" s="145"/>
    </row>
    <row r="1197" spans="2:18" ht="15.75" thickBot="1" x14ac:dyDescent="0.3">
      <c r="B1197" s="143" t="s">
        <v>5</v>
      </c>
      <c r="C1197" s="144"/>
      <c r="D1197" s="146"/>
      <c r="E1197" s="146"/>
      <c r="F1197" s="58"/>
      <c r="G1197" s="58" t="s">
        <v>8</v>
      </c>
      <c r="H1197" s="146">
        <v>1230</v>
      </c>
      <c r="I1197" s="146"/>
      <c r="J1197" s="58"/>
      <c r="K1197" s="58" t="s">
        <v>12</v>
      </c>
      <c r="L1197" s="234"/>
      <c r="M1197" s="234"/>
      <c r="N1197" s="58"/>
      <c r="O1197" s="58" t="s">
        <v>14</v>
      </c>
      <c r="P1197" s="28" t="s">
        <v>145</v>
      </c>
      <c r="Q1197" s="144"/>
      <c r="R1197" s="145"/>
    </row>
    <row r="1198" spans="2:18" ht="14.45" x14ac:dyDescent="0.3">
      <c r="B1198" s="143"/>
      <c r="C1198" s="144"/>
      <c r="D1198" s="144"/>
      <c r="E1198" s="144"/>
      <c r="F1198" s="144"/>
      <c r="G1198" s="144"/>
      <c r="H1198" s="144"/>
      <c r="I1198" s="144"/>
      <c r="J1198" s="144"/>
      <c r="K1198" s="144"/>
      <c r="L1198" s="144"/>
      <c r="M1198" s="144"/>
      <c r="N1198" s="144"/>
      <c r="O1198" s="144"/>
      <c r="P1198" s="144"/>
      <c r="Q1198" s="144"/>
      <c r="R1198" s="145"/>
    </row>
    <row r="1199" spans="2:18" ht="15.75" thickBot="1" x14ac:dyDescent="0.3">
      <c r="B1199" s="143" t="s">
        <v>6</v>
      </c>
      <c r="C1199" s="144"/>
      <c r="D1199" s="146" t="s">
        <v>213</v>
      </c>
      <c r="E1199" s="146"/>
      <c r="F1199" s="58"/>
      <c r="G1199" s="58" t="s">
        <v>9</v>
      </c>
      <c r="H1199" s="146" t="s">
        <v>262</v>
      </c>
      <c r="I1199" s="146"/>
      <c r="J1199" s="58"/>
      <c r="K1199" s="58" t="s">
        <v>10</v>
      </c>
      <c r="L1199" s="147"/>
      <c r="M1199" s="147"/>
      <c r="N1199" s="58"/>
      <c r="O1199" s="58" t="s">
        <v>15</v>
      </c>
      <c r="P1199" s="47">
        <v>39</v>
      </c>
      <c r="Q1199" s="46" t="s">
        <v>16</v>
      </c>
      <c r="R1199" s="48">
        <v>154</v>
      </c>
    </row>
    <row r="1200" spans="2:18" thickBot="1" x14ac:dyDescent="0.35">
      <c r="B1200" s="148"/>
      <c r="C1200" s="149"/>
      <c r="D1200" s="149"/>
      <c r="E1200" s="149"/>
      <c r="F1200" s="149"/>
      <c r="G1200" s="149"/>
      <c r="H1200" s="149"/>
      <c r="I1200" s="149"/>
      <c r="J1200" s="149"/>
      <c r="K1200" s="149"/>
      <c r="L1200" s="149"/>
      <c r="M1200" s="149"/>
      <c r="N1200" s="149"/>
      <c r="O1200" s="149"/>
      <c r="P1200" s="149"/>
      <c r="Q1200" s="149"/>
      <c r="R1200" s="150"/>
    </row>
    <row r="1201" spans="2:18" thickBot="1" x14ac:dyDescent="0.35"/>
    <row r="1202" spans="2:18" x14ac:dyDescent="0.25">
      <c r="B1202" s="151" t="s">
        <v>17</v>
      </c>
      <c r="C1202" s="152"/>
      <c r="D1202" s="152"/>
      <c r="E1202" s="152"/>
      <c r="F1202" s="152"/>
      <c r="G1202" s="152"/>
      <c r="H1202" s="152"/>
      <c r="I1202" s="152"/>
      <c r="J1202" s="153" t="s">
        <v>24</v>
      </c>
      <c r="K1202" s="154"/>
      <c r="L1202" s="154"/>
      <c r="M1202" s="154"/>
      <c r="N1202" s="154"/>
      <c r="O1202" s="154"/>
      <c r="P1202" s="154"/>
      <c r="Q1202" s="154"/>
      <c r="R1202" s="155"/>
    </row>
    <row r="1203" spans="2:18" x14ac:dyDescent="0.25">
      <c r="B1203" s="162" t="s">
        <v>18</v>
      </c>
      <c r="C1203" s="163" t="s">
        <v>19</v>
      </c>
      <c r="D1203" s="163" t="s">
        <v>20</v>
      </c>
      <c r="E1203" s="147" t="s">
        <v>25</v>
      </c>
      <c r="F1203" s="147"/>
      <c r="G1203" s="147" t="s">
        <v>26</v>
      </c>
      <c r="H1203" s="147"/>
      <c r="I1203" s="163" t="s">
        <v>23</v>
      </c>
      <c r="J1203" s="156"/>
      <c r="K1203" s="157"/>
      <c r="L1203" s="157"/>
      <c r="M1203" s="157"/>
      <c r="N1203" s="157"/>
      <c r="O1203" s="157"/>
      <c r="P1203" s="157"/>
      <c r="Q1203" s="157"/>
      <c r="R1203" s="158"/>
    </row>
    <row r="1204" spans="2:18" x14ac:dyDescent="0.25">
      <c r="B1204" s="162"/>
      <c r="C1204" s="163"/>
      <c r="D1204" s="163"/>
      <c r="E1204" s="6" t="s">
        <v>21</v>
      </c>
      <c r="F1204" s="6" t="s">
        <v>22</v>
      </c>
      <c r="G1204" s="6" t="s">
        <v>21</v>
      </c>
      <c r="H1204" s="6" t="s">
        <v>22</v>
      </c>
      <c r="I1204" s="163"/>
      <c r="J1204" s="159"/>
      <c r="K1204" s="160"/>
      <c r="L1204" s="160"/>
      <c r="M1204" s="160"/>
      <c r="N1204" s="160"/>
      <c r="O1204" s="160"/>
      <c r="P1204" s="160"/>
      <c r="Q1204" s="160"/>
      <c r="R1204" s="161"/>
    </row>
    <row r="1205" spans="2:18" ht="29.45" customHeight="1" x14ac:dyDescent="0.25">
      <c r="B1205" s="11" t="s">
        <v>50</v>
      </c>
      <c r="C1205" s="12" t="s">
        <v>40</v>
      </c>
      <c r="D1205" s="13" t="s">
        <v>63</v>
      </c>
      <c r="E1205" s="12" t="s">
        <v>62</v>
      </c>
      <c r="F1205" s="15" t="s">
        <v>536</v>
      </c>
      <c r="G1205" s="12"/>
      <c r="H1205" s="12"/>
      <c r="I1205" s="97" t="s">
        <v>935</v>
      </c>
      <c r="J1205" s="164" t="s">
        <v>69</v>
      </c>
      <c r="K1205" s="165"/>
      <c r="L1205" s="165"/>
      <c r="M1205" s="165"/>
      <c r="N1205" s="165"/>
      <c r="O1205" s="165"/>
      <c r="P1205" s="165"/>
      <c r="Q1205" s="165"/>
      <c r="R1205" s="166"/>
    </row>
    <row r="1206" spans="2:18" ht="33" customHeight="1" x14ac:dyDescent="0.25">
      <c r="B1206" s="11" t="s">
        <v>50</v>
      </c>
      <c r="C1206" s="12" t="s">
        <v>40</v>
      </c>
      <c r="D1206" s="13" t="s">
        <v>63</v>
      </c>
      <c r="E1206" s="12" t="s">
        <v>64</v>
      </c>
      <c r="F1206" s="15" t="s">
        <v>536</v>
      </c>
      <c r="G1206" s="3"/>
      <c r="H1206" s="3"/>
      <c r="I1206" s="97" t="s">
        <v>935</v>
      </c>
      <c r="J1206" s="221" t="s">
        <v>146</v>
      </c>
      <c r="K1206" s="222"/>
      <c r="L1206" s="222"/>
      <c r="M1206" s="222"/>
      <c r="N1206" s="222"/>
      <c r="O1206" s="222"/>
      <c r="P1206" s="222"/>
      <c r="Q1206" s="222"/>
      <c r="R1206" s="223"/>
    </row>
    <row r="1207" spans="2:18" ht="27.6" customHeight="1" x14ac:dyDescent="0.25">
      <c r="B1207" s="11" t="s">
        <v>50</v>
      </c>
      <c r="C1207" s="12" t="s">
        <v>40</v>
      </c>
      <c r="D1207" s="13" t="s">
        <v>63</v>
      </c>
      <c r="E1207" s="12" t="s">
        <v>62</v>
      </c>
      <c r="F1207" s="15" t="s">
        <v>537</v>
      </c>
      <c r="G1207" s="3"/>
      <c r="I1207" s="97" t="s">
        <v>935</v>
      </c>
      <c r="J1207" s="221" t="s">
        <v>99</v>
      </c>
      <c r="K1207" s="222"/>
      <c r="L1207" s="222"/>
      <c r="M1207" s="222"/>
      <c r="N1207" s="222"/>
      <c r="O1207" s="222"/>
      <c r="P1207" s="222"/>
      <c r="Q1207" s="222"/>
      <c r="R1207" s="223"/>
    </row>
    <row r="1208" spans="2:18" ht="33" customHeight="1" x14ac:dyDescent="0.25">
      <c r="B1208" s="11" t="s">
        <v>50</v>
      </c>
      <c r="C1208" s="12" t="s">
        <v>40</v>
      </c>
      <c r="D1208" s="13" t="s">
        <v>63</v>
      </c>
      <c r="E1208" s="12" t="s">
        <v>62</v>
      </c>
      <c r="F1208" s="15" t="s">
        <v>537</v>
      </c>
      <c r="G1208" s="3"/>
      <c r="H1208" s="3"/>
      <c r="I1208" s="97" t="s">
        <v>935</v>
      </c>
      <c r="J1208" s="221" t="s">
        <v>90</v>
      </c>
      <c r="K1208" s="222"/>
      <c r="L1208" s="222"/>
      <c r="M1208" s="222"/>
      <c r="N1208" s="222"/>
      <c r="O1208" s="222"/>
      <c r="P1208" s="222"/>
      <c r="Q1208" s="222"/>
      <c r="R1208" s="223"/>
    </row>
    <row r="1209" spans="2:18" ht="36.6" customHeight="1" x14ac:dyDescent="0.25">
      <c r="B1209" s="11" t="s">
        <v>50</v>
      </c>
      <c r="C1209" s="12" t="s">
        <v>58</v>
      </c>
      <c r="D1209" s="12" t="s">
        <v>56</v>
      </c>
      <c r="E1209" s="12" t="s">
        <v>62</v>
      </c>
      <c r="F1209" s="12" t="s">
        <v>268</v>
      </c>
      <c r="G1209" s="3"/>
      <c r="H1209" s="3"/>
      <c r="I1209" s="97" t="s">
        <v>935</v>
      </c>
      <c r="J1209" s="132" t="s">
        <v>257</v>
      </c>
      <c r="K1209" s="133"/>
      <c r="L1209" s="133"/>
      <c r="M1209" s="133"/>
      <c r="N1209" s="133"/>
      <c r="O1209" s="133"/>
      <c r="P1209" s="133"/>
      <c r="Q1209" s="133"/>
      <c r="R1209" s="134"/>
    </row>
    <row r="1210" spans="2:18" ht="32.450000000000003" customHeight="1" x14ac:dyDescent="0.25">
      <c r="B1210" s="11" t="s">
        <v>94</v>
      </c>
      <c r="C1210" s="12" t="s">
        <v>58</v>
      </c>
      <c r="D1210" s="12" t="s">
        <v>56</v>
      </c>
      <c r="E1210" s="12" t="s">
        <v>62</v>
      </c>
      <c r="F1210" s="12" t="s">
        <v>268</v>
      </c>
      <c r="G1210" s="3"/>
      <c r="H1210" s="3"/>
      <c r="I1210" s="45"/>
      <c r="J1210" s="200"/>
      <c r="K1210" s="201"/>
      <c r="L1210" s="201"/>
      <c r="M1210" s="201"/>
      <c r="N1210" s="201"/>
      <c r="O1210" s="201"/>
      <c r="P1210" s="201"/>
      <c r="Q1210" s="201"/>
      <c r="R1210" s="202"/>
    </row>
    <row r="1211" spans="2:18" ht="43.9" customHeight="1" x14ac:dyDescent="0.25">
      <c r="B1211" s="130" t="s">
        <v>51</v>
      </c>
      <c r="C1211" s="131"/>
      <c r="D1211" s="131"/>
      <c r="E1211" s="131"/>
      <c r="F1211" s="131"/>
      <c r="G1211" s="131"/>
      <c r="H1211" s="131"/>
      <c r="I1211" s="131"/>
      <c r="J1211" s="167" t="s">
        <v>365</v>
      </c>
      <c r="K1211" s="168"/>
      <c r="L1211" s="168"/>
      <c r="M1211" s="168"/>
      <c r="N1211" s="168"/>
      <c r="O1211" s="168"/>
      <c r="P1211" s="168"/>
      <c r="Q1211" s="168"/>
      <c r="R1211" s="169"/>
    </row>
    <row r="1212" spans="2:18" ht="38.450000000000003" customHeight="1" x14ac:dyDescent="0.25">
      <c r="B1212" s="130"/>
      <c r="C1212" s="131"/>
      <c r="D1212" s="131"/>
      <c r="E1212" s="131"/>
      <c r="F1212" s="131"/>
      <c r="G1212" s="131"/>
      <c r="H1212" s="131"/>
      <c r="I1212" s="131"/>
      <c r="J1212" s="170"/>
      <c r="K1212" s="171"/>
      <c r="L1212" s="171"/>
      <c r="M1212" s="171"/>
      <c r="N1212" s="171"/>
      <c r="O1212" s="171"/>
      <c r="P1212" s="171"/>
      <c r="Q1212" s="171"/>
      <c r="R1212" s="172"/>
    </row>
    <row r="1213" spans="2:18" ht="14.45" customHeight="1" x14ac:dyDescent="0.25">
      <c r="B1213" s="130" t="s">
        <v>54</v>
      </c>
      <c r="C1213" s="131"/>
      <c r="D1213" s="131"/>
      <c r="E1213" s="131"/>
      <c r="F1213" s="131"/>
      <c r="G1213" s="131"/>
      <c r="H1213" s="131"/>
      <c r="I1213" s="131"/>
      <c r="J1213" s="132" t="s">
        <v>350</v>
      </c>
      <c r="K1213" s="133"/>
      <c r="L1213" s="133"/>
      <c r="M1213" s="133"/>
      <c r="N1213" s="133"/>
      <c r="O1213" s="133"/>
      <c r="P1213" s="133"/>
      <c r="Q1213" s="133"/>
      <c r="R1213" s="134"/>
    </row>
    <row r="1214" spans="2:18" x14ac:dyDescent="0.25">
      <c r="B1214" s="130"/>
      <c r="C1214" s="131"/>
      <c r="D1214" s="131"/>
      <c r="E1214" s="131"/>
      <c r="F1214" s="131"/>
      <c r="G1214" s="131"/>
      <c r="H1214" s="131"/>
      <c r="I1214" s="131"/>
      <c r="J1214" s="135"/>
      <c r="K1214" s="136"/>
      <c r="L1214" s="136"/>
      <c r="M1214" s="136"/>
      <c r="N1214" s="136"/>
      <c r="O1214" s="136"/>
      <c r="P1214" s="136"/>
      <c r="Q1214" s="136"/>
      <c r="R1214" s="137"/>
    </row>
    <row r="1215" spans="2:18" x14ac:dyDescent="0.25">
      <c r="B1215" s="130" t="s">
        <v>356</v>
      </c>
      <c r="C1215" s="131"/>
      <c r="D1215" s="131"/>
      <c r="E1215" s="131"/>
      <c r="F1215" s="131"/>
      <c r="G1215" s="131"/>
      <c r="H1215" s="131"/>
      <c r="I1215" s="131"/>
      <c r="J1215" s="135"/>
      <c r="K1215" s="136"/>
      <c r="L1215" s="136"/>
      <c r="M1215" s="136"/>
      <c r="N1215" s="136"/>
      <c r="O1215" s="136"/>
      <c r="P1215" s="136"/>
      <c r="Q1215" s="136"/>
      <c r="R1215" s="137"/>
    </row>
    <row r="1216" spans="2:18" ht="15.75" thickBot="1" x14ac:dyDescent="0.3">
      <c r="B1216" s="141"/>
      <c r="C1216" s="142"/>
      <c r="D1216" s="142"/>
      <c r="E1216" s="142"/>
      <c r="F1216" s="142"/>
      <c r="G1216" s="142"/>
      <c r="H1216" s="142"/>
      <c r="I1216" s="142"/>
      <c r="J1216" s="138"/>
      <c r="K1216" s="139"/>
      <c r="L1216" s="139"/>
      <c r="M1216" s="139"/>
      <c r="N1216" s="139"/>
      <c r="O1216" s="139"/>
      <c r="P1216" s="139"/>
      <c r="Q1216" s="139"/>
      <c r="R1216" s="140"/>
    </row>
    <row r="1217" spans="2:18" thickBot="1" x14ac:dyDescent="0.35"/>
    <row r="1218" spans="2:18" x14ac:dyDescent="0.25">
      <c r="B1218" s="173" t="s">
        <v>1</v>
      </c>
      <c r="C1218" s="154"/>
      <c r="D1218" s="154"/>
      <c r="E1218" s="154"/>
      <c r="F1218" s="154"/>
      <c r="G1218" s="154"/>
      <c r="H1218" s="154"/>
      <c r="I1218" s="154"/>
      <c r="J1218" s="154"/>
      <c r="K1218" s="154"/>
      <c r="L1218" s="154"/>
      <c r="M1218" s="154"/>
      <c r="N1218" s="154"/>
      <c r="O1218" s="154"/>
      <c r="P1218" s="154"/>
      <c r="Q1218" s="154"/>
      <c r="R1218" s="155"/>
    </row>
    <row r="1219" spans="2:18" x14ac:dyDescent="0.25">
      <c r="B1219" s="174"/>
      <c r="C1219" s="157"/>
      <c r="D1219" s="157"/>
      <c r="E1219" s="157"/>
      <c r="F1219" s="157"/>
      <c r="G1219" s="157"/>
      <c r="H1219" s="157"/>
      <c r="I1219" s="157"/>
      <c r="J1219" s="157"/>
      <c r="K1219" s="157"/>
      <c r="L1219" s="157"/>
      <c r="M1219" s="157"/>
      <c r="N1219" s="157"/>
      <c r="O1219" s="157"/>
      <c r="P1219" s="157"/>
      <c r="Q1219" s="157"/>
      <c r="R1219" s="158"/>
    </row>
    <row r="1220" spans="2:18" x14ac:dyDescent="0.25">
      <c r="B1220" s="174"/>
      <c r="C1220" s="157"/>
      <c r="D1220" s="157"/>
      <c r="E1220" s="157"/>
      <c r="F1220" s="157"/>
      <c r="G1220" s="157"/>
      <c r="H1220" s="157"/>
      <c r="I1220" s="157"/>
      <c r="J1220" s="157"/>
      <c r="K1220" s="157"/>
      <c r="L1220" s="157"/>
      <c r="M1220" s="157"/>
      <c r="N1220" s="157"/>
      <c r="O1220" s="157"/>
      <c r="P1220" s="157"/>
      <c r="Q1220" s="157"/>
      <c r="R1220" s="158"/>
    </row>
    <row r="1221" spans="2:18" x14ac:dyDescent="0.25">
      <c r="B1221" s="174" t="s">
        <v>2</v>
      </c>
      <c r="C1221" s="157"/>
      <c r="D1221" s="157"/>
      <c r="E1221" s="157"/>
      <c r="F1221" s="157"/>
      <c r="G1221" s="157"/>
      <c r="H1221" s="157"/>
      <c r="I1221" s="157"/>
      <c r="J1221" s="157"/>
      <c r="K1221" s="157"/>
      <c r="L1221" s="157"/>
      <c r="M1221" s="157"/>
      <c r="N1221" s="157"/>
      <c r="O1221" s="157"/>
      <c r="P1221" s="157"/>
      <c r="Q1221" s="157"/>
      <c r="R1221" s="158"/>
    </row>
    <row r="1222" spans="2:18" x14ac:dyDescent="0.25">
      <c r="B1222" s="174"/>
      <c r="C1222" s="157"/>
      <c r="D1222" s="157"/>
      <c r="E1222" s="157"/>
      <c r="F1222" s="157"/>
      <c r="G1222" s="157"/>
      <c r="H1222" s="157"/>
      <c r="I1222" s="157"/>
      <c r="J1222" s="157"/>
      <c r="K1222" s="157"/>
      <c r="L1222" s="157"/>
      <c r="M1222" s="157"/>
      <c r="N1222" s="157"/>
      <c r="O1222" s="157"/>
      <c r="P1222" s="157"/>
      <c r="Q1222" s="157"/>
      <c r="R1222" s="158"/>
    </row>
    <row r="1223" spans="2:18" ht="15.75" thickBot="1" x14ac:dyDescent="0.3">
      <c r="B1223" s="175" t="s">
        <v>3</v>
      </c>
      <c r="C1223" s="146"/>
      <c r="D1223" s="146"/>
      <c r="E1223" s="146"/>
      <c r="F1223" s="146"/>
      <c r="G1223" s="146"/>
      <c r="H1223" s="146"/>
      <c r="I1223" s="146"/>
      <c r="J1223" s="146"/>
      <c r="K1223" s="146"/>
      <c r="L1223" s="146"/>
      <c r="M1223" s="146"/>
      <c r="N1223" s="146"/>
      <c r="O1223" s="146"/>
      <c r="P1223" s="146"/>
      <c r="Q1223" s="146"/>
      <c r="R1223" s="176"/>
    </row>
    <row r="1224" spans="2:18" thickBot="1" x14ac:dyDescent="0.35"/>
    <row r="1225" spans="2:18" ht="14.45" x14ac:dyDescent="0.3">
      <c r="B1225" s="177"/>
      <c r="C1225" s="178"/>
      <c r="D1225" s="178"/>
      <c r="E1225" s="178"/>
      <c r="F1225" s="178"/>
      <c r="G1225" s="178"/>
      <c r="H1225" s="178"/>
      <c r="I1225" s="178"/>
      <c r="J1225" s="178"/>
      <c r="K1225" s="178"/>
      <c r="L1225" s="178"/>
      <c r="M1225" s="178"/>
      <c r="N1225" s="178"/>
      <c r="O1225" s="178"/>
      <c r="P1225" s="178"/>
      <c r="Q1225" s="178"/>
      <c r="R1225" s="9"/>
    </row>
    <row r="1226" spans="2:18" ht="15.75" thickBot="1" x14ac:dyDescent="0.3">
      <c r="B1226" s="143" t="s">
        <v>4</v>
      </c>
      <c r="C1226" s="144"/>
      <c r="D1226" s="146" t="s">
        <v>273</v>
      </c>
      <c r="E1226" s="146"/>
      <c r="F1226" s="58"/>
      <c r="G1226" s="58" t="s">
        <v>7</v>
      </c>
      <c r="H1226" s="179">
        <v>43546</v>
      </c>
      <c r="I1226" s="146"/>
      <c r="J1226" s="58"/>
      <c r="K1226" s="58" t="s">
        <v>11</v>
      </c>
      <c r="L1226" s="147" t="s">
        <v>228</v>
      </c>
      <c r="M1226" s="147"/>
      <c r="N1226" s="58"/>
      <c r="O1226" s="58" t="s">
        <v>13</v>
      </c>
      <c r="P1226" s="100" t="s">
        <v>145</v>
      </c>
      <c r="Q1226" s="144"/>
      <c r="R1226" s="145"/>
    </row>
    <row r="1227" spans="2:18" ht="14.45" x14ac:dyDescent="0.3">
      <c r="B1227" s="143"/>
      <c r="C1227" s="144"/>
      <c r="D1227" s="144"/>
      <c r="E1227" s="144"/>
      <c r="F1227" s="144"/>
      <c r="G1227" s="144"/>
      <c r="H1227" s="144"/>
      <c r="I1227" s="144"/>
      <c r="J1227" s="144"/>
      <c r="K1227" s="144"/>
      <c r="L1227" s="144"/>
      <c r="M1227" s="144"/>
      <c r="N1227" s="144"/>
      <c r="O1227" s="144"/>
      <c r="P1227" s="144"/>
      <c r="Q1227" s="144"/>
      <c r="R1227" s="145"/>
    </row>
    <row r="1228" spans="2:18" ht="15.75" thickBot="1" x14ac:dyDescent="0.3">
      <c r="B1228" s="143" t="s">
        <v>5</v>
      </c>
      <c r="C1228" s="144"/>
      <c r="D1228" s="146"/>
      <c r="E1228" s="146"/>
      <c r="F1228" s="58"/>
      <c r="G1228" s="58" t="s">
        <v>8</v>
      </c>
      <c r="H1228" s="146">
        <v>1230</v>
      </c>
      <c r="I1228" s="146"/>
      <c r="J1228" s="58"/>
      <c r="K1228" s="58" t="s">
        <v>12</v>
      </c>
      <c r="L1228" s="147"/>
      <c r="M1228" s="147"/>
      <c r="N1228" s="58"/>
      <c r="O1228" s="58" t="s">
        <v>14</v>
      </c>
      <c r="P1228" s="7" t="s">
        <v>160</v>
      </c>
      <c r="Q1228" s="144"/>
      <c r="R1228" s="145"/>
    </row>
    <row r="1229" spans="2:18" ht="14.45" x14ac:dyDescent="0.3">
      <c r="B1229" s="143"/>
      <c r="C1229" s="144"/>
      <c r="D1229" s="144"/>
      <c r="E1229" s="144"/>
      <c r="F1229" s="144"/>
      <c r="G1229" s="144"/>
      <c r="H1229" s="144"/>
      <c r="I1229" s="144"/>
      <c r="J1229" s="144"/>
      <c r="K1229" s="144"/>
      <c r="L1229" s="144"/>
      <c r="M1229" s="144"/>
      <c r="N1229" s="144"/>
      <c r="O1229" s="144"/>
      <c r="P1229" s="144"/>
      <c r="Q1229" s="144"/>
      <c r="R1229" s="145"/>
    </row>
    <row r="1230" spans="2:18" ht="15.75" thickBot="1" x14ac:dyDescent="0.3">
      <c r="B1230" s="143" t="s">
        <v>6</v>
      </c>
      <c r="C1230" s="144"/>
      <c r="D1230" s="146" t="s">
        <v>213</v>
      </c>
      <c r="E1230" s="146"/>
      <c r="F1230" s="58"/>
      <c r="G1230" s="58" t="s">
        <v>9</v>
      </c>
      <c r="H1230" s="146" t="s">
        <v>262</v>
      </c>
      <c r="I1230" s="146"/>
      <c r="J1230" s="58"/>
      <c r="K1230" s="58" t="s">
        <v>10</v>
      </c>
      <c r="L1230" s="147"/>
      <c r="M1230" s="147"/>
      <c r="N1230" s="58"/>
      <c r="O1230" s="58" t="s">
        <v>15</v>
      </c>
      <c r="P1230" s="47">
        <v>40</v>
      </c>
      <c r="Q1230" s="46" t="s">
        <v>16</v>
      </c>
      <c r="R1230" s="48">
        <v>154</v>
      </c>
    </row>
    <row r="1231" spans="2:18" thickBot="1" x14ac:dyDescent="0.35">
      <c r="B1231" s="148"/>
      <c r="C1231" s="149"/>
      <c r="D1231" s="149"/>
      <c r="E1231" s="149"/>
      <c r="F1231" s="149"/>
      <c r="G1231" s="149"/>
      <c r="H1231" s="149"/>
      <c r="I1231" s="149"/>
      <c r="J1231" s="149"/>
      <c r="K1231" s="149"/>
      <c r="L1231" s="149"/>
      <c r="M1231" s="149"/>
      <c r="N1231" s="149"/>
      <c r="O1231" s="149"/>
      <c r="P1231" s="149"/>
      <c r="Q1231" s="149"/>
      <c r="R1231" s="150"/>
    </row>
    <row r="1232" spans="2:18" thickBot="1" x14ac:dyDescent="0.35"/>
    <row r="1233" spans="2:18" x14ac:dyDescent="0.25">
      <c r="B1233" s="151" t="s">
        <v>17</v>
      </c>
      <c r="C1233" s="152"/>
      <c r="D1233" s="152"/>
      <c r="E1233" s="152"/>
      <c r="F1233" s="152"/>
      <c r="G1233" s="152"/>
      <c r="H1233" s="152"/>
      <c r="I1233" s="152"/>
      <c r="J1233" s="153" t="s">
        <v>24</v>
      </c>
      <c r="K1233" s="154"/>
      <c r="L1233" s="154"/>
      <c r="M1233" s="154"/>
      <c r="N1233" s="154"/>
      <c r="O1233" s="154"/>
      <c r="P1233" s="154"/>
      <c r="Q1233" s="154"/>
      <c r="R1233" s="155"/>
    </row>
    <row r="1234" spans="2:18" x14ac:dyDescent="0.25">
      <c r="B1234" s="162" t="s">
        <v>18</v>
      </c>
      <c r="C1234" s="163" t="s">
        <v>19</v>
      </c>
      <c r="D1234" s="163" t="s">
        <v>20</v>
      </c>
      <c r="E1234" s="147" t="s">
        <v>25</v>
      </c>
      <c r="F1234" s="147"/>
      <c r="G1234" s="147" t="s">
        <v>26</v>
      </c>
      <c r="H1234" s="147"/>
      <c r="I1234" s="163" t="s">
        <v>23</v>
      </c>
      <c r="J1234" s="156"/>
      <c r="K1234" s="157"/>
      <c r="L1234" s="157"/>
      <c r="M1234" s="157"/>
      <c r="N1234" s="157"/>
      <c r="O1234" s="157"/>
      <c r="P1234" s="157"/>
      <c r="Q1234" s="157"/>
      <c r="R1234" s="158"/>
    </row>
    <row r="1235" spans="2:18" x14ac:dyDescent="0.25">
      <c r="B1235" s="162"/>
      <c r="C1235" s="163"/>
      <c r="D1235" s="163"/>
      <c r="E1235" s="6" t="s">
        <v>21</v>
      </c>
      <c r="F1235" s="6" t="s">
        <v>22</v>
      </c>
      <c r="G1235" s="6" t="s">
        <v>21</v>
      </c>
      <c r="H1235" s="6" t="s">
        <v>22</v>
      </c>
      <c r="I1235" s="163"/>
      <c r="J1235" s="159"/>
      <c r="K1235" s="160"/>
      <c r="L1235" s="160"/>
      <c r="M1235" s="160"/>
      <c r="N1235" s="160"/>
      <c r="O1235" s="160"/>
      <c r="P1235" s="160"/>
      <c r="Q1235" s="160"/>
      <c r="R1235" s="161"/>
    </row>
    <row r="1236" spans="2:18" ht="31.15" customHeight="1" x14ac:dyDescent="0.25">
      <c r="B1236" s="11" t="s">
        <v>50</v>
      </c>
      <c r="C1236" s="12" t="s">
        <v>40</v>
      </c>
      <c r="D1236" s="13" t="s">
        <v>65</v>
      </c>
      <c r="E1236" s="45" t="s">
        <v>62</v>
      </c>
      <c r="F1236" s="15" t="s">
        <v>536</v>
      </c>
      <c r="G1236" s="12"/>
      <c r="H1236" s="12"/>
      <c r="I1236" s="97" t="s">
        <v>936</v>
      </c>
      <c r="J1236" s="164" t="s">
        <v>161</v>
      </c>
      <c r="K1236" s="165"/>
      <c r="L1236" s="165"/>
      <c r="M1236" s="165"/>
      <c r="N1236" s="165"/>
      <c r="O1236" s="165"/>
      <c r="P1236" s="165"/>
      <c r="Q1236" s="165"/>
      <c r="R1236" s="166"/>
    </row>
    <row r="1237" spans="2:18" ht="31.9" customHeight="1" x14ac:dyDescent="0.25">
      <c r="B1237" s="11" t="s">
        <v>50</v>
      </c>
      <c r="C1237" s="12" t="s">
        <v>40</v>
      </c>
      <c r="D1237" s="13" t="s">
        <v>65</v>
      </c>
      <c r="E1237" s="45" t="s">
        <v>64</v>
      </c>
      <c r="F1237" s="15" t="s">
        <v>536</v>
      </c>
      <c r="G1237" s="3"/>
      <c r="H1237" s="3"/>
      <c r="I1237" s="97" t="s">
        <v>936</v>
      </c>
      <c r="J1237" s="164" t="s">
        <v>162</v>
      </c>
      <c r="K1237" s="165"/>
      <c r="L1237" s="165"/>
      <c r="M1237" s="165"/>
      <c r="N1237" s="165"/>
      <c r="O1237" s="165"/>
      <c r="P1237" s="165"/>
      <c r="Q1237" s="165"/>
      <c r="R1237" s="166"/>
    </row>
    <row r="1238" spans="2:18" ht="27.6" customHeight="1" x14ac:dyDescent="0.25">
      <c r="B1238" s="11" t="s">
        <v>50</v>
      </c>
      <c r="C1238" s="12" t="s">
        <v>40</v>
      </c>
      <c r="D1238" s="13" t="s">
        <v>65</v>
      </c>
      <c r="E1238" s="45" t="s">
        <v>62</v>
      </c>
      <c r="F1238" s="15" t="s">
        <v>537</v>
      </c>
      <c r="G1238" s="3"/>
      <c r="I1238" s="97" t="s">
        <v>936</v>
      </c>
      <c r="J1238" s="164" t="s">
        <v>138</v>
      </c>
      <c r="K1238" s="165"/>
      <c r="L1238" s="165"/>
      <c r="M1238" s="165"/>
      <c r="N1238" s="165"/>
      <c r="O1238" s="165"/>
      <c r="P1238" s="165"/>
      <c r="Q1238" s="165"/>
      <c r="R1238" s="166"/>
    </row>
    <row r="1239" spans="2:18" ht="27" customHeight="1" x14ac:dyDescent="0.25">
      <c r="B1239" s="11" t="s">
        <v>50</v>
      </c>
      <c r="C1239" s="12" t="s">
        <v>40</v>
      </c>
      <c r="D1239" s="13" t="s">
        <v>63</v>
      </c>
      <c r="E1239" s="45" t="s">
        <v>62</v>
      </c>
      <c r="F1239" s="15" t="s">
        <v>537</v>
      </c>
      <c r="G1239" s="3"/>
      <c r="H1239" s="3"/>
      <c r="I1239" s="97" t="s">
        <v>936</v>
      </c>
      <c r="J1239" s="164" t="s">
        <v>86</v>
      </c>
      <c r="K1239" s="165"/>
      <c r="L1239" s="165"/>
      <c r="M1239" s="165"/>
      <c r="N1239" s="165"/>
      <c r="O1239" s="165"/>
      <c r="P1239" s="165"/>
      <c r="Q1239" s="165"/>
      <c r="R1239" s="166"/>
    </row>
    <row r="1240" spans="2:18" ht="14.45" customHeight="1" x14ac:dyDescent="0.25">
      <c r="B1240" s="11" t="s">
        <v>50</v>
      </c>
      <c r="C1240" s="12" t="s">
        <v>58</v>
      </c>
      <c r="D1240" s="12" t="s">
        <v>56</v>
      </c>
      <c r="E1240" s="45" t="s">
        <v>62</v>
      </c>
      <c r="F1240" s="2" t="s">
        <v>268</v>
      </c>
      <c r="G1240" s="3"/>
      <c r="H1240" s="3"/>
      <c r="I1240" s="97" t="s">
        <v>936</v>
      </c>
      <c r="J1240" s="132" t="s">
        <v>257</v>
      </c>
      <c r="K1240" s="133"/>
      <c r="L1240" s="133"/>
      <c r="M1240" s="133"/>
      <c r="N1240" s="133"/>
      <c r="O1240" s="133"/>
      <c r="P1240" s="133"/>
      <c r="Q1240" s="133"/>
      <c r="R1240" s="134"/>
    </row>
    <row r="1241" spans="2:18" ht="14.45" customHeight="1" x14ac:dyDescent="0.25">
      <c r="B1241" s="11" t="s">
        <v>94</v>
      </c>
      <c r="C1241" s="12" t="s">
        <v>58</v>
      </c>
      <c r="D1241" s="12" t="s">
        <v>56</v>
      </c>
      <c r="E1241" s="45" t="s">
        <v>62</v>
      </c>
      <c r="F1241" s="2" t="s">
        <v>268</v>
      </c>
      <c r="G1241" s="3"/>
      <c r="H1241" s="3"/>
      <c r="I1241" s="45"/>
      <c r="J1241" s="200"/>
      <c r="K1241" s="201"/>
      <c r="L1241" s="201"/>
      <c r="M1241" s="201"/>
      <c r="N1241" s="201"/>
      <c r="O1241" s="201"/>
      <c r="P1241" s="201"/>
      <c r="Q1241" s="201"/>
      <c r="R1241" s="202"/>
    </row>
    <row r="1242" spans="2:18" ht="14.45" customHeight="1" x14ac:dyDescent="0.25">
      <c r="B1242" s="130" t="s">
        <v>51</v>
      </c>
      <c r="C1242" s="131"/>
      <c r="D1242" s="131"/>
      <c r="E1242" s="131"/>
      <c r="F1242" s="131"/>
      <c r="G1242" s="131"/>
      <c r="H1242" s="131"/>
      <c r="I1242" s="131"/>
      <c r="J1242" s="167" t="s">
        <v>380</v>
      </c>
      <c r="K1242" s="168"/>
      <c r="L1242" s="168"/>
      <c r="M1242" s="168"/>
      <c r="N1242" s="168"/>
      <c r="O1242" s="168"/>
      <c r="P1242" s="168"/>
      <c r="Q1242" s="168"/>
      <c r="R1242" s="169"/>
    </row>
    <row r="1243" spans="2:18" ht="70.150000000000006" customHeight="1" x14ac:dyDescent="0.25">
      <c r="B1243" s="130"/>
      <c r="C1243" s="131"/>
      <c r="D1243" s="131"/>
      <c r="E1243" s="131"/>
      <c r="F1243" s="131"/>
      <c r="G1243" s="131"/>
      <c r="H1243" s="131"/>
      <c r="I1243" s="131"/>
      <c r="J1243" s="170"/>
      <c r="K1243" s="171"/>
      <c r="L1243" s="171"/>
      <c r="M1243" s="171"/>
      <c r="N1243" s="171"/>
      <c r="O1243" s="171"/>
      <c r="P1243" s="171"/>
      <c r="Q1243" s="171"/>
      <c r="R1243" s="172"/>
    </row>
    <row r="1244" spans="2:18" ht="14.45" customHeight="1" x14ac:dyDescent="0.25">
      <c r="B1244" s="130" t="s">
        <v>54</v>
      </c>
      <c r="C1244" s="131"/>
      <c r="D1244" s="131"/>
      <c r="E1244" s="131"/>
      <c r="F1244" s="131"/>
      <c r="G1244" s="131"/>
      <c r="H1244" s="131"/>
      <c r="I1244" s="131"/>
      <c r="J1244" s="132" t="s">
        <v>368</v>
      </c>
      <c r="K1244" s="133"/>
      <c r="L1244" s="133"/>
      <c r="M1244" s="133"/>
      <c r="N1244" s="133"/>
      <c r="O1244" s="133"/>
      <c r="P1244" s="133"/>
      <c r="Q1244" s="133"/>
      <c r="R1244" s="134"/>
    </row>
    <row r="1245" spans="2:18" x14ac:dyDescent="0.25">
      <c r="B1245" s="130"/>
      <c r="C1245" s="131"/>
      <c r="D1245" s="131"/>
      <c r="E1245" s="131"/>
      <c r="F1245" s="131"/>
      <c r="G1245" s="131"/>
      <c r="H1245" s="131"/>
      <c r="I1245" s="131"/>
      <c r="J1245" s="135"/>
      <c r="K1245" s="136"/>
      <c r="L1245" s="136"/>
      <c r="M1245" s="136"/>
      <c r="N1245" s="136"/>
      <c r="O1245" s="136"/>
      <c r="P1245" s="136"/>
      <c r="Q1245" s="136"/>
      <c r="R1245" s="137"/>
    </row>
    <row r="1246" spans="2:18" x14ac:dyDescent="0.25">
      <c r="B1246" s="130" t="s">
        <v>366</v>
      </c>
      <c r="C1246" s="131"/>
      <c r="D1246" s="131"/>
      <c r="E1246" s="131"/>
      <c r="F1246" s="131"/>
      <c r="G1246" s="131"/>
      <c r="H1246" s="131"/>
      <c r="I1246" s="131"/>
      <c r="J1246" s="135"/>
      <c r="K1246" s="136"/>
      <c r="L1246" s="136"/>
      <c r="M1246" s="136"/>
      <c r="N1246" s="136"/>
      <c r="O1246" s="136"/>
      <c r="P1246" s="136"/>
      <c r="Q1246" s="136"/>
      <c r="R1246" s="137"/>
    </row>
    <row r="1247" spans="2:18" ht="15.75" thickBot="1" x14ac:dyDescent="0.3">
      <c r="B1247" s="141"/>
      <c r="C1247" s="142"/>
      <c r="D1247" s="142"/>
      <c r="E1247" s="142"/>
      <c r="F1247" s="142"/>
      <c r="G1247" s="142"/>
      <c r="H1247" s="142"/>
      <c r="I1247" s="142"/>
      <c r="J1247" s="138"/>
      <c r="K1247" s="139"/>
      <c r="L1247" s="139"/>
      <c r="M1247" s="139"/>
      <c r="N1247" s="139"/>
      <c r="O1247" s="139"/>
      <c r="P1247" s="139"/>
      <c r="Q1247" s="139"/>
      <c r="R1247" s="140"/>
    </row>
    <row r="1248" spans="2:18" thickBot="1" x14ac:dyDescent="0.35"/>
    <row r="1249" spans="2:18" x14ac:dyDescent="0.25">
      <c r="B1249" s="173" t="s">
        <v>1</v>
      </c>
      <c r="C1249" s="154"/>
      <c r="D1249" s="154"/>
      <c r="E1249" s="154"/>
      <c r="F1249" s="154"/>
      <c r="G1249" s="154"/>
      <c r="H1249" s="154"/>
      <c r="I1249" s="154"/>
      <c r="J1249" s="154"/>
      <c r="K1249" s="154"/>
      <c r="L1249" s="154"/>
      <c r="M1249" s="154"/>
      <c r="N1249" s="154"/>
      <c r="O1249" s="154"/>
      <c r="P1249" s="154"/>
      <c r="Q1249" s="154"/>
      <c r="R1249" s="155"/>
    </row>
    <row r="1250" spans="2:18" x14ac:dyDescent="0.25">
      <c r="B1250" s="174"/>
      <c r="C1250" s="157"/>
      <c r="D1250" s="157"/>
      <c r="E1250" s="157"/>
      <c r="F1250" s="157"/>
      <c r="G1250" s="157"/>
      <c r="H1250" s="157"/>
      <c r="I1250" s="157"/>
      <c r="J1250" s="157"/>
      <c r="K1250" s="157"/>
      <c r="L1250" s="157"/>
      <c r="M1250" s="157"/>
      <c r="N1250" s="157"/>
      <c r="O1250" s="157"/>
      <c r="P1250" s="157"/>
      <c r="Q1250" s="157"/>
      <c r="R1250" s="158"/>
    </row>
    <row r="1251" spans="2:18" x14ac:dyDescent="0.25">
      <c r="B1251" s="174"/>
      <c r="C1251" s="157"/>
      <c r="D1251" s="157"/>
      <c r="E1251" s="157"/>
      <c r="F1251" s="157"/>
      <c r="G1251" s="157"/>
      <c r="H1251" s="157"/>
      <c r="I1251" s="157"/>
      <c r="J1251" s="157"/>
      <c r="K1251" s="157"/>
      <c r="L1251" s="157"/>
      <c r="M1251" s="157"/>
      <c r="N1251" s="157"/>
      <c r="O1251" s="157"/>
      <c r="P1251" s="157"/>
      <c r="Q1251" s="157"/>
      <c r="R1251" s="158"/>
    </row>
    <row r="1252" spans="2:18" x14ac:dyDescent="0.25">
      <c r="B1252" s="174" t="s">
        <v>2</v>
      </c>
      <c r="C1252" s="157"/>
      <c r="D1252" s="157"/>
      <c r="E1252" s="157"/>
      <c r="F1252" s="157"/>
      <c r="G1252" s="157"/>
      <c r="H1252" s="157"/>
      <c r="I1252" s="157"/>
      <c r="J1252" s="157"/>
      <c r="K1252" s="157"/>
      <c r="L1252" s="157"/>
      <c r="M1252" s="157"/>
      <c r="N1252" s="157"/>
      <c r="O1252" s="157"/>
      <c r="P1252" s="157"/>
      <c r="Q1252" s="157"/>
      <c r="R1252" s="158"/>
    </row>
    <row r="1253" spans="2:18" x14ac:dyDescent="0.25">
      <c r="B1253" s="174"/>
      <c r="C1253" s="157"/>
      <c r="D1253" s="157"/>
      <c r="E1253" s="157"/>
      <c r="F1253" s="157"/>
      <c r="G1253" s="157"/>
      <c r="H1253" s="157"/>
      <c r="I1253" s="157"/>
      <c r="J1253" s="157"/>
      <c r="K1253" s="157"/>
      <c r="L1253" s="157"/>
      <c r="M1253" s="157"/>
      <c r="N1253" s="157"/>
      <c r="O1253" s="157"/>
      <c r="P1253" s="157"/>
      <c r="Q1253" s="157"/>
      <c r="R1253" s="158"/>
    </row>
    <row r="1254" spans="2:18" ht="15.75" thickBot="1" x14ac:dyDescent="0.3">
      <c r="B1254" s="175" t="s">
        <v>3</v>
      </c>
      <c r="C1254" s="146"/>
      <c r="D1254" s="146"/>
      <c r="E1254" s="146"/>
      <c r="F1254" s="146"/>
      <c r="G1254" s="146"/>
      <c r="H1254" s="146"/>
      <c r="I1254" s="146"/>
      <c r="J1254" s="146"/>
      <c r="K1254" s="146"/>
      <c r="L1254" s="146"/>
      <c r="M1254" s="146"/>
      <c r="N1254" s="146"/>
      <c r="O1254" s="146"/>
      <c r="P1254" s="146"/>
      <c r="Q1254" s="146"/>
      <c r="R1254" s="176"/>
    </row>
    <row r="1255" spans="2:18" thickBot="1" x14ac:dyDescent="0.35"/>
    <row r="1256" spans="2:18" ht="14.45" x14ac:dyDescent="0.3">
      <c r="B1256" s="177"/>
      <c r="C1256" s="178"/>
      <c r="D1256" s="178"/>
      <c r="E1256" s="178"/>
      <c r="F1256" s="178"/>
      <c r="G1256" s="178"/>
      <c r="H1256" s="178"/>
      <c r="I1256" s="178"/>
      <c r="J1256" s="178"/>
      <c r="K1256" s="178"/>
      <c r="L1256" s="178"/>
      <c r="M1256" s="178"/>
      <c r="N1256" s="178"/>
      <c r="O1256" s="178"/>
      <c r="P1256" s="178"/>
      <c r="Q1256" s="178"/>
      <c r="R1256" s="9"/>
    </row>
    <row r="1257" spans="2:18" ht="15.75" thickBot="1" x14ac:dyDescent="0.3">
      <c r="B1257" s="143" t="s">
        <v>4</v>
      </c>
      <c r="C1257" s="144"/>
      <c r="D1257" s="146" t="s">
        <v>273</v>
      </c>
      <c r="E1257" s="146"/>
      <c r="F1257" s="58"/>
      <c r="G1257" s="58" t="s">
        <v>7</v>
      </c>
      <c r="H1257" s="179">
        <v>43546</v>
      </c>
      <c r="I1257" s="146"/>
      <c r="J1257" s="58"/>
      <c r="K1257" s="58" t="s">
        <v>11</v>
      </c>
      <c r="L1257" s="147" t="s">
        <v>228</v>
      </c>
      <c r="M1257" s="147"/>
      <c r="N1257" s="58"/>
      <c r="O1257" s="58" t="s">
        <v>13</v>
      </c>
      <c r="P1257" s="98" t="s">
        <v>160</v>
      </c>
      <c r="Q1257" s="144"/>
      <c r="R1257" s="145"/>
    </row>
    <row r="1258" spans="2:18" ht="14.45" x14ac:dyDescent="0.3">
      <c r="B1258" s="143"/>
      <c r="C1258" s="144"/>
      <c r="D1258" s="144"/>
      <c r="E1258" s="144"/>
      <c r="F1258" s="144"/>
      <c r="G1258" s="144"/>
      <c r="H1258" s="144"/>
      <c r="I1258" s="144"/>
      <c r="J1258" s="144"/>
      <c r="K1258" s="144"/>
      <c r="L1258" s="144"/>
      <c r="M1258" s="144"/>
      <c r="N1258" s="144"/>
      <c r="O1258" s="144"/>
      <c r="P1258" s="144"/>
      <c r="Q1258" s="144"/>
      <c r="R1258" s="145"/>
    </row>
    <row r="1259" spans="2:18" ht="15.75" thickBot="1" x14ac:dyDescent="0.3">
      <c r="B1259" s="143" t="s">
        <v>5</v>
      </c>
      <c r="C1259" s="144"/>
      <c r="D1259" s="146"/>
      <c r="E1259" s="146"/>
      <c r="F1259" s="58"/>
      <c r="G1259" s="58" t="s">
        <v>8</v>
      </c>
      <c r="H1259" s="146">
        <v>1230</v>
      </c>
      <c r="I1259" s="146"/>
      <c r="J1259" s="58"/>
      <c r="K1259" s="58" t="s">
        <v>12</v>
      </c>
      <c r="L1259" s="147"/>
      <c r="M1259" s="147"/>
      <c r="N1259" s="58"/>
      <c r="O1259" s="58" t="s">
        <v>14</v>
      </c>
      <c r="P1259" s="96" t="s">
        <v>163</v>
      </c>
      <c r="Q1259" s="144"/>
      <c r="R1259" s="145"/>
    </row>
    <row r="1260" spans="2:18" ht="14.45" x14ac:dyDescent="0.3">
      <c r="B1260" s="143"/>
      <c r="C1260" s="144"/>
      <c r="D1260" s="144"/>
      <c r="E1260" s="144"/>
      <c r="F1260" s="144"/>
      <c r="G1260" s="144"/>
      <c r="H1260" s="144"/>
      <c r="I1260" s="144"/>
      <c r="J1260" s="144"/>
      <c r="K1260" s="144"/>
      <c r="L1260" s="144"/>
      <c r="M1260" s="144"/>
      <c r="N1260" s="144"/>
      <c r="O1260" s="144"/>
      <c r="P1260" s="144"/>
      <c r="Q1260" s="144"/>
      <c r="R1260" s="145"/>
    </row>
    <row r="1261" spans="2:18" ht="15.75" thickBot="1" x14ac:dyDescent="0.3">
      <c r="B1261" s="143" t="s">
        <v>6</v>
      </c>
      <c r="C1261" s="144"/>
      <c r="D1261" s="146" t="s">
        <v>213</v>
      </c>
      <c r="E1261" s="146"/>
      <c r="F1261" s="58"/>
      <c r="G1261" s="58" t="s">
        <v>9</v>
      </c>
      <c r="H1261" s="146" t="s">
        <v>214</v>
      </c>
      <c r="I1261" s="146"/>
      <c r="J1261" s="58"/>
      <c r="K1261" s="58" t="s">
        <v>10</v>
      </c>
      <c r="L1261" s="147"/>
      <c r="M1261" s="147"/>
      <c r="N1261" s="58"/>
      <c r="O1261" s="58" t="s">
        <v>15</v>
      </c>
      <c r="P1261" s="47">
        <v>41</v>
      </c>
      <c r="Q1261" s="46" t="s">
        <v>16</v>
      </c>
      <c r="R1261" s="48">
        <v>154</v>
      </c>
    </row>
    <row r="1262" spans="2:18" thickBot="1" x14ac:dyDescent="0.35">
      <c r="B1262" s="148"/>
      <c r="C1262" s="149"/>
      <c r="D1262" s="149"/>
      <c r="E1262" s="149"/>
      <c r="F1262" s="149"/>
      <c r="G1262" s="149"/>
      <c r="H1262" s="149"/>
      <c r="I1262" s="149"/>
      <c r="J1262" s="149"/>
      <c r="K1262" s="149"/>
      <c r="L1262" s="149"/>
      <c r="M1262" s="149"/>
      <c r="N1262" s="149"/>
      <c r="O1262" s="149"/>
      <c r="P1262" s="149"/>
      <c r="Q1262" s="149"/>
      <c r="R1262" s="150"/>
    </row>
    <row r="1263" spans="2:18" thickBot="1" x14ac:dyDescent="0.35"/>
    <row r="1264" spans="2:18" x14ac:dyDescent="0.25">
      <c r="B1264" s="151" t="s">
        <v>17</v>
      </c>
      <c r="C1264" s="152"/>
      <c r="D1264" s="152"/>
      <c r="E1264" s="152"/>
      <c r="F1264" s="152"/>
      <c r="G1264" s="152"/>
      <c r="H1264" s="152"/>
      <c r="I1264" s="152"/>
      <c r="J1264" s="153" t="s">
        <v>24</v>
      </c>
      <c r="K1264" s="154"/>
      <c r="L1264" s="154"/>
      <c r="M1264" s="154"/>
      <c r="N1264" s="154"/>
      <c r="O1264" s="154"/>
      <c r="P1264" s="154"/>
      <c r="Q1264" s="154"/>
      <c r="R1264" s="155"/>
    </row>
    <row r="1265" spans="2:18" x14ac:dyDescent="0.25">
      <c r="B1265" s="162" t="s">
        <v>18</v>
      </c>
      <c r="C1265" s="163" t="s">
        <v>19</v>
      </c>
      <c r="D1265" s="163" t="s">
        <v>20</v>
      </c>
      <c r="E1265" s="147" t="s">
        <v>25</v>
      </c>
      <c r="F1265" s="147"/>
      <c r="G1265" s="147" t="s">
        <v>26</v>
      </c>
      <c r="H1265" s="147"/>
      <c r="I1265" s="163" t="s">
        <v>23</v>
      </c>
      <c r="J1265" s="156"/>
      <c r="K1265" s="157"/>
      <c r="L1265" s="157"/>
      <c r="M1265" s="157"/>
      <c r="N1265" s="157"/>
      <c r="O1265" s="157"/>
      <c r="P1265" s="157"/>
      <c r="Q1265" s="157"/>
      <c r="R1265" s="158"/>
    </row>
    <row r="1266" spans="2:18" x14ac:dyDescent="0.25">
      <c r="B1266" s="162"/>
      <c r="C1266" s="163"/>
      <c r="D1266" s="163"/>
      <c r="E1266" s="6" t="s">
        <v>21</v>
      </c>
      <c r="F1266" s="6" t="s">
        <v>22</v>
      </c>
      <c r="G1266" s="6" t="s">
        <v>21</v>
      </c>
      <c r="H1266" s="6" t="s">
        <v>22</v>
      </c>
      <c r="I1266" s="163"/>
      <c r="J1266" s="159"/>
      <c r="K1266" s="160"/>
      <c r="L1266" s="160"/>
      <c r="M1266" s="160"/>
      <c r="N1266" s="160"/>
      <c r="O1266" s="160"/>
      <c r="P1266" s="160"/>
      <c r="Q1266" s="160"/>
      <c r="R1266" s="161"/>
    </row>
    <row r="1267" spans="2:18" ht="27" customHeight="1" x14ac:dyDescent="0.25">
      <c r="B1267" s="11" t="s">
        <v>50</v>
      </c>
      <c r="C1267" s="12" t="s">
        <v>40</v>
      </c>
      <c r="D1267" s="13" t="s">
        <v>65</v>
      </c>
      <c r="E1267" s="45" t="s">
        <v>62</v>
      </c>
      <c r="F1267" s="15" t="s">
        <v>536</v>
      </c>
      <c r="G1267" s="12"/>
      <c r="H1267" s="12"/>
      <c r="I1267" s="97" t="s">
        <v>747</v>
      </c>
      <c r="J1267" s="221" t="s">
        <v>164</v>
      </c>
      <c r="K1267" s="222"/>
      <c r="L1267" s="222"/>
      <c r="M1267" s="222"/>
      <c r="N1267" s="222"/>
      <c r="O1267" s="222"/>
      <c r="P1267" s="222"/>
      <c r="Q1267" s="222"/>
      <c r="R1267" s="223"/>
    </row>
    <row r="1268" spans="2:18" ht="29.45" customHeight="1" x14ac:dyDescent="0.25">
      <c r="B1268" s="11" t="s">
        <v>50</v>
      </c>
      <c r="C1268" s="12" t="s">
        <v>40</v>
      </c>
      <c r="D1268" s="13" t="s">
        <v>63</v>
      </c>
      <c r="E1268" s="45" t="s">
        <v>64</v>
      </c>
      <c r="F1268" s="15" t="s">
        <v>536</v>
      </c>
      <c r="G1268" s="3"/>
      <c r="H1268" s="3"/>
      <c r="I1268" s="97" t="s">
        <v>747</v>
      </c>
      <c r="J1268" s="221" t="s">
        <v>165</v>
      </c>
      <c r="K1268" s="222"/>
      <c r="L1268" s="222"/>
      <c r="M1268" s="222"/>
      <c r="N1268" s="222"/>
      <c r="O1268" s="222"/>
      <c r="P1268" s="222"/>
      <c r="Q1268" s="222"/>
      <c r="R1268" s="223"/>
    </row>
    <row r="1269" spans="2:18" ht="27.6" customHeight="1" x14ac:dyDescent="0.25">
      <c r="B1269" s="11" t="s">
        <v>50</v>
      </c>
      <c r="C1269" s="12" t="s">
        <v>40</v>
      </c>
      <c r="D1269" s="13" t="s">
        <v>65</v>
      </c>
      <c r="E1269" s="45" t="s">
        <v>62</v>
      </c>
      <c r="F1269" s="15" t="s">
        <v>537</v>
      </c>
      <c r="G1269" s="3"/>
      <c r="I1269" s="102" t="s">
        <v>747</v>
      </c>
      <c r="J1269" s="221" t="s">
        <v>75</v>
      </c>
      <c r="K1269" s="222"/>
      <c r="L1269" s="222"/>
      <c r="M1269" s="222"/>
      <c r="N1269" s="222"/>
      <c r="O1269" s="222"/>
      <c r="P1269" s="222"/>
      <c r="Q1269" s="222"/>
      <c r="R1269" s="223"/>
    </row>
    <row r="1270" spans="2:18" ht="26.45" customHeight="1" x14ac:dyDescent="0.25">
      <c r="B1270" s="11" t="s">
        <v>50</v>
      </c>
      <c r="C1270" s="12" t="s">
        <v>40</v>
      </c>
      <c r="D1270" s="13" t="s">
        <v>63</v>
      </c>
      <c r="E1270" s="45" t="s">
        <v>62</v>
      </c>
      <c r="F1270" s="15" t="s">
        <v>537</v>
      </c>
      <c r="G1270" s="3"/>
      <c r="H1270" s="3"/>
      <c r="I1270" s="97" t="s">
        <v>747</v>
      </c>
      <c r="J1270" s="221" t="s">
        <v>86</v>
      </c>
      <c r="K1270" s="222"/>
      <c r="L1270" s="222"/>
      <c r="M1270" s="222"/>
      <c r="N1270" s="222"/>
      <c r="O1270" s="222"/>
      <c r="P1270" s="222"/>
      <c r="Q1270" s="222"/>
      <c r="R1270" s="223"/>
    </row>
    <row r="1271" spans="2:18" ht="14.45" customHeight="1" x14ac:dyDescent="0.25">
      <c r="B1271" s="11" t="s">
        <v>50</v>
      </c>
      <c r="C1271" s="12" t="s">
        <v>58</v>
      </c>
      <c r="D1271" s="12" t="s">
        <v>56</v>
      </c>
      <c r="E1271" s="45" t="s">
        <v>62</v>
      </c>
      <c r="F1271" s="12" t="s">
        <v>268</v>
      </c>
      <c r="G1271" s="3"/>
      <c r="H1271" s="3"/>
      <c r="I1271" s="102" t="s">
        <v>747</v>
      </c>
      <c r="J1271" s="203" t="s">
        <v>258</v>
      </c>
      <c r="K1271" s="204"/>
      <c r="L1271" s="204"/>
      <c r="M1271" s="204"/>
      <c r="N1271" s="204"/>
      <c r="O1271" s="204"/>
      <c r="P1271" s="204"/>
      <c r="Q1271" s="204"/>
      <c r="R1271" s="205"/>
    </row>
    <row r="1272" spans="2:18" ht="14.45" customHeight="1" x14ac:dyDescent="0.25">
      <c r="B1272" s="11" t="s">
        <v>94</v>
      </c>
      <c r="C1272" s="12" t="s">
        <v>58</v>
      </c>
      <c r="D1272" s="12" t="s">
        <v>56</v>
      </c>
      <c r="E1272" s="45" t="s">
        <v>62</v>
      </c>
      <c r="F1272" s="12" t="s">
        <v>268</v>
      </c>
      <c r="G1272" s="3"/>
      <c r="H1272" s="3"/>
      <c r="I1272" s="45"/>
      <c r="J1272" s="206"/>
      <c r="K1272" s="207"/>
      <c r="L1272" s="207"/>
      <c r="M1272" s="207"/>
      <c r="N1272" s="207"/>
      <c r="O1272" s="207"/>
      <c r="P1272" s="207"/>
      <c r="Q1272" s="207"/>
      <c r="R1272" s="208"/>
    </row>
    <row r="1273" spans="2:18" ht="14.45" customHeight="1" x14ac:dyDescent="0.25">
      <c r="B1273" s="130" t="s">
        <v>51</v>
      </c>
      <c r="C1273" s="131"/>
      <c r="D1273" s="131"/>
      <c r="E1273" s="131"/>
      <c r="F1273" s="131"/>
      <c r="G1273" s="131"/>
      <c r="H1273" s="131"/>
      <c r="I1273" s="131"/>
      <c r="J1273" s="132" t="s">
        <v>381</v>
      </c>
      <c r="K1273" s="133"/>
      <c r="L1273" s="133"/>
      <c r="M1273" s="133"/>
      <c r="N1273" s="133"/>
      <c r="O1273" s="133"/>
      <c r="P1273" s="133"/>
      <c r="Q1273" s="133"/>
      <c r="R1273" s="134"/>
    </row>
    <row r="1274" spans="2:18" ht="62.45" customHeight="1" x14ac:dyDescent="0.25">
      <c r="B1274" s="130"/>
      <c r="C1274" s="131"/>
      <c r="D1274" s="131"/>
      <c r="E1274" s="131"/>
      <c r="F1274" s="131"/>
      <c r="G1274" s="131"/>
      <c r="H1274" s="131"/>
      <c r="I1274" s="131"/>
      <c r="J1274" s="200"/>
      <c r="K1274" s="201"/>
      <c r="L1274" s="201"/>
      <c r="M1274" s="201"/>
      <c r="N1274" s="201"/>
      <c r="O1274" s="201"/>
      <c r="P1274" s="201"/>
      <c r="Q1274" s="201"/>
      <c r="R1274" s="202"/>
    </row>
    <row r="1275" spans="2:18" ht="14.45" customHeight="1" x14ac:dyDescent="0.25">
      <c r="B1275" s="130" t="s">
        <v>54</v>
      </c>
      <c r="C1275" s="131"/>
      <c r="D1275" s="131"/>
      <c r="E1275" s="131"/>
      <c r="F1275" s="131"/>
      <c r="G1275" s="131"/>
      <c r="H1275" s="131"/>
      <c r="I1275" s="131"/>
      <c r="J1275" s="132" t="s">
        <v>367</v>
      </c>
      <c r="K1275" s="133"/>
      <c r="L1275" s="133"/>
      <c r="M1275" s="133"/>
      <c r="N1275" s="133"/>
      <c r="O1275" s="133"/>
      <c r="P1275" s="133"/>
      <c r="Q1275" s="133"/>
      <c r="R1275" s="134"/>
    </row>
    <row r="1276" spans="2:18" x14ac:dyDescent="0.25">
      <c r="B1276" s="130"/>
      <c r="C1276" s="131"/>
      <c r="D1276" s="131"/>
      <c r="E1276" s="131"/>
      <c r="F1276" s="131"/>
      <c r="G1276" s="131"/>
      <c r="H1276" s="131"/>
      <c r="I1276" s="131"/>
      <c r="J1276" s="135"/>
      <c r="K1276" s="136"/>
      <c r="L1276" s="136"/>
      <c r="M1276" s="136"/>
      <c r="N1276" s="136"/>
      <c r="O1276" s="136"/>
      <c r="P1276" s="136"/>
      <c r="Q1276" s="136"/>
      <c r="R1276" s="137"/>
    </row>
    <row r="1277" spans="2:18" x14ac:dyDescent="0.25">
      <c r="B1277" s="130" t="s">
        <v>366</v>
      </c>
      <c r="C1277" s="131"/>
      <c r="D1277" s="131"/>
      <c r="E1277" s="131"/>
      <c r="F1277" s="131"/>
      <c r="G1277" s="131"/>
      <c r="H1277" s="131"/>
      <c r="I1277" s="131"/>
      <c r="J1277" s="135"/>
      <c r="K1277" s="136"/>
      <c r="L1277" s="136"/>
      <c r="M1277" s="136"/>
      <c r="N1277" s="136"/>
      <c r="O1277" s="136"/>
      <c r="P1277" s="136"/>
      <c r="Q1277" s="136"/>
      <c r="R1277" s="137"/>
    </row>
    <row r="1278" spans="2:18" ht="15.75" thickBot="1" x14ac:dyDescent="0.3">
      <c r="B1278" s="141"/>
      <c r="C1278" s="142"/>
      <c r="D1278" s="142"/>
      <c r="E1278" s="142"/>
      <c r="F1278" s="142"/>
      <c r="G1278" s="142"/>
      <c r="H1278" s="142"/>
      <c r="I1278" s="142"/>
      <c r="J1278" s="138"/>
      <c r="K1278" s="139"/>
      <c r="L1278" s="139"/>
      <c r="M1278" s="139"/>
      <c r="N1278" s="139"/>
      <c r="O1278" s="139"/>
      <c r="P1278" s="139"/>
      <c r="Q1278" s="139"/>
      <c r="R1278" s="140"/>
    </row>
    <row r="1279" spans="2:18" thickBot="1" x14ac:dyDescent="0.35"/>
    <row r="1280" spans="2:18" x14ac:dyDescent="0.25">
      <c r="B1280" s="173" t="s">
        <v>1</v>
      </c>
      <c r="C1280" s="154"/>
      <c r="D1280" s="154"/>
      <c r="E1280" s="154"/>
      <c r="F1280" s="154"/>
      <c r="G1280" s="154"/>
      <c r="H1280" s="154"/>
      <c r="I1280" s="154"/>
      <c r="J1280" s="154"/>
      <c r="K1280" s="154"/>
      <c r="L1280" s="154"/>
      <c r="M1280" s="154"/>
      <c r="N1280" s="154"/>
      <c r="O1280" s="154"/>
      <c r="P1280" s="154"/>
      <c r="Q1280" s="154"/>
      <c r="R1280" s="155"/>
    </row>
    <row r="1281" spans="2:18" x14ac:dyDescent="0.25">
      <c r="B1281" s="174"/>
      <c r="C1281" s="157"/>
      <c r="D1281" s="157"/>
      <c r="E1281" s="157"/>
      <c r="F1281" s="157"/>
      <c r="G1281" s="157"/>
      <c r="H1281" s="157"/>
      <c r="I1281" s="157"/>
      <c r="J1281" s="157"/>
      <c r="K1281" s="157"/>
      <c r="L1281" s="157"/>
      <c r="M1281" s="157"/>
      <c r="N1281" s="157"/>
      <c r="O1281" s="157"/>
      <c r="P1281" s="157"/>
      <c r="Q1281" s="157"/>
      <c r="R1281" s="158"/>
    </row>
    <row r="1282" spans="2:18" x14ac:dyDescent="0.25">
      <c r="B1282" s="174"/>
      <c r="C1282" s="157"/>
      <c r="D1282" s="157"/>
      <c r="E1282" s="157"/>
      <c r="F1282" s="157"/>
      <c r="G1282" s="157"/>
      <c r="H1282" s="157"/>
      <c r="I1282" s="157"/>
      <c r="J1282" s="157"/>
      <c r="K1282" s="157"/>
      <c r="L1282" s="157"/>
      <c r="M1282" s="157"/>
      <c r="N1282" s="157"/>
      <c r="O1282" s="157"/>
      <c r="P1282" s="157"/>
      <c r="Q1282" s="157"/>
      <c r="R1282" s="158"/>
    </row>
    <row r="1283" spans="2:18" x14ac:dyDescent="0.25">
      <c r="B1283" s="174" t="s">
        <v>2</v>
      </c>
      <c r="C1283" s="157"/>
      <c r="D1283" s="157"/>
      <c r="E1283" s="157"/>
      <c r="F1283" s="157"/>
      <c r="G1283" s="157"/>
      <c r="H1283" s="157"/>
      <c r="I1283" s="157"/>
      <c r="J1283" s="157"/>
      <c r="K1283" s="157"/>
      <c r="L1283" s="157"/>
      <c r="M1283" s="157"/>
      <c r="N1283" s="157"/>
      <c r="O1283" s="157"/>
      <c r="P1283" s="157"/>
      <c r="Q1283" s="157"/>
      <c r="R1283" s="158"/>
    </row>
    <row r="1284" spans="2:18" x14ac:dyDescent="0.25">
      <c r="B1284" s="174"/>
      <c r="C1284" s="157"/>
      <c r="D1284" s="157"/>
      <c r="E1284" s="157"/>
      <c r="F1284" s="157"/>
      <c r="G1284" s="157"/>
      <c r="H1284" s="157"/>
      <c r="I1284" s="157"/>
      <c r="J1284" s="157"/>
      <c r="K1284" s="157"/>
      <c r="L1284" s="157"/>
      <c r="M1284" s="157"/>
      <c r="N1284" s="157"/>
      <c r="O1284" s="157"/>
      <c r="P1284" s="157"/>
      <c r="Q1284" s="157"/>
      <c r="R1284" s="158"/>
    </row>
    <row r="1285" spans="2:18" ht="15.75" thickBot="1" x14ac:dyDescent="0.3">
      <c r="B1285" s="175" t="s">
        <v>3</v>
      </c>
      <c r="C1285" s="146"/>
      <c r="D1285" s="146"/>
      <c r="E1285" s="146"/>
      <c r="F1285" s="146"/>
      <c r="G1285" s="146"/>
      <c r="H1285" s="146"/>
      <c r="I1285" s="146"/>
      <c r="J1285" s="146"/>
      <c r="K1285" s="146"/>
      <c r="L1285" s="146"/>
      <c r="M1285" s="146"/>
      <c r="N1285" s="146"/>
      <c r="O1285" s="146"/>
      <c r="P1285" s="146"/>
      <c r="Q1285" s="146"/>
      <c r="R1285" s="176"/>
    </row>
    <row r="1286" spans="2:18" thickBot="1" x14ac:dyDescent="0.35"/>
    <row r="1287" spans="2:18" ht="14.45" x14ac:dyDescent="0.3">
      <c r="B1287" s="177"/>
      <c r="C1287" s="178"/>
      <c r="D1287" s="178"/>
      <c r="E1287" s="178"/>
      <c r="F1287" s="178"/>
      <c r="G1287" s="178"/>
      <c r="H1287" s="178"/>
      <c r="I1287" s="178"/>
      <c r="J1287" s="178"/>
      <c r="K1287" s="178"/>
      <c r="L1287" s="178"/>
      <c r="M1287" s="178"/>
      <c r="N1287" s="178"/>
      <c r="O1287" s="178"/>
      <c r="P1287" s="178"/>
      <c r="Q1287" s="178"/>
      <c r="R1287" s="9"/>
    </row>
    <row r="1288" spans="2:18" ht="15.75" thickBot="1" x14ac:dyDescent="0.3">
      <c r="B1288" s="143" t="s">
        <v>4</v>
      </c>
      <c r="C1288" s="144"/>
      <c r="D1288" s="146" t="s">
        <v>272</v>
      </c>
      <c r="E1288" s="146"/>
      <c r="F1288" s="58"/>
      <c r="G1288" s="58" t="s">
        <v>7</v>
      </c>
      <c r="H1288" s="179">
        <v>43546</v>
      </c>
      <c r="I1288" s="146"/>
      <c r="J1288" s="58"/>
      <c r="K1288" s="58" t="s">
        <v>11</v>
      </c>
      <c r="L1288" s="147" t="s">
        <v>228</v>
      </c>
      <c r="M1288" s="147"/>
      <c r="N1288" s="58"/>
      <c r="O1288" s="58" t="s">
        <v>13</v>
      </c>
      <c r="P1288" s="100" t="s">
        <v>163</v>
      </c>
      <c r="Q1288" s="144"/>
      <c r="R1288" s="145"/>
    </row>
    <row r="1289" spans="2:18" ht="14.45" x14ac:dyDescent="0.3">
      <c r="B1289" s="143"/>
      <c r="C1289" s="144"/>
      <c r="D1289" s="144"/>
      <c r="E1289" s="144"/>
      <c r="F1289" s="144"/>
      <c r="G1289" s="144"/>
      <c r="H1289" s="144"/>
      <c r="I1289" s="144"/>
      <c r="J1289" s="144"/>
      <c r="K1289" s="144"/>
      <c r="L1289" s="144"/>
      <c r="M1289" s="144"/>
      <c r="N1289" s="144"/>
      <c r="O1289" s="144"/>
      <c r="P1289" s="144"/>
      <c r="Q1289" s="144"/>
      <c r="R1289" s="145"/>
    </row>
    <row r="1290" spans="2:18" ht="15.75" thickBot="1" x14ac:dyDescent="0.3">
      <c r="B1290" s="143" t="s">
        <v>5</v>
      </c>
      <c r="C1290" s="144"/>
      <c r="D1290" s="146"/>
      <c r="E1290" s="146"/>
      <c r="F1290" s="58"/>
      <c r="G1290" s="58" t="s">
        <v>8</v>
      </c>
      <c r="H1290" s="146">
        <v>1230</v>
      </c>
      <c r="I1290" s="146"/>
      <c r="J1290" s="58"/>
      <c r="K1290" s="58" t="s">
        <v>12</v>
      </c>
      <c r="L1290" s="147"/>
      <c r="M1290" s="147"/>
      <c r="N1290" s="58"/>
      <c r="O1290" s="58" t="s">
        <v>14</v>
      </c>
      <c r="P1290" s="28" t="s">
        <v>168</v>
      </c>
      <c r="Q1290" s="144"/>
      <c r="R1290" s="145"/>
    </row>
    <row r="1291" spans="2:18" ht="14.45" x14ac:dyDescent="0.3">
      <c r="B1291" s="143"/>
      <c r="C1291" s="144"/>
      <c r="D1291" s="144"/>
      <c r="E1291" s="144"/>
      <c r="F1291" s="144"/>
      <c r="G1291" s="144"/>
      <c r="H1291" s="144"/>
      <c r="I1291" s="144"/>
      <c r="J1291" s="144"/>
      <c r="K1291" s="144"/>
      <c r="L1291" s="144"/>
      <c r="M1291" s="144"/>
      <c r="N1291" s="144"/>
      <c r="O1291" s="144"/>
      <c r="P1291" s="144"/>
      <c r="Q1291" s="144"/>
      <c r="R1291" s="145"/>
    </row>
    <row r="1292" spans="2:18" ht="15.75" thickBot="1" x14ac:dyDescent="0.3">
      <c r="B1292" s="143" t="s">
        <v>6</v>
      </c>
      <c r="C1292" s="144"/>
      <c r="D1292" s="146" t="s">
        <v>213</v>
      </c>
      <c r="E1292" s="146"/>
      <c r="F1292" s="58"/>
      <c r="G1292" s="58" t="s">
        <v>9</v>
      </c>
      <c r="H1292" s="146" t="s">
        <v>214</v>
      </c>
      <c r="I1292" s="146"/>
      <c r="J1292" s="58"/>
      <c r="K1292" s="58" t="s">
        <v>10</v>
      </c>
      <c r="L1292" s="147"/>
      <c r="M1292" s="147"/>
      <c r="N1292" s="58"/>
      <c r="O1292" s="58" t="s">
        <v>15</v>
      </c>
      <c r="P1292" s="47">
        <v>42</v>
      </c>
      <c r="Q1292" s="46" t="s">
        <v>16</v>
      </c>
      <c r="R1292" s="48">
        <v>154</v>
      </c>
    </row>
    <row r="1293" spans="2:18" thickBot="1" x14ac:dyDescent="0.35">
      <c r="B1293" s="148"/>
      <c r="C1293" s="149"/>
      <c r="D1293" s="149"/>
      <c r="E1293" s="149"/>
      <c r="F1293" s="149"/>
      <c r="G1293" s="149"/>
      <c r="H1293" s="149"/>
      <c r="I1293" s="149"/>
      <c r="J1293" s="149"/>
      <c r="K1293" s="149"/>
      <c r="L1293" s="149"/>
      <c r="M1293" s="149"/>
      <c r="N1293" s="149"/>
      <c r="O1293" s="149"/>
      <c r="P1293" s="149"/>
      <c r="Q1293" s="149"/>
      <c r="R1293" s="150"/>
    </row>
    <row r="1294" spans="2:18" thickBot="1" x14ac:dyDescent="0.35"/>
    <row r="1295" spans="2:18" x14ac:dyDescent="0.25">
      <c r="B1295" s="151" t="s">
        <v>17</v>
      </c>
      <c r="C1295" s="152"/>
      <c r="D1295" s="152"/>
      <c r="E1295" s="152"/>
      <c r="F1295" s="152"/>
      <c r="G1295" s="152"/>
      <c r="H1295" s="152"/>
      <c r="I1295" s="152"/>
      <c r="J1295" s="153" t="s">
        <v>24</v>
      </c>
      <c r="K1295" s="154"/>
      <c r="L1295" s="154"/>
      <c r="M1295" s="154"/>
      <c r="N1295" s="154"/>
      <c r="O1295" s="154"/>
      <c r="P1295" s="154"/>
      <c r="Q1295" s="154"/>
      <c r="R1295" s="155"/>
    </row>
    <row r="1296" spans="2:18" x14ac:dyDescent="0.25">
      <c r="B1296" s="162" t="s">
        <v>18</v>
      </c>
      <c r="C1296" s="163" t="s">
        <v>19</v>
      </c>
      <c r="D1296" s="163" t="s">
        <v>20</v>
      </c>
      <c r="E1296" s="147" t="s">
        <v>25</v>
      </c>
      <c r="F1296" s="147"/>
      <c r="G1296" s="147" t="s">
        <v>26</v>
      </c>
      <c r="H1296" s="147"/>
      <c r="I1296" s="163" t="s">
        <v>23</v>
      </c>
      <c r="J1296" s="156"/>
      <c r="K1296" s="157"/>
      <c r="L1296" s="157"/>
      <c r="M1296" s="157"/>
      <c r="N1296" s="157"/>
      <c r="O1296" s="157"/>
      <c r="P1296" s="157"/>
      <c r="Q1296" s="157"/>
      <c r="R1296" s="158"/>
    </row>
    <row r="1297" spans="2:18" x14ac:dyDescent="0.25">
      <c r="B1297" s="162"/>
      <c r="C1297" s="163"/>
      <c r="D1297" s="163"/>
      <c r="E1297" s="6" t="s">
        <v>21</v>
      </c>
      <c r="F1297" s="6" t="s">
        <v>22</v>
      </c>
      <c r="G1297" s="6" t="s">
        <v>21</v>
      </c>
      <c r="H1297" s="6" t="s">
        <v>22</v>
      </c>
      <c r="I1297" s="163"/>
      <c r="J1297" s="159"/>
      <c r="K1297" s="160"/>
      <c r="L1297" s="160"/>
      <c r="M1297" s="160"/>
      <c r="N1297" s="160"/>
      <c r="O1297" s="160"/>
      <c r="P1297" s="160"/>
      <c r="Q1297" s="160"/>
      <c r="R1297" s="161"/>
    </row>
    <row r="1298" spans="2:18" ht="28.9" customHeight="1" x14ac:dyDescent="0.25">
      <c r="B1298" s="11" t="s">
        <v>50</v>
      </c>
      <c r="C1298" s="12" t="s">
        <v>40</v>
      </c>
      <c r="D1298" s="13" t="s">
        <v>65</v>
      </c>
      <c r="E1298" s="45" t="s">
        <v>62</v>
      </c>
      <c r="F1298" s="15" t="s">
        <v>536</v>
      </c>
      <c r="G1298" s="12"/>
      <c r="H1298" s="12"/>
      <c r="I1298" s="97" t="s">
        <v>748</v>
      </c>
      <c r="J1298" s="164" t="s">
        <v>71</v>
      </c>
      <c r="K1298" s="165"/>
      <c r="L1298" s="165"/>
      <c r="M1298" s="165"/>
      <c r="N1298" s="165"/>
      <c r="O1298" s="165"/>
      <c r="P1298" s="165"/>
      <c r="Q1298" s="165"/>
      <c r="R1298" s="166"/>
    </row>
    <row r="1299" spans="2:18" ht="27.6" customHeight="1" x14ac:dyDescent="0.25">
      <c r="B1299" s="11" t="s">
        <v>50</v>
      </c>
      <c r="C1299" s="12" t="s">
        <v>40</v>
      </c>
      <c r="D1299" s="13" t="s">
        <v>63</v>
      </c>
      <c r="E1299" s="45" t="s">
        <v>64</v>
      </c>
      <c r="F1299" s="15" t="s">
        <v>536</v>
      </c>
      <c r="G1299" s="3"/>
      <c r="H1299" s="3"/>
      <c r="I1299" s="97" t="s">
        <v>748</v>
      </c>
      <c r="J1299" s="164" t="s">
        <v>169</v>
      </c>
      <c r="K1299" s="165"/>
      <c r="L1299" s="165"/>
      <c r="M1299" s="165"/>
      <c r="N1299" s="165"/>
      <c r="O1299" s="165"/>
      <c r="P1299" s="165"/>
      <c r="Q1299" s="165"/>
      <c r="R1299" s="166"/>
    </row>
    <row r="1300" spans="2:18" ht="32.450000000000003" customHeight="1" x14ac:dyDescent="0.25">
      <c r="B1300" s="11" t="s">
        <v>50</v>
      </c>
      <c r="C1300" s="12" t="s">
        <v>40</v>
      </c>
      <c r="D1300" s="13" t="s">
        <v>63</v>
      </c>
      <c r="E1300" s="45" t="s">
        <v>62</v>
      </c>
      <c r="F1300" s="15" t="s">
        <v>537</v>
      </c>
      <c r="G1300" s="3"/>
      <c r="I1300" s="97" t="s">
        <v>748</v>
      </c>
      <c r="J1300" s="164" t="s">
        <v>170</v>
      </c>
      <c r="K1300" s="165"/>
      <c r="L1300" s="165"/>
      <c r="M1300" s="165"/>
      <c r="N1300" s="165"/>
      <c r="O1300" s="165"/>
      <c r="P1300" s="165"/>
      <c r="Q1300" s="165"/>
      <c r="R1300" s="166"/>
    </row>
    <row r="1301" spans="2:18" ht="27" customHeight="1" x14ac:dyDescent="0.25">
      <c r="B1301" s="11" t="s">
        <v>50</v>
      </c>
      <c r="C1301" s="12" t="s">
        <v>40</v>
      </c>
      <c r="D1301" s="13" t="s">
        <v>56</v>
      </c>
      <c r="E1301" s="45" t="s">
        <v>62</v>
      </c>
      <c r="F1301" s="15" t="s">
        <v>537</v>
      </c>
      <c r="G1301" s="3"/>
      <c r="H1301" s="3"/>
      <c r="I1301" s="97" t="s">
        <v>748</v>
      </c>
      <c r="J1301" s="164" t="s">
        <v>171</v>
      </c>
      <c r="K1301" s="165"/>
      <c r="L1301" s="165"/>
      <c r="M1301" s="165"/>
      <c r="N1301" s="165"/>
      <c r="O1301" s="165"/>
      <c r="P1301" s="165"/>
      <c r="Q1301" s="165"/>
      <c r="R1301" s="166"/>
    </row>
    <row r="1302" spans="2:18" ht="18" customHeight="1" x14ac:dyDescent="0.25">
      <c r="B1302" s="11" t="s">
        <v>50</v>
      </c>
      <c r="C1302" s="12" t="s">
        <v>58</v>
      </c>
      <c r="D1302" s="12" t="s">
        <v>56</v>
      </c>
      <c r="E1302" s="45" t="s">
        <v>62</v>
      </c>
      <c r="F1302" s="12" t="s">
        <v>268</v>
      </c>
      <c r="G1302" s="3"/>
      <c r="H1302" s="3"/>
      <c r="I1302" s="97" t="s">
        <v>748</v>
      </c>
      <c r="J1302" s="132" t="s">
        <v>257</v>
      </c>
      <c r="K1302" s="133"/>
      <c r="L1302" s="133"/>
      <c r="M1302" s="133"/>
      <c r="N1302" s="133"/>
      <c r="O1302" s="133"/>
      <c r="P1302" s="133"/>
      <c r="Q1302" s="133"/>
      <c r="R1302" s="134"/>
    </row>
    <row r="1303" spans="2:18" ht="19.149999999999999" customHeight="1" x14ac:dyDescent="0.25">
      <c r="B1303" s="11" t="s">
        <v>94</v>
      </c>
      <c r="C1303" s="12" t="s">
        <v>58</v>
      </c>
      <c r="D1303" s="12" t="s">
        <v>56</v>
      </c>
      <c r="E1303" s="45" t="s">
        <v>62</v>
      </c>
      <c r="F1303" s="12" t="s">
        <v>268</v>
      </c>
      <c r="G1303" s="3"/>
      <c r="H1303" s="3"/>
      <c r="I1303" s="97" t="s">
        <v>749</v>
      </c>
      <c r="J1303" s="200"/>
      <c r="K1303" s="201"/>
      <c r="L1303" s="201"/>
      <c r="M1303" s="201"/>
      <c r="N1303" s="201"/>
      <c r="O1303" s="201"/>
      <c r="P1303" s="201"/>
      <c r="Q1303" s="201"/>
      <c r="R1303" s="202"/>
    </row>
    <row r="1304" spans="2:18" ht="14.45" customHeight="1" x14ac:dyDescent="0.25">
      <c r="B1304" s="130" t="s">
        <v>51</v>
      </c>
      <c r="C1304" s="131"/>
      <c r="D1304" s="131"/>
      <c r="E1304" s="131"/>
      <c r="F1304" s="131"/>
      <c r="G1304" s="131"/>
      <c r="H1304" s="131"/>
      <c r="I1304" s="131"/>
      <c r="J1304" s="167" t="s">
        <v>380</v>
      </c>
      <c r="K1304" s="168"/>
      <c r="L1304" s="168"/>
      <c r="M1304" s="168"/>
      <c r="N1304" s="168"/>
      <c r="O1304" s="168"/>
      <c r="P1304" s="168"/>
      <c r="Q1304" s="168"/>
      <c r="R1304" s="169"/>
    </row>
    <row r="1305" spans="2:18" ht="63" customHeight="1" x14ac:dyDescent="0.25">
      <c r="B1305" s="130"/>
      <c r="C1305" s="131"/>
      <c r="D1305" s="131"/>
      <c r="E1305" s="131"/>
      <c r="F1305" s="131"/>
      <c r="G1305" s="131"/>
      <c r="H1305" s="131"/>
      <c r="I1305" s="131"/>
      <c r="J1305" s="170"/>
      <c r="K1305" s="171"/>
      <c r="L1305" s="171"/>
      <c r="M1305" s="171"/>
      <c r="N1305" s="171"/>
      <c r="O1305" s="171"/>
      <c r="P1305" s="171"/>
      <c r="Q1305" s="171"/>
      <c r="R1305" s="172"/>
    </row>
    <row r="1306" spans="2:18" ht="14.45" customHeight="1" x14ac:dyDescent="0.25">
      <c r="B1306" s="130" t="s">
        <v>54</v>
      </c>
      <c r="C1306" s="131"/>
      <c r="D1306" s="131"/>
      <c r="E1306" s="131"/>
      <c r="F1306" s="131"/>
      <c r="G1306" s="131"/>
      <c r="H1306" s="131"/>
      <c r="I1306" s="131"/>
      <c r="J1306" s="132" t="s">
        <v>369</v>
      </c>
      <c r="K1306" s="133"/>
      <c r="L1306" s="133"/>
      <c r="M1306" s="133"/>
      <c r="N1306" s="133"/>
      <c r="O1306" s="133"/>
      <c r="P1306" s="133"/>
      <c r="Q1306" s="133"/>
      <c r="R1306" s="134"/>
    </row>
    <row r="1307" spans="2:18" x14ac:dyDescent="0.25">
      <c r="B1307" s="130"/>
      <c r="C1307" s="131"/>
      <c r="D1307" s="131"/>
      <c r="E1307" s="131"/>
      <c r="F1307" s="131"/>
      <c r="G1307" s="131"/>
      <c r="H1307" s="131"/>
      <c r="I1307" s="131"/>
      <c r="J1307" s="135"/>
      <c r="K1307" s="136"/>
      <c r="L1307" s="136"/>
      <c r="M1307" s="136"/>
      <c r="N1307" s="136"/>
      <c r="O1307" s="136"/>
      <c r="P1307" s="136"/>
      <c r="Q1307" s="136"/>
      <c r="R1307" s="137"/>
    </row>
    <row r="1308" spans="2:18" x14ac:dyDescent="0.25">
      <c r="B1308" s="130" t="s">
        <v>366</v>
      </c>
      <c r="C1308" s="131"/>
      <c r="D1308" s="131"/>
      <c r="E1308" s="131"/>
      <c r="F1308" s="131"/>
      <c r="G1308" s="131"/>
      <c r="H1308" s="131"/>
      <c r="I1308" s="131"/>
      <c r="J1308" s="135"/>
      <c r="K1308" s="136"/>
      <c r="L1308" s="136"/>
      <c r="M1308" s="136"/>
      <c r="N1308" s="136"/>
      <c r="O1308" s="136"/>
      <c r="P1308" s="136"/>
      <c r="Q1308" s="136"/>
      <c r="R1308" s="137"/>
    </row>
    <row r="1309" spans="2:18" ht="15.75" thickBot="1" x14ac:dyDescent="0.3">
      <c r="B1309" s="141"/>
      <c r="C1309" s="142"/>
      <c r="D1309" s="142"/>
      <c r="E1309" s="142"/>
      <c r="F1309" s="142"/>
      <c r="G1309" s="142"/>
      <c r="H1309" s="142"/>
      <c r="I1309" s="142"/>
      <c r="J1309" s="138"/>
      <c r="K1309" s="139"/>
      <c r="L1309" s="139"/>
      <c r="M1309" s="139"/>
      <c r="N1309" s="139"/>
      <c r="O1309" s="139"/>
      <c r="P1309" s="139"/>
      <c r="Q1309" s="139"/>
      <c r="R1309" s="140"/>
    </row>
    <row r="1310" spans="2:18" thickBot="1" x14ac:dyDescent="0.35"/>
    <row r="1311" spans="2:18" x14ac:dyDescent="0.25">
      <c r="B1311" s="173" t="s">
        <v>1</v>
      </c>
      <c r="C1311" s="154"/>
      <c r="D1311" s="154"/>
      <c r="E1311" s="154"/>
      <c r="F1311" s="154"/>
      <c r="G1311" s="154"/>
      <c r="H1311" s="154"/>
      <c r="I1311" s="154"/>
      <c r="J1311" s="154"/>
      <c r="K1311" s="154"/>
      <c r="L1311" s="154"/>
      <c r="M1311" s="154"/>
      <c r="N1311" s="154"/>
      <c r="O1311" s="154"/>
      <c r="P1311" s="154"/>
      <c r="Q1311" s="154"/>
      <c r="R1311" s="155"/>
    </row>
    <row r="1312" spans="2:18" x14ac:dyDescent="0.25">
      <c r="B1312" s="174"/>
      <c r="C1312" s="157"/>
      <c r="D1312" s="157"/>
      <c r="E1312" s="157"/>
      <c r="F1312" s="157"/>
      <c r="G1312" s="157"/>
      <c r="H1312" s="157"/>
      <c r="I1312" s="157"/>
      <c r="J1312" s="157"/>
      <c r="K1312" s="157"/>
      <c r="L1312" s="157"/>
      <c r="M1312" s="157"/>
      <c r="N1312" s="157"/>
      <c r="O1312" s="157"/>
      <c r="P1312" s="157"/>
      <c r="Q1312" s="157"/>
      <c r="R1312" s="158"/>
    </row>
    <row r="1313" spans="2:18" x14ac:dyDescent="0.25">
      <c r="B1313" s="174"/>
      <c r="C1313" s="157"/>
      <c r="D1313" s="157"/>
      <c r="E1313" s="157"/>
      <c r="F1313" s="157"/>
      <c r="G1313" s="157"/>
      <c r="H1313" s="157"/>
      <c r="I1313" s="157"/>
      <c r="J1313" s="157"/>
      <c r="K1313" s="157"/>
      <c r="L1313" s="157"/>
      <c r="M1313" s="157"/>
      <c r="N1313" s="157"/>
      <c r="O1313" s="157"/>
      <c r="P1313" s="157"/>
      <c r="Q1313" s="157"/>
      <c r="R1313" s="158"/>
    </row>
    <row r="1314" spans="2:18" x14ac:dyDescent="0.25">
      <c r="B1314" s="174" t="s">
        <v>2</v>
      </c>
      <c r="C1314" s="157"/>
      <c r="D1314" s="157"/>
      <c r="E1314" s="157"/>
      <c r="F1314" s="157"/>
      <c r="G1314" s="157"/>
      <c r="H1314" s="157"/>
      <c r="I1314" s="157"/>
      <c r="J1314" s="157"/>
      <c r="K1314" s="157"/>
      <c r="L1314" s="157"/>
      <c r="M1314" s="157"/>
      <c r="N1314" s="157"/>
      <c r="O1314" s="157"/>
      <c r="P1314" s="157"/>
      <c r="Q1314" s="157"/>
      <c r="R1314" s="158"/>
    </row>
    <row r="1315" spans="2:18" x14ac:dyDescent="0.25">
      <c r="B1315" s="174"/>
      <c r="C1315" s="157"/>
      <c r="D1315" s="157"/>
      <c r="E1315" s="157"/>
      <c r="F1315" s="157"/>
      <c r="G1315" s="157"/>
      <c r="H1315" s="157"/>
      <c r="I1315" s="157"/>
      <c r="J1315" s="157"/>
      <c r="K1315" s="157"/>
      <c r="L1315" s="157"/>
      <c r="M1315" s="157"/>
      <c r="N1315" s="157"/>
      <c r="O1315" s="157"/>
      <c r="P1315" s="157"/>
      <c r="Q1315" s="157"/>
      <c r="R1315" s="158"/>
    </row>
    <row r="1316" spans="2:18" ht="15.75" thickBot="1" x14ac:dyDescent="0.3">
      <c r="B1316" s="175" t="s">
        <v>3</v>
      </c>
      <c r="C1316" s="146"/>
      <c r="D1316" s="146"/>
      <c r="E1316" s="146"/>
      <c r="F1316" s="146"/>
      <c r="G1316" s="146"/>
      <c r="H1316" s="146"/>
      <c r="I1316" s="146"/>
      <c r="J1316" s="146"/>
      <c r="K1316" s="146"/>
      <c r="L1316" s="146"/>
      <c r="M1316" s="146"/>
      <c r="N1316" s="146"/>
      <c r="O1316" s="146"/>
      <c r="P1316" s="146"/>
      <c r="Q1316" s="146"/>
      <c r="R1316" s="176"/>
    </row>
    <row r="1317" spans="2:18" thickBot="1" x14ac:dyDescent="0.35"/>
    <row r="1318" spans="2:18" ht="14.45" x14ac:dyDescent="0.3">
      <c r="B1318" s="177"/>
      <c r="C1318" s="178"/>
      <c r="D1318" s="178"/>
      <c r="E1318" s="178"/>
      <c r="F1318" s="178"/>
      <c r="G1318" s="178"/>
      <c r="H1318" s="178"/>
      <c r="I1318" s="178"/>
      <c r="J1318" s="178"/>
      <c r="K1318" s="178"/>
      <c r="L1318" s="178"/>
      <c r="M1318" s="178"/>
      <c r="N1318" s="178"/>
      <c r="O1318" s="178"/>
      <c r="P1318" s="178"/>
      <c r="Q1318" s="178"/>
      <c r="R1318" s="9"/>
    </row>
    <row r="1319" spans="2:18" ht="15.75" thickBot="1" x14ac:dyDescent="0.3">
      <c r="B1319" s="143" t="s">
        <v>4</v>
      </c>
      <c r="C1319" s="144"/>
      <c r="D1319" s="146" t="s">
        <v>272</v>
      </c>
      <c r="E1319" s="146"/>
      <c r="F1319" s="58"/>
      <c r="G1319" s="58" t="s">
        <v>7</v>
      </c>
      <c r="H1319" s="179">
        <v>43546</v>
      </c>
      <c r="I1319" s="146"/>
      <c r="J1319" s="58"/>
      <c r="K1319" s="58" t="s">
        <v>11</v>
      </c>
      <c r="L1319" s="147" t="s">
        <v>228</v>
      </c>
      <c r="M1319" s="147"/>
      <c r="N1319" s="58"/>
      <c r="O1319" s="58" t="s">
        <v>13</v>
      </c>
      <c r="P1319" s="100" t="s">
        <v>168</v>
      </c>
      <c r="Q1319" s="144"/>
      <c r="R1319" s="145"/>
    </row>
    <row r="1320" spans="2:18" ht="14.45" x14ac:dyDescent="0.3">
      <c r="B1320" s="143"/>
      <c r="C1320" s="144"/>
      <c r="D1320" s="144"/>
      <c r="E1320" s="144"/>
      <c r="F1320" s="144"/>
      <c r="G1320" s="144"/>
      <c r="H1320" s="144"/>
      <c r="I1320" s="144"/>
      <c r="J1320" s="144"/>
      <c r="K1320" s="144"/>
      <c r="L1320" s="144"/>
      <c r="M1320" s="144"/>
      <c r="N1320" s="144"/>
      <c r="O1320" s="144"/>
      <c r="P1320" s="144"/>
      <c r="Q1320" s="144"/>
      <c r="R1320" s="145"/>
    </row>
    <row r="1321" spans="2:18" ht="15.75" thickBot="1" x14ac:dyDescent="0.3">
      <c r="B1321" s="143" t="s">
        <v>5</v>
      </c>
      <c r="C1321" s="144"/>
      <c r="D1321" s="146"/>
      <c r="E1321" s="146"/>
      <c r="F1321" s="58"/>
      <c r="G1321" s="58" t="s">
        <v>8</v>
      </c>
      <c r="H1321" s="146">
        <v>1230</v>
      </c>
      <c r="I1321" s="146"/>
      <c r="J1321" s="58"/>
      <c r="K1321" s="58" t="s">
        <v>12</v>
      </c>
      <c r="L1321" s="147"/>
      <c r="M1321" s="147"/>
      <c r="N1321" s="58"/>
      <c r="O1321" s="58" t="s">
        <v>14</v>
      </c>
      <c r="P1321" s="28" t="s">
        <v>172</v>
      </c>
      <c r="Q1321" s="144"/>
      <c r="R1321" s="145"/>
    </row>
    <row r="1322" spans="2:18" ht="14.45" x14ac:dyDescent="0.3">
      <c r="B1322" s="143"/>
      <c r="C1322" s="144"/>
      <c r="D1322" s="144"/>
      <c r="E1322" s="144"/>
      <c r="F1322" s="144"/>
      <c r="G1322" s="144"/>
      <c r="H1322" s="144"/>
      <c r="I1322" s="144"/>
      <c r="J1322" s="144"/>
      <c r="K1322" s="144"/>
      <c r="L1322" s="144"/>
      <c r="M1322" s="144"/>
      <c r="N1322" s="144"/>
      <c r="O1322" s="144"/>
      <c r="P1322" s="144"/>
      <c r="Q1322" s="144"/>
      <c r="R1322" s="145"/>
    </row>
    <row r="1323" spans="2:18" ht="15.75" thickBot="1" x14ac:dyDescent="0.3">
      <c r="B1323" s="143" t="s">
        <v>6</v>
      </c>
      <c r="C1323" s="144"/>
      <c r="D1323" s="146" t="s">
        <v>213</v>
      </c>
      <c r="E1323" s="146"/>
      <c r="F1323" s="58"/>
      <c r="G1323" s="58" t="s">
        <v>9</v>
      </c>
      <c r="H1323" s="146" t="s">
        <v>214</v>
      </c>
      <c r="I1323" s="146"/>
      <c r="J1323" s="58"/>
      <c r="K1323" s="58" t="s">
        <v>10</v>
      </c>
      <c r="L1323" s="147"/>
      <c r="M1323" s="147"/>
      <c r="N1323" s="58"/>
      <c r="O1323" s="58" t="s">
        <v>15</v>
      </c>
      <c r="P1323" s="47">
        <v>43</v>
      </c>
      <c r="Q1323" s="46" t="s">
        <v>16</v>
      </c>
      <c r="R1323" s="48">
        <v>154</v>
      </c>
    </row>
    <row r="1324" spans="2:18" thickBot="1" x14ac:dyDescent="0.35">
      <c r="B1324" s="148"/>
      <c r="C1324" s="149"/>
      <c r="D1324" s="149"/>
      <c r="E1324" s="149"/>
      <c r="F1324" s="149"/>
      <c r="G1324" s="149"/>
      <c r="H1324" s="149"/>
      <c r="I1324" s="149"/>
      <c r="J1324" s="149"/>
      <c r="K1324" s="149"/>
      <c r="L1324" s="149"/>
      <c r="M1324" s="149"/>
      <c r="N1324" s="149"/>
      <c r="O1324" s="149"/>
      <c r="P1324" s="149"/>
      <c r="Q1324" s="149"/>
      <c r="R1324" s="150"/>
    </row>
    <row r="1325" spans="2:18" thickBot="1" x14ac:dyDescent="0.35"/>
    <row r="1326" spans="2:18" x14ac:dyDescent="0.25">
      <c r="B1326" s="151" t="s">
        <v>17</v>
      </c>
      <c r="C1326" s="152"/>
      <c r="D1326" s="152"/>
      <c r="E1326" s="152"/>
      <c r="F1326" s="152"/>
      <c r="G1326" s="152"/>
      <c r="H1326" s="152"/>
      <c r="I1326" s="152"/>
      <c r="J1326" s="153" t="s">
        <v>24</v>
      </c>
      <c r="K1326" s="154"/>
      <c r="L1326" s="154"/>
      <c r="M1326" s="154"/>
      <c r="N1326" s="154"/>
      <c r="O1326" s="154"/>
      <c r="P1326" s="154"/>
      <c r="Q1326" s="154"/>
      <c r="R1326" s="155"/>
    </row>
    <row r="1327" spans="2:18" x14ac:dyDescent="0.25">
      <c r="B1327" s="162" t="s">
        <v>18</v>
      </c>
      <c r="C1327" s="163" t="s">
        <v>19</v>
      </c>
      <c r="D1327" s="163" t="s">
        <v>20</v>
      </c>
      <c r="E1327" s="147" t="s">
        <v>25</v>
      </c>
      <c r="F1327" s="147"/>
      <c r="G1327" s="147" t="s">
        <v>26</v>
      </c>
      <c r="H1327" s="147"/>
      <c r="I1327" s="163" t="s">
        <v>23</v>
      </c>
      <c r="J1327" s="156"/>
      <c r="K1327" s="157"/>
      <c r="L1327" s="157"/>
      <c r="M1327" s="157"/>
      <c r="N1327" s="157"/>
      <c r="O1327" s="157"/>
      <c r="P1327" s="157"/>
      <c r="Q1327" s="157"/>
      <c r="R1327" s="158"/>
    </row>
    <row r="1328" spans="2:18" x14ac:dyDescent="0.25">
      <c r="B1328" s="162"/>
      <c r="C1328" s="163"/>
      <c r="D1328" s="163"/>
      <c r="E1328" s="6" t="s">
        <v>21</v>
      </c>
      <c r="F1328" s="6" t="s">
        <v>22</v>
      </c>
      <c r="G1328" s="6" t="s">
        <v>21</v>
      </c>
      <c r="H1328" s="6" t="s">
        <v>22</v>
      </c>
      <c r="I1328" s="163"/>
      <c r="J1328" s="159"/>
      <c r="K1328" s="160"/>
      <c r="L1328" s="160"/>
      <c r="M1328" s="160"/>
      <c r="N1328" s="160"/>
      <c r="O1328" s="160"/>
      <c r="P1328" s="160"/>
      <c r="Q1328" s="160"/>
      <c r="R1328" s="161"/>
    </row>
    <row r="1329" spans="2:18" ht="30.6" customHeight="1" x14ac:dyDescent="0.25">
      <c r="B1329" s="11" t="s">
        <v>50</v>
      </c>
      <c r="C1329" s="12" t="s">
        <v>40</v>
      </c>
      <c r="D1329" s="13" t="s">
        <v>56</v>
      </c>
      <c r="E1329" s="45" t="s">
        <v>62</v>
      </c>
      <c r="F1329" s="15" t="s">
        <v>536</v>
      </c>
      <c r="G1329" s="12"/>
      <c r="H1329" s="12"/>
      <c r="I1329" s="97" t="s">
        <v>750</v>
      </c>
      <c r="J1329" s="164" t="s">
        <v>173</v>
      </c>
      <c r="K1329" s="165"/>
      <c r="L1329" s="165"/>
      <c r="M1329" s="165"/>
      <c r="N1329" s="165"/>
      <c r="O1329" s="165"/>
      <c r="P1329" s="165"/>
      <c r="Q1329" s="165"/>
      <c r="R1329" s="166"/>
    </row>
    <row r="1330" spans="2:18" ht="29.45" customHeight="1" x14ac:dyDescent="0.25">
      <c r="B1330" s="11" t="s">
        <v>50</v>
      </c>
      <c r="C1330" s="12" t="s">
        <v>40</v>
      </c>
      <c r="D1330" s="13" t="s">
        <v>56</v>
      </c>
      <c r="E1330" s="45" t="s">
        <v>64</v>
      </c>
      <c r="F1330" s="15" t="s">
        <v>536</v>
      </c>
      <c r="G1330" s="3"/>
      <c r="H1330" s="3"/>
      <c r="I1330" s="97" t="s">
        <v>750</v>
      </c>
      <c r="J1330" s="164" t="s">
        <v>174</v>
      </c>
      <c r="K1330" s="165"/>
      <c r="L1330" s="165"/>
      <c r="M1330" s="165"/>
      <c r="N1330" s="165"/>
      <c r="O1330" s="165"/>
      <c r="P1330" s="165"/>
      <c r="Q1330" s="165"/>
      <c r="R1330" s="166"/>
    </row>
    <row r="1331" spans="2:18" ht="28.9" customHeight="1" x14ac:dyDescent="0.25">
      <c r="B1331" s="11" t="s">
        <v>50</v>
      </c>
      <c r="C1331" s="12" t="s">
        <v>40</v>
      </c>
      <c r="D1331" s="13" t="s">
        <v>63</v>
      </c>
      <c r="E1331" s="45" t="s">
        <v>62</v>
      </c>
      <c r="F1331" s="15" t="s">
        <v>537</v>
      </c>
      <c r="G1331" s="3"/>
      <c r="I1331" s="97" t="s">
        <v>750</v>
      </c>
      <c r="J1331" s="164" t="s">
        <v>157</v>
      </c>
      <c r="K1331" s="165"/>
      <c r="L1331" s="165"/>
      <c r="M1331" s="165"/>
      <c r="N1331" s="165"/>
      <c r="O1331" s="165"/>
      <c r="P1331" s="165"/>
      <c r="Q1331" s="165"/>
      <c r="R1331" s="166"/>
    </row>
    <row r="1332" spans="2:18" ht="29.45" customHeight="1" x14ac:dyDescent="0.25">
      <c r="B1332" s="11" t="s">
        <v>50</v>
      </c>
      <c r="C1332" s="12" t="s">
        <v>40</v>
      </c>
      <c r="D1332" s="13" t="s">
        <v>63</v>
      </c>
      <c r="E1332" s="45" t="s">
        <v>62</v>
      </c>
      <c r="F1332" s="15" t="s">
        <v>537</v>
      </c>
      <c r="G1332" s="3"/>
      <c r="H1332" s="3"/>
      <c r="I1332" s="102" t="s">
        <v>750</v>
      </c>
      <c r="J1332" s="164" t="s">
        <v>90</v>
      </c>
      <c r="K1332" s="165"/>
      <c r="L1332" s="165"/>
      <c r="M1332" s="165"/>
      <c r="N1332" s="165"/>
      <c r="O1332" s="165"/>
      <c r="P1332" s="165"/>
      <c r="Q1332" s="165"/>
      <c r="R1332" s="166"/>
    </row>
    <row r="1333" spans="2:18" ht="14.45" customHeight="1" x14ac:dyDescent="0.25">
      <c r="B1333" s="11" t="s">
        <v>50</v>
      </c>
      <c r="C1333" s="12" t="s">
        <v>58</v>
      </c>
      <c r="D1333" s="12" t="s">
        <v>56</v>
      </c>
      <c r="E1333" s="45" t="s">
        <v>62</v>
      </c>
      <c r="F1333" s="45" t="s">
        <v>268</v>
      </c>
      <c r="G1333" s="3"/>
      <c r="H1333" s="3"/>
      <c r="I1333" s="97" t="s">
        <v>750</v>
      </c>
      <c r="J1333" s="132" t="s">
        <v>257</v>
      </c>
      <c r="K1333" s="133"/>
      <c r="L1333" s="133"/>
      <c r="M1333" s="133"/>
      <c r="N1333" s="133"/>
      <c r="O1333" s="133"/>
      <c r="P1333" s="133"/>
      <c r="Q1333" s="133"/>
      <c r="R1333" s="134"/>
    </row>
    <row r="1334" spans="2:18" ht="14.45" customHeight="1" x14ac:dyDescent="0.25">
      <c r="B1334" s="11" t="s">
        <v>94</v>
      </c>
      <c r="C1334" s="12" t="s">
        <v>58</v>
      </c>
      <c r="D1334" s="12" t="s">
        <v>56</v>
      </c>
      <c r="E1334" s="45" t="s">
        <v>62</v>
      </c>
      <c r="F1334" s="45" t="s">
        <v>268</v>
      </c>
      <c r="G1334" s="3"/>
      <c r="H1334" s="3"/>
      <c r="I1334" s="3"/>
      <c r="J1334" s="200"/>
      <c r="K1334" s="201"/>
      <c r="L1334" s="201"/>
      <c r="M1334" s="201"/>
      <c r="N1334" s="201"/>
      <c r="O1334" s="201"/>
      <c r="P1334" s="201"/>
      <c r="Q1334" s="201"/>
      <c r="R1334" s="202"/>
    </row>
    <row r="1335" spans="2:18" ht="14.45" customHeight="1" x14ac:dyDescent="0.25">
      <c r="B1335" s="130" t="s">
        <v>51</v>
      </c>
      <c r="C1335" s="131"/>
      <c r="D1335" s="131"/>
      <c r="E1335" s="131"/>
      <c r="F1335" s="131"/>
      <c r="G1335" s="131"/>
      <c r="H1335" s="131"/>
      <c r="I1335" s="131"/>
      <c r="J1335" s="167" t="s">
        <v>382</v>
      </c>
      <c r="K1335" s="168"/>
      <c r="L1335" s="168"/>
      <c r="M1335" s="168"/>
      <c r="N1335" s="168"/>
      <c r="O1335" s="168"/>
      <c r="P1335" s="168"/>
      <c r="Q1335" s="168"/>
      <c r="R1335" s="169"/>
    </row>
    <row r="1336" spans="2:18" ht="60.6" customHeight="1" x14ac:dyDescent="0.25">
      <c r="B1336" s="130"/>
      <c r="C1336" s="131"/>
      <c r="D1336" s="131"/>
      <c r="E1336" s="131"/>
      <c r="F1336" s="131"/>
      <c r="G1336" s="131"/>
      <c r="H1336" s="131"/>
      <c r="I1336" s="131"/>
      <c r="J1336" s="170"/>
      <c r="K1336" s="171"/>
      <c r="L1336" s="171"/>
      <c r="M1336" s="171"/>
      <c r="N1336" s="171"/>
      <c r="O1336" s="171"/>
      <c r="P1336" s="171"/>
      <c r="Q1336" s="171"/>
      <c r="R1336" s="172"/>
    </row>
    <row r="1337" spans="2:18" ht="14.45" customHeight="1" x14ac:dyDescent="0.25">
      <c r="B1337" s="130" t="s">
        <v>54</v>
      </c>
      <c r="C1337" s="131"/>
      <c r="D1337" s="131"/>
      <c r="E1337" s="131"/>
      <c r="F1337" s="131"/>
      <c r="G1337" s="131"/>
      <c r="H1337" s="131"/>
      <c r="I1337" s="131"/>
      <c r="J1337" s="132" t="s">
        <v>370</v>
      </c>
      <c r="K1337" s="133"/>
      <c r="L1337" s="133"/>
      <c r="M1337" s="133"/>
      <c r="N1337" s="133"/>
      <c r="O1337" s="133"/>
      <c r="P1337" s="133"/>
      <c r="Q1337" s="133"/>
      <c r="R1337" s="134"/>
    </row>
    <row r="1338" spans="2:18" x14ac:dyDescent="0.25">
      <c r="B1338" s="130"/>
      <c r="C1338" s="131"/>
      <c r="D1338" s="131"/>
      <c r="E1338" s="131"/>
      <c r="F1338" s="131"/>
      <c r="G1338" s="131"/>
      <c r="H1338" s="131"/>
      <c r="I1338" s="131"/>
      <c r="J1338" s="135"/>
      <c r="K1338" s="136"/>
      <c r="L1338" s="136"/>
      <c r="M1338" s="136"/>
      <c r="N1338" s="136"/>
      <c r="O1338" s="136"/>
      <c r="P1338" s="136"/>
      <c r="Q1338" s="136"/>
      <c r="R1338" s="137"/>
    </row>
    <row r="1339" spans="2:18" x14ac:dyDescent="0.25">
      <c r="B1339" s="130" t="s">
        <v>366</v>
      </c>
      <c r="C1339" s="131"/>
      <c r="D1339" s="131"/>
      <c r="E1339" s="131"/>
      <c r="F1339" s="131"/>
      <c r="G1339" s="131"/>
      <c r="H1339" s="131"/>
      <c r="I1339" s="131"/>
      <c r="J1339" s="135"/>
      <c r="K1339" s="136"/>
      <c r="L1339" s="136"/>
      <c r="M1339" s="136"/>
      <c r="N1339" s="136"/>
      <c r="O1339" s="136"/>
      <c r="P1339" s="136"/>
      <c r="Q1339" s="136"/>
      <c r="R1339" s="137"/>
    </row>
    <row r="1340" spans="2:18" ht="15.75" thickBot="1" x14ac:dyDescent="0.3">
      <c r="B1340" s="141"/>
      <c r="C1340" s="142"/>
      <c r="D1340" s="142"/>
      <c r="E1340" s="142"/>
      <c r="F1340" s="142"/>
      <c r="G1340" s="142"/>
      <c r="H1340" s="142"/>
      <c r="I1340" s="142"/>
      <c r="J1340" s="138"/>
      <c r="K1340" s="139"/>
      <c r="L1340" s="139"/>
      <c r="M1340" s="139"/>
      <c r="N1340" s="139"/>
      <c r="O1340" s="139"/>
      <c r="P1340" s="139"/>
      <c r="Q1340" s="139"/>
      <c r="R1340" s="140"/>
    </row>
    <row r="1341" spans="2:18" thickBot="1" x14ac:dyDescent="0.35"/>
    <row r="1342" spans="2:18" x14ac:dyDescent="0.25">
      <c r="B1342" s="173" t="s">
        <v>1</v>
      </c>
      <c r="C1342" s="154"/>
      <c r="D1342" s="154"/>
      <c r="E1342" s="154"/>
      <c r="F1342" s="154"/>
      <c r="G1342" s="154"/>
      <c r="H1342" s="154"/>
      <c r="I1342" s="154"/>
      <c r="J1342" s="154"/>
      <c r="K1342" s="154"/>
      <c r="L1342" s="154"/>
      <c r="M1342" s="154"/>
      <c r="N1342" s="154"/>
      <c r="O1342" s="154"/>
      <c r="P1342" s="154"/>
      <c r="Q1342" s="154"/>
      <c r="R1342" s="155"/>
    </row>
    <row r="1343" spans="2:18" x14ac:dyDescent="0.25">
      <c r="B1343" s="174"/>
      <c r="C1343" s="157"/>
      <c r="D1343" s="157"/>
      <c r="E1343" s="157"/>
      <c r="F1343" s="157"/>
      <c r="G1343" s="157"/>
      <c r="H1343" s="157"/>
      <c r="I1343" s="157"/>
      <c r="J1343" s="157"/>
      <c r="K1343" s="157"/>
      <c r="L1343" s="157"/>
      <c r="M1343" s="157"/>
      <c r="N1343" s="157"/>
      <c r="O1343" s="157"/>
      <c r="P1343" s="157"/>
      <c r="Q1343" s="157"/>
      <c r="R1343" s="158"/>
    </row>
    <row r="1344" spans="2:18" x14ac:dyDescent="0.25">
      <c r="B1344" s="174"/>
      <c r="C1344" s="157"/>
      <c r="D1344" s="157"/>
      <c r="E1344" s="157"/>
      <c r="F1344" s="157"/>
      <c r="G1344" s="157"/>
      <c r="H1344" s="157"/>
      <c r="I1344" s="157"/>
      <c r="J1344" s="157"/>
      <c r="K1344" s="157"/>
      <c r="L1344" s="157"/>
      <c r="M1344" s="157"/>
      <c r="N1344" s="157"/>
      <c r="O1344" s="157"/>
      <c r="P1344" s="157"/>
      <c r="Q1344" s="157"/>
      <c r="R1344" s="158"/>
    </row>
    <row r="1345" spans="2:18" x14ac:dyDescent="0.25">
      <c r="B1345" s="174" t="s">
        <v>2</v>
      </c>
      <c r="C1345" s="157"/>
      <c r="D1345" s="157"/>
      <c r="E1345" s="157"/>
      <c r="F1345" s="157"/>
      <c r="G1345" s="157"/>
      <c r="H1345" s="157"/>
      <c r="I1345" s="157"/>
      <c r="J1345" s="157"/>
      <c r="K1345" s="157"/>
      <c r="L1345" s="157"/>
      <c r="M1345" s="157"/>
      <c r="N1345" s="157"/>
      <c r="O1345" s="157"/>
      <c r="P1345" s="157"/>
      <c r="Q1345" s="157"/>
      <c r="R1345" s="158"/>
    </row>
    <row r="1346" spans="2:18" x14ac:dyDescent="0.25">
      <c r="B1346" s="174"/>
      <c r="C1346" s="157"/>
      <c r="D1346" s="157"/>
      <c r="E1346" s="157"/>
      <c r="F1346" s="157"/>
      <c r="G1346" s="157"/>
      <c r="H1346" s="157"/>
      <c r="I1346" s="157"/>
      <c r="J1346" s="157"/>
      <c r="K1346" s="157"/>
      <c r="L1346" s="157"/>
      <c r="M1346" s="157"/>
      <c r="N1346" s="157"/>
      <c r="O1346" s="157"/>
      <c r="P1346" s="157"/>
      <c r="Q1346" s="157"/>
      <c r="R1346" s="158"/>
    </row>
    <row r="1347" spans="2:18" ht="15.75" thickBot="1" x14ac:dyDescent="0.3">
      <c r="B1347" s="175" t="s">
        <v>3</v>
      </c>
      <c r="C1347" s="146"/>
      <c r="D1347" s="146"/>
      <c r="E1347" s="146"/>
      <c r="F1347" s="146"/>
      <c r="G1347" s="146"/>
      <c r="H1347" s="146"/>
      <c r="I1347" s="146"/>
      <c r="J1347" s="146"/>
      <c r="K1347" s="146"/>
      <c r="L1347" s="146"/>
      <c r="M1347" s="146"/>
      <c r="N1347" s="146"/>
      <c r="O1347" s="146"/>
      <c r="P1347" s="146"/>
      <c r="Q1347" s="146"/>
      <c r="R1347" s="176"/>
    </row>
    <row r="1348" spans="2:18" thickBot="1" x14ac:dyDescent="0.35"/>
    <row r="1349" spans="2:18" ht="14.45" x14ac:dyDescent="0.3">
      <c r="B1349" s="177"/>
      <c r="C1349" s="178"/>
      <c r="D1349" s="178"/>
      <c r="E1349" s="178"/>
      <c r="F1349" s="178"/>
      <c r="G1349" s="178"/>
      <c r="H1349" s="178"/>
      <c r="I1349" s="178"/>
      <c r="J1349" s="178"/>
      <c r="K1349" s="178"/>
      <c r="L1349" s="178"/>
      <c r="M1349" s="178"/>
      <c r="N1349" s="178"/>
      <c r="O1349" s="178"/>
      <c r="P1349" s="178"/>
      <c r="Q1349" s="178"/>
      <c r="R1349" s="9"/>
    </row>
    <row r="1350" spans="2:18" ht="15.75" thickBot="1" x14ac:dyDescent="0.3">
      <c r="B1350" s="143" t="s">
        <v>4</v>
      </c>
      <c r="C1350" s="144"/>
      <c r="D1350" s="146" t="s">
        <v>273</v>
      </c>
      <c r="E1350" s="146"/>
      <c r="F1350" s="58"/>
      <c r="G1350" s="58" t="s">
        <v>7</v>
      </c>
      <c r="H1350" s="179">
        <v>43546</v>
      </c>
      <c r="I1350" s="146"/>
      <c r="J1350" s="58"/>
      <c r="K1350" s="58" t="s">
        <v>11</v>
      </c>
      <c r="L1350" s="147" t="s">
        <v>228</v>
      </c>
      <c r="M1350" s="147"/>
      <c r="N1350" s="58"/>
      <c r="O1350" s="58" t="s">
        <v>13</v>
      </c>
      <c r="P1350" s="100" t="s">
        <v>172</v>
      </c>
      <c r="Q1350" s="144"/>
      <c r="R1350" s="145"/>
    </row>
    <row r="1351" spans="2:18" ht="14.45" x14ac:dyDescent="0.3">
      <c r="B1351" s="143"/>
      <c r="C1351" s="144"/>
      <c r="D1351" s="144"/>
      <c r="E1351" s="144"/>
      <c r="F1351" s="144"/>
      <c r="G1351" s="144"/>
      <c r="H1351" s="144"/>
      <c r="I1351" s="144"/>
      <c r="J1351" s="144"/>
      <c r="K1351" s="144"/>
      <c r="L1351" s="144"/>
      <c r="M1351" s="144"/>
      <c r="N1351" s="144"/>
      <c r="O1351" s="144"/>
      <c r="P1351" s="144"/>
      <c r="Q1351" s="144"/>
      <c r="R1351" s="145"/>
    </row>
    <row r="1352" spans="2:18" ht="15.75" thickBot="1" x14ac:dyDescent="0.3">
      <c r="B1352" s="143" t="s">
        <v>5</v>
      </c>
      <c r="C1352" s="144"/>
      <c r="D1352" s="146"/>
      <c r="E1352" s="146"/>
      <c r="F1352" s="58"/>
      <c r="G1352" s="58" t="s">
        <v>8</v>
      </c>
      <c r="H1352" s="146">
        <v>1230</v>
      </c>
      <c r="I1352" s="146"/>
      <c r="J1352" s="58"/>
      <c r="K1352" s="58" t="s">
        <v>12</v>
      </c>
      <c r="L1352" s="147"/>
      <c r="M1352" s="147"/>
      <c r="N1352" s="58"/>
      <c r="O1352" s="58" t="s">
        <v>14</v>
      </c>
      <c r="P1352" s="28" t="s">
        <v>175</v>
      </c>
      <c r="Q1352" s="144"/>
      <c r="R1352" s="145"/>
    </row>
    <row r="1353" spans="2:18" ht="14.45" x14ac:dyDescent="0.3">
      <c r="B1353" s="143"/>
      <c r="C1353" s="144"/>
      <c r="D1353" s="144"/>
      <c r="E1353" s="144"/>
      <c r="F1353" s="144"/>
      <c r="G1353" s="144"/>
      <c r="H1353" s="144"/>
      <c r="I1353" s="144"/>
      <c r="J1353" s="144"/>
      <c r="K1353" s="144"/>
      <c r="L1353" s="144"/>
      <c r="M1353" s="144"/>
      <c r="N1353" s="144"/>
      <c r="O1353" s="144"/>
      <c r="P1353" s="144"/>
      <c r="Q1353" s="144"/>
      <c r="R1353" s="145"/>
    </row>
    <row r="1354" spans="2:18" ht="15.75" thickBot="1" x14ac:dyDescent="0.3">
      <c r="B1354" s="143" t="s">
        <v>6</v>
      </c>
      <c r="C1354" s="144"/>
      <c r="D1354" s="146" t="s">
        <v>213</v>
      </c>
      <c r="E1354" s="146"/>
      <c r="F1354" s="58"/>
      <c r="G1354" s="58" t="s">
        <v>9</v>
      </c>
      <c r="H1354" s="146" t="s">
        <v>214</v>
      </c>
      <c r="I1354" s="146"/>
      <c r="J1354" s="58"/>
      <c r="K1354" s="58" t="s">
        <v>10</v>
      </c>
      <c r="L1354" s="147"/>
      <c r="M1354" s="147"/>
      <c r="N1354" s="58"/>
      <c r="O1354" s="58" t="s">
        <v>15</v>
      </c>
      <c r="P1354" s="47">
        <v>44</v>
      </c>
      <c r="Q1354" s="46" t="s">
        <v>16</v>
      </c>
      <c r="R1354" s="48">
        <v>154</v>
      </c>
    </row>
    <row r="1355" spans="2:18" thickBot="1" x14ac:dyDescent="0.35">
      <c r="B1355" s="148"/>
      <c r="C1355" s="149"/>
      <c r="D1355" s="149"/>
      <c r="E1355" s="149"/>
      <c r="F1355" s="149"/>
      <c r="G1355" s="149"/>
      <c r="H1355" s="149"/>
      <c r="I1355" s="149"/>
      <c r="J1355" s="149"/>
      <c r="K1355" s="149"/>
      <c r="L1355" s="149"/>
      <c r="M1355" s="149"/>
      <c r="N1355" s="149"/>
      <c r="O1355" s="149"/>
      <c r="P1355" s="149"/>
      <c r="Q1355" s="149"/>
      <c r="R1355" s="150"/>
    </row>
    <row r="1356" spans="2:18" thickBot="1" x14ac:dyDescent="0.35"/>
    <row r="1357" spans="2:18" x14ac:dyDescent="0.25">
      <c r="B1357" s="151" t="s">
        <v>17</v>
      </c>
      <c r="C1357" s="152"/>
      <c r="D1357" s="152"/>
      <c r="E1357" s="152"/>
      <c r="F1357" s="152"/>
      <c r="G1357" s="152"/>
      <c r="H1357" s="152"/>
      <c r="I1357" s="152"/>
      <c r="J1357" s="153" t="s">
        <v>24</v>
      </c>
      <c r="K1357" s="154"/>
      <c r="L1357" s="154"/>
      <c r="M1357" s="154"/>
      <c r="N1357" s="154"/>
      <c r="O1357" s="154"/>
      <c r="P1357" s="154"/>
      <c r="Q1357" s="154"/>
      <c r="R1357" s="155"/>
    </row>
    <row r="1358" spans="2:18" x14ac:dyDescent="0.25">
      <c r="B1358" s="162" t="s">
        <v>18</v>
      </c>
      <c r="C1358" s="163" t="s">
        <v>19</v>
      </c>
      <c r="D1358" s="163" t="s">
        <v>20</v>
      </c>
      <c r="E1358" s="147" t="s">
        <v>25</v>
      </c>
      <c r="F1358" s="147"/>
      <c r="G1358" s="147" t="s">
        <v>26</v>
      </c>
      <c r="H1358" s="147"/>
      <c r="I1358" s="163" t="s">
        <v>23</v>
      </c>
      <c r="J1358" s="156"/>
      <c r="K1358" s="157"/>
      <c r="L1358" s="157"/>
      <c r="M1358" s="157"/>
      <c r="N1358" s="157"/>
      <c r="O1358" s="157"/>
      <c r="P1358" s="157"/>
      <c r="Q1358" s="157"/>
      <c r="R1358" s="158"/>
    </row>
    <row r="1359" spans="2:18" x14ac:dyDescent="0.25">
      <c r="B1359" s="162"/>
      <c r="C1359" s="163"/>
      <c r="D1359" s="163"/>
      <c r="E1359" s="6" t="s">
        <v>21</v>
      </c>
      <c r="F1359" s="6" t="s">
        <v>22</v>
      </c>
      <c r="G1359" s="6" t="s">
        <v>21</v>
      </c>
      <c r="H1359" s="6" t="s">
        <v>22</v>
      </c>
      <c r="I1359" s="163"/>
      <c r="J1359" s="159"/>
      <c r="K1359" s="160"/>
      <c r="L1359" s="160"/>
      <c r="M1359" s="160"/>
      <c r="N1359" s="160"/>
      <c r="O1359" s="160"/>
      <c r="P1359" s="160"/>
      <c r="Q1359" s="160"/>
      <c r="R1359" s="161"/>
    </row>
    <row r="1360" spans="2:18" ht="35.450000000000003" customHeight="1" x14ac:dyDescent="0.25">
      <c r="B1360" s="11" t="s">
        <v>50</v>
      </c>
      <c r="C1360" s="12" t="s">
        <v>40</v>
      </c>
      <c r="D1360" s="13" t="s">
        <v>56</v>
      </c>
      <c r="E1360" s="45" t="s">
        <v>62</v>
      </c>
      <c r="F1360" s="15" t="s">
        <v>536</v>
      </c>
      <c r="G1360" s="12"/>
      <c r="H1360" s="12"/>
      <c r="I1360" s="102" t="s">
        <v>751</v>
      </c>
      <c r="J1360" s="164" t="s">
        <v>383</v>
      </c>
      <c r="K1360" s="165"/>
      <c r="L1360" s="165"/>
      <c r="M1360" s="165"/>
      <c r="N1360" s="165"/>
      <c r="O1360" s="165"/>
      <c r="P1360" s="165"/>
      <c r="Q1360" s="165"/>
      <c r="R1360" s="166"/>
    </row>
    <row r="1361" spans="2:18" ht="28.15" customHeight="1" x14ac:dyDescent="0.25">
      <c r="B1361" s="11" t="s">
        <v>50</v>
      </c>
      <c r="C1361" s="12" t="s">
        <v>40</v>
      </c>
      <c r="D1361" s="13" t="s">
        <v>56</v>
      </c>
      <c r="E1361" s="45" t="s">
        <v>64</v>
      </c>
      <c r="F1361" s="15" t="s">
        <v>536</v>
      </c>
      <c r="G1361" s="3"/>
      <c r="H1361" s="3"/>
      <c r="I1361" s="97" t="s">
        <v>751</v>
      </c>
      <c r="J1361" s="164" t="s">
        <v>384</v>
      </c>
      <c r="K1361" s="165"/>
      <c r="L1361" s="165"/>
      <c r="M1361" s="165"/>
      <c r="N1361" s="165"/>
      <c r="O1361" s="165"/>
      <c r="P1361" s="165"/>
      <c r="Q1361" s="165"/>
      <c r="R1361" s="166"/>
    </row>
    <row r="1362" spans="2:18" ht="27.6" customHeight="1" x14ac:dyDescent="0.25">
      <c r="B1362" s="11" t="s">
        <v>50</v>
      </c>
      <c r="C1362" s="12" t="s">
        <v>40</v>
      </c>
      <c r="D1362" s="13" t="s">
        <v>56</v>
      </c>
      <c r="E1362" s="45" t="s">
        <v>62</v>
      </c>
      <c r="F1362" s="15" t="s">
        <v>537</v>
      </c>
      <c r="G1362" s="3"/>
      <c r="I1362" s="97" t="s">
        <v>751</v>
      </c>
      <c r="J1362" s="164" t="s">
        <v>385</v>
      </c>
      <c r="K1362" s="165"/>
      <c r="L1362" s="165"/>
      <c r="M1362" s="165"/>
      <c r="N1362" s="165"/>
      <c r="O1362" s="165"/>
      <c r="P1362" s="165"/>
      <c r="Q1362" s="165"/>
      <c r="R1362" s="166"/>
    </row>
    <row r="1363" spans="2:18" ht="34.9" customHeight="1" x14ac:dyDescent="0.25">
      <c r="B1363" s="11" t="s">
        <v>50</v>
      </c>
      <c r="C1363" s="12" t="s">
        <v>40</v>
      </c>
      <c r="D1363" s="13" t="s">
        <v>56</v>
      </c>
      <c r="E1363" s="45" t="s">
        <v>62</v>
      </c>
      <c r="F1363" s="15" t="s">
        <v>537</v>
      </c>
      <c r="G1363" s="3"/>
      <c r="H1363" s="3"/>
      <c r="I1363" s="97" t="s">
        <v>751</v>
      </c>
      <c r="J1363" s="164" t="s">
        <v>383</v>
      </c>
      <c r="K1363" s="165"/>
      <c r="L1363" s="165"/>
      <c r="M1363" s="165"/>
      <c r="N1363" s="165"/>
      <c r="O1363" s="165"/>
      <c r="P1363" s="165"/>
      <c r="Q1363" s="165"/>
      <c r="R1363" s="166"/>
    </row>
    <row r="1364" spans="2:18" ht="14.45" customHeight="1" x14ac:dyDescent="0.25">
      <c r="B1364" s="11" t="s">
        <v>50</v>
      </c>
      <c r="C1364" s="12" t="s">
        <v>58</v>
      </c>
      <c r="D1364" s="12" t="s">
        <v>56</v>
      </c>
      <c r="E1364" s="45" t="s">
        <v>62</v>
      </c>
      <c r="F1364" s="45" t="s">
        <v>268</v>
      </c>
      <c r="G1364" s="3"/>
      <c r="H1364" s="3"/>
      <c r="I1364" s="97" t="s">
        <v>751</v>
      </c>
      <c r="J1364" s="132" t="s">
        <v>257</v>
      </c>
      <c r="K1364" s="133"/>
      <c r="L1364" s="133"/>
      <c r="M1364" s="133"/>
      <c r="N1364" s="133"/>
      <c r="O1364" s="133"/>
      <c r="P1364" s="133"/>
      <c r="Q1364" s="133"/>
      <c r="R1364" s="134"/>
    </row>
    <row r="1365" spans="2:18" ht="14.45" customHeight="1" x14ac:dyDescent="0.25">
      <c r="B1365" s="11" t="s">
        <v>94</v>
      </c>
      <c r="C1365" s="12" t="s">
        <v>58</v>
      </c>
      <c r="D1365" s="12" t="s">
        <v>56</v>
      </c>
      <c r="E1365" s="45" t="s">
        <v>62</v>
      </c>
      <c r="F1365" s="45" t="s">
        <v>268</v>
      </c>
      <c r="G1365" s="3"/>
      <c r="H1365" s="3"/>
      <c r="I1365" s="97" t="s">
        <v>752</v>
      </c>
      <c r="J1365" s="200"/>
      <c r="K1365" s="201"/>
      <c r="L1365" s="201"/>
      <c r="M1365" s="201"/>
      <c r="N1365" s="201"/>
      <c r="O1365" s="201"/>
      <c r="P1365" s="201"/>
      <c r="Q1365" s="201"/>
      <c r="R1365" s="202"/>
    </row>
    <row r="1366" spans="2:18" ht="14.45" customHeight="1" x14ac:dyDescent="0.25">
      <c r="B1366" s="130" t="s">
        <v>51</v>
      </c>
      <c r="C1366" s="131"/>
      <c r="D1366" s="131"/>
      <c r="E1366" s="131"/>
      <c r="F1366" s="131"/>
      <c r="G1366" s="131"/>
      <c r="H1366" s="131"/>
      <c r="I1366" s="131"/>
      <c r="J1366" s="167" t="s">
        <v>380</v>
      </c>
      <c r="K1366" s="168"/>
      <c r="L1366" s="168"/>
      <c r="M1366" s="168"/>
      <c r="N1366" s="168"/>
      <c r="O1366" s="168"/>
      <c r="P1366" s="168"/>
      <c r="Q1366" s="168"/>
      <c r="R1366" s="169"/>
    </row>
    <row r="1367" spans="2:18" ht="61.15" customHeight="1" x14ac:dyDescent="0.25">
      <c r="B1367" s="130"/>
      <c r="C1367" s="131"/>
      <c r="D1367" s="131"/>
      <c r="E1367" s="131"/>
      <c r="F1367" s="131"/>
      <c r="G1367" s="131"/>
      <c r="H1367" s="131"/>
      <c r="I1367" s="131"/>
      <c r="J1367" s="170"/>
      <c r="K1367" s="171"/>
      <c r="L1367" s="171"/>
      <c r="M1367" s="171"/>
      <c r="N1367" s="171"/>
      <c r="O1367" s="171"/>
      <c r="P1367" s="171"/>
      <c r="Q1367" s="171"/>
      <c r="R1367" s="172"/>
    </row>
    <row r="1368" spans="2:18" ht="14.45" customHeight="1" x14ac:dyDescent="0.25">
      <c r="B1368" s="130" t="s">
        <v>54</v>
      </c>
      <c r="C1368" s="131"/>
      <c r="D1368" s="131"/>
      <c r="E1368" s="131"/>
      <c r="F1368" s="131"/>
      <c r="G1368" s="131"/>
      <c r="H1368" s="131"/>
      <c r="I1368" s="131"/>
      <c r="J1368" s="132" t="s">
        <v>371</v>
      </c>
      <c r="K1368" s="133"/>
      <c r="L1368" s="133"/>
      <c r="M1368" s="133"/>
      <c r="N1368" s="133"/>
      <c r="O1368" s="133"/>
      <c r="P1368" s="133"/>
      <c r="Q1368" s="133"/>
      <c r="R1368" s="134"/>
    </row>
    <row r="1369" spans="2:18" x14ac:dyDescent="0.25">
      <c r="B1369" s="130"/>
      <c r="C1369" s="131"/>
      <c r="D1369" s="131"/>
      <c r="E1369" s="131"/>
      <c r="F1369" s="131"/>
      <c r="G1369" s="131"/>
      <c r="H1369" s="131"/>
      <c r="I1369" s="131"/>
      <c r="J1369" s="135"/>
      <c r="K1369" s="136"/>
      <c r="L1369" s="136"/>
      <c r="M1369" s="136"/>
      <c r="N1369" s="136"/>
      <c r="O1369" s="136"/>
      <c r="P1369" s="136"/>
      <c r="Q1369" s="136"/>
      <c r="R1369" s="137"/>
    </row>
    <row r="1370" spans="2:18" x14ac:dyDescent="0.25">
      <c r="B1370" s="130" t="s">
        <v>366</v>
      </c>
      <c r="C1370" s="131"/>
      <c r="D1370" s="131"/>
      <c r="E1370" s="131"/>
      <c r="F1370" s="131"/>
      <c r="G1370" s="131"/>
      <c r="H1370" s="131"/>
      <c r="I1370" s="131"/>
      <c r="J1370" s="135"/>
      <c r="K1370" s="136"/>
      <c r="L1370" s="136"/>
      <c r="M1370" s="136"/>
      <c r="N1370" s="136"/>
      <c r="O1370" s="136"/>
      <c r="P1370" s="136"/>
      <c r="Q1370" s="136"/>
      <c r="R1370" s="137"/>
    </row>
    <row r="1371" spans="2:18" ht="15.75" thickBot="1" x14ac:dyDescent="0.3">
      <c r="B1371" s="141"/>
      <c r="C1371" s="142"/>
      <c r="D1371" s="142"/>
      <c r="E1371" s="142"/>
      <c r="F1371" s="142"/>
      <c r="G1371" s="142"/>
      <c r="H1371" s="142"/>
      <c r="I1371" s="142"/>
      <c r="J1371" s="138"/>
      <c r="K1371" s="139"/>
      <c r="L1371" s="139"/>
      <c r="M1371" s="139"/>
      <c r="N1371" s="139"/>
      <c r="O1371" s="139"/>
      <c r="P1371" s="139"/>
      <c r="Q1371" s="139"/>
      <c r="R1371" s="140"/>
    </row>
    <row r="1372" spans="2:18" thickBot="1" x14ac:dyDescent="0.35"/>
    <row r="1373" spans="2:18" x14ac:dyDescent="0.25">
      <c r="B1373" s="173" t="s">
        <v>1</v>
      </c>
      <c r="C1373" s="154"/>
      <c r="D1373" s="154"/>
      <c r="E1373" s="154"/>
      <c r="F1373" s="154"/>
      <c r="G1373" s="154"/>
      <c r="H1373" s="154"/>
      <c r="I1373" s="154"/>
      <c r="J1373" s="154"/>
      <c r="K1373" s="154"/>
      <c r="L1373" s="154"/>
      <c r="M1373" s="154"/>
      <c r="N1373" s="154"/>
      <c r="O1373" s="154"/>
      <c r="P1373" s="154"/>
      <c r="Q1373" s="154"/>
      <c r="R1373" s="155"/>
    </row>
    <row r="1374" spans="2:18" x14ac:dyDescent="0.25">
      <c r="B1374" s="174"/>
      <c r="C1374" s="157"/>
      <c r="D1374" s="157"/>
      <c r="E1374" s="157"/>
      <c r="F1374" s="157"/>
      <c r="G1374" s="157"/>
      <c r="H1374" s="157"/>
      <c r="I1374" s="157"/>
      <c r="J1374" s="157"/>
      <c r="K1374" s="157"/>
      <c r="L1374" s="157"/>
      <c r="M1374" s="157"/>
      <c r="N1374" s="157"/>
      <c r="O1374" s="157"/>
      <c r="P1374" s="157"/>
      <c r="Q1374" s="157"/>
      <c r="R1374" s="158"/>
    </row>
    <row r="1375" spans="2:18" x14ac:dyDescent="0.25">
      <c r="B1375" s="174"/>
      <c r="C1375" s="157"/>
      <c r="D1375" s="157"/>
      <c r="E1375" s="157"/>
      <c r="F1375" s="157"/>
      <c r="G1375" s="157"/>
      <c r="H1375" s="157"/>
      <c r="I1375" s="157"/>
      <c r="J1375" s="157"/>
      <c r="K1375" s="157"/>
      <c r="L1375" s="157"/>
      <c r="M1375" s="157"/>
      <c r="N1375" s="157"/>
      <c r="O1375" s="157"/>
      <c r="P1375" s="157"/>
      <c r="Q1375" s="157"/>
      <c r="R1375" s="158"/>
    </row>
    <row r="1376" spans="2:18" x14ac:dyDescent="0.25">
      <c r="B1376" s="174" t="s">
        <v>2</v>
      </c>
      <c r="C1376" s="157"/>
      <c r="D1376" s="157"/>
      <c r="E1376" s="157"/>
      <c r="F1376" s="157"/>
      <c r="G1376" s="157"/>
      <c r="H1376" s="157"/>
      <c r="I1376" s="157"/>
      <c r="J1376" s="157"/>
      <c r="K1376" s="157"/>
      <c r="L1376" s="157"/>
      <c r="M1376" s="157"/>
      <c r="N1376" s="157"/>
      <c r="O1376" s="157"/>
      <c r="P1376" s="157"/>
      <c r="Q1376" s="157"/>
      <c r="R1376" s="158"/>
    </row>
    <row r="1377" spans="2:18" x14ac:dyDescent="0.25">
      <c r="B1377" s="174"/>
      <c r="C1377" s="157"/>
      <c r="D1377" s="157"/>
      <c r="E1377" s="157"/>
      <c r="F1377" s="157"/>
      <c r="G1377" s="157"/>
      <c r="H1377" s="157"/>
      <c r="I1377" s="157"/>
      <c r="J1377" s="157"/>
      <c r="K1377" s="157"/>
      <c r="L1377" s="157"/>
      <c r="M1377" s="157"/>
      <c r="N1377" s="157"/>
      <c r="O1377" s="157"/>
      <c r="P1377" s="157"/>
      <c r="Q1377" s="157"/>
      <c r="R1377" s="158"/>
    </row>
    <row r="1378" spans="2:18" ht="15.75" thickBot="1" x14ac:dyDescent="0.3">
      <c r="B1378" s="175" t="s">
        <v>3</v>
      </c>
      <c r="C1378" s="146"/>
      <c r="D1378" s="146"/>
      <c r="E1378" s="146"/>
      <c r="F1378" s="146"/>
      <c r="G1378" s="146"/>
      <c r="H1378" s="146"/>
      <c r="I1378" s="146"/>
      <c r="J1378" s="146"/>
      <c r="K1378" s="146"/>
      <c r="L1378" s="146"/>
      <c r="M1378" s="146"/>
      <c r="N1378" s="146"/>
      <c r="O1378" s="146"/>
      <c r="P1378" s="146"/>
      <c r="Q1378" s="146"/>
      <c r="R1378" s="176"/>
    </row>
    <row r="1379" spans="2:18" thickBot="1" x14ac:dyDescent="0.35"/>
    <row r="1380" spans="2:18" ht="14.45" x14ac:dyDescent="0.3">
      <c r="B1380" s="177"/>
      <c r="C1380" s="178"/>
      <c r="D1380" s="178"/>
      <c r="E1380" s="178"/>
      <c r="F1380" s="178"/>
      <c r="G1380" s="178"/>
      <c r="H1380" s="178"/>
      <c r="I1380" s="178"/>
      <c r="J1380" s="178"/>
      <c r="K1380" s="178"/>
      <c r="L1380" s="178"/>
      <c r="M1380" s="178"/>
      <c r="N1380" s="178"/>
      <c r="O1380" s="178"/>
      <c r="P1380" s="178"/>
      <c r="Q1380" s="178"/>
      <c r="R1380" s="9"/>
    </row>
    <row r="1381" spans="2:18" ht="15.75" thickBot="1" x14ac:dyDescent="0.3">
      <c r="B1381" s="143" t="s">
        <v>4</v>
      </c>
      <c r="C1381" s="144"/>
      <c r="D1381" s="146" t="s">
        <v>273</v>
      </c>
      <c r="E1381" s="146"/>
      <c r="F1381" s="58"/>
      <c r="G1381" s="58" t="s">
        <v>7</v>
      </c>
      <c r="H1381" s="179">
        <v>43546</v>
      </c>
      <c r="I1381" s="146"/>
      <c r="J1381" s="58"/>
      <c r="K1381" s="58" t="s">
        <v>11</v>
      </c>
      <c r="L1381" s="147" t="s">
        <v>228</v>
      </c>
      <c r="M1381" s="147"/>
      <c r="N1381" s="58"/>
      <c r="O1381" s="58" t="s">
        <v>13</v>
      </c>
      <c r="P1381" s="100" t="s">
        <v>175</v>
      </c>
      <c r="Q1381" s="144"/>
      <c r="R1381" s="145"/>
    </row>
    <row r="1382" spans="2:18" ht="14.45" x14ac:dyDescent="0.3">
      <c r="B1382" s="143"/>
      <c r="C1382" s="144"/>
      <c r="D1382" s="144"/>
      <c r="E1382" s="144"/>
      <c r="F1382" s="144"/>
      <c r="G1382" s="144"/>
      <c r="H1382" s="144"/>
      <c r="I1382" s="144"/>
      <c r="J1382" s="144"/>
      <c r="K1382" s="144"/>
      <c r="L1382" s="144"/>
      <c r="M1382" s="144"/>
      <c r="N1382" s="144"/>
      <c r="O1382" s="144"/>
      <c r="P1382" s="144"/>
      <c r="Q1382" s="144"/>
      <c r="R1382" s="145"/>
    </row>
    <row r="1383" spans="2:18" ht="15.75" thickBot="1" x14ac:dyDescent="0.3">
      <c r="B1383" s="143" t="s">
        <v>5</v>
      </c>
      <c r="C1383" s="144"/>
      <c r="D1383" s="146"/>
      <c r="E1383" s="146"/>
      <c r="F1383" s="58"/>
      <c r="G1383" s="58" t="s">
        <v>8</v>
      </c>
      <c r="H1383" s="146">
        <v>1230</v>
      </c>
      <c r="I1383" s="146"/>
      <c r="J1383" s="58"/>
      <c r="K1383" s="58" t="s">
        <v>12</v>
      </c>
      <c r="L1383" s="147"/>
      <c r="M1383" s="147"/>
      <c r="N1383" s="58"/>
      <c r="O1383" s="58" t="s">
        <v>14</v>
      </c>
      <c r="P1383" s="28" t="s">
        <v>176</v>
      </c>
      <c r="Q1383" s="144"/>
      <c r="R1383" s="145"/>
    </row>
    <row r="1384" spans="2:18" ht="14.45" x14ac:dyDescent="0.3">
      <c r="B1384" s="143"/>
      <c r="C1384" s="144"/>
      <c r="D1384" s="144"/>
      <c r="E1384" s="144"/>
      <c r="F1384" s="144"/>
      <c r="G1384" s="144"/>
      <c r="H1384" s="144"/>
      <c r="I1384" s="144"/>
      <c r="J1384" s="144"/>
      <c r="K1384" s="144"/>
      <c r="L1384" s="144"/>
      <c r="M1384" s="144"/>
      <c r="N1384" s="144"/>
      <c r="O1384" s="144"/>
      <c r="P1384" s="144"/>
      <c r="Q1384" s="144"/>
      <c r="R1384" s="145"/>
    </row>
    <row r="1385" spans="2:18" ht="15.75" thickBot="1" x14ac:dyDescent="0.3">
      <c r="B1385" s="143" t="s">
        <v>6</v>
      </c>
      <c r="C1385" s="144"/>
      <c r="D1385" s="146" t="s">
        <v>213</v>
      </c>
      <c r="E1385" s="146"/>
      <c r="F1385" s="58"/>
      <c r="G1385" s="58" t="s">
        <v>9</v>
      </c>
      <c r="H1385" s="146" t="s">
        <v>214</v>
      </c>
      <c r="I1385" s="146"/>
      <c r="J1385" s="58"/>
      <c r="K1385" s="58" t="s">
        <v>10</v>
      </c>
      <c r="L1385" s="147"/>
      <c r="M1385" s="147"/>
      <c r="N1385" s="58"/>
      <c r="O1385" s="58" t="s">
        <v>15</v>
      </c>
      <c r="P1385" s="47">
        <v>45</v>
      </c>
      <c r="Q1385" s="46" t="s">
        <v>16</v>
      </c>
      <c r="R1385" s="48">
        <v>154</v>
      </c>
    </row>
    <row r="1386" spans="2:18" thickBot="1" x14ac:dyDescent="0.35">
      <c r="B1386" s="148"/>
      <c r="C1386" s="149"/>
      <c r="D1386" s="149"/>
      <c r="E1386" s="149"/>
      <c r="F1386" s="149"/>
      <c r="G1386" s="149"/>
      <c r="H1386" s="149"/>
      <c r="I1386" s="149"/>
      <c r="J1386" s="149"/>
      <c r="K1386" s="149"/>
      <c r="L1386" s="149"/>
      <c r="M1386" s="149"/>
      <c r="N1386" s="149"/>
      <c r="O1386" s="149"/>
      <c r="P1386" s="149"/>
      <c r="Q1386" s="149"/>
      <c r="R1386" s="150"/>
    </row>
    <row r="1387" spans="2:18" thickBot="1" x14ac:dyDescent="0.35"/>
    <row r="1388" spans="2:18" x14ac:dyDescent="0.25">
      <c r="B1388" s="151" t="s">
        <v>17</v>
      </c>
      <c r="C1388" s="152"/>
      <c r="D1388" s="152"/>
      <c r="E1388" s="152"/>
      <c r="F1388" s="152"/>
      <c r="G1388" s="152"/>
      <c r="H1388" s="152"/>
      <c r="I1388" s="152"/>
      <c r="J1388" s="153" t="s">
        <v>24</v>
      </c>
      <c r="K1388" s="154"/>
      <c r="L1388" s="154"/>
      <c r="M1388" s="154"/>
      <c r="N1388" s="154"/>
      <c r="O1388" s="154"/>
      <c r="P1388" s="154"/>
      <c r="Q1388" s="154"/>
      <c r="R1388" s="155"/>
    </row>
    <row r="1389" spans="2:18" x14ac:dyDescent="0.25">
      <c r="B1389" s="162" t="s">
        <v>18</v>
      </c>
      <c r="C1389" s="163" t="s">
        <v>19</v>
      </c>
      <c r="D1389" s="163" t="s">
        <v>20</v>
      </c>
      <c r="E1389" s="147" t="s">
        <v>25</v>
      </c>
      <c r="F1389" s="147"/>
      <c r="G1389" s="147" t="s">
        <v>26</v>
      </c>
      <c r="H1389" s="147"/>
      <c r="I1389" s="163" t="s">
        <v>23</v>
      </c>
      <c r="J1389" s="156"/>
      <c r="K1389" s="157"/>
      <c r="L1389" s="157"/>
      <c r="M1389" s="157"/>
      <c r="N1389" s="157"/>
      <c r="O1389" s="157"/>
      <c r="P1389" s="157"/>
      <c r="Q1389" s="157"/>
      <c r="R1389" s="158"/>
    </row>
    <row r="1390" spans="2:18" x14ac:dyDescent="0.25">
      <c r="B1390" s="162"/>
      <c r="C1390" s="163"/>
      <c r="D1390" s="163"/>
      <c r="E1390" s="6" t="s">
        <v>21</v>
      </c>
      <c r="F1390" s="6" t="s">
        <v>22</v>
      </c>
      <c r="G1390" s="6" t="s">
        <v>21</v>
      </c>
      <c r="H1390" s="6" t="s">
        <v>22</v>
      </c>
      <c r="I1390" s="163"/>
      <c r="J1390" s="159"/>
      <c r="K1390" s="160"/>
      <c r="L1390" s="160"/>
      <c r="M1390" s="160"/>
      <c r="N1390" s="160"/>
      <c r="O1390" s="160"/>
      <c r="P1390" s="160"/>
      <c r="Q1390" s="160"/>
      <c r="R1390" s="161"/>
    </row>
    <row r="1391" spans="2:18" ht="33" customHeight="1" x14ac:dyDescent="0.25">
      <c r="B1391" s="11" t="s">
        <v>50</v>
      </c>
      <c r="C1391" s="12" t="s">
        <v>40</v>
      </c>
      <c r="D1391" s="13" t="s">
        <v>56</v>
      </c>
      <c r="E1391" s="45" t="s">
        <v>62</v>
      </c>
      <c r="F1391" s="15" t="s">
        <v>536</v>
      </c>
      <c r="G1391" s="12"/>
      <c r="H1391" s="12"/>
      <c r="I1391" s="117" t="s">
        <v>937</v>
      </c>
      <c r="J1391" s="164" t="s">
        <v>386</v>
      </c>
      <c r="K1391" s="165"/>
      <c r="L1391" s="165"/>
      <c r="M1391" s="165"/>
      <c r="N1391" s="165"/>
      <c r="O1391" s="165"/>
      <c r="P1391" s="165"/>
      <c r="Q1391" s="165"/>
      <c r="R1391" s="166"/>
    </row>
    <row r="1392" spans="2:18" ht="14.45" customHeight="1" x14ac:dyDescent="0.25">
      <c r="B1392" s="11" t="s">
        <v>50</v>
      </c>
      <c r="C1392" s="12" t="s">
        <v>58</v>
      </c>
      <c r="D1392" s="12" t="s">
        <v>56</v>
      </c>
      <c r="E1392" s="45" t="s">
        <v>62</v>
      </c>
      <c r="F1392" s="45" t="s">
        <v>268</v>
      </c>
      <c r="G1392" s="3"/>
      <c r="H1392" s="3"/>
      <c r="I1392" s="117" t="s">
        <v>937</v>
      </c>
      <c r="J1392" s="132" t="s">
        <v>257</v>
      </c>
      <c r="K1392" s="133"/>
      <c r="L1392" s="133"/>
      <c r="M1392" s="133"/>
      <c r="N1392" s="133"/>
      <c r="O1392" s="133"/>
      <c r="P1392" s="133"/>
      <c r="Q1392" s="133"/>
      <c r="R1392" s="134"/>
    </row>
    <row r="1393" spans="2:18" ht="14.45" customHeight="1" x14ac:dyDescent="0.25">
      <c r="B1393" s="11" t="s">
        <v>94</v>
      </c>
      <c r="C1393" s="12" t="s">
        <v>58</v>
      </c>
      <c r="D1393" s="12" t="s">
        <v>56</v>
      </c>
      <c r="E1393" s="45" t="s">
        <v>62</v>
      </c>
      <c r="F1393" s="45" t="s">
        <v>268</v>
      </c>
      <c r="G1393" s="3"/>
      <c r="H1393" s="3"/>
      <c r="I1393" s="99" t="s">
        <v>754</v>
      </c>
      <c r="J1393" s="200"/>
      <c r="K1393" s="201"/>
      <c r="L1393" s="201"/>
      <c r="M1393" s="201"/>
      <c r="N1393" s="201"/>
      <c r="O1393" s="201"/>
      <c r="P1393" s="201"/>
      <c r="Q1393" s="201"/>
      <c r="R1393" s="202"/>
    </row>
    <row r="1394" spans="2:18" ht="14.45" customHeight="1" x14ac:dyDescent="0.25">
      <c r="B1394" s="130" t="s">
        <v>51</v>
      </c>
      <c r="C1394" s="131"/>
      <c r="D1394" s="131"/>
      <c r="E1394" s="131"/>
      <c r="F1394" s="131"/>
      <c r="G1394" s="131"/>
      <c r="H1394" s="131"/>
      <c r="I1394" s="131"/>
      <c r="J1394" s="167" t="s">
        <v>380</v>
      </c>
      <c r="K1394" s="168"/>
      <c r="L1394" s="168"/>
      <c r="M1394" s="168"/>
      <c r="N1394" s="168"/>
      <c r="O1394" s="168"/>
      <c r="P1394" s="168"/>
      <c r="Q1394" s="168"/>
      <c r="R1394" s="169"/>
    </row>
    <row r="1395" spans="2:18" ht="58.9" customHeight="1" x14ac:dyDescent="0.25">
      <c r="B1395" s="130"/>
      <c r="C1395" s="131"/>
      <c r="D1395" s="131"/>
      <c r="E1395" s="131"/>
      <c r="F1395" s="131"/>
      <c r="G1395" s="131"/>
      <c r="H1395" s="131"/>
      <c r="I1395" s="131"/>
      <c r="J1395" s="170"/>
      <c r="K1395" s="171"/>
      <c r="L1395" s="171"/>
      <c r="M1395" s="171"/>
      <c r="N1395" s="171"/>
      <c r="O1395" s="171"/>
      <c r="P1395" s="171"/>
      <c r="Q1395" s="171"/>
      <c r="R1395" s="172"/>
    </row>
    <row r="1396" spans="2:18" ht="14.45" customHeight="1" x14ac:dyDescent="0.25">
      <c r="B1396" s="130" t="s">
        <v>54</v>
      </c>
      <c r="C1396" s="131"/>
      <c r="D1396" s="131"/>
      <c r="E1396" s="131"/>
      <c r="F1396" s="131"/>
      <c r="G1396" s="131"/>
      <c r="H1396" s="131"/>
      <c r="I1396" s="131"/>
      <c r="J1396" s="132" t="s">
        <v>372</v>
      </c>
      <c r="K1396" s="133"/>
      <c r="L1396" s="133"/>
      <c r="M1396" s="133"/>
      <c r="N1396" s="133"/>
      <c r="O1396" s="133"/>
      <c r="P1396" s="133"/>
      <c r="Q1396" s="133"/>
      <c r="R1396" s="134"/>
    </row>
    <row r="1397" spans="2:18" x14ac:dyDescent="0.25">
      <c r="B1397" s="130"/>
      <c r="C1397" s="131"/>
      <c r="D1397" s="131"/>
      <c r="E1397" s="131"/>
      <c r="F1397" s="131"/>
      <c r="G1397" s="131"/>
      <c r="H1397" s="131"/>
      <c r="I1397" s="131"/>
      <c r="J1397" s="135"/>
      <c r="K1397" s="136"/>
      <c r="L1397" s="136"/>
      <c r="M1397" s="136"/>
      <c r="N1397" s="136"/>
      <c r="O1397" s="136"/>
      <c r="P1397" s="136"/>
      <c r="Q1397" s="136"/>
      <c r="R1397" s="137"/>
    </row>
    <row r="1398" spans="2:18" x14ac:dyDescent="0.25">
      <c r="B1398" s="130" t="s">
        <v>366</v>
      </c>
      <c r="C1398" s="131"/>
      <c r="D1398" s="131"/>
      <c r="E1398" s="131"/>
      <c r="F1398" s="131"/>
      <c r="G1398" s="131"/>
      <c r="H1398" s="131"/>
      <c r="I1398" s="131"/>
      <c r="J1398" s="135"/>
      <c r="K1398" s="136"/>
      <c r="L1398" s="136"/>
      <c r="M1398" s="136"/>
      <c r="N1398" s="136"/>
      <c r="O1398" s="136"/>
      <c r="P1398" s="136"/>
      <c r="Q1398" s="136"/>
      <c r="R1398" s="137"/>
    </row>
    <row r="1399" spans="2:18" ht="15.75" thickBot="1" x14ac:dyDescent="0.3">
      <c r="B1399" s="141"/>
      <c r="C1399" s="142"/>
      <c r="D1399" s="142"/>
      <c r="E1399" s="142"/>
      <c r="F1399" s="142"/>
      <c r="G1399" s="142"/>
      <c r="H1399" s="142"/>
      <c r="I1399" s="142"/>
      <c r="J1399" s="138"/>
      <c r="K1399" s="139"/>
      <c r="L1399" s="139"/>
      <c r="M1399" s="139"/>
      <c r="N1399" s="139"/>
      <c r="O1399" s="139"/>
      <c r="P1399" s="139"/>
      <c r="Q1399" s="139"/>
      <c r="R1399" s="140"/>
    </row>
    <row r="1400" spans="2:18" thickBot="1" x14ac:dyDescent="0.35"/>
    <row r="1401" spans="2:18" x14ac:dyDescent="0.25">
      <c r="B1401" s="173" t="s">
        <v>1</v>
      </c>
      <c r="C1401" s="154"/>
      <c r="D1401" s="154"/>
      <c r="E1401" s="154"/>
      <c r="F1401" s="154"/>
      <c r="G1401" s="154"/>
      <c r="H1401" s="154"/>
      <c r="I1401" s="154"/>
      <c r="J1401" s="154"/>
      <c r="K1401" s="154"/>
      <c r="L1401" s="154"/>
      <c r="M1401" s="154"/>
      <c r="N1401" s="154"/>
      <c r="O1401" s="154"/>
      <c r="P1401" s="154"/>
      <c r="Q1401" s="154"/>
      <c r="R1401" s="155"/>
    </row>
    <row r="1402" spans="2:18" x14ac:dyDescent="0.25">
      <c r="B1402" s="174"/>
      <c r="C1402" s="157"/>
      <c r="D1402" s="157"/>
      <c r="E1402" s="157"/>
      <c r="F1402" s="157"/>
      <c r="G1402" s="157"/>
      <c r="H1402" s="157"/>
      <c r="I1402" s="157"/>
      <c r="J1402" s="157"/>
      <c r="K1402" s="157"/>
      <c r="L1402" s="157"/>
      <c r="M1402" s="157"/>
      <c r="N1402" s="157"/>
      <c r="O1402" s="157"/>
      <c r="P1402" s="157"/>
      <c r="Q1402" s="157"/>
      <c r="R1402" s="158"/>
    </row>
    <row r="1403" spans="2:18" x14ac:dyDescent="0.25">
      <c r="B1403" s="174"/>
      <c r="C1403" s="157"/>
      <c r="D1403" s="157"/>
      <c r="E1403" s="157"/>
      <c r="F1403" s="157"/>
      <c r="G1403" s="157"/>
      <c r="H1403" s="157"/>
      <c r="I1403" s="157"/>
      <c r="J1403" s="157"/>
      <c r="K1403" s="157"/>
      <c r="L1403" s="157"/>
      <c r="M1403" s="157"/>
      <c r="N1403" s="157"/>
      <c r="O1403" s="157"/>
      <c r="P1403" s="157"/>
      <c r="Q1403" s="157"/>
      <c r="R1403" s="158"/>
    </row>
    <row r="1404" spans="2:18" x14ac:dyDescent="0.25">
      <c r="B1404" s="174" t="s">
        <v>2</v>
      </c>
      <c r="C1404" s="157"/>
      <c r="D1404" s="157"/>
      <c r="E1404" s="157"/>
      <c r="F1404" s="157"/>
      <c r="G1404" s="157"/>
      <c r="H1404" s="157"/>
      <c r="I1404" s="157"/>
      <c r="J1404" s="157"/>
      <c r="K1404" s="157"/>
      <c r="L1404" s="157"/>
      <c r="M1404" s="157"/>
      <c r="N1404" s="157"/>
      <c r="O1404" s="157"/>
      <c r="P1404" s="157"/>
      <c r="Q1404" s="157"/>
      <c r="R1404" s="158"/>
    </row>
    <row r="1405" spans="2:18" x14ac:dyDescent="0.25">
      <c r="B1405" s="174"/>
      <c r="C1405" s="157"/>
      <c r="D1405" s="157"/>
      <c r="E1405" s="157"/>
      <c r="F1405" s="157"/>
      <c r="G1405" s="157"/>
      <c r="H1405" s="157"/>
      <c r="I1405" s="157"/>
      <c r="J1405" s="157"/>
      <c r="K1405" s="157"/>
      <c r="L1405" s="157"/>
      <c r="M1405" s="157"/>
      <c r="N1405" s="157"/>
      <c r="O1405" s="157"/>
      <c r="P1405" s="157"/>
      <c r="Q1405" s="157"/>
      <c r="R1405" s="158"/>
    </row>
    <row r="1406" spans="2:18" ht="15.75" thickBot="1" x14ac:dyDescent="0.3">
      <c r="B1406" s="175" t="s">
        <v>3</v>
      </c>
      <c r="C1406" s="146"/>
      <c r="D1406" s="146"/>
      <c r="E1406" s="146"/>
      <c r="F1406" s="146"/>
      <c r="G1406" s="146"/>
      <c r="H1406" s="146"/>
      <c r="I1406" s="146"/>
      <c r="J1406" s="146"/>
      <c r="K1406" s="146"/>
      <c r="L1406" s="146"/>
      <c r="M1406" s="146"/>
      <c r="N1406" s="146"/>
      <c r="O1406" s="146"/>
      <c r="P1406" s="146"/>
      <c r="Q1406" s="146"/>
      <c r="R1406" s="176"/>
    </row>
    <row r="1407" spans="2:18" thickBot="1" x14ac:dyDescent="0.35"/>
    <row r="1408" spans="2:18" ht="14.45" x14ac:dyDescent="0.3">
      <c r="B1408" s="177"/>
      <c r="C1408" s="178"/>
      <c r="D1408" s="178"/>
      <c r="E1408" s="178"/>
      <c r="F1408" s="178"/>
      <c r="G1408" s="178"/>
      <c r="H1408" s="178"/>
      <c r="I1408" s="178"/>
      <c r="J1408" s="178"/>
      <c r="K1408" s="178"/>
      <c r="L1408" s="178"/>
      <c r="M1408" s="178"/>
      <c r="N1408" s="178"/>
      <c r="O1408" s="178"/>
      <c r="P1408" s="178"/>
      <c r="Q1408" s="178"/>
      <c r="R1408" s="9"/>
    </row>
    <row r="1409" spans="2:18" ht="15.75" thickBot="1" x14ac:dyDescent="0.3">
      <c r="B1409" s="143" t="s">
        <v>4</v>
      </c>
      <c r="C1409" s="144"/>
      <c r="D1409" s="146" t="s">
        <v>272</v>
      </c>
      <c r="E1409" s="146"/>
      <c r="F1409" s="58"/>
      <c r="G1409" s="58" t="s">
        <v>7</v>
      </c>
      <c r="H1409" s="179">
        <v>43546</v>
      </c>
      <c r="I1409" s="146"/>
      <c r="J1409" s="58"/>
      <c r="K1409" s="58" t="s">
        <v>11</v>
      </c>
      <c r="L1409" s="147" t="s">
        <v>228</v>
      </c>
      <c r="M1409" s="147"/>
      <c r="N1409" s="58"/>
      <c r="O1409" s="58" t="s">
        <v>13</v>
      </c>
      <c r="P1409" s="100" t="s">
        <v>176</v>
      </c>
      <c r="Q1409" s="144"/>
      <c r="R1409" s="145"/>
    </row>
    <row r="1410" spans="2:18" ht="14.45" x14ac:dyDescent="0.3">
      <c r="B1410" s="143"/>
      <c r="C1410" s="144"/>
      <c r="D1410" s="144"/>
      <c r="E1410" s="144"/>
      <c r="F1410" s="144"/>
      <c r="G1410" s="144"/>
      <c r="H1410" s="144"/>
      <c r="I1410" s="144"/>
      <c r="J1410" s="144"/>
      <c r="K1410" s="144"/>
      <c r="L1410" s="144"/>
      <c r="M1410" s="144"/>
      <c r="N1410" s="144"/>
      <c r="O1410" s="144"/>
      <c r="P1410" s="144"/>
      <c r="Q1410" s="144"/>
      <c r="R1410" s="145"/>
    </row>
    <row r="1411" spans="2:18" ht="15.75" thickBot="1" x14ac:dyDescent="0.3">
      <c r="B1411" s="143" t="s">
        <v>5</v>
      </c>
      <c r="C1411" s="144"/>
      <c r="D1411" s="146"/>
      <c r="E1411" s="146"/>
      <c r="F1411" s="58"/>
      <c r="G1411" s="58" t="s">
        <v>8</v>
      </c>
      <c r="H1411" s="146">
        <v>1230</v>
      </c>
      <c r="I1411" s="146"/>
      <c r="J1411" s="58"/>
      <c r="K1411" s="58" t="s">
        <v>12</v>
      </c>
      <c r="L1411" s="147"/>
      <c r="M1411" s="147"/>
      <c r="N1411" s="58"/>
      <c r="O1411" s="58" t="s">
        <v>14</v>
      </c>
      <c r="P1411" s="28" t="s">
        <v>177</v>
      </c>
      <c r="Q1411" s="144"/>
      <c r="R1411" s="145"/>
    </row>
    <row r="1412" spans="2:18" ht="14.45" x14ac:dyDescent="0.3">
      <c r="B1412" s="143"/>
      <c r="C1412" s="144"/>
      <c r="D1412" s="144"/>
      <c r="E1412" s="144"/>
      <c r="F1412" s="144"/>
      <c r="G1412" s="144"/>
      <c r="H1412" s="144"/>
      <c r="I1412" s="144"/>
      <c r="J1412" s="144"/>
      <c r="K1412" s="144"/>
      <c r="L1412" s="144"/>
      <c r="M1412" s="144"/>
      <c r="N1412" s="144"/>
      <c r="O1412" s="144"/>
      <c r="P1412" s="144"/>
      <c r="Q1412" s="144"/>
      <c r="R1412" s="145"/>
    </row>
    <row r="1413" spans="2:18" ht="15.75" thickBot="1" x14ac:dyDescent="0.3">
      <c r="B1413" s="143" t="s">
        <v>6</v>
      </c>
      <c r="C1413" s="144"/>
      <c r="D1413" s="146" t="s">
        <v>213</v>
      </c>
      <c r="E1413" s="146"/>
      <c r="F1413" s="58"/>
      <c r="G1413" s="58" t="s">
        <v>9</v>
      </c>
      <c r="H1413" s="146" t="s">
        <v>214</v>
      </c>
      <c r="I1413" s="146"/>
      <c r="J1413" s="58"/>
      <c r="K1413" s="58" t="s">
        <v>10</v>
      </c>
      <c r="L1413" s="147"/>
      <c r="M1413" s="147"/>
      <c r="N1413" s="58"/>
      <c r="O1413" s="58" t="s">
        <v>15</v>
      </c>
      <c r="P1413" s="47">
        <v>46</v>
      </c>
      <c r="Q1413" s="46" t="s">
        <v>16</v>
      </c>
      <c r="R1413" s="48">
        <v>154</v>
      </c>
    </row>
    <row r="1414" spans="2:18" thickBot="1" x14ac:dyDescent="0.35">
      <c r="B1414" s="148"/>
      <c r="C1414" s="149"/>
      <c r="D1414" s="149"/>
      <c r="E1414" s="149"/>
      <c r="F1414" s="149"/>
      <c r="G1414" s="149"/>
      <c r="H1414" s="149"/>
      <c r="I1414" s="149"/>
      <c r="J1414" s="149"/>
      <c r="K1414" s="149"/>
      <c r="L1414" s="149"/>
      <c r="M1414" s="149"/>
      <c r="N1414" s="149"/>
      <c r="O1414" s="149"/>
      <c r="P1414" s="149"/>
      <c r="Q1414" s="149"/>
      <c r="R1414" s="150"/>
    </row>
    <row r="1415" spans="2:18" thickBot="1" x14ac:dyDescent="0.35"/>
    <row r="1416" spans="2:18" x14ac:dyDescent="0.25">
      <c r="B1416" s="151" t="s">
        <v>17</v>
      </c>
      <c r="C1416" s="152"/>
      <c r="D1416" s="152"/>
      <c r="E1416" s="152"/>
      <c r="F1416" s="152"/>
      <c r="G1416" s="152"/>
      <c r="H1416" s="152"/>
      <c r="I1416" s="152"/>
      <c r="J1416" s="153" t="s">
        <v>24</v>
      </c>
      <c r="K1416" s="154"/>
      <c r="L1416" s="154"/>
      <c r="M1416" s="154"/>
      <c r="N1416" s="154"/>
      <c r="O1416" s="154"/>
      <c r="P1416" s="154"/>
      <c r="Q1416" s="154"/>
      <c r="R1416" s="155"/>
    </row>
    <row r="1417" spans="2:18" x14ac:dyDescent="0.25">
      <c r="B1417" s="162" t="s">
        <v>18</v>
      </c>
      <c r="C1417" s="163" t="s">
        <v>19</v>
      </c>
      <c r="D1417" s="163" t="s">
        <v>20</v>
      </c>
      <c r="E1417" s="147" t="s">
        <v>25</v>
      </c>
      <c r="F1417" s="147"/>
      <c r="G1417" s="147" t="s">
        <v>26</v>
      </c>
      <c r="H1417" s="147"/>
      <c r="I1417" s="163" t="s">
        <v>23</v>
      </c>
      <c r="J1417" s="156"/>
      <c r="K1417" s="157"/>
      <c r="L1417" s="157"/>
      <c r="M1417" s="157"/>
      <c r="N1417" s="157"/>
      <c r="O1417" s="157"/>
      <c r="P1417" s="157"/>
      <c r="Q1417" s="157"/>
      <c r="R1417" s="158"/>
    </row>
    <row r="1418" spans="2:18" x14ac:dyDescent="0.25">
      <c r="B1418" s="162"/>
      <c r="C1418" s="163"/>
      <c r="D1418" s="163"/>
      <c r="E1418" s="6" t="s">
        <v>21</v>
      </c>
      <c r="F1418" s="6" t="s">
        <v>22</v>
      </c>
      <c r="G1418" s="6" t="s">
        <v>21</v>
      </c>
      <c r="H1418" s="6" t="s">
        <v>22</v>
      </c>
      <c r="I1418" s="163"/>
      <c r="J1418" s="159"/>
      <c r="K1418" s="160"/>
      <c r="L1418" s="160"/>
      <c r="M1418" s="160"/>
      <c r="N1418" s="160"/>
      <c r="O1418" s="160"/>
      <c r="P1418" s="160"/>
      <c r="Q1418" s="160"/>
      <c r="R1418" s="161"/>
    </row>
    <row r="1419" spans="2:18" ht="39" customHeight="1" x14ac:dyDescent="0.25">
      <c r="B1419" s="11" t="s">
        <v>50</v>
      </c>
      <c r="C1419" s="12" t="s">
        <v>40</v>
      </c>
      <c r="D1419" s="12" t="s">
        <v>80</v>
      </c>
      <c r="E1419" s="12" t="s">
        <v>62</v>
      </c>
      <c r="F1419" s="15" t="s">
        <v>536</v>
      </c>
      <c r="G1419" s="6"/>
      <c r="H1419" s="6"/>
      <c r="I1419" s="102" t="s">
        <v>753</v>
      </c>
      <c r="J1419" s="164" t="s">
        <v>387</v>
      </c>
      <c r="K1419" s="165"/>
      <c r="L1419" s="165"/>
      <c r="M1419" s="165"/>
      <c r="N1419" s="165"/>
      <c r="O1419" s="165"/>
      <c r="P1419" s="165"/>
      <c r="Q1419" s="165"/>
      <c r="R1419" s="166"/>
    </row>
    <row r="1420" spans="2:18" ht="26.45" customHeight="1" x14ac:dyDescent="0.25">
      <c r="B1420" s="11" t="s">
        <v>50</v>
      </c>
      <c r="C1420" s="12" t="s">
        <v>40</v>
      </c>
      <c r="D1420" s="12" t="s">
        <v>80</v>
      </c>
      <c r="E1420" s="12" t="s">
        <v>62</v>
      </c>
      <c r="F1420" s="15" t="s">
        <v>536</v>
      </c>
      <c r="G1420" s="6"/>
      <c r="H1420" s="6"/>
      <c r="I1420" s="97" t="s">
        <v>753</v>
      </c>
      <c r="J1420" s="164" t="s">
        <v>388</v>
      </c>
      <c r="K1420" s="165"/>
      <c r="L1420" s="165"/>
      <c r="M1420" s="165"/>
      <c r="N1420" s="165"/>
      <c r="O1420" s="165"/>
      <c r="P1420" s="165"/>
      <c r="Q1420" s="165"/>
      <c r="R1420" s="166"/>
    </row>
    <row r="1421" spans="2:18" ht="29.45" customHeight="1" x14ac:dyDescent="0.25">
      <c r="B1421" s="11" t="s">
        <v>50</v>
      </c>
      <c r="C1421" s="12" t="s">
        <v>40</v>
      </c>
      <c r="D1421" s="12" t="s">
        <v>80</v>
      </c>
      <c r="E1421" s="12" t="s">
        <v>62</v>
      </c>
      <c r="F1421" s="15" t="s">
        <v>537</v>
      </c>
      <c r="G1421" s="6"/>
      <c r="H1421" s="6"/>
      <c r="I1421" s="97" t="s">
        <v>753</v>
      </c>
      <c r="J1421" s="164" t="s">
        <v>389</v>
      </c>
      <c r="K1421" s="165"/>
      <c r="L1421" s="165"/>
      <c r="M1421" s="165"/>
      <c r="N1421" s="165"/>
      <c r="O1421" s="165"/>
      <c r="P1421" s="165"/>
      <c r="Q1421" s="165"/>
      <c r="R1421" s="166"/>
    </row>
    <row r="1422" spans="2:18" ht="30" customHeight="1" x14ac:dyDescent="0.25">
      <c r="B1422" s="11" t="s">
        <v>50</v>
      </c>
      <c r="C1422" s="12" t="s">
        <v>40</v>
      </c>
      <c r="D1422" s="13" t="s">
        <v>56</v>
      </c>
      <c r="E1422" s="12" t="s">
        <v>62</v>
      </c>
      <c r="F1422" s="15" t="s">
        <v>537</v>
      </c>
      <c r="G1422" s="34"/>
      <c r="H1422" s="12"/>
      <c r="I1422" s="97" t="s">
        <v>753</v>
      </c>
      <c r="J1422" s="164" t="s">
        <v>383</v>
      </c>
      <c r="K1422" s="165"/>
      <c r="L1422" s="165"/>
      <c r="M1422" s="165"/>
      <c r="N1422" s="165"/>
      <c r="O1422" s="165"/>
      <c r="P1422" s="165"/>
      <c r="Q1422" s="165"/>
      <c r="R1422" s="166"/>
    </row>
    <row r="1423" spans="2:18" ht="32.450000000000003" customHeight="1" x14ac:dyDescent="0.25">
      <c r="B1423" s="11" t="s">
        <v>50</v>
      </c>
      <c r="C1423" s="12" t="s">
        <v>58</v>
      </c>
      <c r="D1423" s="12" t="s">
        <v>56</v>
      </c>
      <c r="E1423" s="12" t="s">
        <v>62</v>
      </c>
      <c r="F1423" s="12" t="s">
        <v>268</v>
      </c>
      <c r="G1423" s="3"/>
      <c r="H1423" s="3"/>
      <c r="I1423" s="97" t="s">
        <v>753</v>
      </c>
      <c r="J1423" s="164" t="s">
        <v>151</v>
      </c>
      <c r="K1423" s="165"/>
      <c r="L1423" s="165"/>
      <c r="M1423" s="165"/>
      <c r="N1423" s="165"/>
      <c r="O1423" s="165"/>
      <c r="P1423" s="165"/>
      <c r="Q1423" s="165"/>
      <c r="R1423" s="166"/>
    </row>
    <row r="1424" spans="2:18" ht="30.6" customHeight="1" x14ac:dyDescent="0.25">
      <c r="B1424" s="11" t="s">
        <v>94</v>
      </c>
      <c r="C1424" s="12" t="s">
        <v>58</v>
      </c>
      <c r="D1424" s="12" t="s">
        <v>56</v>
      </c>
      <c r="E1424" s="12" t="s">
        <v>62</v>
      </c>
      <c r="F1424" s="12" t="s">
        <v>268</v>
      </c>
      <c r="G1424" s="3"/>
      <c r="H1424" s="3"/>
      <c r="I1424" s="45"/>
      <c r="J1424" s="164" t="s">
        <v>151</v>
      </c>
      <c r="K1424" s="165"/>
      <c r="L1424" s="165"/>
      <c r="M1424" s="165"/>
      <c r="N1424" s="165"/>
      <c r="O1424" s="165"/>
      <c r="P1424" s="165"/>
      <c r="Q1424" s="165"/>
      <c r="R1424" s="166"/>
    </row>
    <row r="1425" spans="2:18" ht="14.45" customHeight="1" x14ac:dyDescent="0.25">
      <c r="B1425" s="130" t="s">
        <v>51</v>
      </c>
      <c r="C1425" s="131"/>
      <c r="D1425" s="131"/>
      <c r="E1425" s="131"/>
      <c r="F1425" s="131"/>
      <c r="G1425" s="131"/>
      <c r="H1425" s="131"/>
      <c r="I1425" s="131"/>
      <c r="J1425" s="167" t="s">
        <v>380</v>
      </c>
      <c r="K1425" s="168"/>
      <c r="L1425" s="168"/>
      <c r="M1425" s="168"/>
      <c r="N1425" s="168"/>
      <c r="O1425" s="168"/>
      <c r="P1425" s="168"/>
      <c r="Q1425" s="168"/>
      <c r="R1425" s="169"/>
    </row>
    <row r="1426" spans="2:18" ht="63" customHeight="1" x14ac:dyDescent="0.25">
      <c r="B1426" s="130"/>
      <c r="C1426" s="131"/>
      <c r="D1426" s="131"/>
      <c r="E1426" s="131"/>
      <c r="F1426" s="131"/>
      <c r="G1426" s="131"/>
      <c r="H1426" s="131"/>
      <c r="I1426" s="131"/>
      <c r="J1426" s="170"/>
      <c r="K1426" s="171"/>
      <c r="L1426" s="171"/>
      <c r="M1426" s="171"/>
      <c r="N1426" s="171"/>
      <c r="O1426" s="171"/>
      <c r="P1426" s="171"/>
      <c r="Q1426" s="171"/>
      <c r="R1426" s="172"/>
    </row>
    <row r="1427" spans="2:18" ht="14.45" customHeight="1" x14ac:dyDescent="0.25">
      <c r="B1427" s="130" t="s">
        <v>54</v>
      </c>
      <c r="C1427" s="131"/>
      <c r="D1427" s="131"/>
      <c r="E1427" s="131"/>
      <c r="F1427" s="131"/>
      <c r="G1427" s="131"/>
      <c r="H1427" s="131"/>
      <c r="I1427" s="131"/>
      <c r="J1427" s="132" t="s">
        <v>373</v>
      </c>
      <c r="K1427" s="133"/>
      <c r="L1427" s="133"/>
      <c r="M1427" s="133"/>
      <c r="N1427" s="133"/>
      <c r="O1427" s="133"/>
      <c r="P1427" s="133"/>
      <c r="Q1427" s="133"/>
      <c r="R1427" s="134"/>
    </row>
    <row r="1428" spans="2:18" x14ac:dyDescent="0.25">
      <c r="B1428" s="130"/>
      <c r="C1428" s="131"/>
      <c r="D1428" s="131"/>
      <c r="E1428" s="131"/>
      <c r="F1428" s="131"/>
      <c r="G1428" s="131"/>
      <c r="H1428" s="131"/>
      <c r="I1428" s="131"/>
      <c r="J1428" s="135"/>
      <c r="K1428" s="136"/>
      <c r="L1428" s="136"/>
      <c r="M1428" s="136"/>
      <c r="N1428" s="136"/>
      <c r="O1428" s="136"/>
      <c r="P1428" s="136"/>
      <c r="Q1428" s="136"/>
      <c r="R1428" s="137"/>
    </row>
    <row r="1429" spans="2:18" x14ac:dyDescent="0.25">
      <c r="B1429" s="130" t="s">
        <v>366</v>
      </c>
      <c r="C1429" s="131"/>
      <c r="D1429" s="131"/>
      <c r="E1429" s="131"/>
      <c r="F1429" s="131"/>
      <c r="G1429" s="131"/>
      <c r="H1429" s="131"/>
      <c r="I1429" s="131"/>
      <c r="J1429" s="135"/>
      <c r="K1429" s="136"/>
      <c r="L1429" s="136"/>
      <c r="M1429" s="136"/>
      <c r="N1429" s="136"/>
      <c r="O1429" s="136"/>
      <c r="P1429" s="136"/>
      <c r="Q1429" s="136"/>
      <c r="R1429" s="137"/>
    </row>
    <row r="1430" spans="2:18" ht="15.75" thickBot="1" x14ac:dyDescent="0.3">
      <c r="B1430" s="141"/>
      <c r="C1430" s="142"/>
      <c r="D1430" s="142"/>
      <c r="E1430" s="142"/>
      <c r="F1430" s="142"/>
      <c r="G1430" s="142"/>
      <c r="H1430" s="142"/>
      <c r="I1430" s="142"/>
      <c r="J1430" s="138"/>
      <c r="K1430" s="139"/>
      <c r="L1430" s="139"/>
      <c r="M1430" s="139"/>
      <c r="N1430" s="139"/>
      <c r="O1430" s="139"/>
      <c r="P1430" s="139"/>
      <c r="Q1430" s="139"/>
      <c r="R1430" s="140"/>
    </row>
    <row r="1431" spans="2:18" thickBot="1" x14ac:dyDescent="0.35"/>
    <row r="1432" spans="2:18" x14ac:dyDescent="0.25">
      <c r="B1432" s="173" t="s">
        <v>1</v>
      </c>
      <c r="C1432" s="154"/>
      <c r="D1432" s="154"/>
      <c r="E1432" s="154"/>
      <c r="F1432" s="154"/>
      <c r="G1432" s="154"/>
      <c r="H1432" s="154"/>
      <c r="I1432" s="154"/>
      <c r="J1432" s="154"/>
      <c r="K1432" s="154"/>
      <c r="L1432" s="154"/>
      <c r="M1432" s="154"/>
      <c r="N1432" s="154"/>
      <c r="O1432" s="154"/>
      <c r="P1432" s="154"/>
      <c r="Q1432" s="154"/>
      <c r="R1432" s="155"/>
    </row>
    <row r="1433" spans="2:18" x14ac:dyDescent="0.25">
      <c r="B1433" s="174"/>
      <c r="C1433" s="157"/>
      <c r="D1433" s="157"/>
      <c r="E1433" s="157"/>
      <c r="F1433" s="157"/>
      <c r="G1433" s="157"/>
      <c r="H1433" s="157"/>
      <c r="I1433" s="157"/>
      <c r="J1433" s="157"/>
      <c r="K1433" s="157"/>
      <c r="L1433" s="157"/>
      <c r="M1433" s="157"/>
      <c r="N1433" s="157"/>
      <c r="O1433" s="157"/>
      <c r="P1433" s="157"/>
      <c r="Q1433" s="157"/>
      <c r="R1433" s="158"/>
    </row>
    <row r="1434" spans="2:18" x14ac:dyDescent="0.25">
      <c r="B1434" s="174"/>
      <c r="C1434" s="157"/>
      <c r="D1434" s="157"/>
      <c r="E1434" s="157"/>
      <c r="F1434" s="157"/>
      <c r="G1434" s="157"/>
      <c r="H1434" s="157"/>
      <c r="I1434" s="157"/>
      <c r="J1434" s="157"/>
      <c r="K1434" s="157"/>
      <c r="L1434" s="157"/>
      <c r="M1434" s="157"/>
      <c r="N1434" s="157"/>
      <c r="O1434" s="157"/>
      <c r="P1434" s="157"/>
      <c r="Q1434" s="157"/>
      <c r="R1434" s="158"/>
    </row>
    <row r="1435" spans="2:18" x14ac:dyDescent="0.25">
      <c r="B1435" s="174" t="s">
        <v>2</v>
      </c>
      <c r="C1435" s="157"/>
      <c r="D1435" s="157"/>
      <c r="E1435" s="157"/>
      <c r="F1435" s="157"/>
      <c r="G1435" s="157"/>
      <c r="H1435" s="157"/>
      <c r="I1435" s="157"/>
      <c r="J1435" s="157"/>
      <c r="K1435" s="157"/>
      <c r="L1435" s="157"/>
      <c r="M1435" s="157"/>
      <c r="N1435" s="157"/>
      <c r="O1435" s="157"/>
      <c r="P1435" s="157"/>
      <c r="Q1435" s="157"/>
      <c r="R1435" s="158"/>
    </row>
    <row r="1436" spans="2:18" x14ac:dyDescent="0.25">
      <c r="B1436" s="174"/>
      <c r="C1436" s="157"/>
      <c r="D1436" s="157"/>
      <c r="E1436" s="157"/>
      <c r="F1436" s="157"/>
      <c r="G1436" s="157"/>
      <c r="H1436" s="157"/>
      <c r="I1436" s="157"/>
      <c r="J1436" s="157"/>
      <c r="K1436" s="157"/>
      <c r="L1436" s="157"/>
      <c r="M1436" s="157"/>
      <c r="N1436" s="157"/>
      <c r="O1436" s="157"/>
      <c r="P1436" s="157"/>
      <c r="Q1436" s="157"/>
      <c r="R1436" s="158"/>
    </row>
    <row r="1437" spans="2:18" ht="15.75" thickBot="1" x14ac:dyDescent="0.3">
      <c r="B1437" s="175" t="s">
        <v>3</v>
      </c>
      <c r="C1437" s="146"/>
      <c r="D1437" s="146"/>
      <c r="E1437" s="146"/>
      <c r="F1437" s="146"/>
      <c r="G1437" s="146"/>
      <c r="H1437" s="146"/>
      <c r="I1437" s="146"/>
      <c r="J1437" s="146"/>
      <c r="K1437" s="146"/>
      <c r="L1437" s="146"/>
      <c r="M1437" s="146"/>
      <c r="N1437" s="146"/>
      <c r="O1437" s="146"/>
      <c r="P1437" s="146"/>
      <c r="Q1437" s="146"/>
      <c r="R1437" s="176"/>
    </row>
    <row r="1438" spans="2:18" thickBot="1" x14ac:dyDescent="0.35"/>
    <row r="1439" spans="2:18" ht="14.45" x14ac:dyDescent="0.3">
      <c r="B1439" s="177"/>
      <c r="C1439" s="178"/>
      <c r="D1439" s="178"/>
      <c r="E1439" s="178"/>
      <c r="F1439" s="178"/>
      <c r="G1439" s="178"/>
      <c r="H1439" s="178"/>
      <c r="I1439" s="178"/>
      <c r="J1439" s="178"/>
      <c r="K1439" s="178"/>
      <c r="L1439" s="178"/>
      <c r="M1439" s="178"/>
      <c r="N1439" s="178"/>
      <c r="O1439" s="178"/>
      <c r="P1439" s="178"/>
      <c r="Q1439" s="178"/>
      <c r="R1439" s="9"/>
    </row>
    <row r="1440" spans="2:18" ht="15.75" thickBot="1" x14ac:dyDescent="0.3">
      <c r="B1440" s="143" t="s">
        <v>4</v>
      </c>
      <c r="C1440" s="144"/>
      <c r="D1440" s="146" t="s">
        <v>273</v>
      </c>
      <c r="E1440" s="146"/>
      <c r="F1440" s="58"/>
      <c r="G1440" s="58" t="s">
        <v>7</v>
      </c>
      <c r="H1440" s="179">
        <v>43546</v>
      </c>
      <c r="I1440" s="146"/>
      <c r="J1440" s="58"/>
      <c r="K1440" s="58" t="s">
        <v>11</v>
      </c>
      <c r="L1440" s="147" t="s">
        <v>228</v>
      </c>
      <c r="M1440" s="147"/>
      <c r="N1440" s="58"/>
      <c r="O1440" s="58" t="s">
        <v>13</v>
      </c>
      <c r="P1440" s="100" t="s">
        <v>177</v>
      </c>
      <c r="Q1440" s="144"/>
      <c r="R1440" s="145"/>
    </row>
    <row r="1441" spans="2:18" ht="14.45" x14ac:dyDescent="0.3">
      <c r="B1441" s="143"/>
      <c r="C1441" s="144"/>
      <c r="D1441" s="144"/>
      <c r="E1441" s="144"/>
      <c r="F1441" s="144"/>
      <c r="G1441" s="144"/>
      <c r="H1441" s="144"/>
      <c r="I1441" s="144"/>
      <c r="J1441" s="144"/>
      <c r="K1441" s="144"/>
      <c r="L1441" s="144"/>
      <c r="M1441" s="144"/>
      <c r="N1441" s="144"/>
      <c r="O1441" s="144"/>
      <c r="P1441" s="144"/>
      <c r="Q1441" s="144"/>
      <c r="R1441" s="145"/>
    </row>
    <row r="1442" spans="2:18" ht="15.75" thickBot="1" x14ac:dyDescent="0.3">
      <c r="B1442" s="143" t="s">
        <v>5</v>
      </c>
      <c r="C1442" s="144"/>
      <c r="D1442" s="146"/>
      <c r="E1442" s="146"/>
      <c r="F1442" s="58"/>
      <c r="G1442" s="58" t="s">
        <v>8</v>
      </c>
      <c r="H1442" s="146">
        <v>1230</v>
      </c>
      <c r="I1442" s="146"/>
      <c r="J1442" s="58"/>
      <c r="K1442" s="58" t="s">
        <v>12</v>
      </c>
      <c r="L1442" s="147"/>
      <c r="M1442" s="147"/>
      <c r="N1442" s="58"/>
      <c r="O1442" s="58" t="s">
        <v>14</v>
      </c>
      <c r="P1442" s="28" t="s">
        <v>178</v>
      </c>
      <c r="Q1442" s="144"/>
      <c r="R1442" s="145"/>
    </row>
    <row r="1443" spans="2:18" ht="14.45" x14ac:dyDescent="0.3">
      <c r="B1443" s="143"/>
      <c r="C1443" s="144"/>
      <c r="D1443" s="144"/>
      <c r="E1443" s="144"/>
      <c r="F1443" s="144"/>
      <c r="G1443" s="144"/>
      <c r="H1443" s="144"/>
      <c r="I1443" s="144"/>
      <c r="J1443" s="144"/>
      <c r="K1443" s="144"/>
      <c r="L1443" s="144"/>
      <c r="M1443" s="144"/>
      <c r="N1443" s="144"/>
      <c r="O1443" s="144"/>
      <c r="P1443" s="144"/>
      <c r="Q1443" s="144"/>
      <c r="R1443" s="145"/>
    </row>
    <row r="1444" spans="2:18" ht="15.75" thickBot="1" x14ac:dyDescent="0.3">
      <c r="B1444" s="143" t="s">
        <v>6</v>
      </c>
      <c r="C1444" s="144"/>
      <c r="D1444" s="146" t="s">
        <v>213</v>
      </c>
      <c r="E1444" s="146"/>
      <c r="F1444" s="58"/>
      <c r="G1444" s="58" t="s">
        <v>9</v>
      </c>
      <c r="H1444" s="146" t="s">
        <v>214</v>
      </c>
      <c r="I1444" s="146"/>
      <c r="J1444" s="58"/>
      <c r="K1444" s="58" t="s">
        <v>10</v>
      </c>
      <c r="L1444" s="147"/>
      <c r="M1444" s="147"/>
      <c r="N1444" s="58"/>
      <c r="O1444" s="58" t="s">
        <v>15</v>
      </c>
      <c r="P1444" s="47">
        <v>47</v>
      </c>
      <c r="Q1444" s="46" t="s">
        <v>16</v>
      </c>
      <c r="R1444" s="48">
        <v>154</v>
      </c>
    </row>
    <row r="1445" spans="2:18" thickBot="1" x14ac:dyDescent="0.35">
      <c r="B1445" s="148"/>
      <c r="C1445" s="149"/>
      <c r="D1445" s="149"/>
      <c r="E1445" s="149"/>
      <c r="F1445" s="149"/>
      <c r="G1445" s="149"/>
      <c r="H1445" s="149"/>
      <c r="I1445" s="149"/>
      <c r="J1445" s="149"/>
      <c r="K1445" s="149"/>
      <c r="L1445" s="149"/>
      <c r="M1445" s="149"/>
      <c r="N1445" s="149"/>
      <c r="O1445" s="149"/>
      <c r="P1445" s="149"/>
      <c r="Q1445" s="149"/>
      <c r="R1445" s="150"/>
    </row>
    <row r="1446" spans="2:18" thickBot="1" x14ac:dyDescent="0.35"/>
    <row r="1447" spans="2:18" x14ac:dyDescent="0.25">
      <c r="B1447" s="151" t="s">
        <v>17</v>
      </c>
      <c r="C1447" s="152"/>
      <c r="D1447" s="152"/>
      <c r="E1447" s="152"/>
      <c r="F1447" s="152"/>
      <c r="G1447" s="152"/>
      <c r="H1447" s="152"/>
      <c r="I1447" s="152"/>
      <c r="J1447" s="153" t="s">
        <v>24</v>
      </c>
      <c r="K1447" s="154"/>
      <c r="L1447" s="154"/>
      <c r="M1447" s="154"/>
      <c r="N1447" s="154"/>
      <c r="O1447" s="154"/>
      <c r="P1447" s="154"/>
      <c r="Q1447" s="154"/>
      <c r="R1447" s="155"/>
    </row>
    <row r="1448" spans="2:18" x14ac:dyDescent="0.25">
      <c r="B1448" s="162" t="s">
        <v>18</v>
      </c>
      <c r="C1448" s="163" t="s">
        <v>19</v>
      </c>
      <c r="D1448" s="163" t="s">
        <v>20</v>
      </c>
      <c r="E1448" s="147" t="s">
        <v>25</v>
      </c>
      <c r="F1448" s="147"/>
      <c r="G1448" s="147" t="s">
        <v>26</v>
      </c>
      <c r="H1448" s="147"/>
      <c r="I1448" s="163" t="s">
        <v>23</v>
      </c>
      <c r="J1448" s="156"/>
      <c r="K1448" s="157"/>
      <c r="L1448" s="157"/>
      <c r="M1448" s="157"/>
      <c r="N1448" s="157"/>
      <c r="O1448" s="157"/>
      <c r="P1448" s="157"/>
      <c r="Q1448" s="157"/>
      <c r="R1448" s="158"/>
    </row>
    <row r="1449" spans="2:18" x14ac:dyDescent="0.25">
      <c r="B1449" s="162"/>
      <c r="C1449" s="163"/>
      <c r="D1449" s="163"/>
      <c r="E1449" s="6" t="s">
        <v>21</v>
      </c>
      <c r="F1449" s="6" t="s">
        <v>22</v>
      </c>
      <c r="G1449" s="6" t="s">
        <v>21</v>
      </c>
      <c r="H1449" s="6" t="s">
        <v>22</v>
      </c>
      <c r="I1449" s="163"/>
      <c r="J1449" s="159"/>
      <c r="K1449" s="160"/>
      <c r="L1449" s="160"/>
      <c r="M1449" s="160"/>
      <c r="N1449" s="160"/>
      <c r="O1449" s="160"/>
      <c r="P1449" s="160"/>
      <c r="Q1449" s="160"/>
      <c r="R1449" s="161"/>
    </row>
    <row r="1450" spans="2:18" ht="25.9" customHeight="1" x14ac:dyDescent="0.25">
      <c r="B1450" s="11" t="s">
        <v>50</v>
      </c>
      <c r="C1450" s="12" t="s">
        <v>40</v>
      </c>
      <c r="D1450" s="12" t="s">
        <v>80</v>
      </c>
      <c r="E1450" s="12" t="s">
        <v>62</v>
      </c>
      <c r="F1450" s="15" t="s">
        <v>536</v>
      </c>
      <c r="G1450" s="6"/>
      <c r="H1450" s="6"/>
      <c r="I1450" s="97" t="s">
        <v>755</v>
      </c>
      <c r="J1450" s="164" t="s">
        <v>390</v>
      </c>
      <c r="K1450" s="165"/>
      <c r="L1450" s="165"/>
      <c r="M1450" s="165"/>
      <c r="N1450" s="165"/>
      <c r="O1450" s="165"/>
      <c r="P1450" s="165"/>
      <c r="Q1450" s="165"/>
      <c r="R1450" s="166"/>
    </row>
    <row r="1451" spans="2:18" ht="28.9" customHeight="1" x14ac:dyDescent="0.25">
      <c r="B1451" s="11" t="s">
        <v>50</v>
      </c>
      <c r="C1451" s="12" t="s">
        <v>40</v>
      </c>
      <c r="D1451" s="12" t="s">
        <v>80</v>
      </c>
      <c r="E1451" s="12" t="s">
        <v>62</v>
      </c>
      <c r="F1451" s="15" t="s">
        <v>536</v>
      </c>
      <c r="G1451" s="6"/>
      <c r="H1451" s="6"/>
      <c r="I1451" s="97" t="s">
        <v>755</v>
      </c>
      <c r="J1451" s="164" t="s">
        <v>388</v>
      </c>
      <c r="K1451" s="165"/>
      <c r="L1451" s="165"/>
      <c r="M1451" s="165"/>
      <c r="N1451" s="165"/>
      <c r="O1451" s="165"/>
      <c r="P1451" s="165"/>
      <c r="Q1451" s="165"/>
      <c r="R1451" s="166"/>
    </row>
    <row r="1452" spans="2:18" ht="33.6" customHeight="1" x14ac:dyDescent="0.25">
      <c r="B1452" s="11" t="s">
        <v>50</v>
      </c>
      <c r="C1452" s="12" t="s">
        <v>40</v>
      </c>
      <c r="D1452" s="12" t="s">
        <v>80</v>
      </c>
      <c r="E1452" s="12" t="s">
        <v>62</v>
      </c>
      <c r="F1452" s="15" t="s">
        <v>537</v>
      </c>
      <c r="G1452" s="6"/>
      <c r="H1452" s="6"/>
      <c r="I1452" s="97" t="s">
        <v>755</v>
      </c>
      <c r="J1452" s="164" t="s">
        <v>388</v>
      </c>
      <c r="K1452" s="165"/>
      <c r="L1452" s="165"/>
      <c r="M1452" s="165"/>
      <c r="N1452" s="165"/>
      <c r="O1452" s="165"/>
      <c r="P1452" s="165"/>
      <c r="Q1452" s="165"/>
      <c r="R1452" s="166"/>
    </row>
    <row r="1453" spans="2:18" ht="31.9" customHeight="1" x14ac:dyDescent="0.25">
      <c r="B1453" s="11" t="s">
        <v>50</v>
      </c>
      <c r="C1453" s="12" t="s">
        <v>40</v>
      </c>
      <c r="D1453" s="13" t="s">
        <v>56</v>
      </c>
      <c r="E1453" s="12" t="s">
        <v>62</v>
      </c>
      <c r="F1453" s="15" t="s">
        <v>537</v>
      </c>
      <c r="G1453" s="12"/>
      <c r="H1453" s="12"/>
      <c r="I1453" s="97" t="s">
        <v>755</v>
      </c>
      <c r="J1453" s="164" t="s">
        <v>383</v>
      </c>
      <c r="K1453" s="165"/>
      <c r="L1453" s="165"/>
      <c r="M1453" s="165"/>
      <c r="N1453" s="165"/>
      <c r="O1453" s="165"/>
      <c r="P1453" s="165"/>
      <c r="Q1453" s="165"/>
      <c r="R1453" s="166"/>
    </row>
    <row r="1454" spans="2:18" ht="14.45" customHeight="1" x14ac:dyDescent="0.25">
      <c r="B1454" s="11" t="s">
        <v>50</v>
      </c>
      <c r="C1454" s="12" t="s">
        <v>58</v>
      </c>
      <c r="D1454" s="12" t="s">
        <v>56</v>
      </c>
      <c r="E1454" s="12" t="s">
        <v>62</v>
      </c>
      <c r="F1454" s="12" t="s">
        <v>268</v>
      </c>
      <c r="G1454" s="3"/>
      <c r="H1454" s="3"/>
      <c r="I1454" s="97" t="s">
        <v>755</v>
      </c>
      <c r="J1454" s="132" t="s">
        <v>257</v>
      </c>
      <c r="K1454" s="133"/>
      <c r="L1454" s="133"/>
      <c r="M1454" s="133"/>
      <c r="N1454" s="133"/>
      <c r="O1454" s="133"/>
      <c r="P1454" s="133"/>
      <c r="Q1454" s="133"/>
      <c r="R1454" s="134"/>
    </row>
    <row r="1455" spans="2:18" ht="14.45" customHeight="1" x14ac:dyDescent="0.25">
      <c r="B1455" s="11" t="s">
        <v>94</v>
      </c>
      <c r="C1455" s="12" t="s">
        <v>58</v>
      </c>
      <c r="D1455" s="12" t="s">
        <v>56</v>
      </c>
      <c r="E1455" s="12" t="s">
        <v>62</v>
      </c>
      <c r="F1455" s="12" t="s">
        <v>268</v>
      </c>
      <c r="G1455" s="3"/>
      <c r="H1455" s="3"/>
      <c r="I1455" s="3"/>
      <c r="J1455" s="200"/>
      <c r="K1455" s="201"/>
      <c r="L1455" s="201"/>
      <c r="M1455" s="201"/>
      <c r="N1455" s="201"/>
      <c r="O1455" s="201"/>
      <c r="P1455" s="201"/>
      <c r="Q1455" s="201"/>
      <c r="R1455" s="202"/>
    </row>
    <row r="1456" spans="2:18" ht="14.45" customHeight="1" x14ac:dyDescent="0.25">
      <c r="B1456" s="130" t="s">
        <v>51</v>
      </c>
      <c r="C1456" s="131"/>
      <c r="D1456" s="131"/>
      <c r="E1456" s="131"/>
      <c r="F1456" s="131"/>
      <c r="G1456" s="131"/>
      <c r="H1456" s="131"/>
      <c r="I1456" s="131"/>
      <c r="J1456" s="167" t="s">
        <v>380</v>
      </c>
      <c r="K1456" s="168"/>
      <c r="L1456" s="168"/>
      <c r="M1456" s="168"/>
      <c r="N1456" s="168"/>
      <c r="O1456" s="168"/>
      <c r="P1456" s="168"/>
      <c r="Q1456" s="168"/>
      <c r="R1456" s="169"/>
    </row>
    <row r="1457" spans="2:18" ht="59.45" customHeight="1" x14ac:dyDescent="0.25">
      <c r="B1457" s="130"/>
      <c r="C1457" s="131"/>
      <c r="D1457" s="131"/>
      <c r="E1457" s="131"/>
      <c r="F1457" s="131"/>
      <c r="G1457" s="131"/>
      <c r="H1457" s="131"/>
      <c r="I1457" s="131"/>
      <c r="J1457" s="170"/>
      <c r="K1457" s="171"/>
      <c r="L1457" s="171"/>
      <c r="M1457" s="171"/>
      <c r="N1457" s="171"/>
      <c r="O1457" s="171"/>
      <c r="P1457" s="171"/>
      <c r="Q1457" s="171"/>
      <c r="R1457" s="172"/>
    </row>
    <row r="1458" spans="2:18" ht="14.45" customHeight="1" x14ac:dyDescent="0.25">
      <c r="B1458" s="130" t="s">
        <v>54</v>
      </c>
      <c r="C1458" s="131"/>
      <c r="D1458" s="131"/>
      <c r="E1458" s="131"/>
      <c r="F1458" s="131"/>
      <c r="G1458" s="131"/>
      <c r="H1458" s="131"/>
      <c r="I1458" s="131"/>
      <c r="J1458" s="132" t="s">
        <v>374</v>
      </c>
      <c r="K1458" s="133"/>
      <c r="L1458" s="133"/>
      <c r="M1458" s="133"/>
      <c r="N1458" s="133"/>
      <c r="O1458" s="133"/>
      <c r="P1458" s="133"/>
      <c r="Q1458" s="133"/>
      <c r="R1458" s="134"/>
    </row>
    <row r="1459" spans="2:18" x14ac:dyDescent="0.25">
      <c r="B1459" s="130"/>
      <c r="C1459" s="131"/>
      <c r="D1459" s="131"/>
      <c r="E1459" s="131"/>
      <c r="F1459" s="131"/>
      <c r="G1459" s="131"/>
      <c r="H1459" s="131"/>
      <c r="I1459" s="131"/>
      <c r="J1459" s="135"/>
      <c r="K1459" s="136"/>
      <c r="L1459" s="136"/>
      <c r="M1459" s="136"/>
      <c r="N1459" s="136"/>
      <c r="O1459" s="136"/>
      <c r="P1459" s="136"/>
      <c r="Q1459" s="136"/>
      <c r="R1459" s="137"/>
    </row>
    <row r="1460" spans="2:18" x14ac:dyDescent="0.25">
      <c r="B1460" s="130" t="s">
        <v>366</v>
      </c>
      <c r="C1460" s="131"/>
      <c r="D1460" s="131"/>
      <c r="E1460" s="131"/>
      <c r="F1460" s="131"/>
      <c r="G1460" s="131"/>
      <c r="H1460" s="131"/>
      <c r="I1460" s="131"/>
      <c r="J1460" s="135"/>
      <c r="K1460" s="136"/>
      <c r="L1460" s="136"/>
      <c r="M1460" s="136"/>
      <c r="N1460" s="136"/>
      <c r="O1460" s="136"/>
      <c r="P1460" s="136"/>
      <c r="Q1460" s="136"/>
      <c r="R1460" s="137"/>
    </row>
    <row r="1461" spans="2:18" ht="15.75" thickBot="1" x14ac:dyDescent="0.3">
      <c r="B1461" s="141"/>
      <c r="C1461" s="142"/>
      <c r="D1461" s="142"/>
      <c r="E1461" s="142"/>
      <c r="F1461" s="142"/>
      <c r="G1461" s="142"/>
      <c r="H1461" s="142"/>
      <c r="I1461" s="142"/>
      <c r="J1461" s="138"/>
      <c r="K1461" s="139"/>
      <c r="L1461" s="139"/>
      <c r="M1461" s="139"/>
      <c r="N1461" s="139"/>
      <c r="O1461" s="139"/>
      <c r="P1461" s="139"/>
      <c r="Q1461" s="139"/>
      <c r="R1461" s="140"/>
    </row>
    <row r="1462" spans="2:18" thickBot="1" x14ac:dyDescent="0.35"/>
    <row r="1463" spans="2:18" x14ac:dyDescent="0.25">
      <c r="B1463" s="173" t="s">
        <v>1</v>
      </c>
      <c r="C1463" s="154"/>
      <c r="D1463" s="154"/>
      <c r="E1463" s="154"/>
      <c r="F1463" s="154"/>
      <c r="G1463" s="154"/>
      <c r="H1463" s="154"/>
      <c r="I1463" s="154"/>
      <c r="J1463" s="154"/>
      <c r="K1463" s="154"/>
      <c r="L1463" s="154"/>
      <c r="M1463" s="154"/>
      <c r="N1463" s="154"/>
      <c r="O1463" s="154"/>
      <c r="P1463" s="154"/>
      <c r="Q1463" s="154"/>
      <c r="R1463" s="155"/>
    </row>
    <row r="1464" spans="2:18" x14ac:dyDescent="0.25">
      <c r="B1464" s="174"/>
      <c r="C1464" s="157"/>
      <c r="D1464" s="157"/>
      <c r="E1464" s="157"/>
      <c r="F1464" s="157"/>
      <c r="G1464" s="157"/>
      <c r="H1464" s="157"/>
      <c r="I1464" s="157"/>
      <c r="J1464" s="157"/>
      <c r="K1464" s="157"/>
      <c r="L1464" s="157"/>
      <c r="M1464" s="157"/>
      <c r="N1464" s="157"/>
      <c r="O1464" s="157"/>
      <c r="P1464" s="157"/>
      <c r="Q1464" s="157"/>
      <c r="R1464" s="158"/>
    </row>
    <row r="1465" spans="2:18" x14ac:dyDescent="0.25">
      <c r="B1465" s="174"/>
      <c r="C1465" s="157"/>
      <c r="D1465" s="157"/>
      <c r="E1465" s="157"/>
      <c r="F1465" s="157"/>
      <c r="G1465" s="157"/>
      <c r="H1465" s="157"/>
      <c r="I1465" s="157"/>
      <c r="J1465" s="157"/>
      <c r="K1465" s="157"/>
      <c r="L1465" s="157"/>
      <c r="M1465" s="157"/>
      <c r="N1465" s="157"/>
      <c r="O1465" s="157"/>
      <c r="P1465" s="157"/>
      <c r="Q1465" s="157"/>
      <c r="R1465" s="158"/>
    </row>
    <row r="1466" spans="2:18" x14ac:dyDescent="0.25">
      <c r="B1466" s="174" t="s">
        <v>2</v>
      </c>
      <c r="C1466" s="157"/>
      <c r="D1466" s="157"/>
      <c r="E1466" s="157"/>
      <c r="F1466" s="157"/>
      <c r="G1466" s="157"/>
      <c r="H1466" s="157"/>
      <c r="I1466" s="157"/>
      <c r="J1466" s="157"/>
      <c r="K1466" s="157"/>
      <c r="L1466" s="157"/>
      <c r="M1466" s="157"/>
      <c r="N1466" s="157"/>
      <c r="O1466" s="157"/>
      <c r="P1466" s="157"/>
      <c r="Q1466" s="157"/>
      <c r="R1466" s="158"/>
    </row>
    <row r="1467" spans="2:18" x14ac:dyDescent="0.25">
      <c r="B1467" s="174"/>
      <c r="C1467" s="157"/>
      <c r="D1467" s="157"/>
      <c r="E1467" s="157"/>
      <c r="F1467" s="157"/>
      <c r="G1467" s="157"/>
      <c r="H1467" s="157"/>
      <c r="I1467" s="157"/>
      <c r="J1467" s="157"/>
      <c r="K1467" s="157"/>
      <c r="L1467" s="157"/>
      <c r="M1467" s="157"/>
      <c r="N1467" s="157"/>
      <c r="O1467" s="157"/>
      <c r="P1467" s="157"/>
      <c r="Q1467" s="157"/>
      <c r="R1467" s="158"/>
    </row>
    <row r="1468" spans="2:18" ht="15.75" thickBot="1" x14ac:dyDescent="0.3">
      <c r="B1468" s="175" t="s">
        <v>3</v>
      </c>
      <c r="C1468" s="146"/>
      <c r="D1468" s="146"/>
      <c r="E1468" s="146"/>
      <c r="F1468" s="146"/>
      <c r="G1468" s="146"/>
      <c r="H1468" s="146"/>
      <c r="I1468" s="146"/>
      <c r="J1468" s="146"/>
      <c r="K1468" s="146"/>
      <c r="L1468" s="146"/>
      <c r="M1468" s="146"/>
      <c r="N1468" s="146"/>
      <c r="O1468" s="146"/>
      <c r="P1468" s="146"/>
      <c r="Q1468" s="146"/>
      <c r="R1468" s="176"/>
    </row>
    <row r="1469" spans="2:18" thickBot="1" x14ac:dyDescent="0.35"/>
    <row r="1470" spans="2:18" ht="14.45" x14ac:dyDescent="0.3">
      <c r="B1470" s="177"/>
      <c r="C1470" s="178"/>
      <c r="D1470" s="178"/>
      <c r="E1470" s="178"/>
      <c r="F1470" s="178"/>
      <c r="G1470" s="178"/>
      <c r="H1470" s="178"/>
      <c r="I1470" s="178"/>
      <c r="J1470" s="178"/>
      <c r="K1470" s="178"/>
      <c r="L1470" s="178"/>
      <c r="M1470" s="178"/>
      <c r="N1470" s="178"/>
      <c r="O1470" s="178"/>
      <c r="P1470" s="178"/>
      <c r="Q1470" s="178"/>
      <c r="R1470" s="9"/>
    </row>
    <row r="1471" spans="2:18" ht="15.75" thickBot="1" x14ac:dyDescent="0.3">
      <c r="B1471" s="143" t="s">
        <v>4</v>
      </c>
      <c r="C1471" s="144"/>
      <c r="D1471" s="146" t="s">
        <v>273</v>
      </c>
      <c r="E1471" s="146"/>
      <c r="F1471" s="58"/>
      <c r="G1471" s="58" t="s">
        <v>7</v>
      </c>
      <c r="H1471" s="179">
        <v>43546</v>
      </c>
      <c r="I1471" s="146"/>
      <c r="J1471" s="58"/>
      <c r="K1471" s="58" t="s">
        <v>11</v>
      </c>
      <c r="L1471" s="147" t="s">
        <v>228</v>
      </c>
      <c r="M1471" s="147"/>
      <c r="N1471" s="58"/>
      <c r="O1471" s="58" t="s">
        <v>13</v>
      </c>
      <c r="P1471" s="100" t="s">
        <v>178</v>
      </c>
      <c r="Q1471" s="144"/>
      <c r="R1471" s="145"/>
    </row>
    <row r="1472" spans="2:18" ht="14.45" x14ac:dyDescent="0.3">
      <c r="B1472" s="143"/>
      <c r="C1472" s="144"/>
      <c r="D1472" s="144"/>
      <c r="E1472" s="144"/>
      <c r="F1472" s="144"/>
      <c r="G1472" s="144"/>
      <c r="H1472" s="144"/>
      <c r="I1472" s="144"/>
      <c r="J1472" s="144"/>
      <c r="K1472" s="144"/>
      <c r="L1472" s="144"/>
      <c r="M1472" s="144"/>
      <c r="N1472" s="144"/>
      <c r="O1472" s="144"/>
      <c r="P1472" s="144"/>
      <c r="Q1472" s="144"/>
      <c r="R1472" s="145"/>
    </row>
    <row r="1473" spans="2:18" ht="15.75" thickBot="1" x14ac:dyDescent="0.3">
      <c r="B1473" s="143" t="s">
        <v>5</v>
      </c>
      <c r="C1473" s="144"/>
      <c r="D1473" s="146"/>
      <c r="E1473" s="146"/>
      <c r="F1473" s="58"/>
      <c r="G1473" s="58" t="s">
        <v>8</v>
      </c>
      <c r="H1473" s="146">
        <v>1230</v>
      </c>
      <c r="I1473" s="146"/>
      <c r="J1473" s="58"/>
      <c r="K1473" s="58" t="s">
        <v>12</v>
      </c>
      <c r="L1473" s="147"/>
      <c r="M1473" s="147"/>
      <c r="N1473" s="58"/>
      <c r="O1473" s="58" t="s">
        <v>14</v>
      </c>
      <c r="P1473" s="28" t="s">
        <v>179</v>
      </c>
      <c r="Q1473" s="144"/>
      <c r="R1473" s="145"/>
    </row>
    <row r="1474" spans="2:18" ht="14.45" x14ac:dyDescent="0.3">
      <c r="B1474" s="143"/>
      <c r="C1474" s="144"/>
      <c r="D1474" s="144"/>
      <c r="E1474" s="144"/>
      <c r="F1474" s="144"/>
      <c r="G1474" s="144"/>
      <c r="H1474" s="144"/>
      <c r="I1474" s="144"/>
      <c r="J1474" s="144"/>
      <c r="K1474" s="144"/>
      <c r="L1474" s="144"/>
      <c r="M1474" s="144"/>
      <c r="N1474" s="144"/>
      <c r="O1474" s="144"/>
      <c r="P1474" s="144"/>
      <c r="Q1474" s="144"/>
      <c r="R1474" s="145"/>
    </row>
    <row r="1475" spans="2:18" ht="15.75" thickBot="1" x14ac:dyDescent="0.3">
      <c r="B1475" s="143" t="s">
        <v>6</v>
      </c>
      <c r="C1475" s="144"/>
      <c r="D1475" s="146" t="s">
        <v>213</v>
      </c>
      <c r="E1475" s="146"/>
      <c r="F1475" s="58"/>
      <c r="G1475" s="58" t="s">
        <v>9</v>
      </c>
      <c r="H1475" s="146" t="s">
        <v>214</v>
      </c>
      <c r="I1475" s="146"/>
      <c r="J1475" s="58"/>
      <c r="K1475" s="58" t="s">
        <v>10</v>
      </c>
      <c r="L1475" s="147"/>
      <c r="M1475" s="147"/>
      <c r="N1475" s="58"/>
      <c r="O1475" s="58" t="s">
        <v>15</v>
      </c>
      <c r="P1475" s="47">
        <v>48</v>
      </c>
      <c r="Q1475" s="46" t="s">
        <v>16</v>
      </c>
      <c r="R1475" s="48">
        <v>154</v>
      </c>
    </row>
    <row r="1476" spans="2:18" thickBot="1" x14ac:dyDescent="0.35">
      <c r="B1476" s="148"/>
      <c r="C1476" s="149"/>
      <c r="D1476" s="149"/>
      <c r="E1476" s="149"/>
      <c r="F1476" s="149"/>
      <c r="G1476" s="149"/>
      <c r="H1476" s="149"/>
      <c r="I1476" s="149"/>
      <c r="J1476" s="149"/>
      <c r="K1476" s="149"/>
      <c r="L1476" s="149"/>
      <c r="M1476" s="149"/>
      <c r="N1476" s="149"/>
      <c r="O1476" s="149"/>
      <c r="P1476" s="149"/>
      <c r="Q1476" s="149"/>
      <c r="R1476" s="150"/>
    </row>
    <row r="1477" spans="2:18" thickBot="1" x14ac:dyDescent="0.35"/>
    <row r="1478" spans="2:18" x14ac:dyDescent="0.25">
      <c r="B1478" s="151" t="s">
        <v>17</v>
      </c>
      <c r="C1478" s="152"/>
      <c r="D1478" s="152"/>
      <c r="E1478" s="152"/>
      <c r="F1478" s="152"/>
      <c r="G1478" s="152"/>
      <c r="H1478" s="152"/>
      <c r="I1478" s="152"/>
      <c r="J1478" s="153" t="s">
        <v>24</v>
      </c>
      <c r="K1478" s="154"/>
      <c r="L1478" s="154"/>
      <c r="M1478" s="154"/>
      <c r="N1478" s="154"/>
      <c r="O1478" s="154"/>
      <c r="P1478" s="154"/>
      <c r="Q1478" s="154"/>
      <c r="R1478" s="155"/>
    </row>
    <row r="1479" spans="2:18" x14ac:dyDescent="0.25">
      <c r="B1479" s="162" t="s">
        <v>18</v>
      </c>
      <c r="C1479" s="163" t="s">
        <v>19</v>
      </c>
      <c r="D1479" s="163" t="s">
        <v>20</v>
      </c>
      <c r="E1479" s="147">
        <v>57</v>
      </c>
      <c r="F1479" s="147"/>
      <c r="G1479" s="147" t="s">
        <v>26</v>
      </c>
      <c r="H1479" s="147"/>
      <c r="I1479" s="163" t="s">
        <v>23</v>
      </c>
      <c r="J1479" s="156"/>
      <c r="K1479" s="157"/>
      <c r="L1479" s="157"/>
      <c r="M1479" s="157"/>
      <c r="N1479" s="157"/>
      <c r="O1479" s="157"/>
      <c r="P1479" s="157"/>
      <c r="Q1479" s="157"/>
      <c r="R1479" s="158"/>
    </row>
    <row r="1480" spans="2:18" x14ac:dyDescent="0.25">
      <c r="B1480" s="162"/>
      <c r="C1480" s="163"/>
      <c r="D1480" s="163"/>
      <c r="E1480" s="6" t="s">
        <v>21</v>
      </c>
      <c r="F1480" s="6" t="s">
        <v>22</v>
      </c>
      <c r="G1480" s="6" t="s">
        <v>21</v>
      </c>
      <c r="H1480" s="6" t="s">
        <v>22</v>
      </c>
      <c r="I1480" s="163"/>
      <c r="J1480" s="159"/>
      <c r="K1480" s="160"/>
      <c r="L1480" s="160"/>
      <c r="M1480" s="160"/>
      <c r="N1480" s="160"/>
      <c r="O1480" s="160"/>
      <c r="P1480" s="160"/>
      <c r="Q1480" s="160"/>
      <c r="R1480" s="161"/>
    </row>
    <row r="1481" spans="2:18" ht="33.6" customHeight="1" x14ac:dyDescent="0.25">
      <c r="B1481" s="11" t="s">
        <v>50</v>
      </c>
      <c r="C1481" s="12" t="s">
        <v>40</v>
      </c>
      <c r="D1481" s="12" t="s">
        <v>80</v>
      </c>
      <c r="E1481" s="45" t="s">
        <v>62</v>
      </c>
      <c r="F1481" s="15" t="s">
        <v>536</v>
      </c>
      <c r="G1481" s="6"/>
      <c r="H1481" s="6"/>
      <c r="I1481" s="97" t="s">
        <v>756</v>
      </c>
      <c r="J1481" s="164" t="s">
        <v>391</v>
      </c>
      <c r="K1481" s="165"/>
      <c r="L1481" s="165"/>
      <c r="M1481" s="165"/>
      <c r="N1481" s="165"/>
      <c r="O1481" s="165"/>
      <c r="P1481" s="165"/>
      <c r="Q1481" s="165"/>
      <c r="R1481" s="166"/>
    </row>
    <row r="1482" spans="2:18" ht="35.450000000000003" customHeight="1" x14ac:dyDescent="0.25">
      <c r="B1482" s="11" t="s">
        <v>50</v>
      </c>
      <c r="C1482" s="12" t="s">
        <v>40</v>
      </c>
      <c r="D1482" s="12" t="s">
        <v>80</v>
      </c>
      <c r="E1482" s="45" t="s">
        <v>62</v>
      </c>
      <c r="F1482" s="15" t="s">
        <v>536</v>
      </c>
      <c r="G1482" s="6"/>
      <c r="H1482" s="6"/>
      <c r="I1482" s="97" t="s">
        <v>756</v>
      </c>
      <c r="J1482" s="164" t="s">
        <v>388</v>
      </c>
      <c r="K1482" s="165"/>
      <c r="L1482" s="165"/>
      <c r="M1482" s="165"/>
      <c r="N1482" s="165"/>
      <c r="O1482" s="165"/>
      <c r="P1482" s="165"/>
      <c r="Q1482" s="165"/>
      <c r="R1482" s="166"/>
    </row>
    <row r="1483" spans="2:18" ht="33" customHeight="1" x14ac:dyDescent="0.25">
      <c r="B1483" s="11" t="s">
        <v>50</v>
      </c>
      <c r="C1483" s="12" t="s">
        <v>40</v>
      </c>
      <c r="D1483" s="12" t="s">
        <v>80</v>
      </c>
      <c r="E1483" s="45" t="s">
        <v>62</v>
      </c>
      <c r="F1483" s="15" t="s">
        <v>537</v>
      </c>
      <c r="G1483" s="6"/>
      <c r="H1483" s="6"/>
      <c r="I1483" s="97" t="s">
        <v>756</v>
      </c>
      <c r="J1483" s="164" t="s">
        <v>388</v>
      </c>
      <c r="K1483" s="165"/>
      <c r="L1483" s="165"/>
      <c r="M1483" s="165"/>
      <c r="N1483" s="165"/>
      <c r="O1483" s="165"/>
      <c r="P1483" s="165"/>
      <c r="Q1483" s="165"/>
      <c r="R1483" s="166"/>
    </row>
    <row r="1484" spans="2:18" ht="30" customHeight="1" x14ac:dyDescent="0.25">
      <c r="B1484" s="11" t="s">
        <v>50</v>
      </c>
      <c r="C1484" s="12" t="s">
        <v>40</v>
      </c>
      <c r="D1484" s="13" t="s">
        <v>56</v>
      </c>
      <c r="E1484" s="45" t="s">
        <v>62</v>
      </c>
      <c r="F1484" s="15" t="s">
        <v>537</v>
      </c>
      <c r="G1484" s="12"/>
      <c r="H1484" s="12"/>
      <c r="I1484" s="97" t="s">
        <v>756</v>
      </c>
      <c r="J1484" s="164" t="s">
        <v>391</v>
      </c>
      <c r="K1484" s="165"/>
      <c r="L1484" s="165"/>
      <c r="M1484" s="165"/>
      <c r="N1484" s="165"/>
      <c r="O1484" s="165"/>
      <c r="P1484" s="165"/>
      <c r="Q1484" s="165"/>
      <c r="R1484" s="166"/>
    </row>
    <row r="1485" spans="2:18" ht="15.6" customHeight="1" x14ac:dyDescent="0.25">
      <c r="B1485" s="11" t="s">
        <v>50</v>
      </c>
      <c r="C1485" s="12" t="s">
        <v>58</v>
      </c>
      <c r="D1485" s="12" t="s">
        <v>56</v>
      </c>
      <c r="E1485" s="45" t="s">
        <v>62</v>
      </c>
      <c r="F1485" s="45" t="s">
        <v>268</v>
      </c>
      <c r="G1485" s="3"/>
      <c r="H1485" s="3"/>
      <c r="I1485" s="97" t="s">
        <v>756</v>
      </c>
      <c r="J1485" s="132" t="s">
        <v>257</v>
      </c>
      <c r="K1485" s="133"/>
      <c r="L1485" s="133"/>
      <c r="M1485" s="133"/>
      <c r="N1485" s="133"/>
      <c r="O1485" s="133"/>
      <c r="P1485" s="133"/>
      <c r="Q1485" s="133"/>
      <c r="R1485" s="134"/>
    </row>
    <row r="1486" spans="2:18" ht="14.45" customHeight="1" x14ac:dyDescent="0.25">
      <c r="B1486" s="11" t="s">
        <v>94</v>
      </c>
      <c r="C1486" s="12" t="s">
        <v>58</v>
      </c>
      <c r="D1486" s="12" t="s">
        <v>56</v>
      </c>
      <c r="E1486" s="45" t="s">
        <v>62</v>
      </c>
      <c r="F1486" s="45" t="s">
        <v>268</v>
      </c>
      <c r="G1486" s="3"/>
      <c r="H1486" s="3"/>
      <c r="I1486" s="3"/>
      <c r="J1486" s="200"/>
      <c r="K1486" s="201"/>
      <c r="L1486" s="201"/>
      <c r="M1486" s="201"/>
      <c r="N1486" s="201"/>
      <c r="O1486" s="201"/>
      <c r="P1486" s="201"/>
      <c r="Q1486" s="201"/>
      <c r="R1486" s="202"/>
    </row>
    <row r="1487" spans="2:18" ht="14.45" customHeight="1" x14ac:dyDescent="0.25">
      <c r="B1487" s="130" t="s">
        <v>51</v>
      </c>
      <c r="C1487" s="131"/>
      <c r="D1487" s="131"/>
      <c r="E1487" s="131"/>
      <c r="F1487" s="131"/>
      <c r="G1487" s="131"/>
      <c r="H1487" s="131"/>
      <c r="I1487" s="131"/>
      <c r="J1487" s="167" t="s">
        <v>380</v>
      </c>
      <c r="K1487" s="168"/>
      <c r="L1487" s="168"/>
      <c r="M1487" s="168"/>
      <c r="N1487" s="168"/>
      <c r="O1487" s="168"/>
      <c r="P1487" s="168"/>
      <c r="Q1487" s="168"/>
      <c r="R1487" s="169"/>
    </row>
    <row r="1488" spans="2:18" ht="63.6" customHeight="1" x14ac:dyDescent="0.25">
      <c r="B1488" s="130"/>
      <c r="C1488" s="131"/>
      <c r="D1488" s="131"/>
      <c r="E1488" s="131"/>
      <c r="F1488" s="131"/>
      <c r="G1488" s="131"/>
      <c r="H1488" s="131"/>
      <c r="I1488" s="131"/>
      <c r="J1488" s="170"/>
      <c r="K1488" s="171"/>
      <c r="L1488" s="171"/>
      <c r="M1488" s="171"/>
      <c r="N1488" s="171"/>
      <c r="O1488" s="171"/>
      <c r="P1488" s="171"/>
      <c r="Q1488" s="171"/>
      <c r="R1488" s="172"/>
    </row>
    <row r="1489" spans="2:18" ht="14.45" customHeight="1" x14ac:dyDescent="0.25">
      <c r="B1489" s="130" t="s">
        <v>54</v>
      </c>
      <c r="C1489" s="131"/>
      <c r="D1489" s="131"/>
      <c r="E1489" s="131"/>
      <c r="F1489" s="131"/>
      <c r="G1489" s="131"/>
      <c r="H1489" s="131"/>
      <c r="I1489" s="131"/>
      <c r="J1489" s="132" t="s">
        <v>375</v>
      </c>
      <c r="K1489" s="133"/>
      <c r="L1489" s="133"/>
      <c r="M1489" s="133"/>
      <c r="N1489" s="133"/>
      <c r="O1489" s="133"/>
      <c r="P1489" s="133"/>
      <c r="Q1489" s="133"/>
      <c r="R1489" s="134"/>
    </row>
    <row r="1490" spans="2:18" x14ac:dyDescent="0.25">
      <c r="B1490" s="130"/>
      <c r="C1490" s="131"/>
      <c r="D1490" s="131"/>
      <c r="E1490" s="131"/>
      <c r="F1490" s="131"/>
      <c r="G1490" s="131"/>
      <c r="H1490" s="131"/>
      <c r="I1490" s="131"/>
      <c r="J1490" s="135"/>
      <c r="K1490" s="136"/>
      <c r="L1490" s="136"/>
      <c r="M1490" s="136"/>
      <c r="N1490" s="136"/>
      <c r="O1490" s="136"/>
      <c r="P1490" s="136"/>
      <c r="Q1490" s="136"/>
      <c r="R1490" s="137"/>
    </row>
    <row r="1491" spans="2:18" x14ac:dyDescent="0.25">
      <c r="B1491" s="130" t="s">
        <v>366</v>
      </c>
      <c r="C1491" s="131"/>
      <c r="D1491" s="131"/>
      <c r="E1491" s="131"/>
      <c r="F1491" s="131"/>
      <c r="G1491" s="131"/>
      <c r="H1491" s="131"/>
      <c r="I1491" s="131"/>
      <c r="J1491" s="135"/>
      <c r="K1491" s="136"/>
      <c r="L1491" s="136"/>
      <c r="M1491" s="136"/>
      <c r="N1491" s="136"/>
      <c r="O1491" s="136"/>
      <c r="P1491" s="136"/>
      <c r="Q1491" s="136"/>
      <c r="R1491" s="137"/>
    </row>
    <row r="1492" spans="2:18" ht="15.75" thickBot="1" x14ac:dyDescent="0.3">
      <c r="B1492" s="141"/>
      <c r="C1492" s="142"/>
      <c r="D1492" s="142"/>
      <c r="E1492" s="142"/>
      <c r="F1492" s="142"/>
      <c r="G1492" s="142"/>
      <c r="H1492" s="142"/>
      <c r="I1492" s="142"/>
      <c r="J1492" s="138"/>
      <c r="K1492" s="139"/>
      <c r="L1492" s="139"/>
      <c r="M1492" s="139"/>
      <c r="N1492" s="139"/>
      <c r="O1492" s="139"/>
      <c r="P1492" s="139"/>
      <c r="Q1492" s="139"/>
      <c r="R1492" s="140"/>
    </row>
    <row r="1493" spans="2:18" thickBot="1" x14ac:dyDescent="0.35"/>
    <row r="1494" spans="2:18" x14ac:dyDescent="0.25">
      <c r="B1494" s="173" t="s">
        <v>1</v>
      </c>
      <c r="C1494" s="154"/>
      <c r="D1494" s="154"/>
      <c r="E1494" s="154"/>
      <c r="F1494" s="154"/>
      <c r="G1494" s="154"/>
      <c r="H1494" s="154"/>
      <c r="I1494" s="154"/>
      <c r="J1494" s="154"/>
      <c r="K1494" s="154"/>
      <c r="L1494" s="154"/>
      <c r="M1494" s="154"/>
      <c r="N1494" s="154"/>
      <c r="O1494" s="154"/>
      <c r="P1494" s="154"/>
      <c r="Q1494" s="154"/>
      <c r="R1494" s="155"/>
    </row>
    <row r="1495" spans="2:18" x14ac:dyDescent="0.25">
      <c r="B1495" s="174"/>
      <c r="C1495" s="157"/>
      <c r="D1495" s="157"/>
      <c r="E1495" s="157"/>
      <c r="F1495" s="157"/>
      <c r="G1495" s="157"/>
      <c r="H1495" s="157"/>
      <c r="I1495" s="157"/>
      <c r="J1495" s="157"/>
      <c r="K1495" s="157"/>
      <c r="L1495" s="157"/>
      <c r="M1495" s="157"/>
      <c r="N1495" s="157"/>
      <c r="O1495" s="157"/>
      <c r="P1495" s="157"/>
      <c r="Q1495" s="157"/>
      <c r="R1495" s="158"/>
    </row>
    <row r="1496" spans="2:18" x14ac:dyDescent="0.25">
      <c r="B1496" s="174"/>
      <c r="C1496" s="157"/>
      <c r="D1496" s="157"/>
      <c r="E1496" s="157"/>
      <c r="F1496" s="157"/>
      <c r="G1496" s="157"/>
      <c r="H1496" s="157"/>
      <c r="I1496" s="157"/>
      <c r="J1496" s="157"/>
      <c r="K1496" s="157"/>
      <c r="L1496" s="157"/>
      <c r="M1496" s="157"/>
      <c r="N1496" s="157"/>
      <c r="O1496" s="157"/>
      <c r="P1496" s="157"/>
      <c r="Q1496" s="157"/>
      <c r="R1496" s="158"/>
    </row>
    <row r="1497" spans="2:18" x14ac:dyDescent="0.25">
      <c r="B1497" s="174" t="s">
        <v>2</v>
      </c>
      <c r="C1497" s="157"/>
      <c r="D1497" s="157"/>
      <c r="E1497" s="157"/>
      <c r="F1497" s="157"/>
      <c r="G1497" s="157"/>
      <c r="H1497" s="157"/>
      <c r="I1497" s="157"/>
      <c r="J1497" s="157"/>
      <c r="K1497" s="157"/>
      <c r="L1497" s="157"/>
      <c r="M1497" s="157"/>
      <c r="N1497" s="157"/>
      <c r="O1497" s="157"/>
      <c r="P1497" s="157"/>
      <c r="Q1497" s="157"/>
      <c r="R1497" s="158"/>
    </row>
    <row r="1498" spans="2:18" x14ac:dyDescent="0.25">
      <c r="B1498" s="174"/>
      <c r="C1498" s="157"/>
      <c r="D1498" s="157"/>
      <c r="E1498" s="157"/>
      <c r="F1498" s="157"/>
      <c r="G1498" s="157"/>
      <c r="H1498" s="157"/>
      <c r="I1498" s="157"/>
      <c r="J1498" s="157"/>
      <c r="K1498" s="157"/>
      <c r="L1498" s="157"/>
      <c r="M1498" s="157"/>
      <c r="N1498" s="157"/>
      <c r="O1498" s="157"/>
      <c r="P1498" s="157"/>
      <c r="Q1498" s="157"/>
      <c r="R1498" s="158"/>
    </row>
    <row r="1499" spans="2:18" ht="15.75" thickBot="1" x14ac:dyDescent="0.3">
      <c r="B1499" s="175" t="s">
        <v>3</v>
      </c>
      <c r="C1499" s="146"/>
      <c r="D1499" s="146"/>
      <c r="E1499" s="146"/>
      <c r="F1499" s="146"/>
      <c r="G1499" s="146"/>
      <c r="H1499" s="146"/>
      <c r="I1499" s="146"/>
      <c r="J1499" s="146"/>
      <c r="K1499" s="146"/>
      <c r="L1499" s="146"/>
      <c r="M1499" s="146"/>
      <c r="N1499" s="146"/>
      <c r="O1499" s="146"/>
      <c r="P1499" s="146"/>
      <c r="Q1499" s="146"/>
      <c r="R1499" s="176"/>
    </row>
    <row r="1500" spans="2:18" thickBot="1" x14ac:dyDescent="0.35"/>
    <row r="1501" spans="2:18" ht="14.45" x14ac:dyDescent="0.3">
      <c r="B1501" s="177"/>
      <c r="C1501" s="178"/>
      <c r="D1501" s="178"/>
      <c r="E1501" s="178"/>
      <c r="F1501" s="178"/>
      <c r="G1501" s="178"/>
      <c r="H1501" s="178"/>
      <c r="I1501" s="178"/>
      <c r="J1501" s="178"/>
      <c r="K1501" s="178"/>
      <c r="L1501" s="178"/>
      <c r="M1501" s="178"/>
      <c r="N1501" s="178"/>
      <c r="O1501" s="178"/>
      <c r="P1501" s="178"/>
      <c r="Q1501" s="178"/>
      <c r="R1501" s="9"/>
    </row>
    <row r="1502" spans="2:18" ht="15.75" thickBot="1" x14ac:dyDescent="0.3">
      <c r="B1502" s="143" t="s">
        <v>4</v>
      </c>
      <c r="C1502" s="144"/>
      <c r="D1502" s="146" t="s">
        <v>273</v>
      </c>
      <c r="E1502" s="146"/>
      <c r="F1502" s="58"/>
      <c r="G1502" s="58" t="s">
        <v>7</v>
      </c>
      <c r="H1502" s="179">
        <v>43546</v>
      </c>
      <c r="I1502" s="146"/>
      <c r="J1502" s="58"/>
      <c r="K1502" s="58" t="s">
        <v>11</v>
      </c>
      <c r="L1502" s="147" t="s">
        <v>228</v>
      </c>
      <c r="M1502" s="147"/>
      <c r="N1502" s="58"/>
      <c r="O1502" s="58" t="s">
        <v>13</v>
      </c>
      <c r="P1502" s="98" t="s">
        <v>179</v>
      </c>
      <c r="Q1502" s="144"/>
      <c r="R1502" s="145"/>
    </row>
    <row r="1503" spans="2:18" ht="14.45" x14ac:dyDescent="0.3">
      <c r="B1503" s="143"/>
      <c r="C1503" s="144"/>
      <c r="D1503" s="144"/>
      <c r="E1503" s="144"/>
      <c r="F1503" s="144"/>
      <c r="G1503" s="144"/>
      <c r="H1503" s="144"/>
      <c r="I1503" s="144"/>
      <c r="J1503" s="144"/>
      <c r="K1503" s="144"/>
      <c r="L1503" s="144"/>
      <c r="M1503" s="144"/>
      <c r="N1503" s="144"/>
      <c r="O1503" s="144"/>
      <c r="P1503" s="144"/>
      <c r="Q1503" s="144"/>
      <c r="R1503" s="145"/>
    </row>
    <row r="1504" spans="2:18" ht="15.75" thickBot="1" x14ac:dyDescent="0.3">
      <c r="B1504" s="143" t="s">
        <v>5</v>
      </c>
      <c r="C1504" s="144"/>
      <c r="D1504" s="146"/>
      <c r="E1504" s="146"/>
      <c r="F1504" s="58"/>
      <c r="G1504" s="58" t="s">
        <v>8</v>
      </c>
      <c r="H1504" s="146">
        <v>1230</v>
      </c>
      <c r="I1504" s="146"/>
      <c r="J1504" s="58"/>
      <c r="K1504" s="58" t="s">
        <v>12</v>
      </c>
      <c r="L1504" s="147"/>
      <c r="M1504" s="147"/>
      <c r="N1504" s="58"/>
      <c r="O1504" s="58" t="s">
        <v>14</v>
      </c>
      <c r="P1504" s="104" t="s">
        <v>180</v>
      </c>
      <c r="Q1504" s="144"/>
      <c r="R1504" s="145"/>
    </row>
    <row r="1505" spans="2:18" ht="14.45" x14ac:dyDescent="0.3">
      <c r="B1505" s="143"/>
      <c r="C1505" s="144"/>
      <c r="D1505" s="144"/>
      <c r="E1505" s="144"/>
      <c r="F1505" s="144"/>
      <c r="G1505" s="144"/>
      <c r="H1505" s="144"/>
      <c r="I1505" s="144"/>
      <c r="J1505" s="144"/>
      <c r="K1505" s="144"/>
      <c r="L1505" s="144"/>
      <c r="M1505" s="144"/>
      <c r="N1505" s="144"/>
      <c r="O1505" s="144"/>
      <c r="P1505" s="144"/>
      <c r="Q1505" s="144"/>
      <c r="R1505" s="145"/>
    </row>
    <row r="1506" spans="2:18" ht="15.75" thickBot="1" x14ac:dyDescent="0.3">
      <c r="B1506" s="143" t="s">
        <v>6</v>
      </c>
      <c r="C1506" s="144"/>
      <c r="D1506" s="146" t="s">
        <v>213</v>
      </c>
      <c r="E1506" s="146"/>
      <c r="F1506" s="58"/>
      <c r="G1506" s="58" t="s">
        <v>9</v>
      </c>
      <c r="H1506" s="146" t="s">
        <v>214</v>
      </c>
      <c r="I1506" s="146"/>
      <c r="J1506" s="58"/>
      <c r="K1506" s="58" t="s">
        <v>10</v>
      </c>
      <c r="L1506" s="147"/>
      <c r="M1506" s="147"/>
      <c r="N1506" s="58"/>
      <c r="O1506" s="58" t="s">
        <v>15</v>
      </c>
      <c r="P1506" s="47">
        <v>49</v>
      </c>
      <c r="Q1506" s="46" t="s">
        <v>16</v>
      </c>
      <c r="R1506" s="48">
        <v>154</v>
      </c>
    </row>
    <row r="1507" spans="2:18" thickBot="1" x14ac:dyDescent="0.35">
      <c r="B1507" s="148"/>
      <c r="C1507" s="149"/>
      <c r="D1507" s="149"/>
      <c r="E1507" s="149"/>
      <c r="F1507" s="149"/>
      <c r="G1507" s="149"/>
      <c r="H1507" s="149"/>
      <c r="I1507" s="149"/>
      <c r="J1507" s="149"/>
      <c r="K1507" s="149"/>
      <c r="L1507" s="149"/>
      <c r="M1507" s="149"/>
      <c r="N1507" s="149"/>
      <c r="O1507" s="149"/>
      <c r="P1507" s="149"/>
      <c r="Q1507" s="149"/>
      <c r="R1507" s="150"/>
    </row>
    <row r="1508" spans="2:18" thickBot="1" x14ac:dyDescent="0.35"/>
    <row r="1509" spans="2:18" x14ac:dyDescent="0.25">
      <c r="B1509" s="151" t="s">
        <v>17</v>
      </c>
      <c r="C1509" s="152"/>
      <c r="D1509" s="152"/>
      <c r="E1509" s="152"/>
      <c r="F1509" s="152"/>
      <c r="G1509" s="152"/>
      <c r="H1509" s="152"/>
      <c r="I1509" s="152"/>
      <c r="J1509" s="153" t="s">
        <v>24</v>
      </c>
      <c r="K1509" s="154"/>
      <c r="L1509" s="154"/>
      <c r="M1509" s="154"/>
      <c r="N1509" s="154"/>
      <c r="O1509" s="154"/>
      <c r="P1509" s="154"/>
      <c r="Q1509" s="154"/>
      <c r="R1509" s="155"/>
    </row>
    <row r="1510" spans="2:18" x14ac:dyDescent="0.25">
      <c r="B1510" s="162" t="s">
        <v>18</v>
      </c>
      <c r="C1510" s="163" t="s">
        <v>19</v>
      </c>
      <c r="D1510" s="163" t="s">
        <v>20</v>
      </c>
      <c r="E1510" s="147" t="s">
        <v>25</v>
      </c>
      <c r="F1510" s="147"/>
      <c r="G1510" s="147" t="s">
        <v>26</v>
      </c>
      <c r="H1510" s="147"/>
      <c r="I1510" s="163" t="s">
        <v>23</v>
      </c>
      <c r="J1510" s="156"/>
      <c r="K1510" s="157"/>
      <c r="L1510" s="157"/>
      <c r="M1510" s="157"/>
      <c r="N1510" s="157"/>
      <c r="O1510" s="157"/>
      <c r="P1510" s="157"/>
      <c r="Q1510" s="157"/>
      <c r="R1510" s="158"/>
    </row>
    <row r="1511" spans="2:18" x14ac:dyDescent="0.25">
      <c r="B1511" s="162"/>
      <c r="C1511" s="163"/>
      <c r="D1511" s="163"/>
      <c r="E1511" s="6" t="s">
        <v>21</v>
      </c>
      <c r="F1511" s="6" t="s">
        <v>22</v>
      </c>
      <c r="G1511" s="6" t="s">
        <v>21</v>
      </c>
      <c r="H1511" s="6" t="s">
        <v>22</v>
      </c>
      <c r="I1511" s="163"/>
      <c r="J1511" s="159"/>
      <c r="K1511" s="160"/>
      <c r="L1511" s="160"/>
      <c r="M1511" s="160"/>
      <c r="N1511" s="160"/>
      <c r="O1511" s="160"/>
      <c r="P1511" s="160"/>
      <c r="Q1511" s="160"/>
      <c r="R1511" s="161"/>
    </row>
    <row r="1512" spans="2:18" ht="33.6" customHeight="1" x14ac:dyDescent="0.25">
      <c r="B1512" s="11" t="s">
        <v>50</v>
      </c>
      <c r="C1512" s="12" t="s">
        <v>58</v>
      </c>
      <c r="D1512" s="12" t="s">
        <v>56</v>
      </c>
      <c r="E1512" s="12" t="s">
        <v>57</v>
      </c>
      <c r="F1512" s="12" t="s">
        <v>268</v>
      </c>
      <c r="G1512" s="3"/>
      <c r="H1512" s="3"/>
      <c r="I1512" s="97" t="s">
        <v>757</v>
      </c>
      <c r="J1512" s="164" t="s">
        <v>93</v>
      </c>
      <c r="K1512" s="165"/>
      <c r="L1512" s="165"/>
      <c r="M1512" s="165"/>
      <c r="N1512" s="165"/>
      <c r="O1512" s="165"/>
      <c r="P1512" s="165"/>
      <c r="Q1512" s="165"/>
      <c r="R1512" s="166"/>
    </row>
    <row r="1513" spans="2:18" ht="35.450000000000003" customHeight="1" x14ac:dyDescent="0.25">
      <c r="B1513" s="11" t="s">
        <v>94</v>
      </c>
      <c r="C1513" s="12" t="s">
        <v>58</v>
      </c>
      <c r="D1513" s="12" t="s">
        <v>56</v>
      </c>
      <c r="E1513" s="12" t="s">
        <v>57</v>
      </c>
      <c r="F1513" s="12" t="s">
        <v>268</v>
      </c>
      <c r="G1513" s="3"/>
      <c r="H1513" s="3"/>
      <c r="I1513" s="97" t="s">
        <v>757</v>
      </c>
      <c r="J1513" s="164" t="s">
        <v>93</v>
      </c>
      <c r="K1513" s="165"/>
      <c r="L1513" s="165"/>
      <c r="M1513" s="165"/>
      <c r="N1513" s="165"/>
      <c r="O1513" s="165"/>
      <c r="P1513" s="165"/>
      <c r="Q1513" s="165"/>
      <c r="R1513" s="166"/>
    </row>
    <row r="1514" spans="2:18" ht="14.45" customHeight="1" x14ac:dyDescent="0.25">
      <c r="B1514" s="130" t="s">
        <v>51</v>
      </c>
      <c r="C1514" s="131"/>
      <c r="D1514" s="131"/>
      <c r="E1514" s="131"/>
      <c r="F1514" s="131"/>
      <c r="G1514" s="131"/>
      <c r="H1514" s="131"/>
      <c r="I1514" s="131"/>
      <c r="J1514" s="167" t="s">
        <v>380</v>
      </c>
      <c r="K1514" s="168"/>
      <c r="L1514" s="168"/>
      <c r="M1514" s="168"/>
      <c r="N1514" s="168"/>
      <c r="O1514" s="168"/>
      <c r="P1514" s="168"/>
      <c r="Q1514" s="168"/>
      <c r="R1514" s="169"/>
    </row>
    <row r="1515" spans="2:18" ht="60" customHeight="1" x14ac:dyDescent="0.25">
      <c r="B1515" s="130"/>
      <c r="C1515" s="131"/>
      <c r="D1515" s="131"/>
      <c r="E1515" s="131"/>
      <c r="F1515" s="131"/>
      <c r="G1515" s="131"/>
      <c r="H1515" s="131"/>
      <c r="I1515" s="131"/>
      <c r="J1515" s="170"/>
      <c r="K1515" s="171"/>
      <c r="L1515" s="171"/>
      <c r="M1515" s="171"/>
      <c r="N1515" s="171"/>
      <c r="O1515" s="171"/>
      <c r="P1515" s="171"/>
      <c r="Q1515" s="171"/>
      <c r="R1515" s="172"/>
    </row>
    <row r="1516" spans="2:18" ht="14.45" customHeight="1" x14ac:dyDescent="0.25">
      <c r="B1516" s="130" t="s">
        <v>54</v>
      </c>
      <c r="C1516" s="131"/>
      <c r="D1516" s="131"/>
      <c r="E1516" s="131"/>
      <c r="F1516" s="131"/>
      <c r="G1516" s="131"/>
      <c r="H1516" s="131"/>
      <c r="I1516" s="131"/>
      <c r="J1516" s="132" t="s">
        <v>415</v>
      </c>
      <c r="K1516" s="133"/>
      <c r="L1516" s="133"/>
      <c r="M1516" s="133"/>
      <c r="N1516" s="133"/>
      <c r="O1516" s="133"/>
      <c r="P1516" s="133"/>
      <c r="Q1516" s="133"/>
      <c r="R1516" s="134"/>
    </row>
    <row r="1517" spans="2:18" x14ac:dyDescent="0.25">
      <c r="B1517" s="130"/>
      <c r="C1517" s="131"/>
      <c r="D1517" s="131"/>
      <c r="E1517" s="131"/>
      <c r="F1517" s="131"/>
      <c r="G1517" s="131"/>
      <c r="H1517" s="131"/>
      <c r="I1517" s="131"/>
      <c r="J1517" s="135"/>
      <c r="K1517" s="136"/>
      <c r="L1517" s="136"/>
      <c r="M1517" s="136"/>
      <c r="N1517" s="136"/>
      <c r="O1517" s="136"/>
      <c r="P1517" s="136"/>
      <c r="Q1517" s="136"/>
      <c r="R1517" s="137"/>
    </row>
    <row r="1518" spans="2:18" x14ac:dyDescent="0.25">
      <c r="B1518" s="130" t="s">
        <v>358</v>
      </c>
      <c r="C1518" s="131"/>
      <c r="D1518" s="131"/>
      <c r="E1518" s="131"/>
      <c r="F1518" s="131"/>
      <c r="G1518" s="131"/>
      <c r="H1518" s="131"/>
      <c r="I1518" s="131"/>
      <c r="J1518" s="135"/>
      <c r="K1518" s="136"/>
      <c r="L1518" s="136"/>
      <c r="M1518" s="136"/>
      <c r="N1518" s="136"/>
      <c r="O1518" s="136"/>
      <c r="P1518" s="136"/>
      <c r="Q1518" s="136"/>
      <c r="R1518" s="137"/>
    </row>
    <row r="1519" spans="2:18" ht="15.75" thickBot="1" x14ac:dyDescent="0.3">
      <c r="B1519" s="141"/>
      <c r="C1519" s="142"/>
      <c r="D1519" s="142"/>
      <c r="E1519" s="142"/>
      <c r="F1519" s="142"/>
      <c r="G1519" s="142"/>
      <c r="H1519" s="142"/>
      <c r="I1519" s="142"/>
      <c r="J1519" s="138"/>
      <c r="K1519" s="139"/>
      <c r="L1519" s="139"/>
      <c r="M1519" s="139"/>
      <c r="N1519" s="139"/>
      <c r="O1519" s="139"/>
      <c r="P1519" s="139"/>
      <c r="Q1519" s="139"/>
      <c r="R1519" s="140"/>
    </row>
    <row r="1520" spans="2:18" thickBot="1" x14ac:dyDescent="0.35"/>
    <row r="1521" spans="2:18" x14ac:dyDescent="0.25">
      <c r="B1521" s="173" t="s">
        <v>1</v>
      </c>
      <c r="C1521" s="154"/>
      <c r="D1521" s="154"/>
      <c r="E1521" s="154"/>
      <c r="F1521" s="154"/>
      <c r="G1521" s="154"/>
      <c r="H1521" s="154"/>
      <c r="I1521" s="154"/>
      <c r="J1521" s="154"/>
      <c r="K1521" s="154"/>
      <c r="L1521" s="154"/>
      <c r="M1521" s="154"/>
      <c r="N1521" s="154"/>
      <c r="O1521" s="154"/>
      <c r="P1521" s="154"/>
      <c r="Q1521" s="154"/>
      <c r="R1521" s="155"/>
    </row>
    <row r="1522" spans="2:18" x14ac:dyDescent="0.25">
      <c r="B1522" s="174"/>
      <c r="C1522" s="157"/>
      <c r="D1522" s="157"/>
      <c r="E1522" s="157"/>
      <c r="F1522" s="157"/>
      <c r="G1522" s="157"/>
      <c r="H1522" s="157"/>
      <c r="I1522" s="157"/>
      <c r="J1522" s="157"/>
      <c r="K1522" s="157"/>
      <c r="L1522" s="157"/>
      <c r="M1522" s="157"/>
      <c r="N1522" s="157"/>
      <c r="O1522" s="157"/>
      <c r="P1522" s="157"/>
      <c r="Q1522" s="157"/>
      <c r="R1522" s="158"/>
    </row>
    <row r="1523" spans="2:18" x14ac:dyDescent="0.25">
      <c r="B1523" s="174"/>
      <c r="C1523" s="157"/>
      <c r="D1523" s="157"/>
      <c r="E1523" s="157"/>
      <c r="F1523" s="157"/>
      <c r="G1523" s="157"/>
      <c r="H1523" s="157"/>
      <c r="I1523" s="157"/>
      <c r="J1523" s="157"/>
      <c r="K1523" s="157"/>
      <c r="L1523" s="157"/>
      <c r="M1523" s="157"/>
      <c r="N1523" s="157"/>
      <c r="O1523" s="157"/>
      <c r="P1523" s="157"/>
      <c r="Q1523" s="157"/>
      <c r="R1523" s="158"/>
    </row>
    <row r="1524" spans="2:18" x14ac:dyDescent="0.25">
      <c r="B1524" s="174" t="s">
        <v>2</v>
      </c>
      <c r="C1524" s="157"/>
      <c r="D1524" s="157"/>
      <c r="E1524" s="157"/>
      <c r="F1524" s="157"/>
      <c r="G1524" s="157"/>
      <c r="H1524" s="157"/>
      <c r="I1524" s="157"/>
      <c r="J1524" s="157"/>
      <c r="K1524" s="157"/>
      <c r="L1524" s="157"/>
      <c r="M1524" s="157"/>
      <c r="N1524" s="157"/>
      <c r="O1524" s="157"/>
      <c r="P1524" s="157"/>
      <c r="Q1524" s="157"/>
      <c r="R1524" s="158"/>
    </row>
    <row r="1525" spans="2:18" x14ac:dyDescent="0.25">
      <c r="B1525" s="174"/>
      <c r="C1525" s="157"/>
      <c r="D1525" s="157"/>
      <c r="E1525" s="157"/>
      <c r="F1525" s="157"/>
      <c r="G1525" s="157"/>
      <c r="H1525" s="157"/>
      <c r="I1525" s="157"/>
      <c r="J1525" s="157"/>
      <c r="K1525" s="157"/>
      <c r="L1525" s="157"/>
      <c r="M1525" s="157"/>
      <c r="N1525" s="157"/>
      <c r="O1525" s="157"/>
      <c r="P1525" s="157"/>
      <c r="Q1525" s="157"/>
      <c r="R1525" s="158"/>
    </row>
    <row r="1526" spans="2:18" ht="15.75" thickBot="1" x14ac:dyDescent="0.3">
      <c r="B1526" s="175" t="s">
        <v>3</v>
      </c>
      <c r="C1526" s="146"/>
      <c r="D1526" s="146"/>
      <c r="E1526" s="146"/>
      <c r="F1526" s="146"/>
      <c r="G1526" s="146"/>
      <c r="H1526" s="146"/>
      <c r="I1526" s="146"/>
      <c r="J1526" s="146"/>
      <c r="K1526" s="146"/>
      <c r="L1526" s="146"/>
      <c r="M1526" s="146"/>
      <c r="N1526" s="146"/>
      <c r="O1526" s="146"/>
      <c r="P1526" s="146"/>
      <c r="Q1526" s="146"/>
      <c r="R1526" s="176"/>
    </row>
    <row r="1527" spans="2:18" thickBot="1" x14ac:dyDescent="0.35"/>
    <row r="1528" spans="2:18" ht="14.45" x14ac:dyDescent="0.3">
      <c r="B1528" s="177"/>
      <c r="C1528" s="178"/>
      <c r="D1528" s="178"/>
      <c r="E1528" s="178"/>
      <c r="F1528" s="178"/>
      <c r="G1528" s="178"/>
      <c r="H1528" s="178"/>
      <c r="I1528" s="178"/>
      <c r="J1528" s="178"/>
      <c r="K1528" s="178"/>
      <c r="L1528" s="178"/>
      <c r="M1528" s="178"/>
      <c r="N1528" s="178"/>
      <c r="O1528" s="178"/>
      <c r="P1528" s="178"/>
      <c r="Q1528" s="178"/>
      <c r="R1528" s="9"/>
    </row>
    <row r="1529" spans="2:18" ht="15.75" thickBot="1" x14ac:dyDescent="0.3">
      <c r="B1529" s="143" t="s">
        <v>4</v>
      </c>
      <c r="C1529" s="144"/>
      <c r="D1529" s="146" t="s">
        <v>273</v>
      </c>
      <c r="E1529" s="146"/>
      <c r="F1529" s="58"/>
      <c r="G1529" s="58" t="s">
        <v>7</v>
      </c>
      <c r="H1529" s="179">
        <v>43546</v>
      </c>
      <c r="I1529" s="146"/>
      <c r="J1529" s="58"/>
      <c r="K1529" s="58" t="s">
        <v>11</v>
      </c>
      <c r="L1529" s="147" t="s">
        <v>228</v>
      </c>
      <c r="M1529" s="147"/>
      <c r="N1529" s="58"/>
      <c r="O1529" s="58" t="s">
        <v>13</v>
      </c>
      <c r="P1529" s="100" t="s">
        <v>180</v>
      </c>
      <c r="Q1529" s="144"/>
      <c r="R1529" s="145"/>
    </row>
    <row r="1530" spans="2:18" ht="14.45" x14ac:dyDescent="0.3">
      <c r="B1530" s="143"/>
      <c r="C1530" s="144"/>
      <c r="D1530" s="144"/>
      <c r="E1530" s="144"/>
      <c r="F1530" s="144"/>
      <c r="G1530" s="144"/>
      <c r="H1530" s="144"/>
      <c r="I1530" s="144"/>
      <c r="J1530" s="144"/>
      <c r="K1530" s="144"/>
      <c r="L1530" s="144"/>
      <c r="M1530" s="144"/>
      <c r="N1530" s="144"/>
      <c r="O1530" s="144"/>
      <c r="P1530" s="144"/>
      <c r="Q1530" s="144"/>
      <c r="R1530" s="145"/>
    </row>
    <row r="1531" spans="2:18" ht="15.75" thickBot="1" x14ac:dyDescent="0.3">
      <c r="B1531" s="143" t="s">
        <v>5</v>
      </c>
      <c r="C1531" s="144"/>
      <c r="D1531" s="146"/>
      <c r="E1531" s="146"/>
      <c r="F1531" s="58"/>
      <c r="G1531" s="58" t="s">
        <v>8</v>
      </c>
      <c r="H1531" s="146">
        <v>1230</v>
      </c>
      <c r="I1531" s="146"/>
      <c r="J1531" s="58"/>
      <c r="K1531" s="58" t="s">
        <v>12</v>
      </c>
      <c r="L1531" s="147"/>
      <c r="M1531" s="147"/>
      <c r="N1531" s="58"/>
      <c r="O1531" s="58" t="s">
        <v>14</v>
      </c>
      <c r="P1531" s="96" t="s">
        <v>181</v>
      </c>
      <c r="Q1531" s="144"/>
      <c r="R1531" s="145"/>
    </row>
    <row r="1532" spans="2:18" ht="14.45" x14ac:dyDescent="0.3">
      <c r="B1532" s="143"/>
      <c r="C1532" s="144"/>
      <c r="D1532" s="144"/>
      <c r="E1532" s="144"/>
      <c r="F1532" s="144"/>
      <c r="G1532" s="144"/>
      <c r="H1532" s="144"/>
      <c r="I1532" s="144"/>
      <c r="J1532" s="144"/>
      <c r="K1532" s="144"/>
      <c r="L1532" s="144"/>
      <c r="M1532" s="144"/>
      <c r="N1532" s="144"/>
      <c r="O1532" s="144"/>
      <c r="P1532" s="144"/>
      <c r="Q1532" s="144"/>
      <c r="R1532" s="145"/>
    </row>
    <row r="1533" spans="2:18" ht="15.75" thickBot="1" x14ac:dyDescent="0.3">
      <c r="B1533" s="143" t="s">
        <v>6</v>
      </c>
      <c r="C1533" s="144"/>
      <c r="D1533" s="146" t="s">
        <v>213</v>
      </c>
      <c r="E1533" s="146"/>
      <c r="F1533" s="58"/>
      <c r="G1533" s="58" t="s">
        <v>9</v>
      </c>
      <c r="H1533" s="146" t="s">
        <v>214</v>
      </c>
      <c r="I1533" s="146"/>
      <c r="J1533" s="58"/>
      <c r="K1533" s="58" t="s">
        <v>10</v>
      </c>
      <c r="L1533" s="147"/>
      <c r="M1533" s="147"/>
      <c r="N1533" s="58"/>
      <c r="O1533" s="58" t="s">
        <v>15</v>
      </c>
      <c r="P1533" s="47">
        <v>50</v>
      </c>
      <c r="Q1533" s="46" t="s">
        <v>16</v>
      </c>
      <c r="R1533" s="48">
        <v>154</v>
      </c>
    </row>
    <row r="1534" spans="2:18" thickBot="1" x14ac:dyDescent="0.35">
      <c r="B1534" s="148"/>
      <c r="C1534" s="149"/>
      <c r="D1534" s="149"/>
      <c r="E1534" s="149"/>
      <c r="F1534" s="149"/>
      <c r="G1534" s="149"/>
      <c r="H1534" s="149"/>
      <c r="I1534" s="149"/>
      <c r="J1534" s="149"/>
      <c r="K1534" s="149"/>
      <c r="L1534" s="149"/>
      <c r="M1534" s="149"/>
      <c r="N1534" s="149"/>
      <c r="O1534" s="149"/>
      <c r="P1534" s="149"/>
      <c r="Q1534" s="149"/>
      <c r="R1534" s="150"/>
    </row>
    <row r="1535" spans="2:18" thickBot="1" x14ac:dyDescent="0.35"/>
    <row r="1536" spans="2:18" x14ac:dyDescent="0.25">
      <c r="B1536" s="151" t="s">
        <v>17</v>
      </c>
      <c r="C1536" s="152"/>
      <c r="D1536" s="152"/>
      <c r="E1536" s="152"/>
      <c r="F1536" s="152"/>
      <c r="G1536" s="152"/>
      <c r="H1536" s="152"/>
      <c r="I1536" s="152"/>
      <c r="J1536" s="153" t="s">
        <v>24</v>
      </c>
      <c r="K1536" s="154"/>
      <c r="L1536" s="154"/>
      <c r="M1536" s="154"/>
      <c r="N1536" s="154"/>
      <c r="O1536" s="154"/>
      <c r="P1536" s="154"/>
      <c r="Q1536" s="154"/>
      <c r="R1536" s="155"/>
    </row>
    <row r="1537" spans="2:18" x14ac:dyDescent="0.25">
      <c r="B1537" s="162" t="s">
        <v>18</v>
      </c>
      <c r="C1537" s="163" t="s">
        <v>19</v>
      </c>
      <c r="D1537" s="163" t="s">
        <v>20</v>
      </c>
      <c r="E1537" s="147" t="s">
        <v>25</v>
      </c>
      <c r="F1537" s="147"/>
      <c r="G1537" s="147" t="s">
        <v>26</v>
      </c>
      <c r="H1537" s="147"/>
      <c r="I1537" s="163" t="s">
        <v>23</v>
      </c>
      <c r="J1537" s="156"/>
      <c r="K1537" s="157"/>
      <c r="L1537" s="157"/>
      <c r="M1537" s="157"/>
      <c r="N1537" s="157"/>
      <c r="O1537" s="157"/>
      <c r="P1537" s="157"/>
      <c r="Q1537" s="157"/>
      <c r="R1537" s="158"/>
    </row>
    <row r="1538" spans="2:18" x14ac:dyDescent="0.25">
      <c r="B1538" s="162"/>
      <c r="C1538" s="163"/>
      <c r="D1538" s="163"/>
      <c r="E1538" s="6" t="s">
        <v>21</v>
      </c>
      <c r="F1538" s="6" t="s">
        <v>22</v>
      </c>
      <c r="G1538" s="6" t="s">
        <v>21</v>
      </c>
      <c r="H1538" s="6" t="s">
        <v>22</v>
      </c>
      <c r="I1538" s="163"/>
      <c r="J1538" s="159"/>
      <c r="K1538" s="160"/>
      <c r="L1538" s="160"/>
      <c r="M1538" s="160"/>
      <c r="N1538" s="160"/>
      <c r="O1538" s="160"/>
      <c r="P1538" s="160"/>
      <c r="Q1538" s="160"/>
      <c r="R1538" s="161"/>
    </row>
    <row r="1539" spans="2:18" ht="40.9" customHeight="1" x14ac:dyDescent="0.25">
      <c r="B1539" s="11" t="s">
        <v>50</v>
      </c>
      <c r="C1539" s="12" t="s">
        <v>58</v>
      </c>
      <c r="D1539" s="12" t="s">
        <v>56</v>
      </c>
      <c r="E1539" s="12" t="s">
        <v>62</v>
      </c>
      <c r="F1539" s="12" t="s">
        <v>268</v>
      </c>
      <c r="G1539" s="3"/>
      <c r="H1539" s="3"/>
      <c r="I1539" s="97" t="s">
        <v>758</v>
      </c>
      <c r="J1539" s="164" t="s">
        <v>93</v>
      </c>
      <c r="K1539" s="165"/>
      <c r="L1539" s="165"/>
      <c r="M1539" s="165"/>
      <c r="N1539" s="165"/>
      <c r="O1539" s="165"/>
      <c r="P1539" s="165"/>
      <c r="Q1539" s="165"/>
      <c r="R1539" s="166"/>
    </row>
    <row r="1540" spans="2:18" ht="29.45" customHeight="1" x14ac:dyDescent="0.25">
      <c r="B1540" s="11" t="s">
        <v>94</v>
      </c>
      <c r="C1540" s="12" t="s">
        <v>58</v>
      </c>
      <c r="D1540" s="12" t="s">
        <v>56</v>
      </c>
      <c r="E1540" s="12" t="s">
        <v>62</v>
      </c>
      <c r="F1540" s="12" t="s">
        <v>268</v>
      </c>
      <c r="G1540" s="3"/>
      <c r="H1540" s="3"/>
      <c r="I1540" s="97" t="s">
        <v>758</v>
      </c>
      <c r="J1540" s="164" t="s">
        <v>93</v>
      </c>
      <c r="K1540" s="165"/>
      <c r="L1540" s="165"/>
      <c r="M1540" s="165"/>
      <c r="N1540" s="165"/>
      <c r="O1540" s="165"/>
      <c r="P1540" s="165"/>
      <c r="Q1540" s="165"/>
      <c r="R1540" s="166"/>
    </row>
    <row r="1541" spans="2:18" ht="14.45" customHeight="1" x14ac:dyDescent="0.25">
      <c r="B1541" s="130" t="s">
        <v>51</v>
      </c>
      <c r="C1541" s="131"/>
      <c r="D1541" s="131"/>
      <c r="E1541" s="131"/>
      <c r="F1541" s="131"/>
      <c r="G1541" s="131"/>
      <c r="H1541" s="131"/>
      <c r="I1541" s="131"/>
      <c r="J1541" s="167" t="s">
        <v>380</v>
      </c>
      <c r="K1541" s="168"/>
      <c r="L1541" s="168"/>
      <c r="M1541" s="168"/>
      <c r="N1541" s="168"/>
      <c r="O1541" s="168"/>
      <c r="P1541" s="168"/>
      <c r="Q1541" s="168"/>
      <c r="R1541" s="169"/>
    </row>
    <row r="1542" spans="2:18" ht="64.150000000000006" customHeight="1" x14ac:dyDescent="0.25">
      <c r="B1542" s="130"/>
      <c r="C1542" s="131"/>
      <c r="D1542" s="131"/>
      <c r="E1542" s="131"/>
      <c r="F1542" s="131"/>
      <c r="G1542" s="131"/>
      <c r="H1542" s="131"/>
      <c r="I1542" s="131"/>
      <c r="J1542" s="170"/>
      <c r="K1542" s="171"/>
      <c r="L1542" s="171"/>
      <c r="M1542" s="171"/>
      <c r="N1542" s="171"/>
      <c r="O1542" s="171"/>
      <c r="P1542" s="171"/>
      <c r="Q1542" s="171"/>
      <c r="R1542" s="172"/>
    </row>
    <row r="1543" spans="2:18" ht="14.45" customHeight="1" x14ac:dyDescent="0.25">
      <c r="B1543" s="130" t="s">
        <v>54</v>
      </c>
      <c r="C1543" s="131"/>
      <c r="D1543" s="131"/>
      <c r="E1543" s="131"/>
      <c r="F1543" s="131"/>
      <c r="G1543" s="131"/>
      <c r="H1543" s="131"/>
      <c r="I1543" s="131"/>
      <c r="J1543" s="132" t="s">
        <v>414</v>
      </c>
      <c r="K1543" s="133"/>
      <c r="L1543" s="133"/>
      <c r="M1543" s="133"/>
      <c r="N1543" s="133"/>
      <c r="O1543" s="133"/>
      <c r="P1543" s="133"/>
      <c r="Q1543" s="133"/>
      <c r="R1543" s="134"/>
    </row>
    <row r="1544" spans="2:18" x14ac:dyDescent="0.25">
      <c r="B1544" s="130"/>
      <c r="C1544" s="131"/>
      <c r="D1544" s="131"/>
      <c r="E1544" s="131"/>
      <c r="F1544" s="131"/>
      <c r="G1544" s="131"/>
      <c r="H1544" s="131"/>
      <c r="I1544" s="131"/>
      <c r="J1544" s="135"/>
      <c r="K1544" s="136"/>
      <c r="L1544" s="136"/>
      <c r="M1544" s="136"/>
      <c r="N1544" s="136"/>
      <c r="O1544" s="136"/>
      <c r="P1544" s="136"/>
      <c r="Q1544" s="136"/>
      <c r="R1544" s="137"/>
    </row>
    <row r="1545" spans="2:18" x14ac:dyDescent="0.25">
      <c r="B1545" s="130" t="s">
        <v>356</v>
      </c>
      <c r="C1545" s="131"/>
      <c r="D1545" s="131"/>
      <c r="E1545" s="131"/>
      <c r="F1545" s="131"/>
      <c r="G1545" s="131"/>
      <c r="H1545" s="131"/>
      <c r="I1545" s="131"/>
      <c r="J1545" s="135"/>
      <c r="K1545" s="136"/>
      <c r="L1545" s="136"/>
      <c r="M1545" s="136"/>
      <c r="N1545" s="136"/>
      <c r="O1545" s="136"/>
      <c r="P1545" s="136"/>
      <c r="Q1545" s="136"/>
      <c r="R1545" s="137"/>
    </row>
    <row r="1546" spans="2:18" ht="15.75" thickBot="1" x14ac:dyDescent="0.3">
      <c r="B1546" s="141"/>
      <c r="C1546" s="142"/>
      <c r="D1546" s="142"/>
      <c r="E1546" s="142"/>
      <c r="F1546" s="142"/>
      <c r="G1546" s="142"/>
      <c r="H1546" s="142"/>
      <c r="I1546" s="142"/>
      <c r="J1546" s="138"/>
      <c r="K1546" s="139"/>
      <c r="L1546" s="139"/>
      <c r="M1546" s="139"/>
      <c r="N1546" s="139"/>
      <c r="O1546" s="139"/>
      <c r="P1546" s="139"/>
      <c r="Q1546" s="139"/>
      <c r="R1546" s="140"/>
    </row>
    <row r="1547" spans="2:18" thickBot="1" x14ac:dyDescent="0.35"/>
    <row r="1548" spans="2:18" x14ac:dyDescent="0.25">
      <c r="B1548" s="173" t="s">
        <v>1</v>
      </c>
      <c r="C1548" s="154"/>
      <c r="D1548" s="154"/>
      <c r="E1548" s="154"/>
      <c r="F1548" s="154"/>
      <c r="G1548" s="154"/>
      <c r="H1548" s="154"/>
      <c r="I1548" s="154"/>
      <c r="J1548" s="154"/>
      <c r="K1548" s="154"/>
      <c r="L1548" s="154"/>
      <c r="M1548" s="154"/>
      <c r="N1548" s="154"/>
      <c r="O1548" s="154"/>
      <c r="P1548" s="154"/>
      <c r="Q1548" s="154"/>
      <c r="R1548" s="155"/>
    </row>
    <row r="1549" spans="2:18" x14ac:dyDescent="0.25">
      <c r="B1549" s="174"/>
      <c r="C1549" s="157"/>
      <c r="D1549" s="157"/>
      <c r="E1549" s="157"/>
      <c r="F1549" s="157"/>
      <c r="G1549" s="157"/>
      <c r="H1549" s="157"/>
      <c r="I1549" s="157"/>
      <c r="J1549" s="157"/>
      <c r="K1549" s="157"/>
      <c r="L1549" s="157"/>
      <c r="M1549" s="157"/>
      <c r="N1549" s="157"/>
      <c r="O1549" s="157"/>
      <c r="P1549" s="157"/>
      <c r="Q1549" s="157"/>
      <c r="R1549" s="158"/>
    </row>
    <row r="1550" spans="2:18" x14ac:dyDescent="0.25">
      <c r="B1550" s="174"/>
      <c r="C1550" s="157"/>
      <c r="D1550" s="157"/>
      <c r="E1550" s="157"/>
      <c r="F1550" s="157"/>
      <c r="G1550" s="157"/>
      <c r="H1550" s="157"/>
      <c r="I1550" s="157"/>
      <c r="J1550" s="157"/>
      <c r="K1550" s="157"/>
      <c r="L1550" s="157"/>
      <c r="M1550" s="157"/>
      <c r="N1550" s="157"/>
      <c r="O1550" s="157"/>
      <c r="P1550" s="157"/>
      <c r="Q1550" s="157"/>
      <c r="R1550" s="158"/>
    </row>
    <row r="1551" spans="2:18" x14ac:dyDescent="0.25">
      <c r="B1551" s="174" t="s">
        <v>2</v>
      </c>
      <c r="C1551" s="157"/>
      <c r="D1551" s="157"/>
      <c r="E1551" s="157"/>
      <c r="F1551" s="157"/>
      <c r="G1551" s="157"/>
      <c r="H1551" s="157"/>
      <c r="I1551" s="157"/>
      <c r="J1551" s="157"/>
      <c r="K1551" s="157"/>
      <c r="L1551" s="157"/>
      <c r="M1551" s="157"/>
      <c r="N1551" s="157"/>
      <c r="O1551" s="157"/>
      <c r="P1551" s="157"/>
      <c r="Q1551" s="157"/>
      <c r="R1551" s="158"/>
    </row>
    <row r="1552" spans="2:18" x14ac:dyDescent="0.25">
      <c r="B1552" s="174"/>
      <c r="C1552" s="157"/>
      <c r="D1552" s="157"/>
      <c r="E1552" s="157"/>
      <c r="F1552" s="157"/>
      <c r="G1552" s="157"/>
      <c r="H1552" s="157"/>
      <c r="I1552" s="157"/>
      <c r="J1552" s="157"/>
      <c r="K1552" s="157"/>
      <c r="L1552" s="157"/>
      <c r="M1552" s="157"/>
      <c r="N1552" s="157"/>
      <c r="O1552" s="157"/>
      <c r="P1552" s="157"/>
      <c r="Q1552" s="157"/>
      <c r="R1552" s="158"/>
    </row>
    <row r="1553" spans="2:18" ht="15.75" thickBot="1" x14ac:dyDescent="0.3">
      <c r="B1553" s="175" t="s">
        <v>3</v>
      </c>
      <c r="C1553" s="146"/>
      <c r="D1553" s="146"/>
      <c r="E1553" s="146"/>
      <c r="F1553" s="146"/>
      <c r="G1553" s="146"/>
      <c r="H1553" s="146"/>
      <c r="I1553" s="146"/>
      <c r="J1553" s="146"/>
      <c r="K1553" s="146"/>
      <c r="L1553" s="146"/>
      <c r="M1553" s="146"/>
      <c r="N1553" s="146"/>
      <c r="O1553" s="146"/>
      <c r="P1553" s="146"/>
      <c r="Q1553" s="146"/>
      <c r="R1553" s="176"/>
    </row>
    <row r="1554" spans="2:18" thickBot="1" x14ac:dyDescent="0.35"/>
    <row r="1555" spans="2:18" ht="14.45" x14ac:dyDescent="0.3">
      <c r="B1555" s="177"/>
      <c r="C1555" s="178"/>
      <c r="D1555" s="178"/>
      <c r="E1555" s="178"/>
      <c r="F1555" s="178"/>
      <c r="G1555" s="178"/>
      <c r="H1555" s="178"/>
      <c r="I1555" s="178"/>
      <c r="J1555" s="178"/>
      <c r="K1555" s="178"/>
      <c r="L1555" s="178"/>
      <c r="M1555" s="178"/>
      <c r="N1555" s="178"/>
      <c r="O1555" s="178"/>
      <c r="P1555" s="178"/>
      <c r="Q1555" s="178"/>
      <c r="R1555" s="9"/>
    </row>
    <row r="1556" spans="2:18" ht="15.75" thickBot="1" x14ac:dyDescent="0.3">
      <c r="B1556" s="143" t="s">
        <v>4</v>
      </c>
      <c r="C1556" s="144"/>
      <c r="D1556" s="146" t="s">
        <v>273</v>
      </c>
      <c r="E1556" s="146"/>
      <c r="F1556" s="58"/>
      <c r="G1556" s="58" t="s">
        <v>7</v>
      </c>
      <c r="H1556" s="179">
        <v>43546</v>
      </c>
      <c r="I1556" s="146"/>
      <c r="J1556" s="58"/>
      <c r="K1556" s="58" t="s">
        <v>11</v>
      </c>
      <c r="L1556" s="147" t="s">
        <v>228</v>
      </c>
      <c r="M1556" s="147"/>
      <c r="N1556" s="58"/>
      <c r="O1556" s="58" t="s">
        <v>13</v>
      </c>
      <c r="P1556" s="105" t="s">
        <v>181</v>
      </c>
      <c r="Q1556" s="144"/>
      <c r="R1556" s="145"/>
    </row>
    <row r="1557" spans="2:18" ht="14.45" x14ac:dyDescent="0.3">
      <c r="B1557" s="143"/>
      <c r="C1557" s="144"/>
      <c r="D1557" s="144"/>
      <c r="E1557" s="144"/>
      <c r="F1557" s="144"/>
      <c r="G1557" s="144"/>
      <c r="H1557" s="144"/>
      <c r="I1557" s="144"/>
      <c r="J1557" s="144"/>
      <c r="K1557" s="144"/>
      <c r="L1557" s="144"/>
      <c r="M1557" s="144"/>
      <c r="N1557" s="144"/>
      <c r="O1557" s="144"/>
      <c r="P1557" s="144"/>
      <c r="Q1557" s="144"/>
      <c r="R1557" s="145"/>
    </row>
    <row r="1558" spans="2:18" ht="15.75" thickBot="1" x14ac:dyDescent="0.3">
      <c r="B1558" s="143" t="s">
        <v>5</v>
      </c>
      <c r="C1558" s="144"/>
      <c r="D1558" s="146"/>
      <c r="E1558" s="146"/>
      <c r="F1558" s="58"/>
      <c r="G1558" s="58" t="s">
        <v>8</v>
      </c>
      <c r="H1558" s="146">
        <v>1230</v>
      </c>
      <c r="I1558" s="146"/>
      <c r="J1558" s="58"/>
      <c r="K1558" s="58" t="s">
        <v>12</v>
      </c>
      <c r="L1558" s="147"/>
      <c r="M1558" s="147"/>
      <c r="N1558" s="58"/>
      <c r="O1558" s="58" t="s">
        <v>14</v>
      </c>
      <c r="P1558" s="28" t="s">
        <v>182</v>
      </c>
      <c r="Q1558" s="144"/>
      <c r="R1558" s="145"/>
    </row>
    <row r="1559" spans="2:18" ht="14.45" x14ac:dyDescent="0.3">
      <c r="B1559" s="143"/>
      <c r="C1559" s="144"/>
      <c r="D1559" s="144"/>
      <c r="E1559" s="144"/>
      <c r="F1559" s="144"/>
      <c r="G1559" s="144"/>
      <c r="H1559" s="144"/>
      <c r="I1559" s="144"/>
      <c r="J1559" s="144"/>
      <c r="K1559" s="144"/>
      <c r="L1559" s="144"/>
      <c r="M1559" s="144"/>
      <c r="N1559" s="144"/>
      <c r="O1559" s="144"/>
      <c r="P1559" s="144"/>
      <c r="Q1559" s="144"/>
      <c r="R1559" s="145"/>
    </row>
    <row r="1560" spans="2:18" ht="15.75" thickBot="1" x14ac:dyDescent="0.3">
      <c r="B1560" s="143" t="s">
        <v>6</v>
      </c>
      <c r="C1560" s="144"/>
      <c r="D1560" s="146" t="s">
        <v>213</v>
      </c>
      <c r="E1560" s="146"/>
      <c r="F1560" s="58"/>
      <c r="G1560" s="58" t="s">
        <v>9</v>
      </c>
      <c r="H1560" s="146" t="s">
        <v>214</v>
      </c>
      <c r="I1560" s="146"/>
      <c r="J1560" s="58"/>
      <c r="K1560" s="58" t="s">
        <v>10</v>
      </c>
      <c r="L1560" s="147"/>
      <c r="M1560" s="147"/>
      <c r="N1560" s="58"/>
      <c r="O1560" s="58" t="s">
        <v>15</v>
      </c>
      <c r="P1560" s="47">
        <v>51</v>
      </c>
      <c r="Q1560" s="46" t="s">
        <v>16</v>
      </c>
      <c r="R1560" s="48">
        <v>154</v>
      </c>
    </row>
    <row r="1561" spans="2:18" thickBot="1" x14ac:dyDescent="0.35">
      <c r="B1561" s="148"/>
      <c r="C1561" s="149"/>
      <c r="D1561" s="149"/>
      <c r="E1561" s="149"/>
      <c r="F1561" s="149"/>
      <c r="G1561" s="149"/>
      <c r="H1561" s="149"/>
      <c r="I1561" s="149"/>
      <c r="J1561" s="149"/>
      <c r="K1561" s="149"/>
      <c r="L1561" s="149"/>
      <c r="M1561" s="149"/>
      <c r="N1561" s="149"/>
      <c r="O1561" s="149"/>
      <c r="P1561" s="149"/>
      <c r="Q1561" s="149"/>
      <c r="R1561" s="150"/>
    </row>
    <row r="1562" spans="2:18" thickBot="1" x14ac:dyDescent="0.35"/>
    <row r="1563" spans="2:18" x14ac:dyDescent="0.25">
      <c r="B1563" s="151" t="s">
        <v>17</v>
      </c>
      <c r="C1563" s="152"/>
      <c r="D1563" s="152"/>
      <c r="E1563" s="152"/>
      <c r="F1563" s="152"/>
      <c r="G1563" s="152"/>
      <c r="H1563" s="152"/>
      <c r="I1563" s="152"/>
      <c r="J1563" s="153" t="s">
        <v>24</v>
      </c>
      <c r="K1563" s="154"/>
      <c r="L1563" s="154"/>
      <c r="M1563" s="154"/>
      <c r="N1563" s="154"/>
      <c r="O1563" s="154"/>
      <c r="P1563" s="154"/>
      <c r="Q1563" s="154"/>
      <c r="R1563" s="155"/>
    </row>
    <row r="1564" spans="2:18" x14ac:dyDescent="0.25">
      <c r="B1564" s="162" t="s">
        <v>18</v>
      </c>
      <c r="C1564" s="163" t="s">
        <v>19</v>
      </c>
      <c r="D1564" s="163" t="s">
        <v>20</v>
      </c>
      <c r="E1564" s="147" t="s">
        <v>25</v>
      </c>
      <c r="F1564" s="147"/>
      <c r="G1564" s="147" t="s">
        <v>26</v>
      </c>
      <c r="H1564" s="147"/>
      <c r="I1564" s="163" t="s">
        <v>23</v>
      </c>
      <c r="J1564" s="156"/>
      <c r="K1564" s="157"/>
      <c r="L1564" s="157"/>
      <c r="M1564" s="157"/>
      <c r="N1564" s="157"/>
      <c r="O1564" s="157"/>
      <c r="P1564" s="157"/>
      <c r="Q1564" s="157"/>
      <c r="R1564" s="158"/>
    </row>
    <row r="1565" spans="2:18" x14ac:dyDescent="0.25">
      <c r="B1565" s="162"/>
      <c r="C1565" s="163"/>
      <c r="D1565" s="163"/>
      <c r="E1565" s="6" t="s">
        <v>21</v>
      </c>
      <c r="F1565" s="6" t="s">
        <v>22</v>
      </c>
      <c r="G1565" s="6" t="s">
        <v>21</v>
      </c>
      <c r="H1565" s="6" t="s">
        <v>22</v>
      </c>
      <c r="I1565" s="163"/>
      <c r="J1565" s="159"/>
      <c r="K1565" s="160"/>
      <c r="L1565" s="160"/>
      <c r="M1565" s="160"/>
      <c r="N1565" s="160"/>
      <c r="O1565" s="160"/>
      <c r="P1565" s="160"/>
      <c r="Q1565" s="160"/>
      <c r="R1565" s="161"/>
    </row>
    <row r="1566" spans="2:18" ht="29.45" customHeight="1" x14ac:dyDescent="0.25">
      <c r="B1566" s="11" t="s">
        <v>50</v>
      </c>
      <c r="C1566" s="12" t="s">
        <v>40</v>
      </c>
      <c r="D1566" s="12" t="s">
        <v>184</v>
      </c>
      <c r="E1566" s="12" t="s">
        <v>62</v>
      </c>
      <c r="F1566" s="24" t="s">
        <v>536</v>
      </c>
      <c r="G1566" s="6"/>
      <c r="H1566" s="6"/>
      <c r="I1566" s="97" t="s">
        <v>759</v>
      </c>
      <c r="J1566" s="164" t="s">
        <v>183</v>
      </c>
      <c r="K1566" s="165"/>
      <c r="L1566" s="165"/>
      <c r="M1566" s="165"/>
      <c r="N1566" s="165"/>
      <c r="O1566" s="165"/>
      <c r="P1566" s="165"/>
      <c r="Q1566" s="165"/>
      <c r="R1566" s="166"/>
    </row>
    <row r="1567" spans="2:18" ht="31.9" customHeight="1" x14ac:dyDescent="0.25">
      <c r="B1567" s="11" t="s">
        <v>50</v>
      </c>
      <c r="C1567" s="12" t="s">
        <v>58</v>
      </c>
      <c r="D1567" s="12" t="s">
        <v>56</v>
      </c>
      <c r="E1567" s="12" t="s">
        <v>62</v>
      </c>
      <c r="F1567" s="12" t="s">
        <v>268</v>
      </c>
      <c r="G1567" s="3"/>
      <c r="H1567" s="3"/>
      <c r="I1567" s="97" t="s">
        <v>759</v>
      </c>
      <c r="J1567" s="164" t="s">
        <v>93</v>
      </c>
      <c r="K1567" s="165"/>
      <c r="L1567" s="165"/>
      <c r="M1567" s="165"/>
      <c r="N1567" s="165"/>
      <c r="O1567" s="165"/>
      <c r="P1567" s="165"/>
      <c r="Q1567" s="165"/>
      <c r="R1567" s="166"/>
    </row>
    <row r="1568" spans="2:18" ht="28.15" customHeight="1" x14ac:dyDescent="0.25">
      <c r="B1568" s="11" t="s">
        <v>94</v>
      </c>
      <c r="C1568" s="12" t="s">
        <v>58</v>
      </c>
      <c r="D1568" s="12" t="s">
        <v>56</v>
      </c>
      <c r="E1568" s="12" t="s">
        <v>62</v>
      </c>
      <c r="F1568" s="12" t="s">
        <v>268</v>
      </c>
      <c r="G1568" s="3"/>
      <c r="H1568" s="3"/>
      <c r="I1568" s="97" t="s">
        <v>760</v>
      </c>
      <c r="J1568" s="164" t="s">
        <v>93</v>
      </c>
      <c r="K1568" s="165"/>
      <c r="L1568" s="165"/>
      <c r="M1568" s="165"/>
      <c r="N1568" s="165"/>
      <c r="O1568" s="165"/>
      <c r="P1568" s="165"/>
      <c r="Q1568" s="165"/>
      <c r="R1568" s="166"/>
    </row>
    <row r="1569" spans="2:18" ht="14.45" customHeight="1" x14ac:dyDescent="0.25">
      <c r="B1569" s="130" t="s">
        <v>51</v>
      </c>
      <c r="C1569" s="131"/>
      <c r="D1569" s="131"/>
      <c r="E1569" s="131"/>
      <c r="F1569" s="131"/>
      <c r="G1569" s="131"/>
      <c r="H1569" s="131"/>
      <c r="I1569" s="131"/>
      <c r="J1569" s="167" t="s">
        <v>380</v>
      </c>
      <c r="K1569" s="168"/>
      <c r="L1569" s="168"/>
      <c r="M1569" s="168"/>
      <c r="N1569" s="168"/>
      <c r="O1569" s="168"/>
      <c r="P1569" s="168"/>
      <c r="Q1569" s="168"/>
      <c r="R1569" s="169"/>
    </row>
    <row r="1570" spans="2:18" ht="66.599999999999994" customHeight="1" x14ac:dyDescent="0.25">
      <c r="B1570" s="130"/>
      <c r="C1570" s="131"/>
      <c r="D1570" s="131"/>
      <c r="E1570" s="131"/>
      <c r="F1570" s="131"/>
      <c r="G1570" s="131"/>
      <c r="H1570" s="131"/>
      <c r="I1570" s="131"/>
      <c r="J1570" s="170"/>
      <c r="K1570" s="171"/>
      <c r="L1570" s="171"/>
      <c r="M1570" s="171"/>
      <c r="N1570" s="171"/>
      <c r="O1570" s="171"/>
      <c r="P1570" s="171"/>
      <c r="Q1570" s="171"/>
      <c r="R1570" s="172"/>
    </row>
    <row r="1571" spans="2:18" ht="14.45" customHeight="1" x14ac:dyDescent="0.25">
      <c r="B1571" s="130" t="s">
        <v>54</v>
      </c>
      <c r="C1571" s="131"/>
      <c r="D1571" s="131"/>
      <c r="E1571" s="131"/>
      <c r="F1571" s="131"/>
      <c r="G1571" s="131"/>
      <c r="H1571" s="131"/>
      <c r="I1571" s="131"/>
      <c r="J1571" s="132" t="s">
        <v>413</v>
      </c>
      <c r="K1571" s="133"/>
      <c r="L1571" s="133"/>
      <c r="M1571" s="133"/>
      <c r="N1571" s="133"/>
      <c r="O1571" s="133"/>
      <c r="P1571" s="133"/>
      <c r="Q1571" s="133"/>
      <c r="R1571" s="134"/>
    </row>
    <row r="1572" spans="2:18" x14ac:dyDescent="0.25">
      <c r="B1572" s="130"/>
      <c r="C1572" s="131"/>
      <c r="D1572" s="131"/>
      <c r="E1572" s="131"/>
      <c r="F1572" s="131"/>
      <c r="G1572" s="131"/>
      <c r="H1572" s="131"/>
      <c r="I1572" s="131"/>
      <c r="J1572" s="135"/>
      <c r="K1572" s="136"/>
      <c r="L1572" s="136"/>
      <c r="M1572" s="136"/>
      <c r="N1572" s="136"/>
      <c r="O1572" s="136"/>
      <c r="P1572" s="136"/>
      <c r="Q1572" s="136"/>
      <c r="R1572" s="137"/>
    </row>
    <row r="1573" spans="2:18" x14ac:dyDescent="0.25">
      <c r="B1573" s="130" t="s">
        <v>356</v>
      </c>
      <c r="C1573" s="131"/>
      <c r="D1573" s="131"/>
      <c r="E1573" s="131"/>
      <c r="F1573" s="131"/>
      <c r="G1573" s="131"/>
      <c r="H1573" s="131"/>
      <c r="I1573" s="131"/>
      <c r="J1573" s="135"/>
      <c r="K1573" s="136"/>
      <c r="L1573" s="136"/>
      <c r="M1573" s="136"/>
      <c r="N1573" s="136"/>
      <c r="O1573" s="136"/>
      <c r="P1573" s="136"/>
      <c r="Q1573" s="136"/>
      <c r="R1573" s="137"/>
    </row>
    <row r="1574" spans="2:18" ht="15.75" thickBot="1" x14ac:dyDescent="0.3">
      <c r="B1574" s="141"/>
      <c r="C1574" s="142"/>
      <c r="D1574" s="142"/>
      <c r="E1574" s="142"/>
      <c r="F1574" s="142"/>
      <c r="G1574" s="142"/>
      <c r="H1574" s="142"/>
      <c r="I1574" s="142"/>
      <c r="J1574" s="138"/>
      <c r="K1574" s="139"/>
      <c r="L1574" s="139"/>
      <c r="M1574" s="139"/>
      <c r="N1574" s="139"/>
      <c r="O1574" s="139"/>
      <c r="P1574" s="139"/>
      <c r="Q1574" s="139"/>
      <c r="R1574" s="140"/>
    </row>
    <row r="1575" spans="2:18" thickBot="1" x14ac:dyDescent="0.35"/>
    <row r="1576" spans="2:18" x14ac:dyDescent="0.25">
      <c r="B1576" s="173" t="s">
        <v>1</v>
      </c>
      <c r="C1576" s="154"/>
      <c r="D1576" s="154"/>
      <c r="E1576" s="154"/>
      <c r="F1576" s="154"/>
      <c r="G1576" s="154"/>
      <c r="H1576" s="154"/>
      <c r="I1576" s="154"/>
      <c r="J1576" s="154"/>
      <c r="K1576" s="154"/>
      <c r="L1576" s="154"/>
      <c r="M1576" s="154"/>
      <c r="N1576" s="154"/>
      <c r="O1576" s="154"/>
      <c r="P1576" s="154"/>
      <c r="Q1576" s="154"/>
      <c r="R1576" s="155"/>
    </row>
    <row r="1577" spans="2:18" x14ac:dyDescent="0.25">
      <c r="B1577" s="174"/>
      <c r="C1577" s="157"/>
      <c r="D1577" s="157"/>
      <c r="E1577" s="157"/>
      <c r="F1577" s="157"/>
      <c r="G1577" s="157"/>
      <c r="H1577" s="157"/>
      <c r="I1577" s="157"/>
      <c r="J1577" s="157"/>
      <c r="K1577" s="157"/>
      <c r="L1577" s="157"/>
      <c r="M1577" s="157"/>
      <c r="N1577" s="157"/>
      <c r="O1577" s="157"/>
      <c r="P1577" s="157"/>
      <c r="Q1577" s="157"/>
      <c r="R1577" s="158"/>
    </row>
    <row r="1578" spans="2:18" x14ac:dyDescent="0.25">
      <c r="B1578" s="174"/>
      <c r="C1578" s="157"/>
      <c r="D1578" s="157"/>
      <c r="E1578" s="157"/>
      <c r="F1578" s="157"/>
      <c r="G1578" s="157"/>
      <c r="H1578" s="157"/>
      <c r="I1578" s="157"/>
      <c r="J1578" s="157"/>
      <c r="K1578" s="157"/>
      <c r="L1578" s="157"/>
      <c r="M1578" s="157"/>
      <c r="N1578" s="157"/>
      <c r="O1578" s="157"/>
      <c r="P1578" s="157"/>
      <c r="Q1578" s="157"/>
      <c r="R1578" s="158"/>
    </row>
    <row r="1579" spans="2:18" x14ac:dyDescent="0.25">
      <c r="B1579" s="174" t="s">
        <v>2</v>
      </c>
      <c r="C1579" s="157"/>
      <c r="D1579" s="157"/>
      <c r="E1579" s="157"/>
      <c r="F1579" s="157"/>
      <c r="G1579" s="157"/>
      <c r="H1579" s="157"/>
      <c r="I1579" s="157"/>
      <c r="J1579" s="157"/>
      <c r="K1579" s="157"/>
      <c r="L1579" s="157"/>
      <c r="M1579" s="157"/>
      <c r="N1579" s="157"/>
      <c r="O1579" s="157"/>
      <c r="P1579" s="157"/>
      <c r="Q1579" s="157"/>
      <c r="R1579" s="158"/>
    </row>
    <row r="1580" spans="2:18" x14ac:dyDescent="0.25">
      <c r="B1580" s="174"/>
      <c r="C1580" s="157"/>
      <c r="D1580" s="157"/>
      <c r="E1580" s="157"/>
      <c r="F1580" s="157"/>
      <c r="G1580" s="157"/>
      <c r="H1580" s="157"/>
      <c r="I1580" s="157"/>
      <c r="J1580" s="157"/>
      <c r="K1580" s="157"/>
      <c r="L1580" s="157"/>
      <c r="M1580" s="157"/>
      <c r="N1580" s="157"/>
      <c r="O1580" s="157"/>
      <c r="P1580" s="157"/>
      <c r="Q1580" s="157"/>
      <c r="R1580" s="158"/>
    </row>
    <row r="1581" spans="2:18" ht="15.75" thickBot="1" x14ac:dyDescent="0.3">
      <c r="B1581" s="175" t="s">
        <v>3</v>
      </c>
      <c r="C1581" s="146"/>
      <c r="D1581" s="146"/>
      <c r="E1581" s="146"/>
      <c r="F1581" s="146"/>
      <c r="G1581" s="146"/>
      <c r="H1581" s="146"/>
      <c r="I1581" s="146"/>
      <c r="J1581" s="146"/>
      <c r="K1581" s="146"/>
      <c r="L1581" s="146"/>
      <c r="M1581" s="146"/>
      <c r="N1581" s="146"/>
      <c r="O1581" s="146"/>
      <c r="P1581" s="146"/>
      <c r="Q1581" s="146"/>
      <c r="R1581" s="176"/>
    </row>
    <row r="1582" spans="2:18" thickBot="1" x14ac:dyDescent="0.35"/>
    <row r="1583" spans="2:18" ht="14.45" x14ac:dyDescent="0.3">
      <c r="B1583" s="177"/>
      <c r="C1583" s="178"/>
      <c r="D1583" s="178"/>
      <c r="E1583" s="178"/>
      <c r="F1583" s="178"/>
      <c r="G1583" s="178"/>
      <c r="H1583" s="178"/>
      <c r="I1583" s="178"/>
      <c r="J1583" s="178"/>
      <c r="K1583" s="178"/>
      <c r="L1583" s="178"/>
      <c r="M1583" s="178"/>
      <c r="N1583" s="178"/>
      <c r="O1583" s="178"/>
      <c r="P1583" s="178"/>
      <c r="Q1583" s="178"/>
      <c r="R1583" s="9"/>
    </row>
    <row r="1584" spans="2:18" ht="15.75" thickBot="1" x14ac:dyDescent="0.3">
      <c r="B1584" s="143" t="s">
        <v>4</v>
      </c>
      <c r="C1584" s="144"/>
      <c r="D1584" s="146" t="s">
        <v>273</v>
      </c>
      <c r="E1584" s="146"/>
      <c r="F1584" s="58"/>
      <c r="G1584" s="58" t="s">
        <v>7</v>
      </c>
      <c r="H1584" s="179">
        <v>43546</v>
      </c>
      <c r="I1584" s="146"/>
      <c r="J1584" s="58"/>
      <c r="K1584" s="58" t="s">
        <v>11</v>
      </c>
      <c r="L1584" s="147" t="s">
        <v>228</v>
      </c>
      <c r="M1584" s="147"/>
      <c r="N1584" s="58"/>
      <c r="O1584" s="58" t="s">
        <v>13</v>
      </c>
      <c r="P1584" s="98" t="s">
        <v>182</v>
      </c>
      <c r="Q1584" s="144"/>
      <c r="R1584" s="145"/>
    </row>
    <row r="1585" spans="2:18" ht="14.45" x14ac:dyDescent="0.3">
      <c r="B1585" s="143"/>
      <c r="C1585" s="144"/>
      <c r="D1585" s="144"/>
      <c r="E1585" s="144"/>
      <c r="F1585" s="144"/>
      <c r="G1585" s="144"/>
      <c r="H1585" s="144"/>
      <c r="I1585" s="144"/>
      <c r="J1585" s="144"/>
      <c r="K1585" s="144"/>
      <c r="L1585" s="144"/>
      <c r="M1585" s="144"/>
      <c r="N1585" s="144"/>
      <c r="O1585" s="144"/>
      <c r="P1585" s="144"/>
      <c r="Q1585" s="144"/>
      <c r="R1585" s="145"/>
    </row>
    <row r="1586" spans="2:18" ht="15.75" thickBot="1" x14ac:dyDescent="0.3">
      <c r="B1586" s="143" t="s">
        <v>5</v>
      </c>
      <c r="C1586" s="144"/>
      <c r="D1586" s="146"/>
      <c r="E1586" s="146"/>
      <c r="F1586" s="58"/>
      <c r="G1586" s="58" t="s">
        <v>8</v>
      </c>
      <c r="H1586" s="146">
        <v>1230</v>
      </c>
      <c r="I1586" s="146"/>
      <c r="J1586" s="58"/>
      <c r="K1586" s="58" t="s">
        <v>12</v>
      </c>
      <c r="L1586" s="147"/>
      <c r="M1586" s="147"/>
      <c r="N1586" s="58"/>
      <c r="O1586" s="58" t="s">
        <v>14</v>
      </c>
      <c r="P1586" s="96" t="s">
        <v>185</v>
      </c>
      <c r="Q1586" s="144"/>
      <c r="R1586" s="145"/>
    </row>
    <row r="1587" spans="2:18" ht="14.45" x14ac:dyDescent="0.3">
      <c r="B1587" s="143"/>
      <c r="C1587" s="144"/>
      <c r="D1587" s="144"/>
      <c r="E1587" s="144"/>
      <c r="F1587" s="144"/>
      <c r="G1587" s="144"/>
      <c r="H1587" s="144"/>
      <c r="I1587" s="144"/>
      <c r="J1587" s="144"/>
      <c r="K1587" s="144"/>
      <c r="L1587" s="144"/>
      <c r="M1587" s="144"/>
      <c r="N1587" s="144"/>
      <c r="O1587" s="144"/>
      <c r="P1587" s="144"/>
      <c r="Q1587" s="144"/>
      <c r="R1587" s="145"/>
    </row>
    <row r="1588" spans="2:18" ht="15.75" thickBot="1" x14ac:dyDescent="0.3">
      <c r="B1588" s="143" t="s">
        <v>6</v>
      </c>
      <c r="C1588" s="144"/>
      <c r="D1588" s="146" t="s">
        <v>213</v>
      </c>
      <c r="E1588" s="146"/>
      <c r="F1588" s="58"/>
      <c r="G1588" s="58" t="s">
        <v>9</v>
      </c>
      <c r="H1588" s="146" t="s">
        <v>214</v>
      </c>
      <c r="I1588" s="146"/>
      <c r="J1588" s="58"/>
      <c r="K1588" s="58" t="s">
        <v>10</v>
      </c>
      <c r="L1588" s="147"/>
      <c r="M1588" s="147"/>
      <c r="N1588" s="58"/>
      <c r="O1588" s="58" t="s">
        <v>15</v>
      </c>
      <c r="P1588" s="47">
        <v>52</v>
      </c>
      <c r="Q1588" s="46" t="s">
        <v>16</v>
      </c>
      <c r="R1588" s="48">
        <v>154</v>
      </c>
    </row>
    <row r="1589" spans="2:18" thickBot="1" x14ac:dyDescent="0.35">
      <c r="B1589" s="148"/>
      <c r="C1589" s="149"/>
      <c r="D1589" s="149"/>
      <c r="E1589" s="149"/>
      <c r="F1589" s="149"/>
      <c r="G1589" s="149"/>
      <c r="H1589" s="149"/>
      <c r="I1589" s="149"/>
      <c r="J1589" s="149"/>
      <c r="K1589" s="149"/>
      <c r="L1589" s="149"/>
      <c r="M1589" s="149"/>
      <c r="N1589" s="149"/>
      <c r="O1589" s="149"/>
      <c r="P1589" s="149"/>
      <c r="Q1589" s="149"/>
      <c r="R1589" s="150"/>
    </row>
    <row r="1590" spans="2:18" thickBot="1" x14ac:dyDescent="0.35"/>
    <row r="1591" spans="2:18" x14ac:dyDescent="0.25">
      <c r="B1591" s="151" t="s">
        <v>17</v>
      </c>
      <c r="C1591" s="152"/>
      <c r="D1591" s="152"/>
      <c r="E1591" s="152"/>
      <c r="F1591" s="152"/>
      <c r="G1591" s="152"/>
      <c r="H1591" s="152"/>
      <c r="I1591" s="152"/>
      <c r="J1591" s="153" t="s">
        <v>24</v>
      </c>
      <c r="K1591" s="154"/>
      <c r="L1591" s="154"/>
      <c r="M1591" s="154"/>
      <c r="N1591" s="154"/>
      <c r="O1591" s="154"/>
      <c r="P1591" s="154"/>
      <c r="Q1591" s="154"/>
      <c r="R1591" s="155"/>
    </row>
    <row r="1592" spans="2:18" x14ac:dyDescent="0.25">
      <c r="B1592" s="162" t="s">
        <v>18</v>
      </c>
      <c r="C1592" s="163" t="s">
        <v>19</v>
      </c>
      <c r="D1592" s="163" t="s">
        <v>20</v>
      </c>
      <c r="E1592" s="147" t="s">
        <v>25</v>
      </c>
      <c r="F1592" s="147"/>
      <c r="G1592" s="147" t="s">
        <v>26</v>
      </c>
      <c r="H1592" s="147"/>
      <c r="I1592" s="163" t="s">
        <v>23</v>
      </c>
      <c r="J1592" s="156"/>
      <c r="K1592" s="157"/>
      <c r="L1592" s="157"/>
      <c r="M1592" s="157"/>
      <c r="N1592" s="157"/>
      <c r="O1592" s="157"/>
      <c r="P1592" s="157"/>
      <c r="Q1592" s="157"/>
      <c r="R1592" s="158"/>
    </row>
    <row r="1593" spans="2:18" x14ac:dyDescent="0.25">
      <c r="B1593" s="162"/>
      <c r="C1593" s="163"/>
      <c r="D1593" s="163"/>
      <c r="E1593" s="6" t="s">
        <v>21</v>
      </c>
      <c r="F1593" s="6" t="s">
        <v>22</v>
      </c>
      <c r="G1593" s="6" t="s">
        <v>21</v>
      </c>
      <c r="H1593" s="6" t="s">
        <v>22</v>
      </c>
      <c r="I1593" s="163"/>
      <c r="J1593" s="159"/>
      <c r="K1593" s="160"/>
      <c r="L1593" s="160"/>
      <c r="M1593" s="160"/>
      <c r="N1593" s="160"/>
      <c r="O1593" s="160"/>
      <c r="P1593" s="160"/>
      <c r="Q1593" s="160"/>
      <c r="R1593" s="161"/>
    </row>
    <row r="1594" spans="2:18" ht="33.6" customHeight="1" x14ac:dyDescent="0.25">
      <c r="B1594" s="11" t="s">
        <v>50</v>
      </c>
      <c r="C1594" s="12" t="s">
        <v>40</v>
      </c>
      <c r="D1594" s="12" t="s">
        <v>184</v>
      </c>
      <c r="E1594" s="12" t="s">
        <v>62</v>
      </c>
      <c r="F1594" s="24" t="s">
        <v>536</v>
      </c>
      <c r="G1594" s="6"/>
      <c r="H1594" s="6"/>
      <c r="I1594" s="97" t="s">
        <v>761</v>
      </c>
      <c r="J1594" s="164" t="s">
        <v>187</v>
      </c>
      <c r="K1594" s="165"/>
      <c r="L1594" s="165"/>
      <c r="M1594" s="165"/>
      <c r="N1594" s="165"/>
      <c r="O1594" s="165"/>
      <c r="P1594" s="165"/>
      <c r="Q1594" s="165"/>
      <c r="R1594" s="166"/>
    </row>
    <row r="1595" spans="2:18" ht="30.6" customHeight="1" x14ac:dyDescent="0.25">
      <c r="B1595" s="11" t="s">
        <v>50</v>
      </c>
      <c r="C1595" s="12" t="s">
        <v>58</v>
      </c>
      <c r="D1595" s="12" t="s">
        <v>56</v>
      </c>
      <c r="E1595" s="12" t="s">
        <v>62</v>
      </c>
      <c r="F1595" s="12" t="s">
        <v>268</v>
      </c>
      <c r="G1595" s="3"/>
      <c r="H1595" s="3"/>
      <c r="I1595" s="97" t="s">
        <v>761</v>
      </c>
      <c r="J1595" s="164" t="s">
        <v>93</v>
      </c>
      <c r="K1595" s="165"/>
      <c r="L1595" s="165"/>
      <c r="M1595" s="165"/>
      <c r="N1595" s="165"/>
      <c r="O1595" s="165"/>
      <c r="P1595" s="165"/>
      <c r="Q1595" s="165"/>
      <c r="R1595" s="166"/>
    </row>
    <row r="1596" spans="2:18" ht="34.9" customHeight="1" x14ac:dyDescent="0.25">
      <c r="B1596" s="11" t="s">
        <v>94</v>
      </c>
      <c r="C1596" s="12" t="s">
        <v>58</v>
      </c>
      <c r="D1596" s="12" t="s">
        <v>56</v>
      </c>
      <c r="E1596" s="12" t="s">
        <v>62</v>
      </c>
      <c r="F1596" s="12" t="s">
        <v>268</v>
      </c>
      <c r="G1596" s="3"/>
      <c r="H1596" s="3"/>
      <c r="I1596" s="3"/>
      <c r="J1596" s="164" t="s">
        <v>93</v>
      </c>
      <c r="K1596" s="165"/>
      <c r="L1596" s="165"/>
      <c r="M1596" s="165"/>
      <c r="N1596" s="165"/>
      <c r="O1596" s="165"/>
      <c r="P1596" s="165"/>
      <c r="Q1596" s="165"/>
      <c r="R1596" s="166"/>
    </row>
    <row r="1597" spans="2:18" ht="14.45" customHeight="1" x14ac:dyDescent="0.25">
      <c r="B1597" s="130" t="s">
        <v>51</v>
      </c>
      <c r="C1597" s="131"/>
      <c r="D1597" s="131"/>
      <c r="E1597" s="131"/>
      <c r="F1597" s="131"/>
      <c r="G1597" s="131"/>
      <c r="H1597" s="131"/>
      <c r="I1597" s="131"/>
      <c r="J1597" s="167" t="s">
        <v>380</v>
      </c>
      <c r="K1597" s="168"/>
      <c r="L1597" s="168"/>
      <c r="M1597" s="168"/>
      <c r="N1597" s="168"/>
      <c r="O1597" s="168"/>
      <c r="P1597" s="168"/>
      <c r="Q1597" s="168"/>
      <c r="R1597" s="169"/>
    </row>
    <row r="1598" spans="2:18" ht="65.45" customHeight="1" x14ac:dyDescent="0.25">
      <c r="B1598" s="130"/>
      <c r="C1598" s="131"/>
      <c r="D1598" s="131"/>
      <c r="E1598" s="131"/>
      <c r="F1598" s="131"/>
      <c r="G1598" s="131"/>
      <c r="H1598" s="131"/>
      <c r="I1598" s="131"/>
      <c r="J1598" s="170"/>
      <c r="K1598" s="171"/>
      <c r="L1598" s="171"/>
      <c r="M1598" s="171"/>
      <c r="N1598" s="171"/>
      <c r="O1598" s="171"/>
      <c r="P1598" s="171"/>
      <c r="Q1598" s="171"/>
      <c r="R1598" s="172"/>
    </row>
    <row r="1599" spans="2:18" ht="14.45" customHeight="1" x14ac:dyDescent="0.25">
      <c r="B1599" s="130" t="s">
        <v>54</v>
      </c>
      <c r="C1599" s="131"/>
      <c r="D1599" s="131"/>
      <c r="E1599" s="131"/>
      <c r="F1599" s="131"/>
      <c r="G1599" s="131"/>
      <c r="H1599" s="131"/>
      <c r="I1599" s="131"/>
      <c r="J1599" s="132" t="s">
        <v>412</v>
      </c>
      <c r="K1599" s="133"/>
      <c r="L1599" s="133"/>
      <c r="M1599" s="133"/>
      <c r="N1599" s="133"/>
      <c r="O1599" s="133"/>
      <c r="P1599" s="133"/>
      <c r="Q1599" s="133"/>
      <c r="R1599" s="134"/>
    </row>
    <row r="1600" spans="2:18" x14ac:dyDescent="0.25">
      <c r="B1600" s="130"/>
      <c r="C1600" s="131"/>
      <c r="D1600" s="131"/>
      <c r="E1600" s="131"/>
      <c r="F1600" s="131"/>
      <c r="G1600" s="131"/>
      <c r="H1600" s="131"/>
      <c r="I1600" s="131"/>
      <c r="J1600" s="135"/>
      <c r="K1600" s="136"/>
      <c r="L1600" s="136"/>
      <c r="M1600" s="136"/>
      <c r="N1600" s="136"/>
      <c r="O1600" s="136"/>
      <c r="P1600" s="136"/>
      <c r="Q1600" s="136"/>
      <c r="R1600" s="137"/>
    </row>
    <row r="1601" spans="2:19" x14ac:dyDescent="0.25">
      <c r="B1601" s="130" t="s">
        <v>359</v>
      </c>
      <c r="C1601" s="131"/>
      <c r="D1601" s="131"/>
      <c r="E1601" s="131"/>
      <c r="F1601" s="131"/>
      <c r="G1601" s="131"/>
      <c r="H1601" s="131"/>
      <c r="I1601" s="131"/>
      <c r="J1601" s="135"/>
      <c r="K1601" s="136"/>
      <c r="L1601" s="136"/>
      <c r="M1601" s="136"/>
      <c r="N1601" s="136"/>
      <c r="O1601" s="136"/>
      <c r="P1601" s="136"/>
      <c r="Q1601" s="136"/>
      <c r="R1601" s="137"/>
    </row>
    <row r="1602" spans="2:19" ht="15.75" thickBot="1" x14ac:dyDescent="0.3">
      <c r="B1602" s="141"/>
      <c r="C1602" s="142"/>
      <c r="D1602" s="142"/>
      <c r="E1602" s="142"/>
      <c r="F1602" s="142"/>
      <c r="G1602" s="142"/>
      <c r="H1602" s="142"/>
      <c r="I1602" s="142"/>
      <c r="J1602" s="138"/>
      <c r="K1602" s="139"/>
      <c r="L1602" s="139"/>
      <c r="M1602" s="139"/>
      <c r="N1602" s="139"/>
      <c r="O1602" s="139"/>
      <c r="P1602" s="139"/>
      <c r="Q1602" s="139"/>
      <c r="R1602" s="140"/>
    </row>
    <row r="1603" spans="2:19" thickBot="1" x14ac:dyDescent="0.35"/>
    <row r="1604" spans="2:19" x14ac:dyDescent="0.25">
      <c r="B1604" s="173" t="s">
        <v>1</v>
      </c>
      <c r="C1604" s="154"/>
      <c r="D1604" s="154"/>
      <c r="E1604" s="154"/>
      <c r="F1604" s="154"/>
      <c r="G1604" s="154"/>
      <c r="H1604" s="154"/>
      <c r="I1604" s="154"/>
      <c r="J1604" s="154"/>
      <c r="K1604" s="154"/>
      <c r="L1604" s="154"/>
      <c r="M1604" s="154"/>
      <c r="N1604" s="154"/>
      <c r="O1604" s="154"/>
      <c r="P1604" s="154"/>
      <c r="Q1604" s="154"/>
      <c r="R1604" s="155"/>
    </row>
    <row r="1605" spans="2:19" x14ac:dyDescent="0.25">
      <c r="B1605" s="174"/>
      <c r="C1605" s="157"/>
      <c r="D1605" s="157"/>
      <c r="E1605" s="157"/>
      <c r="F1605" s="157"/>
      <c r="G1605" s="157"/>
      <c r="H1605" s="157"/>
      <c r="I1605" s="157"/>
      <c r="J1605" s="157"/>
      <c r="K1605" s="157"/>
      <c r="L1605" s="157"/>
      <c r="M1605" s="157"/>
      <c r="N1605" s="157"/>
      <c r="O1605" s="157"/>
      <c r="P1605" s="157"/>
      <c r="Q1605" s="157"/>
      <c r="R1605" s="158"/>
    </row>
    <row r="1606" spans="2:19" x14ac:dyDescent="0.25">
      <c r="B1606" s="174"/>
      <c r="C1606" s="157"/>
      <c r="D1606" s="157"/>
      <c r="E1606" s="157"/>
      <c r="F1606" s="157"/>
      <c r="G1606" s="157"/>
      <c r="H1606" s="157"/>
      <c r="I1606" s="157"/>
      <c r="J1606" s="157"/>
      <c r="K1606" s="157"/>
      <c r="L1606" s="157"/>
      <c r="M1606" s="157"/>
      <c r="N1606" s="157"/>
      <c r="O1606" s="157"/>
      <c r="P1606" s="157"/>
      <c r="Q1606" s="157"/>
      <c r="R1606" s="158"/>
    </row>
    <row r="1607" spans="2:19" x14ac:dyDescent="0.25">
      <c r="B1607" s="174" t="s">
        <v>2</v>
      </c>
      <c r="C1607" s="157"/>
      <c r="D1607" s="157"/>
      <c r="E1607" s="157"/>
      <c r="F1607" s="157"/>
      <c r="G1607" s="157"/>
      <c r="H1607" s="157"/>
      <c r="I1607" s="157"/>
      <c r="J1607" s="157"/>
      <c r="K1607" s="157"/>
      <c r="L1607" s="157"/>
      <c r="M1607" s="157"/>
      <c r="N1607" s="157"/>
      <c r="O1607" s="157"/>
      <c r="P1607" s="157"/>
      <c r="Q1607" s="157"/>
      <c r="R1607" s="158"/>
    </row>
    <row r="1608" spans="2:19" x14ac:dyDescent="0.25">
      <c r="B1608" s="174"/>
      <c r="C1608" s="157"/>
      <c r="D1608" s="157"/>
      <c r="E1608" s="157"/>
      <c r="F1608" s="157"/>
      <c r="G1608" s="157"/>
      <c r="H1608" s="157"/>
      <c r="I1608" s="157"/>
      <c r="J1608" s="157"/>
      <c r="K1608" s="157"/>
      <c r="L1608" s="157"/>
      <c r="M1608" s="157"/>
      <c r="N1608" s="157"/>
      <c r="O1608" s="157"/>
      <c r="P1608" s="157"/>
      <c r="Q1608" s="157"/>
      <c r="R1608" s="158"/>
    </row>
    <row r="1609" spans="2:19" ht="15.75" thickBot="1" x14ac:dyDescent="0.3">
      <c r="B1609" s="175" t="s">
        <v>3</v>
      </c>
      <c r="C1609" s="146"/>
      <c r="D1609" s="146"/>
      <c r="E1609" s="146"/>
      <c r="F1609" s="146"/>
      <c r="G1609" s="146"/>
      <c r="H1609" s="146"/>
      <c r="I1609" s="146"/>
      <c r="J1609" s="146"/>
      <c r="K1609" s="146"/>
      <c r="L1609" s="146"/>
      <c r="M1609" s="146"/>
      <c r="N1609" s="146"/>
      <c r="O1609" s="146"/>
      <c r="P1609" s="146"/>
      <c r="Q1609" s="146"/>
      <c r="R1609" s="176"/>
    </row>
    <row r="1610" spans="2:19" thickBot="1" x14ac:dyDescent="0.35"/>
    <row r="1611" spans="2:19" ht="14.45" x14ac:dyDescent="0.3">
      <c r="B1611" s="177"/>
      <c r="C1611" s="178"/>
      <c r="D1611" s="178"/>
      <c r="E1611" s="178"/>
      <c r="F1611" s="178"/>
      <c r="G1611" s="178"/>
      <c r="H1611" s="178"/>
      <c r="I1611" s="178"/>
      <c r="J1611" s="178"/>
      <c r="K1611" s="178"/>
      <c r="L1611" s="178"/>
      <c r="M1611" s="178"/>
      <c r="N1611" s="178"/>
      <c r="O1611" s="178"/>
      <c r="P1611" s="178"/>
      <c r="Q1611" s="178"/>
      <c r="R1611" s="9"/>
      <c r="S1611" s="127"/>
    </row>
    <row r="1612" spans="2:19" ht="15.75" thickBot="1" x14ac:dyDescent="0.3">
      <c r="B1612" s="143" t="s">
        <v>4</v>
      </c>
      <c r="C1612" s="144"/>
      <c r="D1612" s="146" t="s">
        <v>273</v>
      </c>
      <c r="E1612" s="146"/>
      <c r="F1612" s="58"/>
      <c r="G1612" s="58" t="s">
        <v>7</v>
      </c>
      <c r="H1612" s="179">
        <v>43546</v>
      </c>
      <c r="I1612" s="146"/>
      <c r="J1612" s="58"/>
      <c r="K1612" s="58" t="s">
        <v>11</v>
      </c>
      <c r="L1612" s="147" t="s">
        <v>228</v>
      </c>
      <c r="M1612" s="147"/>
      <c r="N1612" s="58"/>
      <c r="O1612" s="58" t="s">
        <v>13</v>
      </c>
      <c r="P1612" s="100" t="s">
        <v>185</v>
      </c>
      <c r="Q1612" s="144"/>
      <c r="R1612" s="145"/>
    </row>
    <row r="1613" spans="2:19" ht="14.45" x14ac:dyDescent="0.3">
      <c r="B1613" s="143"/>
      <c r="C1613" s="144"/>
      <c r="D1613" s="144"/>
      <c r="E1613" s="144"/>
      <c r="F1613" s="144"/>
      <c r="G1613" s="144"/>
      <c r="H1613" s="144"/>
      <c r="I1613" s="144"/>
      <c r="J1613" s="144"/>
      <c r="K1613" s="144"/>
      <c r="L1613" s="144"/>
      <c r="M1613" s="144"/>
      <c r="N1613" s="144"/>
      <c r="O1613" s="144"/>
      <c r="P1613" s="144"/>
      <c r="Q1613" s="144"/>
      <c r="R1613" s="145"/>
    </row>
    <row r="1614" spans="2:19" ht="15.75" thickBot="1" x14ac:dyDescent="0.3">
      <c r="B1614" s="143" t="s">
        <v>5</v>
      </c>
      <c r="C1614" s="144"/>
      <c r="D1614" s="146"/>
      <c r="E1614" s="146"/>
      <c r="F1614" s="58"/>
      <c r="G1614" s="58" t="s">
        <v>8</v>
      </c>
      <c r="H1614" s="146">
        <v>1230</v>
      </c>
      <c r="I1614" s="146"/>
      <c r="J1614" s="58"/>
      <c r="K1614" s="58" t="s">
        <v>12</v>
      </c>
      <c r="L1614" s="147"/>
      <c r="M1614" s="147"/>
      <c r="N1614" s="58"/>
      <c r="O1614" s="58" t="s">
        <v>14</v>
      </c>
      <c r="P1614" s="28" t="s">
        <v>186</v>
      </c>
      <c r="Q1614" s="144"/>
      <c r="R1614" s="145"/>
    </row>
    <row r="1615" spans="2:19" ht="14.45" x14ac:dyDescent="0.3">
      <c r="B1615" s="143"/>
      <c r="C1615" s="144"/>
      <c r="D1615" s="144"/>
      <c r="E1615" s="144"/>
      <c r="F1615" s="144"/>
      <c r="G1615" s="144"/>
      <c r="H1615" s="144"/>
      <c r="I1615" s="144"/>
      <c r="J1615" s="144"/>
      <c r="K1615" s="144"/>
      <c r="L1615" s="144"/>
      <c r="M1615" s="144"/>
      <c r="N1615" s="144"/>
      <c r="O1615" s="144"/>
      <c r="P1615" s="144"/>
      <c r="Q1615" s="144"/>
      <c r="R1615" s="145"/>
    </row>
    <row r="1616" spans="2:19" ht="15.75" thickBot="1" x14ac:dyDescent="0.3">
      <c r="B1616" s="143" t="s">
        <v>6</v>
      </c>
      <c r="C1616" s="144"/>
      <c r="D1616" s="146" t="s">
        <v>213</v>
      </c>
      <c r="E1616" s="146"/>
      <c r="F1616" s="58"/>
      <c r="G1616" s="58" t="s">
        <v>9</v>
      </c>
      <c r="H1616" s="146" t="s">
        <v>214</v>
      </c>
      <c r="I1616" s="146"/>
      <c r="J1616" s="58"/>
      <c r="K1616" s="58" t="s">
        <v>10</v>
      </c>
      <c r="L1616" s="147"/>
      <c r="M1616" s="147"/>
      <c r="N1616" s="58"/>
      <c r="O1616" s="58" t="s">
        <v>15</v>
      </c>
      <c r="P1616" s="47">
        <v>53</v>
      </c>
      <c r="Q1616" s="46" t="s">
        <v>16</v>
      </c>
      <c r="R1616" s="48">
        <v>154</v>
      </c>
    </row>
    <row r="1617" spans="2:18" thickBot="1" x14ac:dyDescent="0.35">
      <c r="B1617" s="148"/>
      <c r="C1617" s="149"/>
      <c r="D1617" s="149"/>
      <c r="E1617" s="149"/>
      <c r="F1617" s="149"/>
      <c r="G1617" s="149"/>
      <c r="H1617" s="149"/>
      <c r="I1617" s="149"/>
      <c r="J1617" s="149"/>
      <c r="K1617" s="149"/>
      <c r="L1617" s="149"/>
      <c r="M1617" s="149"/>
      <c r="N1617" s="149"/>
      <c r="O1617" s="149"/>
      <c r="P1617" s="149"/>
      <c r="Q1617" s="149"/>
      <c r="R1617" s="150"/>
    </row>
    <row r="1618" spans="2:18" thickBot="1" x14ac:dyDescent="0.35"/>
    <row r="1619" spans="2:18" x14ac:dyDescent="0.25">
      <c r="B1619" s="151" t="s">
        <v>17</v>
      </c>
      <c r="C1619" s="152"/>
      <c r="D1619" s="152"/>
      <c r="E1619" s="152"/>
      <c r="F1619" s="152"/>
      <c r="G1619" s="152"/>
      <c r="H1619" s="152"/>
      <c r="I1619" s="152"/>
      <c r="J1619" s="153" t="s">
        <v>24</v>
      </c>
      <c r="K1619" s="154"/>
      <c r="L1619" s="154"/>
      <c r="M1619" s="154"/>
      <c r="N1619" s="154"/>
      <c r="O1619" s="154"/>
      <c r="P1619" s="154"/>
      <c r="Q1619" s="154"/>
      <c r="R1619" s="155"/>
    </row>
    <row r="1620" spans="2:18" x14ac:dyDescent="0.25">
      <c r="B1620" s="162" t="s">
        <v>18</v>
      </c>
      <c r="C1620" s="163" t="s">
        <v>19</v>
      </c>
      <c r="D1620" s="163" t="s">
        <v>20</v>
      </c>
      <c r="E1620" s="147" t="s">
        <v>25</v>
      </c>
      <c r="F1620" s="147"/>
      <c r="G1620" s="147" t="s">
        <v>26</v>
      </c>
      <c r="H1620" s="147"/>
      <c r="I1620" s="147" t="s">
        <v>23</v>
      </c>
      <c r="J1620" s="156"/>
      <c r="K1620" s="157"/>
      <c r="L1620" s="157"/>
      <c r="M1620" s="157"/>
      <c r="N1620" s="157"/>
      <c r="O1620" s="157"/>
      <c r="P1620" s="157"/>
      <c r="Q1620" s="157"/>
      <c r="R1620" s="158"/>
    </row>
    <row r="1621" spans="2:18" x14ac:dyDescent="0.25">
      <c r="B1621" s="162"/>
      <c r="C1621" s="163"/>
      <c r="D1621" s="163"/>
      <c r="E1621" s="6" t="s">
        <v>21</v>
      </c>
      <c r="F1621" s="6" t="s">
        <v>22</v>
      </c>
      <c r="G1621" s="6" t="s">
        <v>21</v>
      </c>
      <c r="H1621" s="6" t="s">
        <v>22</v>
      </c>
      <c r="I1621" s="147"/>
      <c r="J1621" s="159"/>
      <c r="K1621" s="160"/>
      <c r="L1621" s="160"/>
      <c r="M1621" s="160"/>
      <c r="N1621" s="160"/>
      <c r="O1621" s="160"/>
      <c r="P1621" s="160"/>
      <c r="Q1621" s="160"/>
      <c r="R1621" s="161"/>
    </row>
    <row r="1622" spans="2:18" ht="34.15" customHeight="1" x14ac:dyDescent="0.25">
      <c r="B1622" s="11" t="s">
        <v>50</v>
      </c>
      <c r="C1622" s="12" t="s">
        <v>40</v>
      </c>
      <c r="D1622" s="12" t="s">
        <v>56</v>
      </c>
      <c r="E1622" s="12" t="s">
        <v>62</v>
      </c>
      <c r="F1622" s="24" t="s">
        <v>536</v>
      </c>
      <c r="G1622" s="6"/>
      <c r="H1622" s="6"/>
      <c r="I1622" s="102" t="s">
        <v>938</v>
      </c>
      <c r="J1622" s="164" t="s">
        <v>392</v>
      </c>
      <c r="K1622" s="165"/>
      <c r="L1622" s="165"/>
      <c r="M1622" s="165"/>
      <c r="N1622" s="165"/>
      <c r="O1622" s="165"/>
      <c r="P1622" s="165"/>
      <c r="Q1622" s="165"/>
      <c r="R1622" s="166"/>
    </row>
    <row r="1623" spans="2:18" ht="34.15" customHeight="1" x14ac:dyDescent="0.25">
      <c r="B1623" s="11" t="s">
        <v>50</v>
      </c>
      <c r="C1623" s="12" t="s">
        <v>58</v>
      </c>
      <c r="D1623" s="12" t="s">
        <v>56</v>
      </c>
      <c r="E1623" s="12" t="s">
        <v>62</v>
      </c>
      <c r="F1623" s="12" t="s">
        <v>268</v>
      </c>
      <c r="G1623" s="3"/>
      <c r="H1623" s="3"/>
      <c r="I1623" s="97" t="s">
        <v>938</v>
      </c>
      <c r="J1623" s="164" t="s">
        <v>93</v>
      </c>
      <c r="K1623" s="165"/>
      <c r="L1623" s="165"/>
      <c r="M1623" s="165"/>
      <c r="N1623" s="165"/>
      <c r="O1623" s="165"/>
      <c r="P1623" s="165"/>
      <c r="Q1623" s="165"/>
      <c r="R1623" s="166"/>
    </row>
    <row r="1624" spans="2:18" ht="31.15" customHeight="1" x14ac:dyDescent="0.25">
      <c r="B1624" s="11" t="s">
        <v>94</v>
      </c>
      <c r="C1624" s="12" t="s">
        <v>58</v>
      </c>
      <c r="D1624" s="12" t="s">
        <v>56</v>
      </c>
      <c r="E1624" s="12" t="s">
        <v>62</v>
      </c>
      <c r="F1624" s="12" t="s">
        <v>268</v>
      </c>
      <c r="G1624" s="3"/>
      <c r="H1624" s="3"/>
      <c r="I1624" s="3"/>
      <c r="J1624" s="164" t="s">
        <v>93</v>
      </c>
      <c r="K1624" s="165"/>
      <c r="L1624" s="165"/>
      <c r="M1624" s="165"/>
      <c r="N1624" s="165"/>
      <c r="O1624" s="165"/>
      <c r="P1624" s="165"/>
      <c r="Q1624" s="165"/>
      <c r="R1624" s="166"/>
    </row>
    <row r="1625" spans="2:18" ht="14.45" customHeight="1" x14ac:dyDescent="0.25">
      <c r="B1625" s="130" t="s">
        <v>51</v>
      </c>
      <c r="C1625" s="131"/>
      <c r="D1625" s="131"/>
      <c r="E1625" s="131"/>
      <c r="F1625" s="131"/>
      <c r="G1625" s="131"/>
      <c r="H1625" s="131"/>
      <c r="I1625" s="131"/>
      <c r="J1625" s="167" t="s">
        <v>380</v>
      </c>
      <c r="K1625" s="168"/>
      <c r="L1625" s="168"/>
      <c r="M1625" s="168"/>
      <c r="N1625" s="168"/>
      <c r="O1625" s="168"/>
      <c r="P1625" s="168"/>
      <c r="Q1625" s="168"/>
      <c r="R1625" s="169"/>
    </row>
    <row r="1626" spans="2:18" ht="64.150000000000006" customHeight="1" x14ac:dyDescent="0.25">
      <c r="B1626" s="130"/>
      <c r="C1626" s="131"/>
      <c r="D1626" s="131"/>
      <c r="E1626" s="131"/>
      <c r="F1626" s="131"/>
      <c r="G1626" s="131"/>
      <c r="H1626" s="131"/>
      <c r="I1626" s="131"/>
      <c r="J1626" s="170"/>
      <c r="K1626" s="171"/>
      <c r="L1626" s="171"/>
      <c r="M1626" s="171"/>
      <c r="N1626" s="171"/>
      <c r="O1626" s="171"/>
      <c r="P1626" s="171"/>
      <c r="Q1626" s="171"/>
      <c r="R1626" s="172"/>
    </row>
    <row r="1627" spans="2:18" ht="14.45" customHeight="1" x14ac:dyDescent="0.25">
      <c r="B1627" s="130" t="s">
        <v>54</v>
      </c>
      <c r="C1627" s="131"/>
      <c r="D1627" s="131"/>
      <c r="E1627" s="131"/>
      <c r="F1627" s="131"/>
      <c r="G1627" s="131"/>
      <c r="H1627" s="131"/>
      <c r="I1627" s="131"/>
      <c r="J1627" s="132" t="s">
        <v>411</v>
      </c>
      <c r="K1627" s="133"/>
      <c r="L1627" s="133"/>
      <c r="M1627" s="133"/>
      <c r="N1627" s="133"/>
      <c r="O1627" s="133"/>
      <c r="P1627" s="133"/>
      <c r="Q1627" s="133"/>
      <c r="R1627" s="134"/>
    </row>
    <row r="1628" spans="2:18" x14ac:dyDescent="0.25">
      <c r="B1628" s="130"/>
      <c r="C1628" s="131"/>
      <c r="D1628" s="131"/>
      <c r="E1628" s="131"/>
      <c r="F1628" s="131"/>
      <c r="G1628" s="131"/>
      <c r="H1628" s="131"/>
      <c r="I1628" s="131"/>
      <c r="J1628" s="135"/>
      <c r="K1628" s="136"/>
      <c r="L1628" s="136"/>
      <c r="M1628" s="136"/>
      <c r="N1628" s="136"/>
      <c r="O1628" s="136"/>
      <c r="P1628" s="136"/>
      <c r="Q1628" s="136"/>
      <c r="R1628" s="137"/>
    </row>
    <row r="1629" spans="2:18" x14ac:dyDescent="0.25">
      <c r="B1629" s="130" t="s">
        <v>359</v>
      </c>
      <c r="C1629" s="131"/>
      <c r="D1629" s="131"/>
      <c r="E1629" s="131"/>
      <c r="F1629" s="131"/>
      <c r="G1629" s="131"/>
      <c r="H1629" s="131"/>
      <c r="I1629" s="131"/>
      <c r="J1629" s="135"/>
      <c r="K1629" s="136"/>
      <c r="L1629" s="136"/>
      <c r="M1629" s="136"/>
      <c r="N1629" s="136"/>
      <c r="O1629" s="136"/>
      <c r="P1629" s="136"/>
      <c r="Q1629" s="136"/>
      <c r="R1629" s="137"/>
    </row>
    <row r="1630" spans="2:18" ht="15.75" thickBot="1" x14ac:dyDescent="0.3">
      <c r="B1630" s="141"/>
      <c r="C1630" s="142"/>
      <c r="D1630" s="142"/>
      <c r="E1630" s="142"/>
      <c r="F1630" s="142"/>
      <c r="G1630" s="142"/>
      <c r="H1630" s="142"/>
      <c r="I1630" s="142"/>
      <c r="J1630" s="138"/>
      <c r="K1630" s="139"/>
      <c r="L1630" s="139"/>
      <c r="M1630" s="139"/>
      <c r="N1630" s="139"/>
      <c r="O1630" s="139"/>
      <c r="P1630" s="139"/>
      <c r="Q1630" s="139"/>
      <c r="R1630" s="140"/>
    </row>
    <row r="1631" spans="2:18" thickBot="1" x14ac:dyDescent="0.35"/>
    <row r="1632" spans="2:18" x14ac:dyDescent="0.25">
      <c r="B1632" s="173" t="s">
        <v>1</v>
      </c>
      <c r="C1632" s="154"/>
      <c r="D1632" s="154"/>
      <c r="E1632" s="154"/>
      <c r="F1632" s="154"/>
      <c r="G1632" s="154"/>
      <c r="H1632" s="154"/>
      <c r="I1632" s="154"/>
      <c r="J1632" s="154"/>
      <c r="K1632" s="154"/>
      <c r="L1632" s="154"/>
      <c r="M1632" s="154"/>
      <c r="N1632" s="154"/>
      <c r="O1632" s="154"/>
      <c r="P1632" s="154"/>
      <c r="Q1632" s="154"/>
      <c r="R1632" s="155"/>
    </row>
    <row r="1633" spans="2:18" x14ac:dyDescent="0.25">
      <c r="B1633" s="174"/>
      <c r="C1633" s="157"/>
      <c r="D1633" s="157"/>
      <c r="E1633" s="157"/>
      <c r="F1633" s="157"/>
      <c r="G1633" s="157"/>
      <c r="H1633" s="157"/>
      <c r="I1633" s="157"/>
      <c r="J1633" s="157"/>
      <c r="K1633" s="157"/>
      <c r="L1633" s="157"/>
      <c r="M1633" s="157"/>
      <c r="N1633" s="157"/>
      <c r="O1633" s="157"/>
      <c r="P1633" s="157"/>
      <c r="Q1633" s="157"/>
      <c r="R1633" s="158"/>
    </row>
    <row r="1634" spans="2:18" x14ac:dyDescent="0.25">
      <c r="B1634" s="174"/>
      <c r="C1634" s="157"/>
      <c r="D1634" s="157"/>
      <c r="E1634" s="157"/>
      <c r="F1634" s="157"/>
      <c r="G1634" s="157"/>
      <c r="H1634" s="157"/>
      <c r="I1634" s="157"/>
      <c r="J1634" s="157"/>
      <c r="K1634" s="157"/>
      <c r="L1634" s="157"/>
      <c r="M1634" s="157"/>
      <c r="N1634" s="157"/>
      <c r="O1634" s="157"/>
      <c r="P1634" s="157"/>
      <c r="Q1634" s="157"/>
      <c r="R1634" s="158"/>
    </row>
    <row r="1635" spans="2:18" x14ac:dyDescent="0.25">
      <c r="B1635" s="174" t="s">
        <v>2</v>
      </c>
      <c r="C1635" s="157"/>
      <c r="D1635" s="157"/>
      <c r="E1635" s="157"/>
      <c r="F1635" s="157"/>
      <c r="G1635" s="157"/>
      <c r="H1635" s="157"/>
      <c r="I1635" s="157"/>
      <c r="J1635" s="157"/>
      <c r="K1635" s="157"/>
      <c r="L1635" s="157"/>
      <c r="M1635" s="157"/>
      <c r="N1635" s="157"/>
      <c r="O1635" s="157"/>
      <c r="P1635" s="157"/>
      <c r="Q1635" s="157"/>
      <c r="R1635" s="158"/>
    </row>
    <row r="1636" spans="2:18" x14ac:dyDescent="0.25">
      <c r="B1636" s="174"/>
      <c r="C1636" s="157"/>
      <c r="D1636" s="157"/>
      <c r="E1636" s="157"/>
      <c r="F1636" s="157"/>
      <c r="G1636" s="157"/>
      <c r="H1636" s="157"/>
      <c r="I1636" s="157"/>
      <c r="J1636" s="157"/>
      <c r="K1636" s="157"/>
      <c r="L1636" s="157"/>
      <c r="M1636" s="157"/>
      <c r="N1636" s="157"/>
      <c r="O1636" s="157"/>
      <c r="P1636" s="157"/>
      <c r="Q1636" s="157"/>
      <c r="R1636" s="158"/>
    </row>
    <row r="1637" spans="2:18" ht="15.75" thickBot="1" x14ac:dyDescent="0.3">
      <c r="B1637" s="175" t="s">
        <v>3</v>
      </c>
      <c r="C1637" s="146"/>
      <c r="D1637" s="146"/>
      <c r="E1637" s="146"/>
      <c r="F1637" s="146"/>
      <c r="G1637" s="146"/>
      <c r="H1637" s="146"/>
      <c r="I1637" s="146"/>
      <c r="J1637" s="146"/>
      <c r="K1637" s="146"/>
      <c r="L1637" s="146"/>
      <c r="M1637" s="146"/>
      <c r="N1637" s="146"/>
      <c r="O1637" s="146"/>
      <c r="P1637" s="146"/>
      <c r="Q1637" s="146"/>
      <c r="R1637" s="176"/>
    </row>
    <row r="1638" spans="2:18" thickBot="1" x14ac:dyDescent="0.35"/>
    <row r="1639" spans="2:18" ht="14.45" x14ac:dyDescent="0.3">
      <c r="B1639" s="177"/>
      <c r="C1639" s="178"/>
      <c r="D1639" s="178"/>
      <c r="E1639" s="178"/>
      <c r="F1639" s="178"/>
      <c r="G1639" s="178"/>
      <c r="H1639" s="178"/>
      <c r="I1639" s="178"/>
      <c r="J1639" s="178"/>
      <c r="K1639" s="178"/>
      <c r="L1639" s="178"/>
      <c r="M1639" s="178"/>
      <c r="N1639" s="178"/>
      <c r="O1639" s="178"/>
      <c r="P1639" s="178"/>
      <c r="Q1639" s="178"/>
      <c r="R1639" s="9"/>
    </row>
    <row r="1640" spans="2:18" ht="15.75" thickBot="1" x14ac:dyDescent="0.3">
      <c r="B1640" s="143" t="s">
        <v>4</v>
      </c>
      <c r="C1640" s="144"/>
      <c r="D1640" s="146" t="s">
        <v>273</v>
      </c>
      <c r="E1640" s="146"/>
      <c r="F1640" s="58"/>
      <c r="G1640" s="58" t="s">
        <v>7</v>
      </c>
      <c r="H1640" s="179">
        <v>43546</v>
      </c>
      <c r="I1640" s="146"/>
      <c r="J1640" s="58"/>
      <c r="K1640" s="58" t="s">
        <v>11</v>
      </c>
      <c r="L1640" s="147" t="s">
        <v>228</v>
      </c>
      <c r="M1640" s="147"/>
      <c r="N1640" s="58"/>
      <c r="O1640" s="58" t="s">
        <v>13</v>
      </c>
      <c r="P1640" s="98" t="s">
        <v>186</v>
      </c>
      <c r="Q1640" s="144"/>
      <c r="R1640" s="145"/>
    </row>
    <row r="1641" spans="2:18" ht="14.45" x14ac:dyDescent="0.3">
      <c r="B1641" s="143"/>
      <c r="C1641" s="144"/>
      <c r="D1641" s="144"/>
      <c r="E1641" s="144"/>
      <c r="F1641" s="144"/>
      <c r="G1641" s="144"/>
      <c r="H1641" s="144"/>
      <c r="I1641" s="144"/>
      <c r="J1641" s="144"/>
      <c r="K1641" s="144"/>
      <c r="L1641" s="144"/>
      <c r="M1641" s="144"/>
      <c r="N1641" s="144"/>
      <c r="O1641" s="144"/>
      <c r="P1641" s="144"/>
      <c r="Q1641" s="144"/>
      <c r="R1641" s="145"/>
    </row>
    <row r="1642" spans="2:18" ht="15.75" thickBot="1" x14ac:dyDescent="0.3">
      <c r="B1642" s="143" t="s">
        <v>5</v>
      </c>
      <c r="C1642" s="144"/>
      <c r="D1642" s="146"/>
      <c r="E1642" s="146"/>
      <c r="F1642" s="58"/>
      <c r="G1642" s="58" t="s">
        <v>8</v>
      </c>
      <c r="H1642" s="146">
        <v>1230</v>
      </c>
      <c r="I1642" s="146"/>
      <c r="J1642" s="58"/>
      <c r="K1642" s="58" t="s">
        <v>12</v>
      </c>
      <c r="L1642" s="147"/>
      <c r="M1642" s="147"/>
      <c r="N1642" s="58"/>
      <c r="O1642" s="58" t="s">
        <v>14</v>
      </c>
      <c r="P1642" s="96" t="s">
        <v>188</v>
      </c>
      <c r="Q1642" s="144"/>
      <c r="R1642" s="145"/>
    </row>
    <row r="1643" spans="2:18" ht="14.45" x14ac:dyDescent="0.3">
      <c r="B1643" s="143"/>
      <c r="C1643" s="144"/>
      <c r="D1643" s="144"/>
      <c r="E1643" s="144"/>
      <c r="F1643" s="144"/>
      <c r="G1643" s="144"/>
      <c r="H1643" s="144"/>
      <c r="I1643" s="144"/>
      <c r="J1643" s="144"/>
      <c r="K1643" s="144"/>
      <c r="L1643" s="144"/>
      <c r="M1643" s="144"/>
      <c r="N1643" s="144"/>
      <c r="O1643" s="144"/>
      <c r="P1643" s="144"/>
      <c r="Q1643" s="144"/>
      <c r="R1643" s="145"/>
    </row>
    <row r="1644" spans="2:18" ht="15.75" thickBot="1" x14ac:dyDescent="0.3">
      <c r="B1644" s="143" t="s">
        <v>6</v>
      </c>
      <c r="C1644" s="144"/>
      <c r="D1644" s="146" t="s">
        <v>213</v>
      </c>
      <c r="E1644" s="146"/>
      <c r="F1644" s="58"/>
      <c r="G1644" s="58" t="s">
        <v>9</v>
      </c>
      <c r="H1644" s="146" t="s">
        <v>214</v>
      </c>
      <c r="I1644" s="146"/>
      <c r="J1644" s="58"/>
      <c r="K1644" s="58" t="s">
        <v>10</v>
      </c>
      <c r="L1644" s="147"/>
      <c r="M1644" s="147"/>
      <c r="N1644" s="58"/>
      <c r="O1644" s="58" t="s">
        <v>15</v>
      </c>
      <c r="P1644" s="47">
        <v>54</v>
      </c>
      <c r="Q1644" s="46" t="s">
        <v>16</v>
      </c>
      <c r="R1644" s="48">
        <v>154</v>
      </c>
    </row>
    <row r="1645" spans="2:18" thickBot="1" x14ac:dyDescent="0.35">
      <c r="B1645" s="148"/>
      <c r="C1645" s="149"/>
      <c r="D1645" s="149"/>
      <c r="E1645" s="149"/>
      <c r="F1645" s="149"/>
      <c r="G1645" s="149"/>
      <c r="H1645" s="149"/>
      <c r="I1645" s="149"/>
      <c r="J1645" s="149"/>
      <c r="K1645" s="149"/>
      <c r="L1645" s="149"/>
      <c r="M1645" s="149"/>
      <c r="N1645" s="149"/>
      <c r="O1645" s="149"/>
      <c r="P1645" s="149"/>
      <c r="Q1645" s="149"/>
      <c r="R1645" s="150"/>
    </row>
    <row r="1646" spans="2:18" thickBot="1" x14ac:dyDescent="0.35"/>
    <row r="1647" spans="2:18" x14ac:dyDescent="0.25">
      <c r="B1647" s="151" t="s">
        <v>17</v>
      </c>
      <c r="C1647" s="152"/>
      <c r="D1647" s="152"/>
      <c r="E1647" s="152"/>
      <c r="F1647" s="152"/>
      <c r="G1647" s="152"/>
      <c r="H1647" s="152"/>
      <c r="I1647" s="152"/>
      <c r="J1647" s="153" t="s">
        <v>24</v>
      </c>
      <c r="K1647" s="154"/>
      <c r="L1647" s="154"/>
      <c r="M1647" s="154"/>
      <c r="N1647" s="154"/>
      <c r="O1647" s="154"/>
      <c r="P1647" s="154"/>
      <c r="Q1647" s="154"/>
      <c r="R1647" s="155"/>
    </row>
    <row r="1648" spans="2:18" x14ac:dyDescent="0.25">
      <c r="B1648" s="162" t="s">
        <v>18</v>
      </c>
      <c r="C1648" s="163" t="s">
        <v>19</v>
      </c>
      <c r="D1648" s="163" t="s">
        <v>20</v>
      </c>
      <c r="E1648" s="147" t="s">
        <v>25</v>
      </c>
      <c r="F1648" s="147"/>
      <c r="G1648" s="147" t="s">
        <v>26</v>
      </c>
      <c r="H1648" s="147"/>
      <c r="I1648" s="163" t="s">
        <v>23</v>
      </c>
      <c r="J1648" s="156"/>
      <c r="K1648" s="157"/>
      <c r="L1648" s="157"/>
      <c r="M1648" s="157"/>
      <c r="N1648" s="157"/>
      <c r="O1648" s="157"/>
      <c r="P1648" s="157"/>
      <c r="Q1648" s="157"/>
      <c r="R1648" s="158"/>
    </row>
    <row r="1649" spans="2:19" x14ac:dyDescent="0.25">
      <c r="B1649" s="162"/>
      <c r="C1649" s="163"/>
      <c r="D1649" s="163"/>
      <c r="E1649" s="6" t="s">
        <v>21</v>
      </c>
      <c r="F1649" s="6" t="s">
        <v>22</v>
      </c>
      <c r="G1649" s="6" t="s">
        <v>21</v>
      </c>
      <c r="H1649" s="6" t="s">
        <v>22</v>
      </c>
      <c r="I1649" s="163"/>
      <c r="J1649" s="159"/>
      <c r="K1649" s="160"/>
      <c r="L1649" s="160"/>
      <c r="M1649" s="160"/>
      <c r="N1649" s="160"/>
      <c r="O1649" s="160"/>
      <c r="P1649" s="160"/>
      <c r="Q1649" s="160"/>
      <c r="R1649" s="161"/>
    </row>
    <row r="1650" spans="2:19" ht="34.9" customHeight="1" x14ac:dyDescent="0.25">
      <c r="B1650" s="11" t="s">
        <v>50</v>
      </c>
      <c r="C1650" s="12" t="s">
        <v>40</v>
      </c>
      <c r="D1650" s="12" t="s">
        <v>184</v>
      </c>
      <c r="E1650" s="45" t="s">
        <v>62</v>
      </c>
      <c r="F1650" s="24" t="s">
        <v>543</v>
      </c>
      <c r="G1650" s="6"/>
      <c r="H1650" s="6"/>
      <c r="I1650" s="102" t="s">
        <v>762</v>
      </c>
      <c r="J1650" s="164" t="s">
        <v>183</v>
      </c>
      <c r="K1650" s="165"/>
      <c r="L1650" s="165"/>
      <c r="M1650" s="165"/>
      <c r="N1650" s="165"/>
      <c r="O1650" s="165"/>
      <c r="P1650" s="165"/>
      <c r="Q1650" s="165"/>
      <c r="R1650" s="166"/>
    </row>
    <row r="1651" spans="2:19" ht="30" customHeight="1" x14ac:dyDescent="0.25">
      <c r="B1651" s="11" t="s">
        <v>50</v>
      </c>
      <c r="C1651" s="12" t="s">
        <v>58</v>
      </c>
      <c r="D1651" s="12" t="s">
        <v>56</v>
      </c>
      <c r="E1651" s="45" t="s">
        <v>62</v>
      </c>
      <c r="F1651" s="45" t="s">
        <v>268</v>
      </c>
      <c r="G1651" s="3"/>
      <c r="H1651" s="3"/>
      <c r="I1651" s="97" t="s">
        <v>762</v>
      </c>
      <c r="J1651" s="164" t="s">
        <v>93</v>
      </c>
      <c r="K1651" s="165"/>
      <c r="L1651" s="165"/>
      <c r="M1651" s="165"/>
      <c r="N1651" s="165"/>
      <c r="O1651" s="165"/>
      <c r="P1651" s="165"/>
      <c r="Q1651" s="165"/>
      <c r="R1651" s="166"/>
    </row>
    <row r="1652" spans="2:19" ht="31.15" customHeight="1" x14ac:dyDescent="0.25">
      <c r="B1652" s="11" t="s">
        <v>94</v>
      </c>
      <c r="C1652" s="12" t="s">
        <v>58</v>
      </c>
      <c r="D1652" s="12" t="s">
        <v>56</v>
      </c>
      <c r="E1652" s="45" t="s">
        <v>62</v>
      </c>
      <c r="F1652" s="45" t="s">
        <v>137</v>
      </c>
      <c r="G1652" s="3"/>
      <c r="H1652" s="3"/>
      <c r="I1652" s="3"/>
      <c r="J1652" s="164" t="s">
        <v>93</v>
      </c>
      <c r="K1652" s="165"/>
      <c r="L1652" s="165"/>
      <c r="M1652" s="165"/>
      <c r="N1652" s="165"/>
      <c r="O1652" s="165"/>
      <c r="P1652" s="165"/>
      <c r="Q1652" s="165"/>
      <c r="R1652" s="166"/>
    </row>
    <row r="1653" spans="2:19" ht="14.45" customHeight="1" x14ac:dyDescent="0.25">
      <c r="B1653" s="130" t="s">
        <v>51</v>
      </c>
      <c r="C1653" s="131"/>
      <c r="D1653" s="131"/>
      <c r="E1653" s="131"/>
      <c r="F1653" s="131"/>
      <c r="G1653" s="131"/>
      <c r="H1653" s="131"/>
      <c r="I1653" s="131"/>
      <c r="J1653" s="167" t="s">
        <v>380</v>
      </c>
      <c r="K1653" s="168"/>
      <c r="L1653" s="168"/>
      <c r="M1653" s="168"/>
      <c r="N1653" s="168"/>
      <c r="O1653" s="168"/>
      <c r="P1653" s="168"/>
      <c r="Q1653" s="168"/>
      <c r="R1653" s="169"/>
    </row>
    <row r="1654" spans="2:19" ht="61.15" customHeight="1" x14ac:dyDescent="0.25">
      <c r="B1654" s="130"/>
      <c r="C1654" s="131"/>
      <c r="D1654" s="131"/>
      <c r="E1654" s="131"/>
      <c r="F1654" s="131"/>
      <c r="G1654" s="131"/>
      <c r="H1654" s="131"/>
      <c r="I1654" s="131"/>
      <c r="J1654" s="170"/>
      <c r="K1654" s="171"/>
      <c r="L1654" s="171"/>
      <c r="M1654" s="171"/>
      <c r="N1654" s="171"/>
      <c r="O1654" s="171"/>
      <c r="P1654" s="171"/>
      <c r="Q1654" s="171"/>
      <c r="R1654" s="172"/>
    </row>
    <row r="1655" spans="2:19" ht="14.45" customHeight="1" x14ac:dyDescent="0.25">
      <c r="B1655" s="130" t="s">
        <v>54</v>
      </c>
      <c r="C1655" s="131"/>
      <c r="D1655" s="131"/>
      <c r="E1655" s="131"/>
      <c r="F1655" s="131"/>
      <c r="G1655" s="131"/>
      <c r="H1655" s="131"/>
      <c r="I1655" s="131"/>
      <c r="J1655" s="132" t="s">
        <v>410</v>
      </c>
      <c r="K1655" s="133"/>
      <c r="L1655" s="133"/>
      <c r="M1655" s="133"/>
      <c r="N1655" s="133"/>
      <c r="O1655" s="133"/>
      <c r="P1655" s="133"/>
      <c r="Q1655" s="133"/>
      <c r="R1655" s="134"/>
    </row>
    <row r="1656" spans="2:19" x14ac:dyDescent="0.25">
      <c r="B1656" s="130"/>
      <c r="C1656" s="131"/>
      <c r="D1656" s="131"/>
      <c r="E1656" s="131"/>
      <c r="F1656" s="131"/>
      <c r="G1656" s="131"/>
      <c r="H1656" s="131"/>
      <c r="I1656" s="131"/>
      <c r="J1656" s="135"/>
      <c r="K1656" s="136"/>
      <c r="L1656" s="136"/>
      <c r="M1656" s="136"/>
      <c r="N1656" s="136"/>
      <c r="O1656" s="136"/>
      <c r="P1656" s="136"/>
      <c r="Q1656" s="136"/>
      <c r="R1656" s="137"/>
    </row>
    <row r="1657" spans="2:19" x14ac:dyDescent="0.25">
      <c r="B1657" s="130" t="s">
        <v>360</v>
      </c>
      <c r="C1657" s="131"/>
      <c r="D1657" s="131"/>
      <c r="E1657" s="131"/>
      <c r="F1657" s="131"/>
      <c r="G1657" s="131"/>
      <c r="H1657" s="131"/>
      <c r="I1657" s="131"/>
      <c r="J1657" s="135"/>
      <c r="K1657" s="136"/>
      <c r="L1657" s="136"/>
      <c r="M1657" s="136"/>
      <c r="N1657" s="136"/>
      <c r="O1657" s="136"/>
      <c r="P1657" s="136"/>
      <c r="Q1657" s="136"/>
      <c r="R1657" s="137"/>
    </row>
    <row r="1658" spans="2:19" ht="15.75" thickBot="1" x14ac:dyDescent="0.3">
      <c r="B1658" s="141"/>
      <c r="C1658" s="142"/>
      <c r="D1658" s="142"/>
      <c r="E1658" s="142"/>
      <c r="F1658" s="142"/>
      <c r="G1658" s="142"/>
      <c r="H1658" s="142"/>
      <c r="I1658" s="142"/>
      <c r="J1658" s="138"/>
      <c r="K1658" s="139"/>
      <c r="L1658" s="139"/>
      <c r="M1658" s="139"/>
      <c r="N1658" s="139"/>
      <c r="O1658" s="139"/>
      <c r="P1658" s="139"/>
      <c r="Q1658" s="139"/>
      <c r="R1658" s="140"/>
    </row>
    <row r="1659" spans="2:19" thickBot="1" x14ac:dyDescent="0.35"/>
    <row r="1660" spans="2:19" x14ac:dyDescent="0.25">
      <c r="B1660" s="173" t="s">
        <v>1</v>
      </c>
      <c r="C1660" s="154"/>
      <c r="D1660" s="154"/>
      <c r="E1660" s="154"/>
      <c r="F1660" s="154"/>
      <c r="G1660" s="154"/>
      <c r="H1660" s="154"/>
      <c r="I1660" s="154"/>
      <c r="J1660" s="154"/>
      <c r="K1660" s="154"/>
      <c r="L1660" s="154"/>
      <c r="M1660" s="154"/>
      <c r="N1660" s="154"/>
      <c r="O1660" s="154"/>
      <c r="P1660" s="154"/>
      <c r="Q1660" s="154"/>
      <c r="R1660" s="155"/>
      <c r="S1660" s="127"/>
    </row>
    <row r="1661" spans="2:19" x14ac:dyDescent="0.25">
      <c r="B1661" s="174"/>
      <c r="C1661" s="157"/>
      <c r="D1661" s="157"/>
      <c r="E1661" s="157"/>
      <c r="F1661" s="157"/>
      <c r="G1661" s="157"/>
      <c r="H1661" s="157"/>
      <c r="I1661" s="157"/>
      <c r="J1661" s="157"/>
      <c r="K1661" s="157"/>
      <c r="L1661" s="157"/>
      <c r="M1661" s="157"/>
      <c r="N1661" s="157"/>
      <c r="O1661" s="157"/>
      <c r="P1661" s="157"/>
      <c r="Q1661" s="157"/>
      <c r="R1661" s="158"/>
    </row>
    <row r="1662" spans="2:19" x14ac:dyDescent="0.25">
      <c r="B1662" s="174"/>
      <c r="C1662" s="157"/>
      <c r="D1662" s="157"/>
      <c r="E1662" s="157"/>
      <c r="F1662" s="157"/>
      <c r="G1662" s="157"/>
      <c r="H1662" s="157"/>
      <c r="I1662" s="157"/>
      <c r="J1662" s="157"/>
      <c r="K1662" s="157"/>
      <c r="L1662" s="157"/>
      <c r="M1662" s="157"/>
      <c r="N1662" s="157"/>
      <c r="O1662" s="157"/>
      <c r="P1662" s="157"/>
      <c r="Q1662" s="157"/>
      <c r="R1662" s="158"/>
    </row>
    <row r="1663" spans="2:19" x14ac:dyDescent="0.25">
      <c r="B1663" s="174" t="s">
        <v>2</v>
      </c>
      <c r="C1663" s="157"/>
      <c r="D1663" s="157"/>
      <c r="E1663" s="157"/>
      <c r="F1663" s="157"/>
      <c r="G1663" s="157"/>
      <c r="H1663" s="157"/>
      <c r="I1663" s="157"/>
      <c r="J1663" s="157"/>
      <c r="K1663" s="157"/>
      <c r="L1663" s="157"/>
      <c r="M1663" s="157"/>
      <c r="N1663" s="157"/>
      <c r="O1663" s="157"/>
      <c r="P1663" s="157"/>
      <c r="Q1663" s="157"/>
      <c r="R1663" s="158"/>
    </row>
    <row r="1664" spans="2:19" x14ac:dyDescent="0.25">
      <c r="B1664" s="174"/>
      <c r="C1664" s="157"/>
      <c r="D1664" s="157"/>
      <c r="E1664" s="157"/>
      <c r="F1664" s="157"/>
      <c r="G1664" s="157"/>
      <c r="H1664" s="157"/>
      <c r="I1664" s="157"/>
      <c r="J1664" s="157"/>
      <c r="K1664" s="157"/>
      <c r="L1664" s="157"/>
      <c r="M1664" s="157"/>
      <c r="N1664" s="157"/>
      <c r="O1664" s="157"/>
      <c r="P1664" s="157"/>
      <c r="Q1664" s="157"/>
      <c r="R1664" s="158"/>
    </row>
    <row r="1665" spans="2:18" ht="15.75" thickBot="1" x14ac:dyDescent="0.3">
      <c r="B1665" s="175" t="s">
        <v>3</v>
      </c>
      <c r="C1665" s="146"/>
      <c r="D1665" s="146"/>
      <c r="E1665" s="146"/>
      <c r="F1665" s="146"/>
      <c r="G1665" s="146"/>
      <c r="H1665" s="146"/>
      <c r="I1665" s="146"/>
      <c r="J1665" s="146"/>
      <c r="K1665" s="146"/>
      <c r="L1665" s="146"/>
      <c r="M1665" s="146"/>
      <c r="N1665" s="146"/>
      <c r="O1665" s="146"/>
      <c r="P1665" s="146"/>
      <c r="Q1665" s="146"/>
      <c r="R1665" s="176"/>
    </row>
    <row r="1666" spans="2:18" thickBot="1" x14ac:dyDescent="0.35"/>
    <row r="1667" spans="2:18" ht="14.45" x14ac:dyDescent="0.3">
      <c r="B1667" s="177"/>
      <c r="C1667" s="178"/>
      <c r="D1667" s="178"/>
      <c r="E1667" s="178"/>
      <c r="F1667" s="178"/>
      <c r="G1667" s="178"/>
      <c r="H1667" s="178"/>
      <c r="I1667" s="178"/>
      <c r="J1667" s="178"/>
      <c r="K1667" s="178"/>
      <c r="L1667" s="178"/>
      <c r="M1667" s="178"/>
      <c r="N1667" s="178"/>
      <c r="O1667" s="178"/>
      <c r="P1667" s="178"/>
      <c r="Q1667" s="178"/>
      <c r="R1667" s="9"/>
    </row>
    <row r="1668" spans="2:18" ht="15.75" thickBot="1" x14ac:dyDescent="0.3">
      <c r="B1668" s="143" t="s">
        <v>4</v>
      </c>
      <c r="C1668" s="144"/>
      <c r="D1668" s="146" t="s">
        <v>273</v>
      </c>
      <c r="E1668" s="146"/>
      <c r="F1668" s="58"/>
      <c r="G1668" s="58" t="s">
        <v>7</v>
      </c>
      <c r="H1668" s="179">
        <v>43546</v>
      </c>
      <c r="I1668" s="146"/>
      <c r="J1668" s="58"/>
      <c r="K1668" s="58" t="s">
        <v>11</v>
      </c>
      <c r="L1668" s="147" t="s">
        <v>228</v>
      </c>
      <c r="M1668" s="147"/>
      <c r="N1668" s="58"/>
      <c r="O1668" s="58" t="s">
        <v>13</v>
      </c>
      <c r="P1668" s="111" t="s">
        <v>188</v>
      </c>
      <c r="Q1668" s="144"/>
      <c r="R1668" s="145"/>
    </row>
    <row r="1669" spans="2:18" ht="14.45" x14ac:dyDescent="0.3">
      <c r="B1669" s="143"/>
      <c r="C1669" s="144"/>
      <c r="D1669" s="144"/>
      <c r="E1669" s="144"/>
      <c r="F1669" s="144"/>
      <c r="G1669" s="144"/>
      <c r="H1669" s="144"/>
      <c r="I1669" s="144"/>
      <c r="J1669" s="144"/>
      <c r="K1669" s="144"/>
      <c r="L1669" s="144"/>
      <c r="M1669" s="144"/>
      <c r="N1669" s="144"/>
      <c r="O1669" s="144"/>
      <c r="P1669" s="144"/>
      <c r="Q1669" s="144"/>
      <c r="R1669" s="145"/>
    </row>
    <row r="1670" spans="2:18" ht="15.75" thickBot="1" x14ac:dyDescent="0.3">
      <c r="B1670" s="143" t="s">
        <v>5</v>
      </c>
      <c r="C1670" s="144"/>
      <c r="D1670" s="146"/>
      <c r="E1670" s="146"/>
      <c r="F1670" s="58"/>
      <c r="G1670" s="58" t="s">
        <v>8</v>
      </c>
      <c r="H1670" s="146">
        <v>1230</v>
      </c>
      <c r="I1670" s="146"/>
      <c r="J1670" s="58"/>
      <c r="K1670" s="58" t="s">
        <v>12</v>
      </c>
      <c r="L1670" s="147"/>
      <c r="M1670" s="147"/>
      <c r="N1670" s="58"/>
      <c r="O1670" s="58" t="s">
        <v>14</v>
      </c>
      <c r="P1670" s="28" t="s">
        <v>189</v>
      </c>
      <c r="Q1670" s="144"/>
      <c r="R1670" s="145"/>
    </row>
    <row r="1671" spans="2:18" ht="14.45" x14ac:dyDescent="0.3">
      <c r="B1671" s="143"/>
      <c r="C1671" s="144"/>
      <c r="D1671" s="144"/>
      <c r="E1671" s="144"/>
      <c r="F1671" s="144"/>
      <c r="G1671" s="144"/>
      <c r="H1671" s="144"/>
      <c r="I1671" s="144"/>
      <c r="J1671" s="144"/>
      <c r="K1671" s="144"/>
      <c r="L1671" s="144"/>
      <c r="M1671" s="144"/>
      <c r="N1671" s="144"/>
      <c r="O1671" s="144"/>
      <c r="P1671" s="144"/>
      <c r="Q1671" s="144"/>
      <c r="R1671" s="145"/>
    </row>
    <row r="1672" spans="2:18" ht="15.75" thickBot="1" x14ac:dyDescent="0.3">
      <c r="B1672" s="143" t="s">
        <v>6</v>
      </c>
      <c r="C1672" s="144"/>
      <c r="D1672" s="146" t="s">
        <v>213</v>
      </c>
      <c r="E1672" s="146"/>
      <c r="F1672" s="58"/>
      <c r="G1672" s="58" t="s">
        <v>9</v>
      </c>
      <c r="H1672" s="146" t="s">
        <v>214</v>
      </c>
      <c r="I1672" s="146"/>
      <c r="J1672" s="58"/>
      <c r="K1672" s="58" t="s">
        <v>10</v>
      </c>
      <c r="L1672" s="147"/>
      <c r="M1672" s="147"/>
      <c r="N1672" s="58"/>
      <c r="O1672" s="58" t="s">
        <v>15</v>
      </c>
      <c r="P1672" s="47">
        <v>55</v>
      </c>
      <c r="Q1672" s="46" t="s">
        <v>16</v>
      </c>
      <c r="R1672" s="48">
        <v>154</v>
      </c>
    </row>
    <row r="1673" spans="2:18" thickBot="1" x14ac:dyDescent="0.35">
      <c r="B1673" s="148"/>
      <c r="C1673" s="149"/>
      <c r="D1673" s="149"/>
      <c r="E1673" s="149"/>
      <c r="F1673" s="149"/>
      <c r="G1673" s="149"/>
      <c r="H1673" s="149"/>
      <c r="I1673" s="149"/>
      <c r="J1673" s="149"/>
      <c r="K1673" s="149"/>
      <c r="L1673" s="149"/>
      <c r="M1673" s="149"/>
      <c r="N1673" s="149"/>
      <c r="O1673" s="149"/>
      <c r="P1673" s="149"/>
      <c r="Q1673" s="149"/>
      <c r="R1673" s="150"/>
    </row>
    <row r="1674" spans="2:18" thickBot="1" x14ac:dyDescent="0.35"/>
    <row r="1675" spans="2:18" x14ac:dyDescent="0.25">
      <c r="B1675" s="151" t="s">
        <v>17</v>
      </c>
      <c r="C1675" s="152"/>
      <c r="D1675" s="152"/>
      <c r="E1675" s="152"/>
      <c r="F1675" s="152"/>
      <c r="G1675" s="152"/>
      <c r="H1675" s="152"/>
      <c r="I1675" s="152"/>
      <c r="J1675" s="153" t="s">
        <v>24</v>
      </c>
      <c r="K1675" s="154"/>
      <c r="L1675" s="154"/>
      <c r="M1675" s="154"/>
      <c r="N1675" s="154"/>
      <c r="O1675" s="154"/>
      <c r="P1675" s="154"/>
      <c r="Q1675" s="154"/>
      <c r="R1675" s="155"/>
    </row>
    <row r="1676" spans="2:18" x14ac:dyDescent="0.25">
      <c r="B1676" s="162" t="s">
        <v>18</v>
      </c>
      <c r="C1676" s="163" t="s">
        <v>19</v>
      </c>
      <c r="D1676" s="163" t="s">
        <v>20</v>
      </c>
      <c r="E1676" s="147" t="s">
        <v>25</v>
      </c>
      <c r="F1676" s="147"/>
      <c r="G1676" s="147" t="s">
        <v>26</v>
      </c>
      <c r="H1676" s="147"/>
      <c r="I1676" s="163" t="s">
        <v>23</v>
      </c>
      <c r="J1676" s="156"/>
      <c r="K1676" s="157"/>
      <c r="L1676" s="157"/>
      <c r="M1676" s="157"/>
      <c r="N1676" s="157"/>
      <c r="O1676" s="157"/>
      <c r="P1676" s="157"/>
      <c r="Q1676" s="157"/>
      <c r="R1676" s="158"/>
    </row>
    <row r="1677" spans="2:18" x14ac:dyDescent="0.25">
      <c r="B1677" s="162"/>
      <c r="C1677" s="163"/>
      <c r="D1677" s="163"/>
      <c r="E1677" s="6" t="s">
        <v>21</v>
      </c>
      <c r="F1677" s="6" t="s">
        <v>22</v>
      </c>
      <c r="G1677" s="6" t="s">
        <v>21</v>
      </c>
      <c r="H1677" s="6" t="s">
        <v>22</v>
      </c>
      <c r="I1677" s="163"/>
      <c r="J1677" s="159"/>
      <c r="K1677" s="160"/>
      <c r="L1677" s="160"/>
      <c r="M1677" s="160"/>
      <c r="N1677" s="160"/>
      <c r="O1677" s="160"/>
      <c r="P1677" s="160"/>
      <c r="Q1677" s="160"/>
      <c r="R1677" s="161"/>
    </row>
    <row r="1678" spans="2:18" ht="32.450000000000003" customHeight="1" x14ac:dyDescent="0.25">
      <c r="B1678" s="11" t="s">
        <v>50</v>
      </c>
      <c r="C1678" s="12" t="s">
        <v>40</v>
      </c>
      <c r="D1678" s="12" t="s">
        <v>56</v>
      </c>
      <c r="E1678" s="45" t="s">
        <v>62</v>
      </c>
      <c r="F1678" s="15" t="s">
        <v>536</v>
      </c>
      <c r="G1678" s="6"/>
      <c r="H1678" s="6"/>
      <c r="I1678" s="97" t="s">
        <v>763</v>
      </c>
      <c r="J1678" s="164" t="s">
        <v>393</v>
      </c>
      <c r="K1678" s="165"/>
      <c r="L1678" s="165"/>
      <c r="M1678" s="165"/>
      <c r="N1678" s="165"/>
      <c r="O1678" s="165"/>
      <c r="P1678" s="165"/>
      <c r="Q1678" s="165"/>
      <c r="R1678" s="166"/>
    </row>
    <row r="1679" spans="2:18" ht="28.15" customHeight="1" x14ac:dyDescent="0.25">
      <c r="B1679" s="11" t="s">
        <v>50</v>
      </c>
      <c r="C1679" s="12" t="s">
        <v>40</v>
      </c>
      <c r="D1679" s="12" t="s">
        <v>56</v>
      </c>
      <c r="E1679" s="45" t="s">
        <v>62</v>
      </c>
      <c r="F1679" s="15" t="s">
        <v>536</v>
      </c>
      <c r="G1679" s="6"/>
      <c r="H1679" s="6"/>
      <c r="I1679" s="97" t="s">
        <v>763</v>
      </c>
      <c r="J1679" s="164" t="s">
        <v>383</v>
      </c>
      <c r="K1679" s="165"/>
      <c r="L1679" s="165"/>
      <c r="M1679" s="165"/>
      <c r="N1679" s="165"/>
      <c r="O1679" s="165"/>
      <c r="P1679" s="165"/>
      <c r="Q1679" s="165"/>
      <c r="R1679" s="166"/>
    </row>
    <row r="1680" spans="2:18" ht="33.6" customHeight="1" x14ac:dyDescent="0.25">
      <c r="B1680" s="11" t="s">
        <v>50</v>
      </c>
      <c r="C1680" s="12" t="s">
        <v>40</v>
      </c>
      <c r="D1680" s="12" t="s">
        <v>184</v>
      </c>
      <c r="E1680" s="45" t="s">
        <v>62</v>
      </c>
      <c r="F1680" s="15" t="s">
        <v>537</v>
      </c>
      <c r="G1680" s="6"/>
      <c r="H1680" s="6"/>
      <c r="I1680" s="102" t="s">
        <v>763</v>
      </c>
      <c r="J1680" s="164" t="s">
        <v>183</v>
      </c>
      <c r="K1680" s="165"/>
      <c r="L1680" s="165"/>
      <c r="M1680" s="165"/>
      <c r="N1680" s="165"/>
      <c r="O1680" s="165"/>
      <c r="P1680" s="165"/>
      <c r="Q1680" s="165"/>
      <c r="R1680" s="166"/>
    </row>
    <row r="1681" spans="2:18" ht="32.450000000000003" customHeight="1" x14ac:dyDescent="0.25">
      <c r="B1681" s="11" t="s">
        <v>50</v>
      </c>
      <c r="C1681" s="12" t="s">
        <v>40</v>
      </c>
      <c r="D1681" s="12" t="s">
        <v>184</v>
      </c>
      <c r="E1681" s="45" t="s">
        <v>62</v>
      </c>
      <c r="F1681" s="15" t="s">
        <v>537</v>
      </c>
      <c r="G1681" s="6"/>
      <c r="H1681" s="6"/>
      <c r="I1681" s="97" t="s">
        <v>763</v>
      </c>
      <c r="J1681" s="164" t="s">
        <v>183</v>
      </c>
      <c r="K1681" s="165"/>
      <c r="L1681" s="165"/>
      <c r="M1681" s="165"/>
      <c r="N1681" s="165"/>
      <c r="O1681" s="165"/>
      <c r="P1681" s="165"/>
      <c r="Q1681" s="165"/>
      <c r="R1681" s="166"/>
    </row>
    <row r="1682" spans="2:18" ht="14.45" customHeight="1" x14ac:dyDescent="0.25">
      <c r="B1682" s="11" t="s">
        <v>50</v>
      </c>
      <c r="C1682" s="12" t="s">
        <v>58</v>
      </c>
      <c r="D1682" s="12" t="s">
        <v>56</v>
      </c>
      <c r="E1682" s="45" t="s">
        <v>62</v>
      </c>
      <c r="F1682" s="45" t="s">
        <v>268</v>
      </c>
      <c r="G1682" s="3"/>
      <c r="H1682" s="3"/>
      <c r="I1682" s="97" t="s">
        <v>763</v>
      </c>
      <c r="J1682" s="132" t="s">
        <v>257</v>
      </c>
      <c r="K1682" s="133"/>
      <c r="L1682" s="133"/>
      <c r="M1682" s="133"/>
      <c r="N1682" s="133"/>
      <c r="O1682" s="133"/>
      <c r="P1682" s="133"/>
      <c r="Q1682" s="133"/>
      <c r="R1682" s="134"/>
    </row>
    <row r="1683" spans="2:18" ht="14.45" customHeight="1" x14ac:dyDescent="0.25">
      <c r="B1683" s="11" t="s">
        <v>94</v>
      </c>
      <c r="C1683" s="12" t="s">
        <v>58</v>
      </c>
      <c r="D1683" s="12" t="s">
        <v>56</v>
      </c>
      <c r="E1683" s="45" t="s">
        <v>62</v>
      </c>
      <c r="F1683" s="45" t="s">
        <v>268</v>
      </c>
      <c r="G1683" s="3"/>
      <c r="H1683" s="3"/>
      <c r="I1683" s="3"/>
      <c r="J1683" s="200"/>
      <c r="K1683" s="201"/>
      <c r="L1683" s="201"/>
      <c r="M1683" s="201"/>
      <c r="N1683" s="201"/>
      <c r="O1683" s="201"/>
      <c r="P1683" s="201"/>
      <c r="Q1683" s="201"/>
      <c r="R1683" s="202"/>
    </row>
    <row r="1684" spans="2:18" ht="14.45" customHeight="1" x14ac:dyDescent="0.25">
      <c r="B1684" s="130" t="s">
        <v>51</v>
      </c>
      <c r="C1684" s="131"/>
      <c r="D1684" s="131"/>
      <c r="E1684" s="131"/>
      <c r="F1684" s="131"/>
      <c r="G1684" s="131"/>
      <c r="H1684" s="131"/>
      <c r="I1684" s="131"/>
      <c r="J1684" s="167" t="s">
        <v>380</v>
      </c>
      <c r="K1684" s="168"/>
      <c r="L1684" s="168"/>
      <c r="M1684" s="168"/>
      <c r="N1684" s="168"/>
      <c r="O1684" s="168"/>
      <c r="P1684" s="168"/>
      <c r="Q1684" s="168"/>
      <c r="R1684" s="169"/>
    </row>
    <row r="1685" spans="2:18" ht="63" customHeight="1" x14ac:dyDescent="0.25">
      <c r="B1685" s="130"/>
      <c r="C1685" s="131"/>
      <c r="D1685" s="131"/>
      <c r="E1685" s="131"/>
      <c r="F1685" s="131"/>
      <c r="G1685" s="131"/>
      <c r="H1685" s="131"/>
      <c r="I1685" s="131"/>
      <c r="J1685" s="170"/>
      <c r="K1685" s="171"/>
      <c r="L1685" s="171"/>
      <c r="M1685" s="171"/>
      <c r="N1685" s="171"/>
      <c r="O1685" s="171"/>
      <c r="P1685" s="171"/>
      <c r="Q1685" s="171"/>
      <c r="R1685" s="172"/>
    </row>
    <row r="1686" spans="2:18" ht="14.45" customHeight="1" x14ac:dyDescent="0.25">
      <c r="B1686" s="130" t="s">
        <v>54</v>
      </c>
      <c r="C1686" s="131"/>
      <c r="D1686" s="131"/>
      <c r="E1686" s="131"/>
      <c r="F1686" s="131"/>
      <c r="G1686" s="131"/>
      <c r="H1686" s="131"/>
      <c r="I1686" s="131"/>
      <c r="J1686" s="132" t="s">
        <v>409</v>
      </c>
      <c r="K1686" s="133"/>
      <c r="L1686" s="133"/>
      <c r="M1686" s="133"/>
      <c r="N1686" s="133"/>
      <c r="O1686" s="133"/>
      <c r="P1686" s="133"/>
      <c r="Q1686" s="133"/>
      <c r="R1686" s="134"/>
    </row>
    <row r="1687" spans="2:18" x14ac:dyDescent="0.25">
      <c r="B1687" s="130"/>
      <c r="C1687" s="131"/>
      <c r="D1687" s="131"/>
      <c r="E1687" s="131"/>
      <c r="F1687" s="131"/>
      <c r="G1687" s="131"/>
      <c r="H1687" s="131"/>
      <c r="I1687" s="131"/>
      <c r="J1687" s="135"/>
      <c r="K1687" s="136"/>
      <c r="L1687" s="136"/>
      <c r="M1687" s="136"/>
      <c r="N1687" s="136"/>
      <c r="O1687" s="136"/>
      <c r="P1687" s="136"/>
      <c r="Q1687" s="136"/>
      <c r="R1687" s="137"/>
    </row>
    <row r="1688" spans="2:18" x14ac:dyDescent="0.25">
      <c r="B1688" s="130" t="s">
        <v>359</v>
      </c>
      <c r="C1688" s="131"/>
      <c r="D1688" s="131"/>
      <c r="E1688" s="131"/>
      <c r="F1688" s="131"/>
      <c r="G1688" s="131"/>
      <c r="H1688" s="131"/>
      <c r="I1688" s="131"/>
      <c r="J1688" s="135"/>
      <c r="K1688" s="136"/>
      <c r="L1688" s="136"/>
      <c r="M1688" s="136"/>
      <c r="N1688" s="136"/>
      <c r="O1688" s="136"/>
      <c r="P1688" s="136"/>
      <c r="Q1688" s="136"/>
      <c r="R1688" s="137"/>
    </row>
    <row r="1689" spans="2:18" ht="15.75" thickBot="1" x14ac:dyDescent="0.3">
      <c r="B1689" s="141"/>
      <c r="C1689" s="142"/>
      <c r="D1689" s="142"/>
      <c r="E1689" s="142"/>
      <c r="F1689" s="142"/>
      <c r="G1689" s="142"/>
      <c r="H1689" s="142"/>
      <c r="I1689" s="142"/>
      <c r="J1689" s="138"/>
      <c r="K1689" s="139"/>
      <c r="L1689" s="139"/>
      <c r="M1689" s="139"/>
      <c r="N1689" s="139"/>
      <c r="O1689" s="139"/>
      <c r="P1689" s="139"/>
      <c r="Q1689" s="139"/>
      <c r="R1689" s="140"/>
    </row>
    <row r="1690" spans="2:18" thickBot="1" x14ac:dyDescent="0.35"/>
    <row r="1691" spans="2:18" x14ac:dyDescent="0.25">
      <c r="B1691" s="173" t="s">
        <v>1</v>
      </c>
      <c r="C1691" s="154"/>
      <c r="D1691" s="154"/>
      <c r="E1691" s="154"/>
      <c r="F1691" s="154"/>
      <c r="G1691" s="154"/>
      <c r="H1691" s="154"/>
      <c r="I1691" s="154"/>
      <c r="J1691" s="154"/>
      <c r="K1691" s="154"/>
      <c r="L1691" s="154"/>
      <c r="M1691" s="154"/>
      <c r="N1691" s="154"/>
      <c r="O1691" s="154"/>
      <c r="P1691" s="154"/>
      <c r="Q1691" s="154"/>
      <c r="R1691" s="155"/>
    </row>
    <row r="1692" spans="2:18" x14ac:dyDescent="0.25">
      <c r="B1692" s="174"/>
      <c r="C1692" s="157"/>
      <c r="D1692" s="157"/>
      <c r="E1692" s="157"/>
      <c r="F1692" s="157"/>
      <c r="G1692" s="157"/>
      <c r="H1692" s="157"/>
      <c r="I1692" s="157"/>
      <c r="J1692" s="157"/>
      <c r="K1692" s="157"/>
      <c r="L1692" s="157"/>
      <c r="M1692" s="157"/>
      <c r="N1692" s="157"/>
      <c r="O1692" s="157"/>
      <c r="P1692" s="157"/>
      <c r="Q1692" s="157"/>
      <c r="R1692" s="158"/>
    </row>
    <row r="1693" spans="2:18" x14ac:dyDescent="0.25">
      <c r="B1693" s="174"/>
      <c r="C1693" s="157"/>
      <c r="D1693" s="157"/>
      <c r="E1693" s="157"/>
      <c r="F1693" s="157"/>
      <c r="G1693" s="157"/>
      <c r="H1693" s="157"/>
      <c r="I1693" s="157"/>
      <c r="J1693" s="157"/>
      <c r="K1693" s="157"/>
      <c r="L1693" s="157"/>
      <c r="M1693" s="157"/>
      <c r="N1693" s="157"/>
      <c r="O1693" s="157"/>
      <c r="P1693" s="157"/>
      <c r="Q1693" s="157"/>
      <c r="R1693" s="158"/>
    </row>
    <row r="1694" spans="2:18" x14ac:dyDescent="0.25">
      <c r="B1694" s="174" t="s">
        <v>2</v>
      </c>
      <c r="C1694" s="157"/>
      <c r="D1694" s="157"/>
      <c r="E1694" s="157"/>
      <c r="F1694" s="157"/>
      <c r="G1694" s="157"/>
      <c r="H1694" s="157"/>
      <c r="I1694" s="157"/>
      <c r="J1694" s="157"/>
      <c r="K1694" s="157"/>
      <c r="L1694" s="157"/>
      <c r="M1694" s="157"/>
      <c r="N1694" s="157"/>
      <c r="O1694" s="157"/>
      <c r="P1694" s="157"/>
      <c r="Q1694" s="157"/>
      <c r="R1694" s="158"/>
    </row>
    <row r="1695" spans="2:18" x14ac:dyDescent="0.25">
      <c r="B1695" s="174"/>
      <c r="C1695" s="157"/>
      <c r="D1695" s="157"/>
      <c r="E1695" s="157"/>
      <c r="F1695" s="157"/>
      <c r="G1695" s="157"/>
      <c r="H1695" s="157"/>
      <c r="I1695" s="157"/>
      <c r="J1695" s="157"/>
      <c r="K1695" s="157"/>
      <c r="L1695" s="157"/>
      <c r="M1695" s="157"/>
      <c r="N1695" s="157"/>
      <c r="O1695" s="157"/>
      <c r="P1695" s="157"/>
      <c r="Q1695" s="157"/>
      <c r="R1695" s="158"/>
    </row>
    <row r="1696" spans="2:18" ht="15.75" thickBot="1" x14ac:dyDescent="0.3">
      <c r="B1696" s="175" t="s">
        <v>3</v>
      </c>
      <c r="C1696" s="146"/>
      <c r="D1696" s="146"/>
      <c r="E1696" s="146"/>
      <c r="F1696" s="146"/>
      <c r="G1696" s="146"/>
      <c r="H1696" s="146"/>
      <c r="I1696" s="146"/>
      <c r="J1696" s="146"/>
      <c r="K1696" s="146"/>
      <c r="L1696" s="146"/>
      <c r="M1696" s="146"/>
      <c r="N1696" s="146"/>
      <c r="O1696" s="146"/>
      <c r="P1696" s="146"/>
      <c r="Q1696" s="146"/>
      <c r="R1696" s="176"/>
    </row>
    <row r="1697" spans="2:18" thickBot="1" x14ac:dyDescent="0.35"/>
    <row r="1698" spans="2:18" ht="14.45" x14ac:dyDescent="0.3">
      <c r="B1698" s="177"/>
      <c r="C1698" s="178"/>
      <c r="D1698" s="178"/>
      <c r="E1698" s="178"/>
      <c r="F1698" s="178"/>
      <c r="G1698" s="178"/>
      <c r="H1698" s="178"/>
      <c r="I1698" s="178"/>
      <c r="J1698" s="178"/>
      <c r="K1698" s="178"/>
      <c r="L1698" s="178"/>
      <c r="M1698" s="178"/>
      <c r="N1698" s="178"/>
      <c r="O1698" s="178"/>
      <c r="P1698" s="178"/>
      <c r="Q1698" s="178"/>
      <c r="R1698" s="9"/>
    </row>
    <row r="1699" spans="2:18" ht="15.75" thickBot="1" x14ac:dyDescent="0.3">
      <c r="B1699" s="143" t="s">
        <v>4</v>
      </c>
      <c r="C1699" s="144"/>
      <c r="D1699" s="146" t="s">
        <v>273</v>
      </c>
      <c r="E1699" s="146"/>
      <c r="F1699" s="58"/>
      <c r="G1699" s="58" t="s">
        <v>7</v>
      </c>
      <c r="H1699" s="179">
        <v>43546</v>
      </c>
      <c r="I1699" s="146"/>
      <c r="J1699" s="58"/>
      <c r="K1699" s="58" t="s">
        <v>11</v>
      </c>
      <c r="L1699" s="147" t="s">
        <v>228</v>
      </c>
      <c r="M1699" s="147"/>
      <c r="N1699" s="58"/>
      <c r="O1699" s="58" t="s">
        <v>13</v>
      </c>
      <c r="P1699" s="109" t="s">
        <v>189</v>
      </c>
      <c r="Q1699" s="144"/>
      <c r="R1699" s="145"/>
    </row>
    <row r="1700" spans="2:18" ht="14.45" x14ac:dyDescent="0.3">
      <c r="B1700" s="143"/>
      <c r="C1700" s="144"/>
      <c r="D1700" s="144"/>
      <c r="E1700" s="144"/>
      <c r="F1700" s="144"/>
      <c r="G1700" s="144"/>
      <c r="H1700" s="144"/>
      <c r="I1700" s="144"/>
      <c r="J1700" s="144"/>
      <c r="K1700" s="144"/>
      <c r="L1700" s="144"/>
      <c r="M1700" s="144"/>
      <c r="N1700" s="144"/>
      <c r="O1700" s="144"/>
      <c r="P1700" s="144"/>
      <c r="Q1700" s="144"/>
      <c r="R1700" s="145"/>
    </row>
    <row r="1701" spans="2:18" ht="15.75" thickBot="1" x14ac:dyDescent="0.3">
      <c r="B1701" s="143" t="s">
        <v>5</v>
      </c>
      <c r="C1701" s="144"/>
      <c r="D1701" s="146"/>
      <c r="E1701" s="146"/>
      <c r="F1701" s="58"/>
      <c r="G1701" s="58" t="s">
        <v>8</v>
      </c>
      <c r="H1701" s="146">
        <v>1230</v>
      </c>
      <c r="I1701" s="146"/>
      <c r="J1701" s="58"/>
      <c r="K1701" s="58" t="s">
        <v>12</v>
      </c>
      <c r="L1701" s="147"/>
      <c r="M1701" s="147"/>
      <c r="N1701" s="58"/>
      <c r="O1701" s="58" t="s">
        <v>14</v>
      </c>
      <c r="P1701" s="96" t="s">
        <v>190</v>
      </c>
      <c r="Q1701" s="144"/>
      <c r="R1701" s="145"/>
    </row>
    <row r="1702" spans="2:18" ht="14.45" x14ac:dyDescent="0.3">
      <c r="B1702" s="143"/>
      <c r="C1702" s="144"/>
      <c r="D1702" s="144"/>
      <c r="E1702" s="144"/>
      <c r="F1702" s="144"/>
      <c r="G1702" s="144"/>
      <c r="H1702" s="144"/>
      <c r="I1702" s="144"/>
      <c r="J1702" s="144"/>
      <c r="K1702" s="144"/>
      <c r="L1702" s="144"/>
      <c r="M1702" s="144"/>
      <c r="N1702" s="144"/>
      <c r="O1702" s="144"/>
      <c r="P1702" s="144"/>
      <c r="Q1702" s="144"/>
      <c r="R1702" s="145"/>
    </row>
    <row r="1703" spans="2:18" ht="15.75" thickBot="1" x14ac:dyDescent="0.3">
      <c r="B1703" s="143" t="s">
        <v>6</v>
      </c>
      <c r="C1703" s="144"/>
      <c r="D1703" s="146" t="s">
        <v>213</v>
      </c>
      <c r="E1703" s="146"/>
      <c r="F1703" s="58"/>
      <c r="G1703" s="58" t="s">
        <v>9</v>
      </c>
      <c r="H1703" s="146" t="s">
        <v>214</v>
      </c>
      <c r="I1703" s="146"/>
      <c r="J1703" s="58"/>
      <c r="K1703" s="58" t="s">
        <v>10</v>
      </c>
      <c r="L1703" s="147"/>
      <c r="M1703" s="147"/>
      <c r="N1703" s="58"/>
      <c r="O1703" s="58" t="s">
        <v>15</v>
      </c>
      <c r="P1703" s="47">
        <v>56</v>
      </c>
      <c r="Q1703" s="46" t="s">
        <v>16</v>
      </c>
      <c r="R1703" s="48">
        <v>154</v>
      </c>
    </row>
    <row r="1704" spans="2:18" thickBot="1" x14ac:dyDescent="0.35">
      <c r="B1704" s="148"/>
      <c r="C1704" s="149"/>
      <c r="D1704" s="149"/>
      <c r="E1704" s="149"/>
      <c r="F1704" s="149"/>
      <c r="G1704" s="149"/>
      <c r="H1704" s="149"/>
      <c r="I1704" s="149"/>
      <c r="J1704" s="149"/>
      <c r="K1704" s="149"/>
      <c r="L1704" s="149"/>
      <c r="M1704" s="149"/>
      <c r="N1704" s="149"/>
      <c r="O1704" s="149"/>
      <c r="P1704" s="149"/>
      <c r="Q1704" s="149"/>
      <c r="R1704" s="150"/>
    </row>
    <row r="1705" spans="2:18" thickBot="1" x14ac:dyDescent="0.35"/>
    <row r="1706" spans="2:18" x14ac:dyDescent="0.25">
      <c r="B1706" s="151" t="s">
        <v>17</v>
      </c>
      <c r="C1706" s="152"/>
      <c r="D1706" s="152"/>
      <c r="E1706" s="152"/>
      <c r="F1706" s="152"/>
      <c r="G1706" s="152"/>
      <c r="H1706" s="152"/>
      <c r="I1706" s="152"/>
      <c r="J1706" s="153" t="s">
        <v>24</v>
      </c>
      <c r="K1706" s="154"/>
      <c r="L1706" s="154"/>
      <c r="M1706" s="154"/>
      <c r="N1706" s="154"/>
      <c r="O1706" s="154"/>
      <c r="P1706" s="154"/>
      <c r="Q1706" s="154"/>
      <c r="R1706" s="155"/>
    </row>
    <row r="1707" spans="2:18" x14ac:dyDescent="0.25">
      <c r="B1707" s="162" t="s">
        <v>18</v>
      </c>
      <c r="C1707" s="163" t="s">
        <v>19</v>
      </c>
      <c r="D1707" s="163" t="s">
        <v>20</v>
      </c>
      <c r="E1707" s="147" t="s">
        <v>25</v>
      </c>
      <c r="F1707" s="147"/>
      <c r="G1707" s="147" t="s">
        <v>26</v>
      </c>
      <c r="H1707" s="147"/>
      <c r="I1707" s="163" t="s">
        <v>23</v>
      </c>
      <c r="J1707" s="156"/>
      <c r="K1707" s="157"/>
      <c r="L1707" s="157"/>
      <c r="M1707" s="157"/>
      <c r="N1707" s="157"/>
      <c r="O1707" s="157"/>
      <c r="P1707" s="157"/>
      <c r="Q1707" s="157"/>
      <c r="R1707" s="158"/>
    </row>
    <row r="1708" spans="2:18" x14ac:dyDescent="0.25">
      <c r="B1708" s="162"/>
      <c r="C1708" s="163"/>
      <c r="D1708" s="163"/>
      <c r="E1708" s="6" t="s">
        <v>21</v>
      </c>
      <c r="F1708" s="6" t="s">
        <v>22</v>
      </c>
      <c r="G1708" s="6" t="s">
        <v>21</v>
      </c>
      <c r="H1708" s="6" t="s">
        <v>22</v>
      </c>
      <c r="I1708" s="163"/>
      <c r="J1708" s="159"/>
      <c r="K1708" s="160"/>
      <c r="L1708" s="160"/>
      <c r="M1708" s="160"/>
      <c r="N1708" s="160"/>
      <c r="O1708" s="160"/>
      <c r="P1708" s="160"/>
      <c r="Q1708" s="160"/>
      <c r="R1708" s="161"/>
    </row>
    <row r="1709" spans="2:18" ht="29.45" customHeight="1" x14ac:dyDescent="0.25">
      <c r="B1709" s="11" t="s">
        <v>50</v>
      </c>
      <c r="C1709" s="12" t="s">
        <v>40</v>
      </c>
      <c r="D1709" s="12" t="s">
        <v>56</v>
      </c>
      <c r="E1709" s="12" t="s">
        <v>62</v>
      </c>
      <c r="F1709" s="15" t="s">
        <v>536</v>
      </c>
      <c r="G1709" s="6"/>
      <c r="H1709" s="6"/>
      <c r="I1709" s="97" t="s">
        <v>764</v>
      </c>
      <c r="J1709" s="164" t="s">
        <v>394</v>
      </c>
      <c r="K1709" s="165"/>
      <c r="L1709" s="165"/>
      <c r="M1709" s="165"/>
      <c r="N1709" s="165"/>
      <c r="O1709" s="165"/>
      <c r="P1709" s="165"/>
      <c r="Q1709" s="165"/>
      <c r="R1709" s="166"/>
    </row>
    <row r="1710" spans="2:18" ht="33.6" customHeight="1" x14ac:dyDescent="0.25">
      <c r="B1710" s="11" t="s">
        <v>50</v>
      </c>
      <c r="C1710" s="12" t="s">
        <v>40</v>
      </c>
      <c r="D1710" s="12" t="s">
        <v>56</v>
      </c>
      <c r="E1710" s="12" t="s">
        <v>62</v>
      </c>
      <c r="F1710" s="15" t="s">
        <v>536</v>
      </c>
      <c r="G1710" s="6"/>
      <c r="H1710" s="6"/>
      <c r="I1710" s="97" t="s">
        <v>764</v>
      </c>
      <c r="J1710" s="164" t="s">
        <v>394</v>
      </c>
      <c r="K1710" s="165"/>
      <c r="L1710" s="165"/>
      <c r="M1710" s="165"/>
      <c r="N1710" s="165"/>
      <c r="O1710" s="165"/>
      <c r="P1710" s="165"/>
      <c r="Q1710" s="165"/>
      <c r="R1710" s="166"/>
    </row>
    <row r="1711" spans="2:18" ht="32.450000000000003" customHeight="1" x14ac:dyDescent="0.25">
      <c r="B1711" s="11" t="s">
        <v>50</v>
      </c>
      <c r="C1711" s="12" t="s">
        <v>40</v>
      </c>
      <c r="D1711" s="12" t="s">
        <v>184</v>
      </c>
      <c r="E1711" s="12" t="s">
        <v>62</v>
      </c>
      <c r="F1711" s="15" t="s">
        <v>537</v>
      </c>
      <c r="G1711" s="6"/>
      <c r="H1711" s="6"/>
      <c r="I1711" s="97" t="s">
        <v>764</v>
      </c>
      <c r="J1711" s="164" t="s">
        <v>183</v>
      </c>
      <c r="K1711" s="165"/>
      <c r="L1711" s="165"/>
      <c r="M1711" s="165"/>
      <c r="N1711" s="165"/>
      <c r="O1711" s="165"/>
      <c r="P1711" s="165"/>
      <c r="Q1711" s="165"/>
      <c r="R1711" s="166"/>
    </row>
    <row r="1712" spans="2:18" ht="33.6" customHeight="1" x14ac:dyDescent="0.25">
      <c r="B1712" s="11" t="s">
        <v>50</v>
      </c>
      <c r="C1712" s="12" t="s">
        <v>40</v>
      </c>
      <c r="D1712" s="12" t="s">
        <v>184</v>
      </c>
      <c r="E1712" s="12" t="s">
        <v>62</v>
      </c>
      <c r="F1712" s="15" t="s">
        <v>537</v>
      </c>
      <c r="G1712" s="6"/>
      <c r="H1712" s="6"/>
      <c r="I1712" s="97" t="s">
        <v>764</v>
      </c>
      <c r="J1712" s="164" t="s">
        <v>89</v>
      </c>
      <c r="K1712" s="165"/>
      <c r="L1712" s="165"/>
      <c r="M1712" s="165"/>
      <c r="N1712" s="165"/>
      <c r="O1712" s="165"/>
      <c r="P1712" s="165"/>
      <c r="Q1712" s="165"/>
      <c r="R1712" s="166"/>
    </row>
    <row r="1713" spans="2:18" ht="28.15" customHeight="1" x14ac:dyDescent="0.25">
      <c r="B1713" s="11" t="s">
        <v>50</v>
      </c>
      <c r="C1713" s="12" t="s">
        <v>58</v>
      </c>
      <c r="D1713" s="12" t="s">
        <v>56</v>
      </c>
      <c r="E1713" s="12" t="s">
        <v>62</v>
      </c>
      <c r="F1713" s="45" t="s">
        <v>268</v>
      </c>
      <c r="G1713" s="3"/>
      <c r="H1713" s="3"/>
      <c r="I1713" s="97" t="s">
        <v>764</v>
      </c>
      <c r="J1713" s="164" t="s">
        <v>93</v>
      </c>
      <c r="K1713" s="165"/>
      <c r="L1713" s="165"/>
      <c r="M1713" s="165"/>
      <c r="N1713" s="165"/>
      <c r="O1713" s="165"/>
      <c r="P1713" s="165"/>
      <c r="Q1713" s="165"/>
      <c r="R1713" s="166"/>
    </row>
    <row r="1714" spans="2:18" ht="39.6" customHeight="1" x14ac:dyDescent="0.25">
      <c r="B1714" s="11" t="s">
        <v>94</v>
      </c>
      <c r="C1714" s="12" t="s">
        <v>58</v>
      </c>
      <c r="D1714" s="12" t="s">
        <v>56</v>
      </c>
      <c r="E1714" s="12" t="s">
        <v>62</v>
      </c>
      <c r="F1714" s="45" t="s">
        <v>268</v>
      </c>
      <c r="G1714" s="3"/>
      <c r="H1714" s="3"/>
      <c r="I1714" s="3"/>
      <c r="J1714" s="164" t="s">
        <v>93</v>
      </c>
      <c r="K1714" s="165"/>
      <c r="L1714" s="165"/>
      <c r="M1714" s="165"/>
      <c r="N1714" s="165"/>
      <c r="O1714" s="165"/>
      <c r="P1714" s="165"/>
      <c r="Q1714" s="165"/>
      <c r="R1714" s="166"/>
    </row>
    <row r="1715" spans="2:18" ht="14.45" customHeight="1" x14ac:dyDescent="0.25">
      <c r="B1715" s="130" t="s">
        <v>51</v>
      </c>
      <c r="C1715" s="131"/>
      <c r="D1715" s="131"/>
      <c r="E1715" s="131"/>
      <c r="F1715" s="131"/>
      <c r="G1715" s="131"/>
      <c r="H1715" s="131"/>
      <c r="I1715" s="131"/>
      <c r="J1715" s="167" t="s">
        <v>166</v>
      </c>
      <c r="K1715" s="168"/>
      <c r="L1715" s="168"/>
      <c r="M1715" s="168"/>
      <c r="N1715" s="168"/>
      <c r="O1715" s="168"/>
      <c r="P1715" s="168"/>
      <c r="Q1715" s="168"/>
      <c r="R1715" s="169"/>
    </row>
    <row r="1716" spans="2:18" ht="66.599999999999994" customHeight="1" x14ac:dyDescent="0.25">
      <c r="B1716" s="130"/>
      <c r="C1716" s="131"/>
      <c r="D1716" s="131"/>
      <c r="E1716" s="131"/>
      <c r="F1716" s="131"/>
      <c r="G1716" s="131"/>
      <c r="H1716" s="131"/>
      <c r="I1716" s="131"/>
      <c r="J1716" s="170"/>
      <c r="K1716" s="171"/>
      <c r="L1716" s="171"/>
      <c r="M1716" s="171"/>
      <c r="N1716" s="171"/>
      <c r="O1716" s="171"/>
      <c r="P1716" s="171"/>
      <c r="Q1716" s="171"/>
      <c r="R1716" s="172"/>
    </row>
    <row r="1717" spans="2:18" ht="14.45" customHeight="1" x14ac:dyDescent="0.25">
      <c r="B1717" s="130" t="s">
        <v>54</v>
      </c>
      <c r="C1717" s="131"/>
      <c r="D1717" s="131"/>
      <c r="E1717" s="131"/>
      <c r="F1717" s="131"/>
      <c r="G1717" s="131"/>
      <c r="H1717" s="131"/>
      <c r="I1717" s="131"/>
      <c r="J1717" s="132" t="s">
        <v>408</v>
      </c>
      <c r="K1717" s="133"/>
      <c r="L1717" s="133"/>
      <c r="M1717" s="133"/>
      <c r="N1717" s="133"/>
      <c r="O1717" s="133"/>
      <c r="P1717" s="133"/>
      <c r="Q1717" s="133"/>
      <c r="R1717" s="134"/>
    </row>
    <row r="1718" spans="2:18" x14ac:dyDescent="0.25">
      <c r="B1718" s="130"/>
      <c r="C1718" s="131"/>
      <c r="D1718" s="131"/>
      <c r="E1718" s="131"/>
      <c r="F1718" s="131"/>
      <c r="G1718" s="131"/>
      <c r="H1718" s="131"/>
      <c r="I1718" s="131"/>
      <c r="J1718" s="135"/>
      <c r="K1718" s="136"/>
      <c r="L1718" s="136"/>
      <c r="M1718" s="136"/>
      <c r="N1718" s="136"/>
      <c r="O1718" s="136"/>
      <c r="P1718" s="136"/>
      <c r="Q1718" s="136"/>
      <c r="R1718" s="137"/>
    </row>
    <row r="1719" spans="2:18" x14ac:dyDescent="0.25">
      <c r="B1719" s="130" t="s">
        <v>359</v>
      </c>
      <c r="C1719" s="131"/>
      <c r="D1719" s="131"/>
      <c r="E1719" s="131"/>
      <c r="F1719" s="131"/>
      <c r="G1719" s="131"/>
      <c r="H1719" s="131"/>
      <c r="I1719" s="131"/>
      <c r="J1719" s="135"/>
      <c r="K1719" s="136"/>
      <c r="L1719" s="136"/>
      <c r="M1719" s="136"/>
      <c r="N1719" s="136"/>
      <c r="O1719" s="136"/>
      <c r="P1719" s="136"/>
      <c r="Q1719" s="136"/>
      <c r="R1719" s="137"/>
    </row>
    <row r="1720" spans="2:18" ht="15.75" thickBot="1" x14ac:dyDescent="0.3">
      <c r="B1720" s="141"/>
      <c r="C1720" s="142"/>
      <c r="D1720" s="142"/>
      <c r="E1720" s="142"/>
      <c r="F1720" s="142"/>
      <c r="G1720" s="142"/>
      <c r="H1720" s="142"/>
      <c r="I1720" s="142"/>
      <c r="J1720" s="138"/>
      <c r="K1720" s="139"/>
      <c r="L1720" s="139"/>
      <c r="M1720" s="139"/>
      <c r="N1720" s="139"/>
      <c r="O1720" s="139"/>
      <c r="P1720" s="139"/>
      <c r="Q1720" s="139"/>
      <c r="R1720" s="140"/>
    </row>
    <row r="1721" spans="2:18" thickBot="1" x14ac:dyDescent="0.35"/>
    <row r="1722" spans="2:18" x14ac:dyDescent="0.25">
      <c r="B1722" s="173" t="s">
        <v>1</v>
      </c>
      <c r="C1722" s="154"/>
      <c r="D1722" s="154"/>
      <c r="E1722" s="154"/>
      <c r="F1722" s="154"/>
      <c r="G1722" s="154"/>
      <c r="H1722" s="154"/>
      <c r="I1722" s="154"/>
      <c r="J1722" s="154"/>
      <c r="K1722" s="154"/>
      <c r="L1722" s="154"/>
      <c r="M1722" s="154"/>
      <c r="N1722" s="154"/>
      <c r="O1722" s="154"/>
      <c r="P1722" s="154"/>
      <c r="Q1722" s="154"/>
      <c r="R1722" s="155"/>
    </row>
    <row r="1723" spans="2:18" x14ac:dyDescent="0.25">
      <c r="B1723" s="174"/>
      <c r="C1723" s="157"/>
      <c r="D1723" s="157"/>
      <c r="E1723" s="157"/>
      <c r="F1723" s="157"/>
      <c r="G1723" s="157"/>
      <c r="H1723" s="157"/>
      <c r="I1723" s="157"/>
      <c r="J1723" s="157"/>
      <c r="K1723" s="157"/>
      <c r="L1723" s="157"/>
      <c r="M1723" s="157"/>
      <c r="N1723" s="157"/>
      <c r="O1723" s="157"/>
      <c r="P1723" s="157"/>
      <c r="Q1723" s="157"/>
      <c r="R1723" s="158"/>
    </row>
    <row r="1724" spans="2:18" x14ac:dyDescent="0.25">
      <c r="B1724" s="174"/>
      <c r="C1724" s="157"/>
      <c r="D1724" s="157"/>
      <c r="E1724" s="157"/>
      <c r="F1724" s="157"/>
      <c r="G1724" s="157"/>
      <c r="H1724" s="157"/>
      <c r="I1724" s="157"/>
      <c r="J1724" s="157"/>
      <c r="K1724" s="157"/>
      <c r="L1724" s="157"/>
      <c r="M1724" s="157"/>
      <c r="N1724" s="157"/>
      <c r="O1724" s="157"/>
      <c r="P1724" s="157"/>
      <c r="Q1724" s="157"/>
      <c r="R1724" s="158"/>
    </row>
    <row r="1725" spans="2:18" x14ac:dyDescent="0.25">
      <c r="B1725" s="174" t="s">
        <v>2</v>
      </c>
      <c r="C1725" s="157"/>
      <c r="D1725" s="157"/>
      <c r="E1725" s="157"/>
      <c r="F1725" s="157"/>
      <c r="G1725" s="157"/>
      <c r="H1725" s="157"/>
      <c r="I1725" s="157"/>
      <c r="J1725" s="157"/>
      <c r="K1725" s="157"/>
      <c r="L1725" s="157"/>
      <c r="M1725" s="157"/>
      <c r="N1725" s="157"/>
      <c r="O1725" s="157"/>
      <c r="P1725" s="157"/>
      <c r="Q1725" s="157"/>
      <c r="R1725" s="158"/>
    </row>
    <row r="1726" spans="2:18" x14ac:dyDescent="0.25">
      <c r="B1726" s="174"/>
      <c r="C1726" s="157"/>
      <c r="D1726" s="157"/>
      <c r="E1726" s="157"/>
      <c r="F1726" s="157"/>
      <c r="G1726" s="157"/>
      <c r="H1726" s="157"/>
      <c r="I1726" s="157"/>
      <c r="J1726" s="157"/>
      <c r="K1726" s="157"/>
      <c r="L1726" s="157"/>
      <c r="M1726" s="157"/>
      <c r="N1726" s="157"/>
      <c r="O1726" s="157"/>
      <c r="P1726" s="157"/>
      <c r="Q1726" s="157"/>
      <c r="R1726" s="158"/>
    </row>
    <row r="1727" spans="2:18" ht="15.75" thickBot="1" x14ac:dyDescent="0.3">
      <c r="B1727" s="175" t="s">
        <v>3</v>
      </c>
      <c r="C1727" s="146"/>
      <c r="D1727" s="146"/>
      <c r="E1727" s="146"/>
      <c r="F1727" s="146"/>
      <c r="G1727" s="146"/>
      <c r="H1727" s="146"/>
      <c r="I1727" s="146"/>
      <c r="J1727" s="146"/>
      <c r="K1727" s="146"/>
      <c r="L1727" s="146"/>
      <c r="M1727" s="146"/>
      <c r="N1727" s="146"/>
      <c r="O1727" s="146"/>
      <c r="P1727" s="146"/>
      <c r="Q1727" s="146"/>
      <c r="R1727" s="176"/>
    </row>
    <row r="1728" spans="2:18" thickBot="1" x14ac:dyDescent="0.35"/>
    <row r="1729" spans="2:18" ht="14.45" x14ac:dyDescent="0.3">
      <c r="B1729" s="177"/>
      <c r="C1729" s="178"/>
      <c r="D1729" s="178"/>
      <c r="E1729" s="178"/>
      <c r="F1729" s="178"/>
      <c r="G1729" s="178"/>
      <c r="H1729" s="178"/>
      <c r="I1729" s="178"/>
      <c r="J1729" s="178"/>
      <c r="K1729" s="178"/>
      <c r="L1729" s="178"/>
      <c r="M1729" s="178"/>
      <c r="N1729" s="178"/>
      <c r="O1729" s="178"/>
      <c r="P1729" s="178"/>
      <c r="Q1729" s="178"/>
      <c r="R1729" s="9"/>
    </row>
    <row r="1730" spans="2:18" ht="15.75" thickBot="1" x14ac:dyDescent="0.3">
      <c r="B1730" s="143" t="s">
        <v>4</v>
      </c>
      <c r="C1730" s="144"/>
      <c r="D1730" s="146" t="s">
        <v>273</v>
      </c>
      <c r="E1730" s="146"/>
      <c r="F1730" s="58"/>
      <c r="G1730" s="58" t="s">
        <v>7</v>
      </c>
      <c r="H1730" s="179">
        <v>43546</v>
      </c>
      <c r="I1730" s="146"/>
      <c r="J1730" s="58"/>
      <c r="K1730" s="58" t="s">
        <v>11</v>
      </c>
      <c r="L1730" s="147" t="s">
        <v>228</v>
      </c>
      <c r="M1730" s="147"/>
      <c r="N1730" s="58"/>
      <c r="O1730" s="58" t="s">
        <v>13</v>
      </c>
      <c r="P1730" s="98" t="s">
        <v>190</v>
      </c>
      <c r="Q1730" s="144"/>
      <c r="R1730" s="145"/>
    </row>
    <row r="1731" spans="2:18" ht="14.45" x14ac:dyDescent="0.3">
      <c r="B1731" s="143"/>
      <c r="C1731" s="144"/>
      <c r="D1731" s="144"/>
      <c r="E1731" s="144"/>
      <c r="F1731" s="144"/>
      <c r="G1731" s="144"/>
      <c r="H1731" s="144"/>
      <c r="I1731" s="144"/>
      <c r="J1731" s="144"/>
      <c r="K1731" s="144"/>
      <c r="L1731" s="144"/>
      <c r="M1731" s="144"/>
      <c r="N1731" s="144"/>
      <c r="O1731" s="144"/>
      <c r="P1731" s="144"/>
      <c r="Q1731" s="144"/>
      <c r="R1731" s="145"/>
    </row>
    <row r="1732" spans="2:18" ht="15.75" thickBot="1" x14ac:dyDescent="0.3">
      <c r="B1732" s="143" t="s">
        <v>5</v>
      </c>
      <c r="C1732" s="144"/>
      <c r="D1732" s="146"/>
      <c r="E1732" s="146"/>
      <c r="F1732" s="58"/>
      <c r="G1732" s="58" t="s">
        <v>8</v>
      </c>
      <c r="H1732" s="146">
        <v>1230</v>
      </c>
      <c r="I1732" s="146"/>
      <c r="J1732" s="58"/>
      <c r="K1732" s="58" t="s">
        <v>12</v>
      </c>
      <c r="L1732" s="147"/>
      <c r="M1732" s="147"/>
      <c r="N1732" s="58"/>
      <c r="O1732" s="58" t="s">
        <v>14</v>
      </c>
      <c r="P1732" s="96" t="s">
        <v>191</v>
      </c>
      <c r="Q1732" s="144"/>
      <c r="R1732" s="145"/>
    </row>
    <row r="1733" spans="2:18" ht="14.45" x14ac:dyDescent="0.3">
      <c r="B1733" s="143"/>
      <c r="C1733" s="144"/>
      <c r="D1733" s="144"/>
      <c r="E1733" s="144"/>
      <c r="F1733" s="144"/>
      <c r="G1733" s="144"/>
      <c r="H1733" s="144"/>
      <c r="I1733" s="144"/>
      <c r="J1733" s="144"/>
      <c r="K1733" s="144"/>
      <c r="L1733" s="144"/>
      <c r="M1733" s="144"/>
      <c r="N1733" s="144"/>
      <c r="O1733" s="144"/>
      <c r="P1733" s="144"/>
      <c r="Q1733" s="144"/>
      <c r="R1733" s="145"/>
    </row>
    <row r="1734" spans="2:18" ht="15.75" thickBot="1" x14ac:dyDescent="0.3">
      <c r="B1734" s="143" t="s">
        <v>6</v>
      </c>
      <c r="C1734" s="144"/>
      <c r="D1734" s="146" t="s">
        <v>213</v>
      </c>
      <c r="E1734" s="146"/>
      <c r="F1734" s="58"/>
      <c r="G1734" s="58" t="s">
        <v>9</v>
      </c>
      <c r="H1734" s="146" t="s">
        <v>214</v>
      </c>
      <c r="I1734" s="146"/>
      <c r="J1734" s="58"/>
      <c r="K1734" s="58" t="s">
        <v>10</v>
      </c>
      <c r="L1734" s="147"/>
      <c r="M1734" s="147"/>
      <c r="N1734" s="58"/>
      <c r="O1734" s="58" t="s">
        <v>15</v>
      </c>
      <c r="P1734" s="47">
        <v>57</v>
      </c>
      <c r="Q1734" s="46" t="s">
        <v>16</v>
      </c>
      <c r="R1734" s="48">
        <v>154</v>
      </c>
    </row>
    <row r="1735" spans="2:18" thickBot="1" x14ac:dyDescent="0.35">
      <c r="B1735" s="148"/>
      <c r="C1735" s="149"/>
      <c r="D1735" s="149"/>
      <c r="E1735" s="149"/>
      <c r="F1735" s="149"/>
      <c r="G1735" s="149"/>
      <c r="H1735" s="149"/>
      <c r="I1735" s="149"/>
      <c r="J1735" s="149"/>
      <c r="K1735" s="149"/>
      <c r="L1735" s="149"/>
      <c r="M1735" s="149"/>
      <c r="N1735" s="149"/>
      <c r="O1735" s="149"/>
      <c r="P1735" s="149"/>
      <c r="Q1735" s="149"/>
      <c r="R1735" s="150"/>
    </row>
    <row r="1736" spans="2:18" thickBot="1" x14ac:dyDescent="0.35"/>
    <row r="1737" spans="2:18" x14ac:dyDescent="0.25">
      <c r="B1737" s="151" t="s">
        <v>17</v>
      </c>
      <c r="C1737" s="152"/>
      <c r="D1737" s="152"/>
      <c r="E1737" s="152"/>
      <c r="F1737" s="152"/>
      <c r="G1737" s="152"/>
      <c r="H1737" s="152"/>
      <c r="I1737" s="152"/>
      <c r="J1737" s="153" t="s">
        <v>24</v>
      </c>
      <c r="K1737" s="154"/>
      <c r="L1737" s="154"/>
      <c r="M1737" s="154"/>
      <c r="N1737" s="154"/>
      <c r="O1737" s="154"/>
      <c r="P1737" s="154"/>
      <c r="Q1737" s="154"/>
      <c r="R1737" s="155"/>
    </row>
    <row r="1738" spans="2:18" x14ac:dyDescent="0.25">
      <c r="B1738" s="162" t="s">
        <v>18</v>
      </c>
      <c r="C1738" s="163" t="s">
        <v>19</v>
      </c>
      <c r="D1738" s="163" t="s">
        <v>20</v>
      </c>
      <c r="E1738" s="147" t="s">
        <v>25</v>
      </c>
      <c r="F1738" s="147"/>
      <c r="G1738" s="147" t="s">
        <v>26</v>
      </c>
      <c r="H1738" s="147"/>
      <c r="I1738" s="163" t="s">
        <v>23</v>
      </c>
      <c r="J1738" s="156"/>
      <c r="K1738" s="157"/>
      <c r="L1738" s="157"/>
      <c r="M1738" s="157"/>
      <c r="N1738" s="157"/>
      <c r="O1738" s="157"/>
      <c r="P1738" s="157"/>
      <c r="Q1738" s="157"/>
      <c r="R1738" s="158"/>
    </row>
    <row r="1739" spans="2:18" x14ac:dyDescent="0.25">
      <c r="B1739" s="162"/>
      <c r="C1739" s="163"/>
      <c r="D1739" s="163"/>
      <c r="E1739" s="6" t="s">
        <v>21</v>
      </c>
      <c r="F1739" s="6" t="s">
        <v>22</v>
      </c>
      <c r="G1739" s="6" t="s">
        <v>21</v>
      </c>
      <c r="H1739" s="6" t="s">
        <v>22</v>
      </c>
      <c r="I1739" s="163"/>
      <c r="J1739" s="159"/>
      <c r="K1739" s="160"/>
      <c r="L1739" s="160"/>
      <c r="M1739" s="160"/>
      <c r="N1739" s="160"/>
      <c r="O1739" s="160"/>
      <c r="P1739" s="160"/>
      <c r="Q1739" s="160"/>
      <c r="R1739" s="161"/>
    </row>
    <row r="1740" spans="2:18" ht="29.45" customHeight="1" x14ac:dyDescent="0.25">
      <c r="B1740" s="11" t="s">
        <v>50</v>
      </c>
      <c r="C1740" s="12" t="s">
        <v>40</v>
      </c>
      <c r="D1740" s="12" t="s">
        <v>139</v>
      </c>
      <c r="E1740" s="12" t="s">
        <v>62</v>
      </c>
      <c r="F1740" s="15" t="s">
        <v>536</v>
      </c>
      <c r="G1740" s="6"/>
      <c r="H1740" s="6"/>
      <c r="I1740" s="97" t="s">
        <v>765</v>
      </c>
      <c r="J1740" s="164" t="s">
        <v>192</v>
      </c>
      <c r="K1740" s="165"/>
      <c r="L1740" s="165"/>
      <c r="M1740" s="165"/>
      <c r="N1740" s="165"/>
      <c r="O1740" s="165"/>
      <c r="P1740" s="165"/>
      <c r="Q1740" s="165"/>
      <c r="R1740" s="166"/>
    </row>
    <row r="1741" spans="2:18" ht="28.15" customHeight="1" x14ac:dyDescent="0.25">
      <c r="B1741" s="11" t="s">
        <v>50</v>
      </c>
      <c r="C1741" s="12" t="s">
        <v>40</v>
      </c>
      <c r="D1741" s="12" t="s">
        <v>184</v>
      </c>
      <c r="E1741" s="12" t="s">
        <v>62</v>
      </c>
      <c r="F1741" s="15" t="s">
        <v>536</v>
      </c>
      <c r="G1741" s="6"/>
      <c r="H1741" s="6"/>
      <c r="I1741" s="97" t="s">
        <v>765</v>
      </c>
      <c r="J1741" s="164" t="s">
        <v>99</v>
      </c>
      <c r="K1741" s="165"/>
      <c r="L1741" s="165"/>
      <c r="M1741" s="165"/>
      <c r="N1741" s="165"/>
      <c r="O1741" s="165"/>
      <c r="P1741" s="165"/>
      <c r="Q1741" s="165"/>
      <c r="R1741" s="166"/>
    </row>
    <row r="1742" spans="2:18" ht="32.450000000000003" customHeight="1" x14ac:dyDescent="0.25">
      <c r="B1742" s="11" t="s">
        <v>50</v>
      </c>
      <c r="C1742" s="12" t="s">
        <v>40</v>
      </c>
      <c r="D1742" s="12" t="s">
        <v>139</v>
      </c>
      <c r="E1742" s="12" t="s">
        <v>62</v>
      </c>
      <c r="F1742" s="15" t="s">
        <v>537</v>
      </c>
      <c r="G1742" s="6"/>
      <c r="H1742" s="6"/>
      <c r="I1742" s="97" t="s">
        <v>765</v>
      </c>
      <c r="J1742" s="164" t="s">
        <v>193</v>
      </c>
      <c r="K1742" s="165"/>
      <c r="L1742" s="165"/>
      <c r="M1742" s="165"/>
      <c r="N1742" s="165"/>
      <c r="O1742" s="165"/>
      <c r="P1742" s="165"/>
      <c r="Q1742" s="165"/>
      <c r="R1742" s="166"/>
    </row>
    <row r="1743" spans="2:18" ht="33.6" customHeight="1" x14ac:dyDescent="0.25">
      <c r="B1743" s="11" t="s">
        <v>50</v>
      </c>
      <c r="C1743" s="12" t="s">
        <v>40</v>
      </c>
      <c r="D1743" s="12" t="s">
        <v>184</v>
      </c>
      <c r="E1743" s="12" t="s">
        <v>62</v>
      </c>
      <c r="F1743" s="15" t="s">
        <v>537</v>
      </c>
      <c r="G1743" s="6"/>
      <c r="H1743" s="6"/>
      <c r="I1743" s="97" t="s">
        <v>765</v>
      </c>
      <c r="J1743" s="164" t="s">
        <v>170</v>
      </c>
      <c r="K1743" s="165"/>
      <c r="L1743" s="165"/>
      <c r="M1743" s="165"/>
      <c r="N1743" s="165"/>
      <c r="O1743" s="165"/>
      <c r="P1743" s="165"/>
      <c r="Q1743" s="165"/>
      <c r="R1743" s="166"/>
    </row>
    <row r="1744" spans="2:18" ht="14.45" customHeight="1" x14ac:dyDescent="0.25">
      <c r="B1744" s="11" t="s">
        <v>50</v>
      </c>
      <c r="C1744" s="12" t="s">
        <v>58</v>
      </c>
      <c r="D1744" s="12" t="s">
        <v>56</v>
      </c>
      <c r="E1744" s="12" t="s">
        <v>62</v>
      </c>
      <c r="F1744" s="12" t="s">
        <v>268</v>
      </c>
      <c r="G1744" s="3"/>
      <c r="H1744" s="3"/>
      <c r="I1744" s="3"/>
      <c r="J1744" s="132" t="s">
        <v>257</v>
      </c>
      <c r="K1744" s="133"/>
      <c r="L1744" s="133"/>
      <c r="M1744" s="133"/>
      <c r="N1744" s="133"/>
      <c r="O1744" s="133"/>
      <c r="P1744" s="133"/>
      <c r="Q1744" s="133"/>
      <c r="R1744" s="134"/>
    </row>
    <row r="1745" spans="2:18" ht="14.45" customHeight="1" x14ac:dyDescent="0.25">
      <c r="B1745" s="11" t="s">
        <v>94</v>
      </c>
      <c r="C1745" s="12" t="s">
        <v>58</v>
      </c>
      <c r="D1745" s="12" t="s">
        <v>56</v>
      </c>
      <c r="E1745" s="12" t="s">
        <v>62</v>
      </c>
      <c r="F1745" s="12" t="s">
        <v>268</v>
      </c>
      <c r="G1745" s="3"/>
      <c r="H1745" s="3"/>
      <c r="I1745" s="3"/>
      <c r="J1745" s="200"/>
      <c r="K1745" s="201"/>
      <c r="L1745" s="201"/>
      <c r="M1745" s="201"/>
      <c r="N1745" s="201"/>
      <c r="O1745" s="201"/>
      <c r="P1745" s="201"/>
      <c r="Q1745" s="201"/>
      <c r="R1745" s="202"/>
    </row>
    <row r="1746" spans="2:18" ht="14.45" customHeight="1" x14ac:dyDescent="0.25">
      <c r="B1746" s="130" t="s">
        <v>51</v>
      </c>
      <c r="C1746" s="131"/>
      <c r="D1746" s="131"/>
      <c r="E1746" s="131"/>
      <c r="F1746" s="131"/>
      <c r="G1746" s="131"/>
      <c r="H1746" s="131"/>
      <c r="I1746" s="131"/>
      <c r="J1746" s="167" t="s">
        <v>380</v>
      </c>
      <c r="K1746" s="168"/>
      <c r="L1746" s="168"/>
      <c r="M1746" s="168"/>
      <c r="N1746" s="168"/>
      <c r="O1746" s="168"/>
      <c r="P1746" s="168"/>
      <c r="Q1746" s="168"/>
      <c r="R1746" s="169"/>
    </row>
    <row r="1747" spans="2:18" ht="64.150000000000006" customHeight="1" x14ac:dyDescent="0.25">
      <c r="B1747" s="130"/>
      <c r="C1747" s="131"/>
      <c r="D1747" s="131"/>
      <c r="E1747" s="131"/>
      <c r="F1747" s="131"/>
      <c r="G1747" s="131"/>
      <c r="H1747" s="131"/>
      <c r="I1747" s="131"/>
      <c r="J1747" s="170"/>
      <c r="K1747" s="171"/>
      <c r="L1747" s="171"/>
      <c r="M1747" s="171"/>
      <c r="N1747" s="171"/>
      <c r="O1747" s="171"/>
      <c r="P1747" s="171"/>
      <c r="Q1747" s="171"/>
      <c r="R1747" s="172"/>
    </row>
    <row r="1748" spans="2:18" ht="14.45" customHeight="1" x14ac:dyDescent="0.25">
      <c r="B1748" s="130" t="s">
        <v>54</v>
      </c>
      <c r="C1748" s="131"/>
      <c r="D1748" s="131"/>
      <c r="E1748" s="131"/>
      <c r="F1748" s="131"/>
      <c r="G1748" s="131"/>
      <c r="H1748" s="131"/>
      <c r="I1748" s="131"/>
      <c r="J1748" s="132" t="s">
        <v>407</v>
      </c>
      <c r="K1748" s="133"/>
      <c r="L1748" s="133"/>
      <c r="M1748" s="133"/>
      <c r="N1748" s="133"/>
      <c r="O1748" s="133"/>
      <c r="P1748" s="133"/>
      <c r="Q1748" s="133"/>
      <c r="R1748" s="134"/>
    </row>
    <row r="1749" spans="2:18" x14ac:dyDescent="0.25">
      <c r="B1749" s="130"/>
      <c r="C1749" s="131"/>
      <c r="D1749" s="131"/>
      <c r="E1749" s="131"/>
      <c r="F1749" s="131"/>
      <c r="G1749" s="131"/>
      <c r="H1749" s="131"/>
      <c r="I1749" s="131"/>
      <c r="J1749" s="135"/>
      <c r="K1749" s="136"/>
      <c r="L1749" s="136"/>
      <c r="M1749" s="136"/>
      <c r="N1749" s="136"/>
      <c r="O1749" s="136"/>
      <c r="P1749" s="136"/>
      <c r="Q1749" s="136"/>
      <c r="R1749" s="137"/>
    </row>
    <row r="1750" spans="2:18" x14ac:dyDescent="0.25">
      <c r="B1750" s="130" t="s">
        <v>359</v>
      </c>
      <c r="C1750" s="131"/>
      <c r="D1750" s="131"/>
      <c r="E1750" s="131"/>
      <c r="F1750" s="131"/>
      <c r="G1750" s="131"/>
      <c r="H1750" s="131"/>
      <c r="I1750" s="131"/>
      <c r="J1750" s="135"/>
      <c r="K1750" s="136"/>
      <c r="L1750" s="136"/>
      <c r="M1750" s="136"/>
      <c r="N1750" s="136"/>
      <c r="O1750" s="136"/>
      <c r="P1750" s="136"/>
      <c r="Q1750" s="136"/>
      <c r="R1750" s="137"/>
    </row>
    <row r="1751" spans="2:18" ht="15.75" thickBot="1" x14ac:dyDescent="0.3">
      <c r="B1751" s="141"/>
      <c r="C1751" s="142"/>
      <c r="D1751" s="142"/>
      <c r="E1751" s="142"/>
      <c r="F1751" s="142"/>
      <c r="G1751" s="142"/>
      <c r="H1751" s="142"/>
      <c r="I1751" s="142"/>
      <c r="J1751" s="138"/>
      <c r="K1751" s="139"/>
      <c r="L1751" s="139"/>
      <c r="M1751" s="139"/>
      <c r="N1751" s="139"/>
      <c r="O1751" s="139"/>
      <c r="P1751" s="139"/>
      <c r="Q1751" s="139"/>
      <c r="R1751" s="140"/>
    </row>
    <row r="1752" spans="2:18" thickBot="1" x14ac:dyDescent="0.35"/>
    <row r="1753" spans="2:18" x14ac:dyDescent="0.25">
      <c r="B1753" s="173" t="s">
        <v>1</v>
      </c>
      <c r="C1753" s="154"/>
      <c r="D1753" s="154"/>
      <c r="E1753" s="154"/>
      <c r="F1753" s="154"/>
      <c r="G1753" s="154"/>
      <c r="H1753" s="154"/>
      <c r="I1753" s="154"/>
      <c r="J1753" s="154"/>
      <c r="K1753" s="154"/>
      <c r="L1753" s="154"/>
      <c r="M1753" s="154"/>
      <c r="N1753" s="154"/>
      <c r="O1753" s="154"/>
      <c r="P1753" s="154"/>
      <c r="Q1753" s="154"/>
      <c r="R1753" s="155"/>
    </row>
    <row r="1754" spans="2:18" x14ac:dyDescent="0.25">
      <c r="B1754" s="174"/>
      <c r="C1754" s="157"/>
      <c r="D1754" s="157"/>
      <c r="E1754" s="157"/>
      <c r="F1754" s="157"/>
      <c r="G1754" s="157"/>
      <c r="H1754" s="157"/>
      <c r="I1754" s="157"/>
      <c r="J1754" s="157"/>
      <c r="K1754" s="157"/>
      <c r="L1754" s="157"/>
      <c r="M1754" s="157"/>
      <c r="N1754" s="157"/>
      <c r="O1754" s="157"/>
      <c r="P1754" s="157"/>
      <c r="Q1754" s="157"/>
      <c r="R1754" s="158"/>
    </row>
    <row r="1755" spans="2:18" x14ac:dyDescent="0.25">
      <c r="B1755" s="174"/>
      <c r="C1755" s="157"/>
      <c r="D1755" s="157"/>
      <c r="E1755" s="157"/>
      <c r="F1755" s="157"/>
      <c r="G1755" s="157"/>
      <c r="H1755" s="157"/>
      <c r="I1755" s="157"/>
      <c r="J1755" s="157"/>
      <c r="K1755" s="157"/>
      <c r="L1755" s="157"/>
      <c r="M1755" s="157"/>
      <c r="N1755" s="157"/>
      <c r="O1755" s="157"/>
      <c r="P1755" s="157"/>
      <c r="Q1755" s="157"/>
      <c r="R1755" s="158"/>
    </row>
    <row r="1756" spans="2:18" x14ac:dyDescent="0.25">
      <c r="B1756" s="174" t="s">
        <v>2</v>
      </c>
      <c r="C1756" s="157"/>
      <c r="D1756" s="157"/>
      <c r="E1756" s="157"/>
      <c r="F1756" s="157"/>
      <c r="G1756" s="157"/>
      <c r="H1756" s="157"/>
      <c r="I1756" s="157"/>
      <c r="J1756" s="157"/>
      <c r="K1756" s="157"/>
      <c r="L1756" s="157"/>
      <c r="M1756" s="157"/>
      <c r="N1756" s="157"/>
      <c r="O1756" s="157"/>
      <c r="P1756" s="157"/>
      <c r="Q1756" s="157"/>
      <c r="R1756" s="158"/>
    </row>
    <row r="1757" spans="2:18" x14ac:dyDescent="0.25">
      <c r="B1757" s="174"/>
      <c r="C1757" s="157"/>
      <c r="D1757" s="157"/>
      <c r="E1757" s="157"/>
      <c r="F1757" s="157"/>
      <c r="G1757" s="157"/>
      <c r="H1757" s="157"/>
      <c r="I1757" s="157"/>
      <c r="J1757" s="157"/>
      <c r="K1757" s="157"/>
      <c r="L1757" s="157"/>
      <c r="M1757" s="157"/>
      <c r="N1757" s="157"/>
      <c r="O1757" s="157"/>
      <c r="P1757" s="157"/>
      <c r="Q1757" s="157"/>
      <c r="R1757" s="158"/>
    </row>
    <row r="1758" spans="2:18" ht="15.75" thickBot="1" x14ac:dyDescent="0.3">
      <c r="B1758" s="175" t="s">
        <v>3</v>
      </c>
      <c r="C1758" s="146"/>
      <c r="D1758" s="146"/>
      <c r="E1758" s="146"/>
      <c r="F1758" s="146"/>
      <c r="G1758" s="146"/>
      <c r="H1758" s="146"/>
      <c r="I1758" s="146"/>
      <c r="J1758" s="146"/>
      <c r="K1758" s="146"/>
      <c r="L1758" s="146"/>
      <c r="M1758" s="146"/>
      <c r="N1758" s="146"/>
      <c r="O1758" s="146"/>
      <c r="P1758" s="146"/>
      <c r="Q1758" s="146"/>
      <c r="R1758" s="176"/>
    </row>
    <row r="1759" spans="2:18" thickBot="1" x14ac:dyDescent="0.35"/>
    <row r="1760" spans="2:18" ht="14.45" x14ac:dyDescent="0.3">
      <c r="B1760" s="177"/>
      <c r="C1760" s="178"/>
      <c r="D1760" s="178"/>
      <c r="E1760" s="178"/>
      <c r="F1760" s="178"/>
      <c r="G1760" s="178"/>
      <c r="H1760" s="178"/>
      <c r="I1760" s="178"/>
      <c r="J1760" s="178"/>
      <c r="K1760" s="178"/>
      <c r="L1760" s="178"/>
      <c r="M1760" s="178"/>
      <c r="N1760" s="178"/>
      <c r="O1760" s="178"/>
      <c r="P1760" s="178"/>
      <c r="Q1760" s="178"/>
      <c r="R1760" s="9"/>
    </row>
    <row r="1761" spans="2:18" ht="15.75" thickBot="1" x14ac:dyDescent="0.3">
      <c r="B1761" s="143" t="s">
        <v>4</v>
      </c>
      <c r="C1761" s="144"/>
      <c r="D1761" s="146" t="s">
        <v>273</v>
      </c>
      <c r="E1761" s="146"/>
      <c r="F1761" s="58"/>
      <c r="G1761" s="58" t="s">
        <v>7</v>
      </c>
      <c r="H1761" s="179">
        <v>43546</v>
      </c>
      <c r="I1761" s="146"/>
      <c r="J1761" s="58"/>
      <c r="K1761" s="58" t="s">
        <v>11</v>
      </c>
      <c r="L1761" s="147" t="s">
        <v>228</v>
      </c>
      <c r="M1761" s="147"/>
      <c r="N1761" s="58"/>
      <c r="O1761" s="58" t="s">
        <v>13</v>
      </c>
      <c r="P1761" s="98" t="s">
        <v>191</v>
      </c>
      <c r="Q1761" s="144"/>
      <c r="R1761" s="145"/>
    </row>
    <row r="1762" spans="2:18" ht="14.45" x14ac:dyDescent="0.3">
      <c r="B1762" s="143"/>
      <c r="C1762" s="144"/>
      <c r="D1762" s="144"/>
      <c r="E1762" s="144"/>
      <c r="F1762" s="144"/>
      <c r="G1762" s="144"/>
      <c r="H1762" s="144"/>
      <c r="I1762" s="144"/>
      <c r="J1762" s="144"/>
      <c r="K1762" s="144"/>
      <c r="L1762" s="144"/>
      <c r="M1762" s="144"/>
      <c r="N1762" s="144"/>
      <c r="O1762" s="144"/>
      <c r="P1762" s="144"/>
      <c r="Q1762" s="144"/>
      <c r="R1762" s="145"/>
    </row>
    <row r="1763" spans="2:18" ht="15.75" thickBot="1" x14ac:dyDescent="0.3">
      <c r="B1763" s="143" t="s">
        <v>5</v>
      </c>
      <c r="C1763" s="144"/>
      <c r="D1763" s="146"/>
      <c r="E1763" s="146"/>
      <c r="F1763" s="58"/>
      <c r="G1763" s="58" t="s">
        <v>8</v>
      </c>
      <c r="H1763" s="146">
        <v>1230</v>
      </c>
      <c r="I1763" s="146"/>
      <c r="J1763" s="58"/>
      <c r="K1763" s="58" t="s">
        <v>12</v>
      </c>
      <c r="L1763" s="147"/>
      <c r="M1763" s="147"/>
      <c r="N1763" s="58"/>
      <c r="O1763" s="58" t="s">
        <v>14</v>
      </c>
      <c r="P1763" s="96" t="s">
        <v>194</v>
      </c>
      <c r="Q1763" s="144"/>
      <c r="R1763" s="145"/>
    </row>
    <row r="1764" spans="2:18" ht="14.45" x14ac:dyDescent="0.3">
      <c r="B1764" s="143"/>
      <c r="C1764" s="144"/>
      <c r="D1764" s="144"/>
      <c r="E1764" s="144"/>
      <c r="F1764" s="144"/>
      <c r="G1764" s="144"/>
      <c r="H1764" s="144"/>
      <c r="I1764" s="144"/>
      <c r="J1764" s="144"/>
      <c r="K1764" s="144"/>
      <c r="L1764" s="144"/>
      <c r="M1764" s="144"/>
      <c r="N1764" s="144"/>
      <c r="O1764" s="144"/>
      <c r="P1764" s="144"/>
      <c r="Q1764" s="144"/>
      <c r="R1764" s="145"/>
    </row>
    <row r="1765" spans="2:18" ht="15.75" thickBot="1" x14ac:dyDescent="0.3">
      <c r="B1765" s="143" t="s">
        <v>6</v>
      </c>
      <c r="C1765" s="144"/>
      <c r="D1765" s="146" t="s">
        <v>213</v>
      </c>
      <c r="E1765" s="146"/>
      <c r="F1765" s="58"/>
      <c r="G1765" s="58" t="s">
        <v>9</v>
      </c>
      <c r="H1765" s="146" t="s">
        <v>214</v>
      </c>
      <c r="I1765" s="146"/>
      <c r="J1765" s="58"/>
      <c r="K1765" s="58" t="s">
        <v>10</v>
      </c>
      <c r="L1765" s="147"/>
      <c r="M1765" s="147"/>
      <c r="N1765" s="58"/>
      <c r="O1765" s="58" t="s">
        <v>15</v>
      </c>
      <c r="P1765" s="47">
        <v>58</v>
      </c>
      <c r="Q1765" s="46" t="s">
        <v>16</v>
      </c>
      <c r="R1765" s="48">
        <v>154</v>
      </c>
    </row>
    <row r="1766" spans="2:18" thickBot="1" x14ac:dyDescent="0.35">
      <c r="B1766" s="148"/>
      <c r="C1766" s="149"/>
      <c r="D1766" s="149"/>
      <c r="E1766" s="149"/>
      <c r="F1766" s="149"/>
      <c r="G1766" s="149"/>
      <c r="H1766" s="149"/>
      <c r="I1766" s="149"/>
      <c r="J1766" s="149"/>
      <c r="K1766" s="149"/>
      <c r="L1766" s="149"/>
      <c r="M1766" s="149"/>
      <c r="N1766" s="149"/>
      <c r="O1766" s="149"/>
      <c r="P1766" s="149"/>
      <c r="Q1766" s="149"/>
      <c r="R1766" s="150"/>
    </row>
    <row r="1767" spans="2:18" thickBot="1" x14ac:dyDescent="0.35"/>
    <row r="1768" spans="2:18" x14ac:dyDescent="0.25">
      <c r="B1768" s="151" t="s">
        <v>17</v>
      </c>
      <c r="C1768" s="152"/>
      <c r="D1768" s="152"/>
      <c r="E1768" s="152"/>
      <c r="F1768" s="152"/>
      <c r="G1768" s="152"/>
      <c r="H1768" s="152"/>
      <c r="I1768" s="152"/>
      <c r="J1768" s="153" t="s">
        <v>24</v>
      </c>
      <c r="K1768" s="154"/>
      <c r="L1768" s="154"/>
      <c r="M1768" s="154"/>
      <c r="N1768" s="154"/>
      <c r="O1768" s="154"/>
      <c r="P1768" s="154"/>
      <c r="Q1768" s="154"/>
      <c r="R1768" s="155"/>
    </row>
    <row r="1769" spans="2:18" x14ac:dyDescent="0.25">
      <c r="B1769" s="162" t="s">
        <v>18</v>
      </c>
      <c r="C1769" s="163" t="s">
        <v>19</v>
      </c>
      <c r="D1769" s="163" t="s">
        <v>20</v>
      </c>
      <c r="E1769" s="147" t="s">
        <v>25</v>
      </c>
      <c r="F1769" s="147"/>
      <c r="G1769" s="147" t="s">
        <v>26</v>
      </c>
      <c r="H1769" s="147"/>
      <c r="I1769" s="163" t="s">
        <v>23</v>
      </c>
      <c r="J1769" s="156"/>
      <c r="K1769" s="157"/>
      <c r="L1769" s="157"/>
      <c r="M1769" s="157"/>
      <c r="N1769" s="157"/>
      <c r="O1769" s="157"/>
      <c r="P1769" s="157"/>
      <c r="Q1769" s="157"/>
      <c r="R1769" s="158"/>
    </row>
    <row r="1770" spans="2:18" x14ac:dyDescent="0.25">
      <c r="B1770" s="162"/>
      <c r="C1770" s="163"/>
      <c r="D1770" s="163"/>
      <c r="E1770" s="6" t="s">
        <v>21</v>
      </c>
      <c r="F1770" s="6" t="s">
        <v>22</v>
      </c>
      <c r="G1770" s="6" t="s">
        <v>21</v>
      </c>
      <c r="H1770" s="6" t="s">
        <v>22</v>
      </c>
      <c r="I1770" s="163"/>
      <c r="J1770" s="159"/>
      <c r="K1770" s="160"/>
      <c r="L1770" s="160"/>
      <c r="M1770" s="160"/>
      <c r="N1770" s="160"/>
      <c r="O1770" s="160"/>
      <c r="P1770" s="160"/>
      <c r="Q1770" s="160"/>
      <c r="R1770" s="161"/>
    </row>
    <row r="1771" spans="2:18" ht="37.9" customHeight="1" x14ac:dyDescent="0.25">
      <c r="B1771" s="11" t="s">
        <v>50</v>
      </c>
      <c r="C1771" s="12" t="s">
        <v>40</v>
      </c>
      <c r="D1771" s="12" t="s">
        <v>139</v>
      </c>
      <c r="E1771" s="12" t="s">
        <v>62</v>
      </c>
      <c r="F1771" s="15" t="s">
        <v>536</v>
      </c>
      <c r="G1771" s="6"/>
      <c r="H1771" s="6"/>
      <c r="I1771" s="97" t="s">
        <v>766</v>
      </c>
      <c r="J1771" s="164" t="s">
        <v>195</v>
      </c>
      <c r="K1771" s="165"/>
      <c r="L1771" s="165"/>
      <c r="M1771" s="165"/>
      <c r="N1771" s="165"/>
      <c r="O1771" s="165"/>
      <c r="P1771" s="165"/>
      <c r="Q1771" s="165"/>
      <c r="R1771" s="166"/>
    </row>
    <row r="1772" spans="2:18" ht="31.9" customHeight="1" x14ac:dyDescent="0.25">
      <c r="B1772" s="11" t="s">
        <v>50</v>
      </c>
      <c r="C1772" s="12" t="s">
        <v>40</v>
      </c>
      <c r="D1772" s="12" t="s">
        <v>139</v>
      </c>
      <c r="E1772" s="12" t="s">
        <v>62</v>
      </c>
      <c r="F1772" s="15" t="s">
        <v>536</v>
      </c>
      <c r="G1772" s="6"/>
      <c r="H1772" s="6"/>
      <c r="I1772" s="97" t="s">
        <v>766</v>
      </c>
      <c r="J1772" s="164" t="s">
        <v>192</v>
      </c>
      <c r="K1772" s="165"/>
      <c r="L1772" s="165"/>
      <c r="M1772" s="165"/>
      <c r="N1772" s="165"/>
      <c r="O1772" s="165"/>
      <c r="P1772" s="165"/>
      <c r="Q1772" s="165"/>
      <c r="R1772" s="166"/>
    </row>
    <row r="1773" spans="2:18" ht="32.450000000000003" customHeight="1" x14ac:dyDescent="0.25">
      <c r="B1773" s="11" t="s">
        <v>50</v>
      </c>
      <c r="C1773" s="12" t="s">
        <v>40</v>
      </c>
      <c r="D1773" s="12" t="s">
        <v>139</v>
      </c>
      <c r="E1773" s="12" t="s">
        <v>62</v>
      </c>
      <c r="F1773" s="15" t="s">
        <v>537</v>
      </c>
      <c r="G1773" s="6"/>
      <c r="H1773" s="6"/>
      <c r="I1773" s="97" t="s">
        <v>766</v>
      </c>
      <c r="J1773" s="164" t="s">
        <v>196</v>
      </c>
      <c r="K1773" s="165"/>
      <c r="L1773" s="165"/>
      <c r="M1773" s="165"/>
      <c r="N1773" s="165"/>
      <c r="O1773" s="165"/>
      <c r="P1773" s="165"/>
      <c r="Q1773" s="165"/>
      <c r="R1773" s="166"/>
    </row>
    <row r="1774" spans="2:18" ht="27.6" customHeight="1" x14ac:dyDescent="0.25">
      <c r="B1774" s="11" t="s">
        <v>50</v>
      </c>
      <c r="C1774" s="12" t="s">
        <v>40</v>
      </c>
      <c r="D1774" s="12" t="s">
        <v>139</v>
      </c>
      <c r="E1774" s="12" t="s">
        <v>62</v>
      </c>
      <c r="F1774" s="15" t="s">
        <v>537</v>
      </c>
      <c r="G1774" s="6"/>
      <c r="H1774" s="6"/>
      <c r="I1774" s="97" t="s">
        <v>766</v>
      </c>
      <c r="J1774" s="164" t="s">
        <v>164</v>
      </c>
      <c r="K1774" s="165"/>
      <c r="L1774" s="165"/>
      <c r="M1774" s="165"/>
      <c r="N1774" s="165"/>
      <c r="O1774" s="165"/>
      <c r="P1774" s="165"/>
      <c r="Q1774" s="165"/>
      <c r="R1774" s="166"/>
    </row>
    <row r="1775" spans="2:18" ht="36.6" customHeight="1" x14ac:dyDescent="0.25">
      <c r="B1775" s="11" t="s">
        <v>50</v>
      </c>
      <c r="C1775" s="12" t="s">
        <v>58</v>
      </c>
      <c r="D1775" s="12" t="s">
        <v>56</v>
      </c>
      <c r="E1775" s="12" t="s">
        <v>62</v>
      </c>
      <c r="F1775" s="12" t="s">
        <v>268</v>
      </c>
      <c r="G1775" s="3"/>
      <c r="H1775" s="3"/>
      <c r="I1775" s="97" t="s">
        <v>766</v>
      </c>
      <c r="J1775" s="164" t="s">
        <v>93</v>
      </c>
      <c r="K1775" s="165"/>
      <c r="L1775" s="165"/>
      <c r="M1775" s="165"/>
      <c r="N1775" s="165"/>
      <c r="O1775" s="165"/>
      <c r="P1775" s="165"/>
      <c r="Q1775" s="165"/>
      <c r="R1775" s="166"/>
    </row>
    <row r="1776" spans="2:18" ht="32.450000000000003" customHeight="1" x14ac:dyDescent="0.25">
      <c r="B1776" s="11" t="s">
        <v>94</v>
      </c>
      <c r="C1776" s="12" t="s">
        <v>58</v>
      </c>
      <c r="D1776" s="12" t="s">
        <v>56</v>
      </c>
      <c r="E1776" s="12" t="s">
        <v>62</v>
      </c>
      <c r="F1776" s="12" t="s">
        <v>268</v>
      </c>
      <c r="G1776" s="3"/>
      <c r="H1776" s="3"/>
      <c r="I1776" s="3"/>
      <c r="J1776" s="164" t="s">
        <v>93</v>
      </c>
      <c r="K1776" s="165"/>
      <c r="L1776" s="165"/>
      <c r="M1776" s="165"/>
      <c r="N1776" s="165"/>
      <c r="O1776" s="165"/>
      <c r="P1776" s="165"/>
      <c r="Q1776" s="165"/>
      <c r="R1776" s="166"/>
    </row>
    <row r="1777" spans="2:18" ht="14.45" customHeight="1" x14ac:dyDescent="0.25">
      <c r="B1777" s="130" t="s">
        <v>51</v>
      </c>
      <c r="C1777" s="131"/>
      <c r="D1777" s="131"/>
      <c r="E1777" s="131"/>
      <c r="F1777" s="131"/>
      <c r="G1777" s="131"/>
      <c r="H1777" s="131"/>
      <c r="I1777" s="131"/>
      <c r="J1777" s="167" t="s">
        <v>380</v>
      </c>
      <c r="K1777" s="168"/>
      <c r="L1777" s="168"/>
      <c r="M1777" s="168"/>
      <c r="N1777" s="168"/>
      <c r="O1777" s="168"/>
      <c r="P1777" s="168"/>
      <c r="Q1777" s="168"/>
      <c r="R1777" s="169"/>
    </row>
    <row r="1778" spans="2:18" ht="58.15" customHeight="1" x14ac:dyDescent="0.25">
      <c r="B1778" s="130"/>
      <c r="C1778" s="131"/>
      <c r="D1778" s="131"/>
      <c r="E1778" s="131"/>
      <c r="F1778" s="131"/>
      <c r="G1778" s="131"/>
      <c r="H1778" s="131"/>
      <c r="I1778" s="131"/>
      <c r="J1778" s="170"/>
      <c r="K1778" s="171"/>
      <c r="L1778" s="171"/>
      <c r="M1778" s="171"/>
      <c r="N1778" s="171"/>
      <c r="O1778" s="171"/>
      <c r="P1778" s="171"/>
      <c r="Q1778" s="171"/>
      <c r="R1778" s="172"/>
    </row>
    <row r="1779" spans="2:18" ht="14.45" customHeight="1" x14ac:dyDescent="0.25">
      <c r="B1779" s="130" t="s">
        <v>54</v>
      </c>
      <c r="C1779" s="131"/>
      <c r="D1779" s="131"/>
      <c r="E1779" s="131"/>
      <c r="F1779" s="131"/>
      <c r="G1779" s="131"/>
      <c r="H1779" s="131"/>
      <c r="I1779" s="131"/>
      <c r="J1779" s="132" t="s">
        <v>406</v>
      </c>
      <c r="K1779" s="133"/>
      <c r="L1779" s="133"/>
      <c r="M1779" s="133"/>
      <c r="N1779" s="133"/>
      <c r="O1779" s="133"/>
      <c r="P1779" s="133"/>
      <c r="Q1779" s="133"/>
      <c r="R1779" s="134"/>
    </row>
    <row r="1780" spans="2:18" x14ac:dyDescent="0.25">
      <c r="B1780" s="130"/>
      <c r="C1780" s="131"/>
      <c r="D1780" s="131"/>
      <c r="E1780" s="131"/>
      <c r="F1780" s="131"/>
      <c r="G1780" s="131"/>
      <c r="H1780" s="131"/>
      <c r="I1780" s="131"/>
      <c r="J1780" s="135"/>
      <c r="K1780" s="136"/>
      <c r="L1780" s="136"/>
      <c r="M1780" s="136"/>
      <c r="N1780" s="136"/>
      <c r="O1780" s="136"/>
      <c r="P1780" s="136"/>
      <c r="Q1780" s="136"/>
      <c r="R1780" s="137"/>
    </row>
    <row r="1781" spans="2:18" x14ac:dyDescent="0.25">
      <c r="B1781" s="130" t="s">
        <v>351</v>
      </c>
      <c r="C1781" s="131"/>
      <c r="D1781" s="131"/>
      <c r="E1781" s="131"/>
      <c r="F1781" s="131"/>
      <c r="G1781" s="131"/>
      <c r="H1781" s="131"/>
      <c r="I1781" s="131"/>
      <c r="J1781" s="135"/>
      <c r="K1781" s="136"/>
      <c r="L1781" s="136"/>
      <c r="M1781" s="136"/>
      <c r="N1781" s="136"/>
      <c r="O1781" s="136"/>
      <c r="P1781" s="136"/>
      <c r="Q1781" s="136"/>
      <c r="R1781" s="137"/>
    </row>
    <row r="1782" spans="2:18" ht="15.75" thickBot="1" x14ac:dyDescent="0.3">
      <c r="B1782" s="141"/>
      <c r="C1782" s="142"/>
      <c r="D1782" s="142"/>
      <c r="E1782" s="142"/>
      <c r="F1782" s="142"/>
      <c r="G1782" s="142"/>
      <c r="H1782" s="142"/>
      <c r="I1782" s="142"/>
      <c r="J1782" s="138"/>
      <c r="K1782" s="139"/>
      <c r="L1782" s="139"/>
      <c r="M1782" s="139"/>
      <c r="N1782" s="139"/>
      <c r="O1782" s="139"/>
      <c r="P1782" s="139"/>
      <c r="Q1782" s="139"/>
      <c r="R1782" s="140"/>
    </row>
    <row r="1783" spans="2:18" thickBot="1" x14ac:dyDescent="0.35"/>
    <row r="1784" spans="2:18" x14ac:dyDescent="0.25">
      <c r="B1784" s="173" t="s">
        <v>1</v>
      </c>
      <c r="C1784" s="154"/>
      <c r="D1784" s="154"/>
      <c r="E1784" s="154"/>
      <c r="F1784" s="154"/>
      <c r="G1784" s="154"/>
      <c r="H1784" s="154"/>
      <c r="I1784" s="154"/>
      <c r="J1784" s="154"/>
      <c r="K1784" s="154"/>
      <c r="L1784" s="154"/>
      <c r="M1784" s="154"/>
      <c r="N1784" s="154"/>
      <c r="O1784" s="154"/>
      <c r="P1784" s="154"/>
      <c r="Q1784" s="154"/>
      <c r="R1784" s="155"/>
    </row>
    <row r="1785" spans="2:18" x14ac:dyDescent="0.25">
      <c r="B1785" s="174"/>
      <c r="C1785" s="157"/>
      <c r="D1785" s="157"/>
      <c r="E1785" s="157"/>
      <c r="F1785" s="157"/>
      <c r="G1785" s="157"/>
      <c r="H1785" s="157"/>
      <c r="I1785" s="157"/>
      <c r="J1785" s="157"/>
      <c r="K1785" s="157"/>
      <c r="L1785" s="157"/>
      <c r="M1785" s="157"/>
      <c r="N1785" s="157"/>
      <c r="O1785" s="157"/>
      <c r="P1785" s="157"/>
      <c r="Q1785" s="157"/>
      <c r="R1785" s="158"/>
    </row>
    <row r="1786" spans="2:18" x14ac:dyDescent="0.25">
      <c r="B1786" s="174"/>
      <c r="C1786" s="157"/>
      <c r="D1786" s="157"/>
      <c r="E1786" s="157"/>
      <c r="F1786" s="157"/>
      <c r="G1786" s="157"/>
      <c r="H1786" s="157"/>
      <c r="I1786" s="157"/>
      <c r="J1786" s="157"/>
      <c r="K1786" s="157"/>
      <c r="L1786" s="157"/>
      <c r="M1786" s="157"/>
      <c r="N1786" s="157"/>
      <c r="O1786" s="157"/>
      <c r="P1786" s="157"/>
      <c r="Q1786" s="157"/>
      <c r="R1786" s="158"/>
    </row>
    <row r="1787" spans="2:18" x14ac:dyDescent="0.25">
      <c r="B1787" s="174" t="s">
        <v>2</v>
      </c>
      <c r="C1787" s="157"/>
      <c r="D1787" s="157"/>
      <c r="E1787" s="157"/>
      <c r="F1787" s="157"/>
      <c r="G1787" s="157"/>
      <c r="H1787" s="157"/>
      <c r="I1787" s="157"/>
      <c r="J1787" s="157"/>
      <c r="K1787" s="157"/>
      <c r="L1787" s="157"/>
      <c r="M1787" s="157"/>
      <c r="N1787" s="157"/>
      <c r="O1787" s="157"/>
      <c r="P1787" s="157"/>
      <c r="Q1787" s="157"/>
      <c r="R1787" s="158"/>
    </row>
    <row r="1788" spans="2:18" x14ac:dyDescent="0.25">
      <c r="B1788" s="174"/>
      <c r="C1788" s="157"/>
      <c r="D1788" s="157"/>
      <c r="E1788" s="157"/>
      <c r="F1788" s="157"/>
      <c r="G1788" s="157"/>
      <c r="H1788" s="157"/>
      <c r="I1788" s="157"/>
      <c r="J1788" s="157"/>
      <c r="K1788" s="157"/>
      <c r="L1788" s="157"/>
      <c r="M1788" s="157"/>
      <c r="N1788" s="157"/>
      <c r="O1788" s="157"/>
      <c r="P1788" s="157"/>
      <c r="Q1788" s="157"/>
      <c r="R1788" s="158"/>
    </row>
    <row r="1789" spans="2:18" ht="15.75" thickBot="1" x14ac:dyDescent="0.3">
      <c r="B1789" s="175" t="s">
        <v>3</v>
      </c>
      <c r="C1789" s="146"/>
      <c r="D1789" s="146"/>
      <c r="E1789" s="146"/>
      <c r="F1789" s="146"/>
      <c r="G1789" s="146"/>
      <c r="H1789" s="146"/>
      <c r="I1789" s="146"/>
      <c r="J1789" s="146"/>
      <c r="K1789" s="146"/>
      <c r="L1789" s="146"/>
      <c r="M1789" s="146"/>
      <c r="N1789" s="146"/>
      <c r="O1789" s="146"/>
      <c r="P1789" s="146"/>
      <c r="Q1789" s="146"/>
      <c r="R1789" s="176"/>
    </row>
    <row r="1790" spans="2:18" thickBot="1" x14ac:dyDescent="0.35"/>
    <row r="1791" spans="2:18" ht="14.45" x14ac:dyDescent="0.3">
      <c r="B1791" s="177"/>
      <c r="C1791" s="178"/>
      <c r="D1791" s="178"/>
      <c r="E1791" s="178"/>
      <c r="F1791" s="178"/>
      <c r="G1791" s="178"/>
      <c r="H1791" s="178"/>
      <c r="I1791" s="178"/>
      <c r="J1791" s="178"/>
      <c r="K1791" s="178"/>
      <c r="L1791" s="178"/>
      <c r="M1791" s="178"/>
      <c r="N1791" s="178"/>
      <c r="O1791" s="178"/>
      <c r="P1791" s="178"/>
      <c r="Q1791" s="178"/>
      <c r="R1791" s="9"/>
    </row>
    <row r="1792" spans="2:18" ht="15.75" thickBot="1" x14ac:dyDescent="0.3">
      <c r="B1792" s="143" t="s">
        <v>4</v>
      </c>
      <c r="C1792" s="144"/>
      <c r="D1792" s="146" t="s">
        <v>273</v>
      </c>
      <c r="E1792" s="146"/>
      <c r="F1792" s="58"/>
      <c r="G1792" s="58" t="s">
        <v>7</v>
      </c>
      <c r="H1792" s="179">
        <v>43546</v>
      </c>
      <c r="I1792" s="146"/>
      <c r="J1792" s="58"/>
      <c r="K1792" s="58" t="s">
        <v>11</v>
      </c>
      <c r="L1792" s="147" t="s">
        <v>228</v>
      </c>
      <c r="M1792" s="147"/>
      <c r="N1792" s="58"/>
      <c r="O1792" s="58" t="s">
        <v>13</v>
      </c>
      <c r="P1792" s="98" t="s">
        <v>194</v>
      </c>
      <c r="Q1792" s="144"/>
      <c r="R1792" s="145"/>
    </row>
    <row r="1793" spans="2:18" ht="14.45" x14ac:dyDescent="0.3">
      <c r="B1793" s="143"/>
      <c r="C1793" s="144"/>
      <c r="D1793" s="144"/>
      <c r="E1793" s="144"/>
      <c r="F1793" s="144"/>
      <c r="G1793" s="144"/>
      <c r="H1793" s="144"/>
      <c r="I1793" s="144"/>
      <c r="J1793" s="144"/>
      <c r="K1793" s="144"/>
      <c r="L1793" s="144"/>
      <c r="M1793" s="144"/>
      <c r="N1793" s="144"/>
      <c r="O1793" s="144"/>
      <c r="P1793" s="144"/>
      <c r="Q1793" s="144"/>
      <c r="R1793" s="145"/>
    </row>
    <row r="1794" spans="2:18" ht="15.75" thickBot="1" x14ac:dyDescent="0.3">
      <c r="B1794" s="143" t="s">
        <v>5</v>
      </c>
      <c r="C1794" s="144"/>
      <c r="D1794" s="146"/>
      <c r="E1794" s="146"/>
      <c r="F1794" s="58"/>
      <c r="G1794" s="58" t="s">
        <v>8</v>
      </c>
      <c r="H1794" s="146">
        <v>1230</v>
      </c>
      <c r="I1794" s="146"/>
      <c r="J1794" s="58"/>
      <c r="K1794" s="58" t="s">
        <v>12</v>
      </c>
      <c r="L1794" s="147"/>
      <c r="M1794" s="147"/>
      <c r="N1794" s="58"/>
      <c r="O1794" s="58" t="s">
        <v>14</v>
      </c>
      <c r="P1794" s="96" t="s">
        <v>197</v>
      </c>
      <c r="Q1794" s="144"/>
      <c r="R1794" s="145"/>
    </row>
    <row r="1795" spans="2:18" ht="14.45" x14ac:dyDescent="0.3">
      <c r="B1795" s="143"/>
      <c r="C1795" s="144"/>
      <c r="D1795" s="144"/>
      <c r="E1795" s="144"/>
      <c r="F1795" s="144"/>
      <c r="G1795" s="144"/>
      <c r="H1795" s="144"/>
      <c r="I1795" s="144"/>
      <c r="J1795" s="144"/>
      <c r="K1795" s="144"/>
      <c r="L1795" s="144"/>
      <c r="M1795" s="144"/>
      <c r="N1795" s="144"/>
      <c r="O1795" s="144"/>
      <c r="P1795" s="144"/>
      <c r="Q1795" s="144"/>
      <c r="R1795" s="145"/>
    </row>
    <row r="1796" spans="2:18" ht="15.75" thickBot="1" x14ac:dyDescent="0.3">
      <c r="B1796" s="143" t="s">
        <v>6</v>
      </c>
      <c r="C1796" s="144"/>
      <c r="D1796" s="146" t="s">
        <v>213</v>
      </c>
      <c r="E1796" s="146"/>
      <c r="F1796" s="58"/>
      <c r="G1796" s="58" t="s">
        <v>9</v>
      </c>
      <c r="H1796" s="146" t="s">
        <v>214</v>
      </c>
      <c r="I1796" s="146"/>
      <c r="J1796" s="58"/>
      <c r="K1796" s="58" t="s">
        <v>10</v>
      </c>
      <c r="L1796" s="147"/>
      <c r="M1796" s="147"/>
      <c r="N1796" s="58"/>
      <c r="O1796" s="58" t="s">
        <v>15</v>
      </c>
      <c r="P1796" s="47">
        <v>59</v>
      </c>
      <c r="Q1796" s="46" t="s">
        <v>16</v>
      </c>
      <c r="R1796" s="48">
        <v>154</v>
      </c>
    </row>
    <row r="1797" spans="2:18" thickBot="1" x14ac:dyDescent="0.35">
      <c r="B1797" s="148"/>
      <c r="C1797" s="149"/>
      <c r="D1797" s="149"/>
      <c r="E1797" s="149"/>
      <c r="F1797" s="149"/>
      <c r="G1797" s="149"/>
      <c r="H1797" s="149"/>
      <c r="I1797" s="149"/>
      <c r="J1797" s="149"/>
      <c r="K1797" s="149"/>
      <c r="L1797" s="149"/>
      <c r="M1797" s="149"/>
      <c r="N1797" s="149"/>
      <c r="O1797" s="149"/>
      <c r="P1797" s="149"/>
      <c r="Q1797" s="149"/>
      <c r="R1797" s="150"/>
    </row>
    <row r="1798" spans="2:18" thickBot="1" x14ac:dyDescent="0.35"/>
    <row r="1799" spans="2:18" x14ac:dyDescent="0.25">
      <c r="B1799" s="151" t="s">
        <v>17</v>
      </c>
      <c r="C1799" s="152"/>
      <c r="D1799" s="152"/>
      <c r="E1799" s="152"/>
      <c r="F1799" s="152"/>
      <c r="G1799" s="152"/>
      <c r="H1799" s="152"/>
      <c r="I1799" s="152"/>
      <c r="J1799" s="153" t="s">
        <v>24</v>
      </c>
      <c r="K1799" s="154"/>
      <c r="L1799" s="154"/>
      <c r="M1799" s="154"/>
      <c r="N1799" s="154"/>
      <c r="O1799" s="154"/>
      <c r="P1799" s="154"/>
      <c r="Q1799" s="154"/>
      <c r="R1799" s="155"/>
    </row>
    <row r="1800" spans="2:18" x14ac:dyDescent="0.25">
      <c r="B1800" s="162" t="s">
        <v>18</v>
      </c>
      <c r="C1800" s="163" t="s">
        <v>19</v>
      </c>
      <c r="D1800" s="163" t="s">
        <v>20</v>
      </c>
      <c r="E1800" s="147" t="s">
        <v>25</v>
      </c>
      <c r="F1800" s="147"/>
      <c r="G1800" s="147" t="s">
        <v>26</v>
      </c>
      <c r="H1800" s="147"/>
      <c r="I1800" s="163" t="s">
        <v>23</v>
      </c>
      <c r="J1800" s="156"/>
      <c r="K1800" s="157"/>
      <c r="L1800" s="157"/>
      <c r="M1800" s="157"/>
      <c r="N1800" s="157"/>
      <c r="O1800" s="157"/>
      <c r="P1800" s="157"/>
      <c r="Q1800" s="157"/>
      <c r="R1800" s="158"/>
    </row>
    <row r="1801" spans="2:18" x14ac:dyDescent="0.25">
      <c r="B1801" s="162"/>
      <c r="C1801" s="163"/>
      <c r="D1801" s="163"/>
      <c r="E1801" s="6" t="s">
        <v>21</v>
      </c>
      <c r="F1801" s="6" t="s">
        <v>22</v>
      </c>
      <c r="G1801" s="6" t="s">
        <v>21</v>
      </c>
      <c r="H1801" s="6" t="s">
        <v>22</v>
      </c>
      <c r="I1801" s="163"/>
      <c r="J1801" s="159"/>
      <c r="K1801" s="160"/>
      <c r="L1801" s="160"/>
      <c r="M1801" s="160"/>
      <c r="N1801" s="160"/>
      <c r="O1801" s="160"/>
      <c r="P1801" s="160"/>
      <c r="Q1801" s="160"/>
      <c r="R1801" s="161"/>
    </row>
    <row r="1802" spans="2:18" ht="33" customHeight="1" x14ac:dyDescent="0.25">
      <c r="B1802" s="11" t="s">
        <v>50</v>
      </c>
      <c r="C1802" s="12" t="s">
        <v>40</v>
      </c>
      <c r="D1802" s="12" t="s">
        <v>139</v>
      </c>
      <c r="E1802" s="12" t="s">
        <v>62</v>
      </c>
      <c r="F1802" s="15" t="s">
        <v>536</v>
      </c>
      <c r="G1802" s="6"/>
      <c r="H1802" s="6"/>
      <c r="I1802" s="97" t="s">
        <v>767</v>
      </c>
      <c r="J1802" s="164" t="s">
        <v>106</v>
      </c>
      <c r="K1802" s="165"/>
      <c r="L1802" s="165"/>
      <c r="M1802" s="165"/>
      <c r="N1802" s="165"/>
      <c r="O1802" s="165"/>
      <c r="P1802" s="165"/>
      <c r="Q1802" s="165"/>
      <c r="R1802" s="166"/>
    </row>
    <row r="1803" spans="2:18" ht="28.15" customHeight="1" x14ac:dyDescent="0.25">
      <c r="B1803" s="11" t="s">
        <v>50</v>
      </c>
      <c r="C1803" s="12" t="s">
        <v>40</v>
      </c>
      <c r="D1803" s="12" t="s">
        <v>139</v>
      </c>
      <c r="E1803" s="12" t="s">
        <v>62</v>
      </c>
      <c r="F1803" s="15" t="s">
        <v>536</v>
      </c>
      <c r="G1803" s="6"/>
      <c r="H1803" s="6"/>
      <c r="I1803" s="97" t="s">
        <v>767</v>
      </c>
      <c r="J1803" s="164" t="s">
        <v>75</v>
      </c>
      <c r="K1803" s="165"/>
      <c r="L1803" s="165"/>
      <c r="M1803" s="165"/>
      <c r="N1803" s="165"/>
      <c r="O1803" s="165"/>
      <c r="P1803" s="165"/>
      <c r="Q1803" s="165"/>
      <c r="R1803" s="166"/>
    </row>
    <row r="1804" spans="2:18" ht="30" customHeight="1" x14ac:dyDescent="0.25">
      <c r="B1804" s="11" t="s">
        <v>50</v>
      </c>
      <c r="C1804" s="12" t="s">
        <v>40</v>
      </c>
      <c r="D1804" s="12" t="s">
        <v>139</v>
      </c>
      <c r="E1804" s="12" t="s">
        <v>62</v>
      </c>
      <c r="F1804" s="15" t="s">
        <v>537</v>
      </c>
      <c r="G1804" s="6"/>
      <c r="H1804" s="6"/>
      <c r="I1804" s="97" t="s">
        <v>767</v>
      </c>
      <c r="J1804" s="164" t="s">
        <v>198</v>
      </c>
      <c r="K1804" s="165"/>
      <c r="L1804" s="165"/>
      <c r="M1804" s="165"/>
      <c r="N1804" s="165"/>
      <c r="O1804" s="165"/>
      <c r="P1804" s="165"/>
      <c r="Q1804" s="165"/>
      <c r="R1804" s="166"/>
    </row>
    <row r="1805" spans="2:18" ht="29.45" customHeight="1" x14ac:dyDescent="0.25">
      <c r="B1805" s="11" t="s">
        <v>50</v>
      </c>
      <c r="C1805" s="12" t="s">
        <v>40</v>
      </c>
      <c r="D1805" s="12" t="s">
        <v>184</v>
      </c>
      <c r="E1805" s="12" t="s">
        <v>62</v>
      </c>
      <c r="F1805" s="15" t="s">
        <v>537</v>
      </c>
      <c r="G1805" s="6"/>
      <c r="H1805" s="6"/>
      <c r="I1805" s="97" t="s">
        <v>767</v>
      </c>
      <c r="J1805" s="164" t="s">
        <v>170</v>
      </c>
      <c r="K1805" s="165"/>
      <c r="L1805" s="165"/>
      <c r="M1805" s="165"/>
      <c r="N1805" s="165"/>
      <c r="O1805" s="165"/>
      <c r="P1805" s="165"/>
      <c r="Q1805" s="165"/>
      <c r="R1805" s="166"/>
    </row>
    <row r="1806" spans="2:18" ht="36" customHeight="1" x14ac:dyDescent="0.25">
      <c r="B1806" s="11" t="s">
        <v>50</v>
      </c>
      <c r="C1806" s="12" t="s">
        <v>58</v>
      </c>
      <c r="D1806" s="12" t="s">
        <v>56</v>
      </c>
      <c r="E1806" s="12" t="s">
        <v>62</v>
      </c>
      <c r="F1806" s="12" t="s">
        <v>268</v>
      </c>
      <c r="G1806" s="3"/>
      <c r="H1806" s="3"/>
      <c r="I1806" s="97" t="s">
        <v>767</v>
      </c>
      <c r="J1806" s="164" t="s">
        <v>93</v>
      </c>
      <c r="K1806" s="165"/>
      <c r="L1806" s="165"/>
      <c r="M1806" s="165"/>
      <c r="N1806" s="165"/>
      <c r="O1806" s="165"/>
      <c r="P1806" s="165"/>
      <c r="Q1806" s="165"/>
      <c r="R1806" s="166"/>
    </row>
    <row r="1807" spans="2:18" ht="42" customHeight="1" x14ac:dyDescent="0.25">
      <c r="B1807" s="11" t="s">
        <v>94</v>
      </c>
      <c r="C1807" s="12" t="s">
        <v>58</v>
      </c>
      <c r="D1807" s="12" t="s">
        <v>56</v>
      </c>
      <c r="E1807" s="12" t="s">
        <v>62</v>
      </c>
      <c r="F1807" s="12" t="s">
        <v>268</v>
      </c>
      <c r="G1807" s="3"/>
      <c r="H1807" s="3"/>
      <c r="I1807" s="3"/>
      <c r="J1807" s="164" t="s">
        <v>93</v>
      </c>
      <c r="K1807" s="165"/>
      <c r="L1807" s="165"/>
      <c r="M1807" s="165"/>
      <c r="N1807" s="165"/>
      <c r="O1807" s="165"/>
      <c r="P1807" s="165"/>
      <c r="Q1807" s="165"/>
      <c r="R1807" s="166"/>
    </row>
    <row r="1808" spans="2:18" ht="14.45" customHeight="1" x14ac:dyDescent="0.25">
      <c r="B1808" s="130" t="s">
        <v>51</v>
      </c>
      <c r="C1808" s="131"/>
      <c r="D1808" s="131"/>
      <c r="E1808" s="131"/>
      <c r="F1808" s="131"/>
      <c r="G1808" s="131"/>
      <c r="H1808" s="131"/>
      <c r="I1808" s="131"/>
      <c r="J1808" s="167" t="s">
        <v>380</v>
      </c>
      <c r="K1808" s="168"/>
      <c r="L1808" s="168"/>
      <c r="M1808" s="168"/>
      <c r="N1808" s="168"/>
      <c r="O1808" s="168"/>
      <c r="P1808" s="168"/>
      <c r="Q1808" s="168"/>
      <c r="R1808" s="169"/>
    </row>
    <row r="1809" spans="2:18" ht="59.45" customHeight="1" x14ac:dyDescent="0.25">
      <c r="B1809" s="130"/>
      <c r="C1809" s="131"/>
      <c r="D1809" s="131"/>
      <c r="E1809" s="131"/>
      <c r="F1809" s="131"/>
      <c r="G1809" s="131"/>
      <c r="H1809" s="131"/>
      <c r="I1809" s="131"/>
      <c r="J1809" s="170"/>
      <c r="K1809" s="171"/>
      <c r="L1809" s="171"/>
      <c r="M1809" s="171"/>
      <c r="N1809" s="171"/>
      <c r="O1809" s="171"/>
      <c r="P1809" s="171"/>
      <c r="Q1809" s="171"/>
      <c r="R1809" s="172"/>
    </row>
    <row r="1810" spans="2:18" ht="14.45" customHeight="1" x14ac:dyDescent="0.25">
      <c r="B1810" s="130" t="s">
        <v>54</v>
      </c>
      <c r="C1810" s="131"/>
      <c r="D1810" s="131"/>
      <c r="E1810" s="131"/>
      <c r="F1810" s="131"/>
      <c r="G1810" s="131"/>
      <c r="H1810" s="131"/>
      <c r="I1810" s="131"/>
      <c r="J1810" s="132" t="s">
        <v>405</v>
      </c>
      <c r="K1810" s="133"/>
      <c r="L1810" s="133"/>
      <c r="M1810" s="133"/>
      <c r="N1810" s="133"/>
      <c r="O1810" s="133"/>
      <c r="P1810" s="133"/>
      <c r="Q1810" s="133"/>
      <c r="R1810" s="134"/>
    </row>
    <row r="1811" spans="2:18" x14ac:dyDescent="0.25">
      <c r="B1811" s="130"/>
      <c r="C1811" s="131"/>
      <c r="D1811" s="131"/>
      <c r="E1811" s="131"/>
      <c r="F1811" s="131"/>
      <c r="G1811" s="131"/>
      <c r="H1811" s="131"/>
      <c r="I1811" s="131"/>
      <c r="J1811" s="135"/>
      <c r="K1811" s="136"/>
      <c r="L1811" s="136"/>
      <c r="M1811" s="136"/>
      <c r="N1811" s="136"/>
      <c r="O1811" s="136"/>
      <c r="P1811" s="136"/>
      <c r="Q1811" s="136"/>
      <c r="R1811" s="137"/>
    </row>
    <row r="1812" spans="2:18" x14ac:dyDescent="0.25">
      <c r="B1812" s="130" t="s">
        <v>351</v>
      </c>
      <c r="C1812" s="131"/>
      <c r="D1812" s="131"/>
      <c r="E1812" s="131"/>
      <c r="F1812" s="131"/>
      <c r="G1812" s="131"/>
      <c r="H1812" s="131"/>
      <c r="I1812" s="131"/>
      <c r="J1812" s="135"/>
      <c r="K1812" s="136"/>
      <c r="L1812" s="136"/>
      <c r="M1812" s="136"/>
      <c r="N1812" s="136"/>
      <c r="O1812" s="136"/>
      <c r="P1812" s="136"/>
      <c r="Q1812" s="136"/>
      <c r="R1812" s="137"/>
    </row>
    <row r="1813" spans="2:18" ht="15.75" thickBot="1" x14ac:dyDescent="0.3">
      <c r="B1813" s="141"/>
      <c r="C1813" s="142"/>
      <c r="D1813" s="142"/>
      <c r="E1813" s="142"/>
      <c r="F1813" s="142"/>
      <c r="G1813" s="142"/>
      <c r="H1813" s="142"/>
      <c r="I1813" s="142"/>
      <c r="J1813" s="138"/>
      <c r="K1813" s="139"/>
      <c r="L1813" s="139"/>
      <c r="M1813" s="139"/>
      <c r="N1813" s="139"/>
      <c r="O1813" s="139"/>
      <c r="P1813" s="139"/>
      <c r="Q1813" s="139"/>
      <c r="R1813" s="140"/>
    </row>
    <row r="1814" spans="2:18" thickBot="1" x14ac:dyDescent="0.35"/>
    <row r="1815" spans="2:18" x14ac:dyDescent="0.25">
      <c r="B1815" s="173" t="s">
        <v>1</v>
      </c>
      <c r="C1815" s="154"/>
      <c r="D1815" s="154"/>
      <c r="E1815" s="154"/>
      <c r="F1815" s="154"/>
      <c r="G1815" s="154"/>
      <c r="H1815" s="154"/>
      <c r="I1815" s="154"/>
      <c r="J1815" s="154"/>
      <c r="K1815" s="154"/>
      <c r="L1815" s="154"/>
      <c r="M1815" s="154"/>
      <c r="N1815" s="154"/>
      <c r="O1815" s="154"/>
      <c r="P1815" s="154"/>
      <c r="Q1815" s="154"/>
      <c r="R1815" s="155"/>
    </row>
    <row r="1816" spans="2:18" x14ac:dyDescent="0.25">
      <c r="B1816" s="174"/>
      <c r="C1816" s="157"/>
      <c r="D1816" s="157"/>
      <c r="E1816" s="157"/>
      <c r="F1816" s="157"/>
      <c r="G1816" s="157"/>
      <c r="H1816" s="157"/>
      <c r="I1816" s="157"/>
      <c r="J1816" s="157"/>
      <c r="K1816" s="157"/>
      <c r="L1816" s="157"/>
      <c r="M1816" s="157"/>
      <c r="N1816" s="157"/>
      <c r="O1816" s="157"/>
      <c r="P1816" s="157"/>
      <c r="Q1816" s="157"/>
      <c r="R1816" s="158"/>
    </row>
    <row r="1817" spans="2:18" x14ac:dyDescent="0.25">
      <c r="B1817" s="174"/>
      <c r="C1817" s="157"/>
      <c r="D1817" s="157"/>
      <c r="E1817" s="157"/>
      <c r="F1817" s="157"/>
      <c r="G1817" s="157"/>
      <c r="H1817" s="157"/>
      <c r="I1817" s="157"/>
      <c r="J1817" s="157"/>
      <c r="K1817" s="157"/>
      <c r="L1817" s="157"/>
      <c r="M1817" s="157"/>
      <c r="N1817" s="157"/>
      <c r="O1817" s="157"/>
      <c r="P1817" s="157"/>
      <c r="Q1817" s="157"/>
      <c r="R1817" s="158"/>
    </row>
    <row r="1818" spans="2:18" x14ac:dyDescent="0.25">
      <c r="B1818" s="174" t="s">
        <v>2</v>
      </c>
      <c r="C1818" s="157"/>
      <c r="D1818" s="157"/>
      <c r="E1818" s="157"/>
      <c r="F1818" s="157"/>
      <c r="G1818" s="157"/>
      <c r="H1818" s="157"/>
      <c r="I1818" s="157"/>
      <c r="J1818" s="157"/>
      <c r="K1818" s="157"/>
      <c r="L1818" s="157"/>
      <c r="M1818" s="157"/>
      <c r="N1818" s="157"/>
      <c r="O1818" s="157"/>
      <c r="P1818" s="157"/>
      <c r="Q1818" s="157"/>
      <c r="R1818" s="158"/>
    </row>
    <row r="1819" spans="2:18" x14ac:dyDescent="0.25">
      <c r="B1819" s="174"/>
      <c r="C1819" s="157"/>
      <c r="D1819" s="157"/>
      <c r="E1819" s="157"/>
      <c r="F1819" s="157"/>
      <c r="G1819" s="157"/>
      <c r="H1819" s="157"/>
      <c r="I1819" s="157"/>
      <c r="J1819" s="157"/>
      <c r="K1819" s="157"/>
      <c r="L1819" s="157"/>
      <c r="M1819" s="157"/>
      <c r="N1819" s="157"/>
      <c r="O1819" s="157"/>
      <c r="P1819" s="157"/>
      <c r="Q1819" s="157"/>
      <c r="R1819" s="158"/>
    </row>
    <row r="1820" spans="2:18" ht="15.75" thickBot="1" x14ac:dyDescent="0.3">
      <c r="B1820" s="175" t="s">
        <v>3</v>
      </c>
      <c r="C1820" s="146"/>
      <c r="D1820" s="146"/>
      <c r="E1820" s="146"/>
      <c r="F1820" s="146"/>
      <c r="G1820" s="146"/>
      <c r="H1820" s="146"/>
      <c r="I1820" s="146"/>
      <c r="J1820" s="146"/>
      <c r="K1820" s="146"/>
      <c r="L1820" s="146"/>
      <c r="M1820" s="146"/>
      <c r="N1820" s="146"/>
      <c r="O1820" s="146"/>
      <c r="P1820" s="146"/>
      <c r="Q1820" s="146"/>
      <c r="R1820" s="176"/>
    </row>
    <row r="1821" spans="2:18" thickBot="1" x14ac:dyDescent="0.35"/>
    <row r="1822" spans="2:18" ht="14.45" x14ac:dyDescent="0.3">
      <c r="B1822" s="177"/>
      <c r="C1822" s="178"/>
      <c r="D1822" s="178"/>
      <c r="E1822" s="178"/>
      <c r="F1822" s="178"/>
      <c r="G1822" s="178"/>
      <c r="H1822" s="178"/>
      <c r="I1822" s="178"/>
      <c r="J1822" s="178"/>
      <c r="K1822" s="178"/>
      <c r="L1822" s="178"/>
      <c r="M1822" s="178"/>
      <c r="N1822" s="178"/>
      <c r="O1822" s="178"/>
      <c r="P1822" s="178"/>
      <c r="Q1822" s="178"/>
      <c r="R1822" s="9"/>
    </row>
    <row r="1823" spans="2:18" ht="15.75" thickBot="1" x14ac:dyDescent="0.3">
      <c r="B1823" s="143" t="s">
        <v>4</v>
      </c>
      <c r="C1823" s="144"/>
      <c r="D1823" s="146" t="s">
        <v>273</v>
      </c>
      <c r="E1823" s="146"/>
      <c r="F1823" s="58"/>
      <c r="G1823" s="58" t="s">
        <v>7</v>
      </c>
      <c r="H1823" s="179">
        <v>43546</v>
      </c>
      <c r="I1823" s="146"/>
      <c r="J1823" s="58"/>
      <c r="K1823" s="58" t="s">
        <v>11</v>
      </c>
      <c r="L1823" s="147" t="s">
        <v>228</v>
      </c>
      <c r="M1823" s="147"/>
      <c r="N1823" s="58"/>
      <c r="O1823" s="58" t="s">
        <v>13</v>
      </c>
      <c r="P1823" s="100" t="s">
        <v>197</v>
      </c>
      <c r="Q1823" s="144"/>
      <c r="R1823" s="145"/>
    </row>
    <row r="1824" spans="2:18" ht="14.45" x14ac:dyDescent="0.3">
      <c r="B1824" s="143"/>
      <c r="C1824" s="144"/>
      <c r="D1824" s="144"/>
      <c r="E1824" s="144"/>
      <c r="F1824" s="144"/>
      <c r="G1824" s="144"/>
      <c r="H1824" s="144"/>
      <c r="I1824" s="144"/>
      <c r="J1824" s="144"/>
      <c r="K1824" s="144"/>
      <c r="L1824" s="144"/>
      <c r="M1824" s="144"/>
      <c r="N1824" s="144"/>
      <c r="O1824" s="144"/>
      <c r="P1824" s="144"/>
      <c r="Q1824" s="144"/>
      <c r="R1824" s="145"/>
    </row>
    <row r="1825" spans="2:18" ht="15.75" thickBot="1" x14ac:dyDescent="0.3">
      <c r="B1825" s="143" t="s">
        <v>5</v>
      </c>
      <c r="C1825" s="144"/>
      <c r="D1825" s="146"/>
      <c r="E1825" s="146"/>
      <c r="F1825" s="58"/>
      <c r="G1825" s="58" t="s">
        <v>8</v>
      </c>
      <c r="H1825" s="146">
        <v>1230</v>
      </c>
      <c r="I1825" s="146"/>
      <c r="J1825" s="58"/>
      <c r="K1825" s="58" t="s">
        <v>12</v>
      </c>
      <c r="L1825" s="147"/>
      <c r="M1825" s="147"/>
      <c r="N1825" s="58"/>
      <c r="O1825" s="58" t="s">
        <v>14</v>
      </c>
      <c r="P1825" s="28" t="s">
        <v>199</v>
      </c>
      <c r="Q1825" s="144"/>
      <c r="R1825" s="145"/>
    </row>
    <row r="1826" spans="2:18" ht="14.45" x14ac:dyDescent="0.3">
      <c r="B1826" s="143"/>
      <c r="C1826" s="144"/>
      <c r="D1826" s="144"/>
      <c r="E1826" s="144"/>
      <c r="F1826" s="144"/>
      <c r="G1826" s="144"/>
      <c r="H1826" s="144"/>
      <c r="I1826" s="144"/>
      <c r="J1826" s="144"/>
      <c r="K1826" s="144"/>
      <c r="L1826" s="144"/>
      <c r="M1826" s="144"/>
      <c r="N1826" s="144"/>
      <c r="O1826" s="144"/>
      <c r="P1826" s="144"/>
      <c r="Q1826" s="144"/>
      <c r="R1826" s="145"/>
    </row>
    <row r="1827" spans="2:18" ht="15.75" thickBot="1" x14ac:dyDescent="0.3">
      <c r="B1827" s="143" t="s">
        <v>6</v>
      </c>
      <c r="C1827" s="144"/>
      <c r="D1827" s="146" t="s">
        <v>213</v>
      </c>
      <c r="E1827" s="146"/>
      <c r="F1827" s="58"/>
      <c r="G1827" s="58" t="s">
        <v>9</v>
      </c>
      <c r="H1827" s="146" t="s">
        <v>262</v>
      </c>
      <c r="I1827" s="146"/>
      <c r="J1827" s="58"/>
      <c r="K1827" s="58" t="s">
        <v>10</v>
      </c>
      <c r="L1827" s="147"/>
      <c r="M1827" s="147"/>
      <c r="N1827" s="58"/>
      <c r="O1827" s="58" t="s">
        <v>15</v>
      </c>
      <c r="P1827" s="47">
        <v>60</v>
      </c>
      <c r="Q1827" s="46" t="s">
        <v>16</v>
      </c>
      <c r="R1827" s="48">
        <v>154</v>
      </c>
    </row>
    <row r="1828" spans="2:18" thickBot="1" x14ac:dyDescent="0.35">
      <c r="B1828" s="148"/>
      <c r="C1828" s="149"/>
      <c r="D1828" s="149"/>
      <c r="E1828" s="149"/>
      <c r="F1828" s="149"/>
      <c r="G1828" s="149"/>
      <c r="H1828" s="149"/>
      <c r="I1828" s="149"/>
      <c r="J1828" s="149"/>
      <c r="K1828" s="149"/>
      <c r="L1828" s="149"/>
      <c r="M1828" s="149"/>
      <c r="N1828" s="149"/>
      <c r="O1828" s="149"/>
      <c r="P1828" s="149"/>
      <c r="Q1828" s="149"/>
      <c r="R1828" s="150"/>
    </row>
    <row r="1829" spans="2:18" thickBot="1" x14ac:dyDescent="0.35"/>
    <row r="1830" spans="2:18" x14ac:dyDescent="0.25">
      <c r="B1830" s="151" t="s">
        <v>17</v>
      </c>
      <c r="C1830" s="152"/>
      <c r="D1830" s="152"/>
      <c r="E1830" s="152"/>
      <c r="F1830" s="152"/>
      <c r="G1830" s="152"/>
      <c r="H1830" s="152"/>
      <c r="I1830" s="152"/>
      <c r="J1830" s="153" t="s">
        <v>24</v>
      </c>
      <c r="K1830" s="154"/>
      <c r="L1830" s="154"/>
      <c r="M1830" s="154"/>
      <c r="N1830" s="154"/>
      <c r="O1830" s="154"/>
      <c r="P1830" s="154"/>
      <c r="Q1830" s="154"/>
      <c r="R1830" s="155"/>
    </row>
    <row r="1831" spans="2:18" x14ac:dyDescent="0.25">
      <c r="B1831" s="162" t="s">
        <v>18</v>
      </c>
      <c r="C1831" s="163" t="s">
        <v>19</v>
      </c>
      <c r="D1831" s="163" t="s">
        <v>20</v>
      </c>
      <c r="E1831" s="147" t="s">
        <v>25</v>
      </c>
      <c r="F1831" s="147"/>
      <c r="G1831" s="147" t="s">
        <v>26</v>
      </c>
      <c r="H1831" s="147"/>
      <c r="I1831" s="163" t="s">
        <v>23</v>
      </c>
      <c r="J1831" s="156"/>
      <c r="K1831" s="157"/>
      <c r="L1831" s="157"/>
      <c r="M1831" s="157"/>
      <c r="N1831" s="157"/>
      <c r="O1831" s="157"/>
      <c r="P1831" s="157"/>
      <c r="Q1831" s="157"/>
      <c r="R1831" s="158"/>
    </row>
    <row r="1832" spans="2:18" x14ac:dyDescent="0.25">
      <c r="B1832" s="162"/>
      <c r="C1832" s="163"/>
      <c r="D1832" s="163"/>
      <c r="E1832" s="6" t="s">
        <v>21</v>
      </c>
      <c r="F1832" s="6" t="s">
        <v>22</v>
      </c>
      <c r="G1832" s="6" t="s">
        <v>21</v>
      </c>
      <c r="H1832" s="6" t="s">
        <v>22</v>
      </c>
      <c r="I1832" s="163"/>
      <c r="J1832" s="159"/>
      <c r="K1832" s="160"/>
      <c r="L1832" s="160"/>
      <c r="M1832" s="160"/>
      <c r="N1832" s="160"/>
      <c r="O1832" s="160"/>
      <c r="P1832" s="160"/>
      <c r="Q1832" s="160"/>
      <c r="R1832" s="161"/>
    </row>
    <row r="1833" spans="2:18" ht="30.6" customHeight="1" x14ac:dyDescent="0.25">
      <c r="B1833" s="11" t="s">
        <v>50</v>
      </c>
      <c r="C1833" s="12" t="s">
        <v>40</v>
      </c>
      <c r="D1833" s="12" t="s">
        <v>139</v>
      </c>
      <c r="E1833" s="12" t="s">
        <v>62</v>
      </c>
      <c r="F1833" s="15" t="s">
        <v>536</v>
      </c>
      <c r="G1833" s="6"/>
      <c r="H1833" s="6"/>
      <c r="I1833" s="97" t="s">
        <v>768</v>
      </c>
      <c r="J1833" s="164" t="s">
        <v>198</v>
      </c>
      <c r="K1833" s="165"/>
      <c r="L1833" s="165"/>
      <c r="M1833" s="165"/>
      <c r="N1833" s="165"/>
      <c r="O1833" s="165"/>
      <c r="P1833" s="165"/>
      <c r="Q1833" s="165"/>
      <c r="R1833" s="166"/>
    </row>
    <row r="1834" spans="2:18" ht="35.450000000000003" customHeight="1" x14ac:dyDescent="0.25">
      <c r="B1834" s="11" t="s">
        <v>50</v>
      </c>
      <c r="C1834" s="12" t="s">
        <v>40</v>
      </c>
      <c r="D1834" s="12" t="s">
        <v>139</v>
      </c>
      <c r="E1834" s="12" t="s">
        <v>62</v>
      </c>
      <c r="F1834" s="15" t="s">
        <v>536</v>
      </c>
      <c r="G1834" s="6"/>
      <c r="H1834" s="6"/>
      <c r="I1834" s="97" t="s">
        <v>768</v>
      </c>
      <c r="J1834" s="164" t="s">
        <v>164</v>
      </c>
      <c r="K1834" s="165"/>
      <c r="L1834" s="165"/>
      <c r="M1834" s="165"/>
      <c r="N1834" s="165"/>
      <c r="O1834" s="165"/>
      <c r="P1834" s="165"/>
      <c r="Q1834" s="165"/>
      <c r="R1834" s="166"/>
    </row>
    <row r="1835" spans="2:18" ht="33.6" customHeight="1" x14ac:dyDescent="0.25">
      <c r="B1835" s="11" t="s">
        <v>50</v>
      </c>
      <c r="C1835" s="12" t="s">
        <v>40</v>
      </c>
      <c r="D1835" s="12" t="s">
        <v>139</v>
      </c>
      <c r="E1835" s="12" t="s">
        <v>62</v>
      </c>
      <c r="F1835" s="15" t="s">
        <v>537</v>
      </c>
      <c r="G1835" s="6"/>
      <c r="H1835" s="6"/>
      <c r="I1835" s="97" t="s">
        <v>768</v>
      </c>
      <c r="J1835" s="164" t="s">
        <v>200</v>
      </c>
      <c r="K1835" s="165"/>
      <c r="L1835" s="165"/>
      <c r="M1835" s="165"/>
      <c r="N1835" s="165"/>
      <c r="O1835" s="165"/>
      <c r="P1835" s="165"/>
      <c r="Q1835" s="165"/>
      <c r="R1835" s="166"/>
    </row>
    <row r="1836" spans="2:18" ht="37.15" customHeight="1" x14ac:dyDescent="0.25">
      <c r="B1836" s="11" t="s">
        <v>50</v>
      </c>
      <c r="C1836" s="12" t="s">
        <v>40</v>
      </c>
      <c r="D1836" s="12" t="s">
        <v>139</v>
      </c>
      <c r="E1836" s="12" t="s">
        <v>62</v>
      </c>
      <c r="F1836" s="15" t="s">
        <v>537</v>
      </c>
      <c r="G1836" s="6"/>
      <c r="H1836" s="6"/>
      <c r="I1836" s="97" t="s">
        <v>768</v>
      </c>
      <c r="J1836" s="164" t="s">
        <v>96</v>
      </c>
      <c r="K1836" s="165"/>
      <c r="L1836" s="165"/>
      <c r="M1836" s="165"/>
      <c r="N1836" s="165"/>
      <c r="O1836" s="165"/>
      <c r="P1836" s="165"/>
      <c r="Q1836" s="165"/>
      <c r="R1836" s="166"/>
    </row>
    <row r="1837" spans="2:18" ht="34.9" customHeight="1" x14ac:dyDescent="0.25">
      <c r="B1837" s="11" t="s">
        <v>50</v>
      </c>
      <c r="C1837" s="12" t="s">
        <v>58</v>
      </c>
      <c r="D1837" s="12" t="s">
        <v>56</v>
      </c>
      <c r="E1837" s="12" t="s">
        <v>62</v>
      </c>
      <c r="F1837" s="12" t="s">
        <v>268</v>
      </c>
      <c r="G1837" s="3"/>
      <c r="H1837" s="3"/>
      <c r="I1837" s="97" t="s">
        <v>768</v>
      </c>
      <c r="J1837" s="164" t="s">
        <v>93</v>
      </c>
      <c r="K1837" s="165"/>
      <c r="L1837" s="165"/>
      <c r="M1837" s="165"/>
      <c r="N1837" s="165"/>
      <c r="O1837" s="165"/>
      <c r="P1837" s="165"/>
      <c r="Q1837" s="165"/>
      <c r="R1837" s="166"/>
    </row>
    <row r="1838" spans="2:18" ht="31.15" customHeight="1" x14ac:dyDescent="0.25">
      <c r="B1838" s="11" t="s">
        <v>94</v>
      </c>
      <c r="C1838" s="12" t="s">
        <v>58</v>
      </c>
      <c r="D1838" s="12" t="s">
        <v>56</v>
      </c>
      <c r="E1838" s="12" t="s">
        <v>62</v>
      </c>
      <c r="F1838" s="12" t="s">
        <v>268</v>
      </c>
      <c r="G1838" s="3"/>
      <c r="H1838" s="3"/>
      <c r="I1838" s="3"/>
      <c r="J1838" s="164" t="s">
        <v>93</v>
      </c>
      <c r="K1838" s="165"/>
      <c r="L1838" s="165"/>
      <c r="M1838" s="165"/>
      <c r="N1838" s="165"/>
      <c r="O1838" s="165"/>
      <c r="P1838" s="165"/>
      <c r="Q1838" s="165"/>
      <c r="R1838" s="166"/>
    </row>
    <row r="1839" spans="2:18" ht="14.45" customHeight="1" x14ac:dyDescent="0.25">
      <c r="B1839" s="130" t="s">
        <v>51</v>
      </c>
      <c r="C1839" s="131"/>
      <c r="D1839" s="131"/>
      <c r="E1839" s="131"/>
      <c r="F1839" s="131"/>
      <c r="G1839" s="131"/>
      <c r="H1839" s="131"/>
      <c r="I1839" s="131"/>
      <c r="J1839" s="167" t="s">
        <v>380</v>
      </c>
      <c r="K1839" s="168"/>
      <c r="L1839" s="168"/>
      <c r="M1839" s="168"/>
      <c r="N1839" s="168"/>
      <c r="O1839" s="168"/>
      <c r="P1839" s="168"/>
      <c r="Q1839" s="168"/>
      <c r="R1839" s="169"/>
    </row>
    <row r="1840" spans="2:18" ht="64.150000000000006" customHeight="1" x14ac:dyDescent="0.25">
      <c r="B1840" s="130"/>
      <c r="C1840" s="131"/>
      <c r="D1840" s="131"/>
      <c r="E1840" s="131"/>
      <c r="F1840" s="131"/>
      <c r="G1840" s="131"/>
      <c r="H1840" s="131"/>
      <c r="I1840" s="131"/>
      <c r="J1840" s="170"/>
      <c r="K1840" s="171"/>
      <c r="L1840" s="171"/>
      <c r="M1840" s="171"/>
      <c r="N1840" s="171"/>
      <c r="O1840" s="171"/>
      <c r="P1840" s="171"/>
      <c r="Q1840" s="171"/>
      <c r="R1840" s="172"/>
    </row>
    <row r="1841" spans="2:18" ht="14.45" customHeight="1" x14ac:dyDescent="0.25">
      <c r="B1841" s="130" t="s">
        <v>54</v>
      </c>
      <c r="C1841" s="131"/>
      <c r="D1841" s="131"/>
      <c r="E1841" s="131"/>
      <c r="F1841" s="131"/>
      <c r="G1841" s="131"/>
      <c r="H1841" s="131"/>
      <c r="I1841" s="131"/>
      <c r="J1841" s="132" t="s">
        <v>404</v>
      </c>
      <c r="K1841" s="133"/>
      <c r="L1841" s="133"/>
      <c r="M1841" s="133"/>
      <c r="N1841" s="133"/>
      <c r="O1841" s="133"/>
      <c r="P1841" s="133"/>
      <c r="Q1841" s="133"/>
      <c r="R1841" s="134"/>
    </row>
    <row r="1842" spans="2:18" x14ac:dyDescent="0.25">
      <c r="B1842" s="130"/>
      <c r="C1842" s="131"/>
      <c r="D1842" s="131"/>
      <c r="E1842" s="131"/>
      <c r="F1842" s="131"/>
      <c r="G1842" s="131"/>
      <c r="H1842" s="131"/>
      <c r="I1842" s="131"/>
      <c r="J1842" s="135"/>
      <c r="K1842" s="136"/>
      <c r="L1842" s="136"/>
      <c r="M1842" s="136"/>
      <c r="N1842" s="136"/>
      <c r="O1842" s="136"/>
      <c r="P1842" s="136"/>
      <c r="Q1842" s="136"/>
      <c r="R1842" s="137"/>
    </row>
    <row r="1843" spans="2:18" x14ac:dyDescent="0.25">
      <c r="B1843" s="130" t="s">
        <v>351</v>
      </c>
      <c r="C1843" s="131"/>
      <c r="D1843" s="131"/>
      <c r="E1843" s="131"/>
      <c r="F1843" s="131"/>
      <c r="G1843" s="131"/>
      <c r="H1843" s="131"/>
      <c r="I1843" s="131"/>
      <c r="J1843" s="135"/>
      <c r="K1843" s="136"/>
      <c r="L1843" s="136"/>
      <c r="M1843" s="136"/>
      <c r="N1843" s="136"/>
      <c r="O1843" s="136"/>
      <c r="P1843" s="136"/>
      <c r="Q1843" s="136"/>
      <c r="R1843" s="137"/>
    </row>
    <row r="1844" spans="2:18" ht="15.75" thickBot="1" x14ac:dyDescent="0.3">
      <c r="B1844" s="141"/>
      <c r="C1844" s="142"/>
      <c r="D1844" s="142"/>
      <c r="E1844" s="142"/>
      <c r="F1844" s="142"/>
      <c r="G1844" s="142"/>
      <c r="H1844" s="142"/>
      <c r="I1844" s="142"/>
      <c r="J1844" s="138"/>
      <c r="K1844" s="139"/>
      <c r="L1844" s="139"/>
      <c r="M1844" s="139"/>
      <c r="N1844" s="139"/>
      <c r="O1844" s="139"/>
      <c r="P1844" s="139"/>
      <c r="Q1844" s="139"/>
      <c r="R1844" s="140"/>
    </row>
    <row r="1845" spans="2:18" thickBot="1" x14ac:dyDescent="0.35"/>
    <row r="1846" spans="2:18" x14ac:dyDescent="0.25">
      <c r="B1846" s="173" t="s">
        <v>1</v>
      </c>
      <c r="C1846" s="154"/>
      <c r="D1846" s="154"/>
      <c r="E1846" s="154"/>
      <c r="F1846" s="154"/>
      <c r="G1846" s="154"/>
      <c r="H1846" s="154"/>
      <c r="I1846" s="154"/>
      <c r="J1846" s="154"/>
      <c r="K1846" s="154"/>
      <c r="L1846" s="154"/>
      <c r="M1846" s="154"/>
      <c r="N1846" s="154"/>
      <c r="O1846" s="154"/>
      <c r="P1846" s="154"/>
      <c r="Q1846" s="154"/>
      <c r="R1846" s="155"/>
    </row>
    <row r="1847" spans="2:18" x14ac:dyDescent="0.25">
      <c r="B1847" s="174"/>
      <c r="C1847" s="157"/>
      <c r="D1847" s="157"/>
      <c r="E1847" s="157"/>
      <c r="F1847" s="157"/>
      <c r="G1847" s="157"/>
      <c r="H1847" s="157"/>
      <c r="I1847" s="157"/>
      <c r="J1847" s="157"/>
      <c r="K1847" s="157"/>
      <c r="L1847" s="157"/>
      <c r="M1847" s="157"/>
      <c r="N1847" s="157"/>
      <c r="O1847" s="157"/>
      <c r="P1847" s="157"/>
      <c r="Q1847" s="157"/>
      <c r="R1847" s="158"/>
    </row>
    <row r="1848" spans="2:18" x14ac:dyDescent="0.25">
      <c r="B1848" s="174"/>
      <c r="C1848" s="157"/>
      <c r="D1848" s="157"/>
      <c r="E1848" s="157"/>
      <c r="F1848" s="157"/>
      <c r="G1848" s="157"/>
      <c r="H1848" s="157"/>
      <c r="I1848" s="157"/>
      <c r="J1848" s="157"/>
      <c r="K1848" s="157"/>
      <c r="L1848" s="157"/>
      <c r="M1848" s="157"/>
      <c r="N1848" s="157"/>
      <c r="O1848" s="157"/>
      <c r="P1848" s="157"/>
      <c r="Q1848" s="157"/>
      <c r="R1848" s="158"/>
    </row>
    <row r="1849" spans="2:18" x14ac:dyDescent="0.25">
      <c r="B1849" s="174" t="s">
        <v>2</v>
      </c>
      <c r="C1849" s="157"/>
      <c r="D1849" s="157"/>
      <c r="E1849" s="157"/>
      <c r="F1849" s="157"/>
      <c r="G1849" s="157"/>
      <c r="H1849" s="157"/>
      <c r="I1849" s="157"/>
      <c r="J1849" s="157"/>
      <c r="K1849" s="157"/>
      <c r="L1849" s="157"/>
      <c r="M1849" s="157"/>
      <c r="N1849" s="157"/>
      <c r="O1849" s="157"/>
      <c r="P1849" s="157"/>
      <c r="Q1849" s="157"/>
      <c r="R1849" s="158"/>
    </row>
    <row r="1850" spans="2:18" x14ac:dyDescent="0.25">
      <c r="B1850" s="174"/>
      <c r="C1850" s="157"/>
      <c r="D1850" s="157"/>
      <c r="E1850" s="157"/>
      <c r="F1850" s="157"/>
      <c r="G1850" s="157"/>
      <c r="H1850" s="157"/>
      <c r="I1850" s="157"/>
      <c r="J1850" s="157"/>
      <c r="K1850" s="157"/>
      <c r="L1850" s="157"/>
      <c r="M1850" s="157"/>
      <c r="N1850" s="157"/>
      <c r="O1850" s="157"/>
      <c r="P1850" s="157"/>
      <c r="Q1850" s="157"/>
      <c r="R1850" s="158"/>
    </row>
    <row r="1851" spans="2:18" ht="15.75" thickBot="1" x14ac:dyDescent="0.3">
      <c r="B1851" s="175" t="s">
        <v>3</v>
      </c>
      <c r="C1851" s="146"/>
      <c r="D1851" s="146"/>
      <c r="E1851" s="146"/>
      <c r="F1851" s="146"/>
      <c r="G1851" s="146"/>
      <c r="H1851" s="146"/>
      <c r="I1851" s="146"/>
      <c r="J1851" s="146"/>
      <c r="K1851" s="146"/>
      <c r="L1851" s="146"/>
      <c r="M1851" s="146"/>
      <c r="N1851" s="146"/>
      <c r="O1851" s="146"/>
      <c r="P1851" s="146"/>
      <c r="Q1851" s="146"/>
      <c r="R1851" s="176"/>
    </row>
    <row r="1852" spans="2:18" thickBot="1" x14ac:dyDescent="0.35"/>
    <row r="1853" spans="2:18" ht="14.45" x14ac:dyDescent="0.3">
      <c r="B1853" s="177"/>
      <c r="C1853" s="178"/>
      <c r="D1853" s="178"/>
      <c r="E1853" s="178"/>
      <c r="F1853" s="178"/>
      <c r="G1853" s="178"/>
      <c r="H1853" s="178"/>
      <c r="I1853" s="178"/>
      <c r="J1853" s="178"/>
      <c r="K1853" s="178"/>
      <c r="L1853" s="178"/>
      <c r="M1853" s="178"/>
      <c r="N1853" s="178"/>
      <c r="O1853" s="178"/>
      <c r="P1853" s="178"/>
      <c r="Q1853" s="178"/>
      <c r="R1853" s="9"/>
    </row>
    <row r="1854" spans="2:18" ht="15.75" thickBot="1" x14ac:dyDescent="0.3">
      <c r="B1854" s="143" t="s">
        <v>4</v>
      </c>
      <c r="C1854" s="144"/>
      <c r="D1854" s="146" t="s">
        <v>273</v>
      </c>
      <c r="E1854" s="146"/>
      <c r="F1854" s="58"/>
      <c r="G1854" s="58" t="s">
        <v>7</v>
      </c>
      <c r="H1854" s="179">
        <v>43546</v>
      </c>
      <c r="I1854" s="146"/>
      <c r="J1854" s="58"/>
      <c r="K1854" s="58" t="s">
        <v>11</v>
      </c>
      <c r="L1854" s="147" t="s">
        <v>228</v>
      </c>
      <c r="M1854" s="147"/>
      <c r="N1854" s="58"/>
      <c r="O1854" s="58" t="s">
        <v>13</v>
      </c>
      <c r="P1854" s="98" t="s">
        <v>199</v>
      </c>
      <c r="Q1854" s="144"/>
      <c r="R1854" s="145"/>
    </row>
    <row r="1855" spans="2:18" ht="14.45" x14ac:dyDescent="0.3">
      <c r="B1855" s="143"/>
      <c r="C1855" s="144"/>
      <c r="D1855" s="144"/>
      <c r="E1855" s="144"/>
      <c r="F1855" s="144"/>
      <c r="G1855" s="144"/>
      <c r="H1855" s="144"/>
      <c r="I1855" s="144"/>
      <c r="J1855" s="144"/>
      <c r="K1855" s="144"/>
      <c r="L1855" s="144"/>
      <c r="M1855" s="144"/>
      <c r="N1855" s="144"/>
      <c r="O1855" s="144"/>
      <c r="P1855" s="144"/>
      <c r="Q1855" s="144"/>
      <c r="R1855" s="145"/>
    </row>
    <row r="1856" spans="2:18" ht="15.75" thickBot="1" x14ac:dyDescent="0.3">
      <c r="B1856" s="143" t="s">
        <v>5</v>
      </c>
      <c r="C1856" s="144"/>
      <c r="D1856" s="146"/>
      <c r="E1856" s="146"/>
      <c r="F1856" s="58"/>
      <c r="G1856" s="58" t="s">
        <v>8</v>
      </c>
      <c r="H1856" s="146">
        <v>1230</v>
      </c>
      <c r="I1856" s="146"/>
      <c r="J1856" s="58"/>
      <c r="K1856" s="58" t="s">
        <v>12</v>
      </c>
      <c r="L1856" s="147"/>
      <c r="M1856" s="147"/>
      <c r="N1856" s="58"/>
      <c r="O1856" s="58" t="s">
        <v>14</v>
      </c>
      <c r="P1856" s="28" t="s">
        <v>201</v>
      </c>
      <c r="Q1856" s="144"/>
      <c r="R1856" s="145"/>
    </row>
    <row r="1857" spans="2:18" ht="14.45" x14ac:dyDescent="0.3">
      <c r="B1857" s="143"/>
      <c r="C1857" s="144"/>
      <c r="D1857" s="144"/>
      <c r="E1857" s="144"/>
      <c r="F1857" s="144"/>
      <c r="G1857" s="144"/>
      <c r="H1857" s="144"/>
      <c r="I1857" s="144"/>
      <c r="J1857" s="144"/>
      <c r="K1857" s="144"/>
      <c r="L1857" s="144"/>
      <c r="M1857" s="144"/>
      <c r="N1857" s="144"/>
      <c r="O1857" s="144"/>
      <c r="P1857" s="144"/>
      <c r="Q1857" s="144"/>
      <c r="R1857" s="145"/>
    </row>
    <row r="1858" spans="2:18" ht="15.75" thickBot="1" x14ac:dyDescent="0.3">
      <c r="B1858" s="143" t="s">
        <v>6</v>
      </c>
      <c r="C1858" s="144"/>
      <c r="D1858" s="146" t="s">
        <v>213</v>
      </c>
      <c r="E1858" s="146"/>
      <c r="F1858" s="58"/>
      <c r="G1858" s="58" t="s">
        <v>9</v>
      </c>
      <c r="H1858" s="146" t="s">
        <v>214</v>
      </c>
      <c r="I1858" s="146"/>
      <c r="J1858" s="58"/>
      <c r="K1858" s="58" t="s">
        <v>10</v>
      </c>
      <c r="L1858" s="147"/>
      <c r="M1858" s="147"/>
      <c r="N1858" s="58"/>
      <c r="O1858" s="58" t="s">
        <v>15</v>
      </c>
      <c r="P1858" s="47">
        <v>61</v>
      </c>
      <c r="Q1858" s="46" t="s">
        <v>16</v>
      </c>
      <c r="R1858" s="48">
        <v>154</v>
      </c>
    </row>
    <row r="1859" spans="2:18" thickBot="1" x14ac:dyDescent="0.35">
      <c r="B1859" s="148"/>
      <c r="C1859" s="149"/>
      <c r="D1859" s="149"/>
      <c r="E1859" s="149"/>
      <c r="F1859" s="149"/>
      <c r="G1859" s="149"/>
      <c r="H1859" s="149"/>
      <c r="I1859" s="149"/>
      <c r="J1859" s="149"/>
      <c r="K1859" s="149"/>
      <c r="L1859" s="149"/>
      <c r="M1859" s="149"/>
      <c r="N1859" s="149"/>
      <c r="O1859" s="149"/>
      <c r="P1859" s="149"/>
      <c r="Q1859" s="149"/>
      <c r="R1859" s="150"/>
    </row>
    <row r="1860" spans="2:18" thickBot="1" x14ac:dyDescent="0.35"/>
    <row r="1861" spans="2:18" x14ac:dyDescent="0.25">
      <c r="B1861" s="151" t="s">
        <v>17</v>
      </c>
      <c r="C1861" s="152"/>
      <c r="D1861" s="152"/>
      <c r="E1861" s="152"/>
      <c r="F1861" s="152"/>
      <c r="G1861" s="152"/>
      <c r="H1861" s="152"/>
      <c r="I1861" s="152"/>
      <c r="J1861" s="153" t="s">
        <v>24</v>
      </c>
      <c r="K1861" s="154"/>
      <c r="L1861" s="154"/>
      <c r="M1861" s="154"/>
      <c r="N1861" s="154"/>
      <c r="O1861" s="154"/>
      <c r="P1861" s="154"/>
      <c r="Q1861" s="154"/>
      <c r="R1861" s="155"/>
    </row>
    <row r="1862" spans="2:18" x14ac:dyDescent="0.25">
      <c r="B1862" s="162" t="s">
        <v>18</v>
      </c>
      <c r="C1862" s="163" t="s">
        <v>19</v>
      </c>
      <c r="D1862" s="163" t="s">
        <v>20</v>
      </c>
      <c r="E1862" s="147" t="s">
        <v>25</v>
      </c>
      <c r="F1862" s="147"/>
      <c r="G1862" s="147" t="s">
        <v>26</v>
      </c>
      <c r="H1862" s="147"/>
      <c r="I1862" s="163" t="s">
        <v>23</v>
      </c>
      <c r="J1862" s="156"/>
      <c r="K1862" s="157"/>
      <c r="L1862" s="157"/>
      <c r="M1862" s="157"/>
      <c r="N1862" s="157"/>
      <c r="O1862" s="157"/>
      <c r="P1862" s="157"/>
      <c r="Q1862" s="157"/>
      <c r="R1862" s="158"/>
    </row>
    <row r="1863" spans="2:18" x14ac:dyDescent="0.25">
      <c r="B1863" s="162"/>
      <c r="C1863" s="163"/>
      <c r="D1863" s="163"/>
      <c r="E1863" s="6" t="s">
        <v>21</v>
      </c>
      <c r="F1863" s="6" t="s">
        <v>22</v>
      </c>
      <c r="G1863" s="6" t="s">
        <v>21</v>
      </c>
      <c r="H1863" s="6" t="s">
        <v>22</v>
      </c>
      <c r="I1863" s="163"/>
      <c r="J1863" s="159"/>
      <c r="K1863" s="160"/>
      <c r="L1863" s="160"/>
      <c r="M1863" s="160"/>
      <c r="N1863" s="160"/>
      <c r="O1863" s="160"/>
      <c r="P1863" s="160"/>
      <c r="Q1863" s="160"/>
      <c r="R1863" s="161"/>
    </row>
    <row r="1864" spans="2:18" ht="29.45" customHeight="1" x14ac:dyDescent="0.25">
      <c r="B1864" s="11" t="s">
        <v>50</v>
      </c>
      <c r="C1864" s="12" t="s">
        <v>40</v>
      </c>
      <c r="D1864" s="12" t="s">
        <v>184</v>
      </c>
      <c r="E1864" s="12" t="s">
        <v>62</v>
      </c>
      <c r="F1864" s="15" t="s">
        <v>536</v>
      </c>
      <c r="G1864" s="6"/>
      <c r="H1864" s="6"/>
      <c r="I1864" s="97" t="s">
        <v>769</v>
      </c>
      <c r="J1864" s="164" t="s">
        <v>202</v>
      </c>
      <c r="K1864" s="165"/>
      <c r="L1864" s="165"/>
      <c r="M1864" s="165"/>
      <c r="N1864" s="165"/>
      <c r="O1864" s="165"/>
      <c r="P1864" s="165"/>
      <c r="Q1864" s="165"/>
      <c r="R1864" s="166"/>
    </row>
    <row r="1865" spans="2:18" ht="36.6" customHeight="1" x14ac:dyDescent="0.25">
      <c r="B1865" s="11" t="s">
        <v>50</v>
      </c>
      <c r="C1865" s="12" t="s">
        <v>40</v>
      </c>
      <c r="D1865" s="12" t="s">
        <v>184</v>
      </c>
      <c r="E1865" s="12" t="s">
        <v>62</v>
      </c>
      <c r="F1865" s="15" t="s">
        <v>536</v>
      </c>
      <c r="G1865" s="6"/>
      <c r="H1865" s="6"/>
      <c r="I1865" s="97" t="s">
        <v>769</v>
      </c>
      <c r="J1865" s="164" t="s">
        <v>79</v>
      </c>
      <c r="K1865" s="165"/>
      <c r="L1865" s="165"/>
      <c r="M1865" s="165"/>
      <c r="N1865" s="165"/>
      <c r="O1865" s="165"/>
      <c r="P1865" s="165"/>
      <c r="Q1865" s="165"/>
      <c r="R1865" s="166"/>
    </row>
    <row r="1866" spans="2:18" ht="31.15" customHeight="1" x14ac:dyDescent="0.25">
      <c r="B1866" s="11" t="s">
        <v>50</v>
      </c>
      <c r="C1866" s="12" t="s">
        <v>40</v>
      </c>
      <c r="D1866" s="12" t="s">
        <v>139</v>
      </c>
      <c r="E1866" s="12" t="s">
        <v>62</v>
      </c>
      <c r="F1866" s="15" t="s">
        <v>537</v>
      </c>
      <c r="G1866" s="6"/>
      <c r="H1866" s="6"/>
      <c r="I1866" s="97" t="s">
        <v>769</v>
      </c>
      <c r="J1866" s="164" t="s">
        <v>203</v>
      </c>
      <c r="K1866" s="165"/>
      <c r="L1866" s="165"/>
      <c r="M1866" s="165"/>
      <c r="N1866" s="165"/>
      <c r="O1866" s="165"/>
      <c r="P1866" s="165"/>
      <c r="Q1866" s="165"/>
      <c r="R1866" s="166"/>
    </row>
    <row r="1867" spans="2:18" ht="31.9" customHeight="1" x14ac:dyDescent="0.25">
      <c r="B1867" s="11" t="s">
        <v>50</v>
      </c>
      <c r="C1867" s="12" t="s">
        <v>40</v>
      </c>
      <c r="D1867" s="12" t="s">
        <v>139</v>
      </c>
      <c r="E1867" s="12" t="s">
        <v>62</v>
      </c>
      <c r="F1867" s="15" t="s">
        <v>537</v>
      </c>
      <c r="G1867" s="6"/>
      <c r="H1867" s="6"/>
      <c r="I1867" s="97" t="s">
        <v>769</v>
      </c>
      <c r="J1867" s="164" t="s">
        <v>204</v>
      </c>
      <c r="K1867" s="165"/>
      <c r="L1867" s="165"/>
      <c r="M1867" s="165"/>
      <c r="N1867" s="165"/>
      <c r="O1867" s="165"/>
      <c r="P1867" s="165"/>
      <c r="Q1867" s="165"/>
      <c r="R1867" s="166"/>
    </row>
    <row r="1868" spans="2:18" ht="34.15" customHeight="1" x14ac:dyDescent="0.25">
      <c r="B1868" s="11" t="s">
        <v>50</v>
      </c>
      <c r="C1868" s="12" t="s">
        <v>58</v>
      </c>
      <c r="D1868" s="12" t="s">
        <v>56</v>
      </c>
      <c r="E1868" s="12" t="s">
        <v>62</v>
      </c>
      <c r="F1868" s="12" t="s">
        <v>268</v>
      </c>
      <c r="G1868" s="3"/>
      <c r="H1868" s="3"/>
      <c r="I1868" s="97" t="s">
        <v>769</v>
      </c>
      <c r="J1868" s="164" t="s">
        <v>93</v>
      </c>
      <c r="K1868" s="165"/>
      <c r="L1868" s="165"/>
      <c r="M1868" s="165"/>
      <c r="N1868" s="165"/>
      <c r="O1868" s="165"/>
      <c r="P1868" s="165"/>
      <c r="Q1868" s="165"/>
      <c r="R1868" s="166"/>
    </row>
    <row r="1869" spans="2:18" ht="37.15" customHeight="1" x14ac:dyDescent="0.25">
      <c r="B1869" s="11" t="s">
        <v>94</v>
      </c>
      <c r="C1869" s="12" t="s">
        <v>58</v>
      </c>
      <c r="D1869" s="12" t="s">
        <v>56</v>
      </c>
      <c r="E1869" s="12" t="s">
        <v>62</v>
      </c>
      <c r="F1869" s="12" t="s">
        <v>268</v>
      </c>
      <c r="G1869" s="3"/>
      <c r="H1869" s="3"/>
      <c r="I1869" s="3"/>
      <c r="J1869" s="164" t="s">
        <v>93</v>
      </c>
      <c r="K1869" s="165"/>
      <c r="L1869" s="165"/>
      <c r="M1869" s="165"/>
      <c r="N1869" s="165"/>
      <c r="O1869" s="165"/>
      <c r="P1869" s="165"/>
      <c r="Q1869" s="165"/>
      <c r="R1869" s="166"/>
    </row>
    <row r="1870" spans="2:18" ht="14.45" customHeight="1" x14ac:dyDescent="0.25">
      <c r="B1870" s="130" t="s">
        <v>51</v>
      </c>
      <c r="C1870" s="131"/>
      <c r="D1870" s="131"/>
      <c r="E1870" s="131"/>
      <c r="F1870" s="131"/>
      <c r="G1870" s="131"/>
      <c r="H1870" s="131"/>
      <c r="I1870" s="131"/>
      <c r="J1870" s="167" t="s">
        <v>380</v>
      </c>
      <c r="K1870" s="168"/>
      <c r="L1870" s="168"/>
      <c r="M1870" s="168"/>
      <c r="N1870" s="168"/>
      <c r="O1870" s="168"/>
      <c r="P1870" s="168"/>
      <c r="Q1870" s="168"/>
      <c r="R1870" s="169"/>
    </row>
    <row r="1871" spans="2:18" ht="70.150000000000006" customHeight="1" x14ac:dyDescent="0.25">
      <c r="B1871" s="130"/>
      <c r="C1871" s="131"/>
      <c r="D1871" s="131"/>
      <c r="E1871" s="131"/>
      <c r="F1871" s="131"/>
      <c r="G1871" s="131"/>
      <c r="H1871" s="131"/>
      <c r="I1871" s="131"/>
      <c r="J1871" s="170"/>
      <c r="K1871" s="171"/>
      <c r="L1871" s="171"/>
      <c r="M1871" s="171"/>
      <c r="N1871" s="171"/>
      <c r="O1871" s="171"/>
      <c r="P1871" s="171"/>
      <c r="Q1871" s="171"/>
      <c r="R1871" s="172"/>
    </row>
    <row r="1872" spans="2:18" ht="14.45" customHeight="1" x14ac:dyDescent="0.25">
      <c r="B1872" s="130" t="s">
        <v>54</v>
      </c>
      <c r="C1872" s="131"/>
      <c r="D1872" s="131"/>
      <c r="E1872" s="131"/>
      <c r="F1872" s="131"/>
      <c r="G1872" s="131"/>
      <c r="H1872" s="131"/>
      <c r="I1872" s="131"/>
      <c r="J1872" s="132" t="s">
        <v>403</v>
      </c>
      <c r="K1872" s="133"/>
      <c r="L1872" s="133"/>
      <c r="M1872" s="133"/>
      <c r="N1872" s="133"/>
      <c r="O1872" s="133"/>
      <c r="P1872" s="133"/>
      <c r="Q1872" s="133"/>
      <c r="R1872" s="134"/>
    </row>
    <row r="1873" spans="2:18" x14ac:dyDescent="0.25">
      <c r="B1873" s="130"/>
      <c r="C1873" s="131"/>
      <c r="D1873" s="131"/>
      <c r="E1873" s="131"/>
      <c r="F1873" s="131"/>
      <c r="G1873" s="131"/>
      <c r="H1873" s="131"/>
      <c r="I1873" s="131"/>
      <c r="J1873" s="135"/>
      <c r="K1873" s="136"/>
      <c r="L1873" s="136"/>
      <c r="M1873" s="136"/>
      <c r="N1873" s="136"/>
      <c r="O1873" s="136"/>
      <c r="P1873" s="136"/>
      <c r="Q1873" s="136"/>
      <c r="R1873" s="137"/>
    </row>
    <row r="1874" spans="2:18" x14ac:dyDescent="0.25">
      <c r="B1874" s="130" t="s">
        <v>352</v>
      </c>
      <c r="C1874" s="131"/>
      <c r="D1874" s="131"/>
      <c r="E1874" s="131"/>
      <c r="F1874" s="131"/>
      <c r="G1874" s="131"/>
      <c r="H1874" s="131"/>
      <c r="I1874" s="131"/>
      <c r="J1874" s="135"/>
      <c r="K1874" s="136"/>
      <c r="L1874" s="136"/>
      <c r="M1874" s="136"/>
      <c r="N1874" s="136"/>
      <c r="O1874" s="136"/>
      <c r="P1874" s="136"/>
      <c r="Q1874" s="136"/>
      <c r="R1874" s="137"/>
    </row>
    <row r="1875" spans="2:18" ht="15.75" thickBot="1" x14ac:dyDescent="0.3">
      <c r="B1875" s="141"/>
      <c r="C1875" s="142"/>
      <c r="D1875" s="142"/>
      <c r="E1875" s="142"/>
      <c r="F1875" s="142"/>
      <c r="G1875" s="142"/>
      <c r="H1875" s="142"/>
      <c r="I1875" s="142"/>
      <c r="J1875" s="138"/>
      <c r="K1875" s="139"/>
      <c r="L1875" s="139"/>
      <c r="M1875" s="139"/>
      <c r="N1875" s="139"/>
      <c r="O1875" s="139"/>
      <c r="P1875" s="139"/>
      <c r="Q1875" s="139"/>
      <c r="R1875" s="140"/>
    </row>
    <row r="1876" spans="2:18" thickBot="1" x14ac:dyDescent="0.35"/>
    <row r="1877" spans="2:18" x14ac:dyDescent="0.25">
      <c r="B1877" s="173" t="s">
        <v>1</v>
      </c>
      <c r="C1877" s="154"/>
      <c r="D1877" s="154"/>
      <c r="E1877" s="154"/>
      <c r="F1877" s="154"/>
      <c r="G1877" s="154"/>
      <c r="H1877" s="154"/>
      <c r="I1877" s="154"/>
      <c r="J1877" s="154"/>
      <c r="K1877" s="154"/>
      <c r="L1877" s="154"/>
      <c r="M1877" s="154"/>
      <c r="N1877" s="154"/>
      <c r="O1877" s="154"/>
      <c r="P1877" s="154"/>
      <c r="Q1877" s="154"/>
      <c r="R1877" s="155"/>
    </row>
    <row r="1878" spans="2:18" x14ac:dyDescent="0.25">
      <c r="B1878" s="174"/>
      <c r="C1878" s="157"/>
      <c r="D1878" s="157"/>
      <c r="E1878" s="157"/>
      <c r="F1878" s="157"/>
      <c r="G1878" s="157"/>
      <c r="H1878" s="157"/>
      <c r="I1878" s="157"/>
      <c r="J1878" s="157"/>
      <c r="K1878" s="157"/>
      <c r="L1878" s="157"/>
      <c r="M1878" s="157"/>
      <c r="N1878" s="157"/>
      <c r="O1878" s="157"/>
      <c r="P1878" s="157"/>
      <c r="Q1878" s="157"/>
      <c r="R1878" s="158"/>
    </row>
    <row r="1879" spans="2:18" x14ac:dyDescent="0.25">
      <c r="B1879" s="174"/>
      <c r="C1879" s="157"/>
      <c r="D1879" s="157"/>
      <c r="E1879" s="157"/>
      <c r="F1879" s="157"/>
      <c r="G1879" s="157"/>
      <c r="H1879" s="157"/>
      <c r="I1879" s="157"/>
      <c r="J1879" s="157"/>
      <c r="K1879" s="157"/>
      <c r="L1879" s="157"/>
      <c r="M1879" s="157"/>
      <c r="N1879" s="157"/>
      <c r="O1879" s="157"/>
      <c r="P1879" s="157"/>
      <c r="Q1879" s="157"/>
      <c r="R1879" s="158"/>
    </row>
    <row r="1880" spans="2:18" x14ac:dyDescent="0.25">
      <c r="B1880" s="174" t="s">
        <v>2</v>
      </c>
      <c r="C1880" s="157"/>
      <c r="D1880" s="157"/>
      <c r="E1880" s="157"/>
      <c r="F1880" s="157"/>
      <c r="G1880" s="157"/>
      <c r="H1880" s="157"/>
      <c r="I1880" s="157"/>
      <c r="J1880" s="157"/>
      <c r="K1880" s="157"/>
      <c r="L1880" s="157"/>
      <c r="M1880" s="157"/>
      <c r="N1880" s="157"/>
      <c r="O1880" s="157"/>
      <c r="P1880" s="157"/>
      <c r="Q1880" s="157"/>
      <c r="R1880" s="158"/>
    </row>
    <row r="1881" spans="2:18" x14ac:dyDescent="0.25">
      <c r="B1881" s="174"/>
      <c r="C1881" s="157"/>
      <c r="D1881" s="157"/>
      <c r="E1881" s="157"/>
      <c r="F1881" s="157"/>
      <c r="G1881" s="157"/>
      <c r="H1881" s="157"/>
      <c r="I1881" s="157"/>
      <c r="J1881" s="157"/>
      <c r="K1881" s="157"/>
      <c r="L1881" s="157"/>
      <c r="M1881" s="157"/>
      <c r="N1881" s="157"/>
      <c r="O1881" s="157"/>
      <c r="P1881" s="157"/>
      <c r="Q1881" s="157"/>
      <c r="R1881" s="158"/>
    </row>
    <row r="1882" spans="2:18" ht="15.75" thickBot="1" x14ac:dyDescent="0.3">
      <c r="B1882" s="175" t="s">
        <v>3</v>
      </c>
      <c r="C1882" s="146"/>
      <c r="D1882" s="146"/>
      <c r="E1882" s="146"/>
      <c r="F1882" s="146"/>
      <c r="G1882" s="146"/>
      <c r="H1882" s="146"/>
      <c r="I1882" s="146"/>
      <c r="J1882" s="146"/>
      <c r="K1882" s="146"/>
      <c r="L1882" s="146"/>
      <c r="M1882" s="146"/>
      <c r="N1882" s="146"/>
      <c r="O1882" s="146"/>
      <c r="P1882" s="146"/>
      <c r="Q1882" s="146"/>
      <c r="R1882" s="176"/>
    </row>
    <row r="1883" spans="2:18" thickBot="1" x14ac:dyDescent="0.35"/>
    <row r="1884" spans="2:18" ht="14.45" x14ac:dyDescent="0.3">
      <c r="B1884" s="177"/>
      <c r="C1884" s="178"/>
      <c r="D1884" s="178"/>
      <c r="E1884" s="178"/>
      <c r="F1884" s="178"/>
      <c r="G1884" s="178"/>
      <c r="H1884" s="178"/>
      <c r="I1884" s="178"/>
      <c r="J1884" s="178"/>
      <c r="K1884" s="178"/>
      <c r="L1884" s="178"/>
      <c r="M1884" s="178"/>
      <c r="N1884" s="178"/>
      <c r="O1884" s="178"/>
      <c r="P1884" s="178"/>
      <c r="Q1884" s="178"/>
      <c r="R1884" s="9"/>
    </row>
    <row r="1885" spans="2:18" ht="15.75" thickBot="1" x14ac:dyDescent="0.3">
      <c r="B1885" s="143" t="s">
        <v>4</v>
      </c>
      <c r="C1885" s="274"/>
      <c r="D1885" s="146" t="s">
        <v>273</v>
      </c>
      <c r="E1885" s="146"/>
      <c r="F1885" s="5"/>
      <c r="G1885" s="5" t="s">
        <v>7</v>
      </c>
      <c r="H1885" s="179">
        <v>43546</v>
      </c>
      <c r="I1885" s="146"/>
      <c r="J1885" s="5"/>
      <c r="K1885" s="5" t="s">
        <v>11</v>
      </c>
      <c r="L1885" s="147" t="s">
        <v>228</v>
      </c>
      <c r="M1885" s="147"/>
      <c r="N1885" s="5"/>
      <c r="O1885" s="5" t="s">
        <v>13</v>
      </c>
      <c r="P1885" s="98" t="s">
        <v>201</v>
      </c>
      <c r="Q1885" s="274"/>
      <c r="R1885" s="145"/>
    </row>
    <row r="1886" spans="2:18" ht="14.45" x14ac:dyDescent="0.3">
      <c r="B1886" s="143"/>
      <c r="C1886" s="144"/>
      <c r="D1886" s="144"/>
      <c r="E1886" s="144"/>
      <c r="F1886" s="144"/>
      <c r="G1886" s="144"/>
      <c r="H1886" s="144"/>
      <c r="I1886" s="144"/>
      <c r="J1886" s="144"/>
      <c r="K1886" s="144"/>
      <c r="L1886" s="144"/>
      <c r="M1886" s="144"/>
      <c r="N1886" s="144"/>
      <c r="O1886" s="144"/>
      <c r="P1886" s="144"/>
      <c r="Q1886" s="144"/>
      <c r="R1886" s="145"/>
    </row>
    <row r="1887" spans="2:18" ht="15.75" thickBot="1" x14ac:dyDescent="0.3">
      <c r="B1887" s="143" t="s">
        <v>5</v>
      </c>
      <c r="C1887" s="274"/>
      <c r="D1887" s="146"/>
      <c r="E1887" s="146"/>
      <c r="F1887" s="5"/>
      <c r="G1887" s="5" t="s">
        <v>8</v>
      </c>
      <c r="H1887" s="146">
        <v>1230</v>
      </c>
      <c r="I1887" s="146"/>
      <c r="J1887" s="5"/>
      <c r="K1887" s="5" t="s">
        <v>12</v>
      </c>
      <c r="L1887" s="147"/>
      <c r="M1887" s="147"/>
      <c r="N1887" s="5"/>
      <c r="O1887" s="5" t="s">
        <v>14</v>
      </c>
      <c r="P1887" s="96" t="s">
        <v>205</v>
      </c>
      <c r="Q1887" s="274"/>
      <c r="R1887" s="145"/>
    </row>
    <row r="1888" spans="2:18" ht="14.45" x14ac:dyDescent="0.3">
      <c r="B1888" s="143"/>
      <c r="C1888" s="144"/>
      <c r="D1888" s="144"/>
      <c r="E1888" s="144"/>
      <c r="F1888" s="144"/>
      <c r="G1888" s="144"/>
      <c r="H1888" s="144"/>
      <c r="I1888" s="144"/>
      <c r="J1888" s="144"/>
      <c r="K1888" s="144"/>
      <c r="L1888" s="144"/>
      <c r="M1888" s="144"/>
      <c r="N1888" s="144"/>
      <c r="O1888" s="144"/>
      <c r="P1888" s="144"/>
      <c r="Q1888" s="144"/>
      <c r="R1888" s="145"/>
    </row>
    <row r="1889" spans="2:18" ht="15.75" thickBot="1" x14ac:dyDescent="0.3">
      <c r="B1889" s="143" t="s">
        <v>6</v>
      </c>
      <c r="C1889" s="274"/>
      <c r="D1889" s="146" t="s">
        <v>213</v>
      </c>
      <c r="E1889" s="146"/>
      <c r="F1889" s="5"/>
      <c r="G1889" s="5" t="s">
        <v>9</v>
      </c>
      <c r="H1889" s="146" t="s">
        <v>214</v>
      </c>
      <c r="I1889" s="146"/>
      <c r="J1889" s="5"/>
      <c r="K1889" s="5" t="s">
        <v>10</v>
      </c>
      <c r="L1889" s="147"/>
      <c r="M1889" s="147"/>
      <c r="N1889" s="5"/>
      <c r="O1889" s="5" t="s">
        <v>15</v>
      </c>
      <c r="P1889" s="20">
        <v>62</v>
      </c>
      <c r="Q1889" s="4" t="s">
        <v>16</v>
      </c>
      <c r="R1889" s="40">
        <v>154</v>
      </c>
    </row>
    <row r="1890" spans="2:18" thickBot="1" x14ac:dyDescent="0.35">
      <c r="B1890" s="148"/>
      <c r="C1890" s="149"/>
      <c r="D1890" s="149"/>
      <c r="E1890" s="149"/>
      <c r="F1890" s="149"/>
      <c r="G1890" s="149"/>
      <c r="H1890" s="149"/>
      <c r="I1890" s="149"/>
      <c r="J1890" s="149"/>
      <c r="K1890" s="149"/>
      <c r="L1890" s="149"/>
      <c r="M1890" s="149"/>
      <c r="N1890" s="149"/>
      <c r="O1890" s="149"/>
      <c r="P1890" s="149"/>
      <c r="Q1890" s="149"/>
      <c r="R1890" s="150"/>
    </row>
    <row r="1891" spans="2:18" thickBot="1" x14ac:dyDescent="0.35"/>
    <row r="1892" spans="2:18" x14ac:dyDescent="0.25">
      <c r="B1892" s="151" t="s">
        <v>17</v>
      </c>
      <c r="C1892" s="152"/>
      <c r="D1892" s="152"/>
      <c r="E1892" s="152"/>
      <c r="F1892" s="152"/>
      <c r="G1892" s="152"/>
      <c r="H1892" s="152"/>
      <c r="I1892" s="152"/>
      <c r="J1892" s="153" t="s">
        <v>24</v>
      </c>
      <c r="K1892" s="154"/>
      <c r="L1892" s="154"/>
      <c r="M1892" s="154"/>
      <c r="N1892" s="154"/>
      <c r="O1892" s="154"/>
      <c r="P1892" s="154"/>
      <c r="Q1892" s="154"/>
      <c r="R1892" s="155"/>
    </row>
    <row r="1893" spans="2:18" x14ac:dyDescent="0.25">
      <c r="B1893" s="162" t="s">
        <v>18</v>
      </c>
      <c r="C1893" s="163" t="s">
        <v>19</v>
      </c>
      <c r="D1893" s="163" t="s">
        <v>20</v>
      </c>
      <c r="E1893" s="147" t="s">
        <v>25</v>
      </c>
      <c r="F1893" s="147"/>
      <c r="G1893" s="147" t="s">
        <v>26</v>
      </c>
      <c r="H1893" s="147"/>
      <c r="I1893" s="163" t="s">
        <v>23</v>
      </c>
      <c r="J1893" s="156"/>
      <c r="K1893" s="157"/>
      <c r="L1893" s="157"/>
      <c r="M1893" s="157"/>
      <c r="N1893" s="157"/>
      <c r="O1893" s="157"/>
      <c r="P1893" s="157"/>
      <c r="Q1893" s="157"/>
      <c r="R1893" s="158"/>
    </row>
    <row r="1894" spans="2:18" x14ac:dyDescent="0.25">
      <c r="B1894" s="162"/>
      <c r="C1894" s="163"/>
      <c r="D1894" s="163"/>
      <c r="E1894" s="6" t="s">
        <v>21</v>
      </c>
      <c r="F1894" s="6" t="s">
        <v>22</v>
      </c>
      <c r="G1894" s="6" t="s">
        <v>21</v>
      </c>
      <c r="H1894" s="6" t="s">
        <v>22</v>
      </c>
      <c r="I1894" s="163"/>
      <c r="J1894" s="159"/>
      <c r="K1894" s="160"/>
      <c r="L1894" s="160"/>
      <c r="M1894" s="160"/>
      <c r="N1894" s="160"/>
      <c r="O1894" s="160"/>
      <c r="P1894" s="160"/>
      <c r="Q1894" s="160"/>
      <c r="R1894" s="161"/>
    </row>
    <row r="1895" spans="2:18" ht="36.6" customHeight="1" x14ac:dyDescent="0.25">
      <c r="B1895" s="11" t="s">
        <v>50</v>
      </c>
      <c r="C1895" s="12" t="s">
        <v>40</v>
      </c>
      <c r="D1895" s="12" t="s">
        <v>56</v>
      </c>
      <c r="E1895" s="12" t="s">
        <v>62</v>
      </c>
      <c r="F1895" s="15" t="s">
        <v>536</v>
      </c>
      <c r="G1895" s="6"/>
      <c r="H1895" s="6"/>
      <c r="I1895" s="97" t="s">
        <v>770</v>
      </c>
      <c r="J1895" s="164" t="s">
        <v>388</v>
      </c>
      <c r="K1895" s="165"/>
      <c r="L1895" s="165"/>
      <c r="M1895" s="165"/>
      <c r="N1895" s="165"/>
      <c r="O1895" s="165"/>
      <c r="P1895" s="165"/>
      <c r="Q1895" s="165"/>
      <c r="R1895" s="166"/>
    </row>
    <row r="1896" spans="2:18" ht="31.15" customHeight="1" x14ac:dyDescent="0.25">
      <c r="B1896" s="11" t="s">
        <v>50</v>
      </c>
      <c r="C1896" s="12" t="s">
        <v>40</v>
      </c>
      <c r="D1896" s="12" t="s">
        <v>184</v>
      </c>
      <c r="E1896" s="12" t="s">
        <v>62</v>
      </c>
      <c r="F1896" s="15" t="s">
        <v>536</v>
      </c>
      <c r="G1896" s="6"/>
      <c r="H1896" s="6"/>
      <c r="I1896" s="97" t="s">
        <v>770</v>
      </c>
      <c r="J1896" s="164" t="s">
        <v>157</v>
      </c>
      <c r="K1896" s="165"/>
      <c r="L1896" s="165"/>
      <c r="M1896" s="165"/>
      <c r="N1896" s="165"/>
      <c r="O1896" s="165"/>
      <c r="P1896" s="165"/>
      <c r="Q1896" s="165"/>
      <c r="R1896" s="166"/>
    </row>
    <row r="1897" spans="2:18" ht="27.6" customHeight="1" x14ac:dyDescent="0.25">
      <c r="B1897" s="11" t="s">
        <v>50</v>
      </c>
      <c r="C1897" s="12" t="s">
        <v>40</v>
      </c>
      <c r="D1897" s="12" t="s">
        <v>184</v>
      </c>
      <c r="E1897" s="12" t="s">
        <v>62</v>
      </c>
      <c r="F1897" s="15" t="s">
        <v>537</v>
      </c>
      <c r="G1897" s="6"/>
      <c r="H1897" s="6"/>
      <c r="I1897" s="97" t="s">
        <v>770</v>
      </c>
      <c r="J1897" s="164" t="s">
        <v>187</v>
      </c>
      <c r="K1897" s="165"/>
      <c r="L1897" s="165"/>
      <c r="M1897" s="165"/>
      <c r="N1897" s="165"/>
      <c r="O1897" s="165"/>
      <c r="P1897" s="165"/>
      <c r="Q1897" s="165"/>
      <c r="R1897" s="166"/>
    </row>
    <row r="1898" spans="2:18" ht="32.450000000000003" customHeight="1" x14ac:dyDescent="0.25">
      <c r="B1898" s="11" t="s">
        <v>50</v>
      </c>
      <c r="C1898" s="12" t="s">
        <v>40</v>
      </c>
      <c r="D1898" s="12" t="s">
        <v>139</v>
      </c>
      <c r="E1898" s="12" t="s">
        <v>62</v>
      </c>
      <c r="F1898" s="15" t="s">
        <v>537</v>
      </c>
      <c r="G1898" s="6"/>
      <c r="H1898" s="6"/>
      <c r="I1898" s="97" t="s">
        <v>770</v>
      </c>
      <c r="J1898" s="164" t="s">
        <v>71</v>
      </c>
      <c r="K1898" s="165"/>
      <c r="L1898" s="165"/>
      <c r="M1898" s="165"/>
      <c r="N1898" s="165"/>
      <c r="O1898" s="165"/>
      <c r="P1898" s="165"/>
      <c r="Q1898" s="165"/>
      <c r="R1898" s="166"/>
    </row>
    <row r="1899" spans="2:18" ht="31.9" customHeight="1" x14ac:dyDescent="0.25">
      <c r="B1899" s="11" t="s">
        <v>50</v>
      </c>
      <c r="C1899" s="12" t="s">
        <v>58</v>
      </c>
      <c r="D1899" s="12" t="s">
        <v>56</v>
      </c>
      <c r="E1899" s="12" t="s">
        <v>62</v>
      </c>
      <c r="F1899" s="12" t="s">
        <v>268</v>
      </c>
      <c r="G1899" s="3"/>
      <c r="H1899" s="3"/>
      <c r="I1899" s="97" t="s">
        <v>770</v>
      </c>
      <c r="J1899" s="164" t="s">
        <v>93</v>
      </c>
      <c r="K1899" s="165"/>
      <c r="L1899" s="165"/>
      <c r="M1899" s="165"/>
      <c r="N1899" s="165"/>
      <c r="O1899" s="165"/>
      <c r="P1899" s="165"/>
      <c r="Q1899" s="165"/>
      <c r="R1899" s="166"/>
    </row>
    <row r="1900" spans="2:18" ht="32.450000000000003" customHeight="1" x14ac:dyDescent="0.25">
      <c r="B1900" s="11" t="s">
        <v>94</v>
      </c>
      <c r="C1900" s="12" t="s">
        <v>58</v>
      </c>
      <c r="D1900" s="12" t="s">
        <v>56</v>
      </c>
      <c r="E1900" s="12" t="s">
        <v>62</v>
      </c>
      <c r="F1900" s="12" t="s">
        <v>268</v>
      </c>
      <c r="G1900" s="3"/>
      <c r="H1900" s="3"/>
      <c r="I1900" s="3"/>
      <c r="J1900" s="164" t="s">
        <v>93</v>
      </c>
      <c r="K1900" s="165"/>
      <c r="L1900" s="165"/>
      <c r="M1900" s="165"/>
      <c r="N1900" s="165"/>
      <c r="O1900" s="165"/>
      <c r="P1900" s="165"/>
      <c r="Q1900" s="165"/>
      <c r="R1900" s="166"/>
    </row>
    <row r="1901" spans="2:18" ht="14.45" customHeight="1" x14ac:dyDescent="0.25">
      <c r="B1901" s="130" t="s">
        <v>51</v>
      </c>
      <c r="C1901" s="131"/>
      <c r="D1901" s="131"/>
      <c r="E1901" s="131"/>
      <c r="F1901" s="131"/>
      <c r="G1901" s="131"/>
      <c r="H1901" s="131"/>
      <c r="I1901" s="131"/>
      <c r="J1901" s="167" t="s">
        <v>380</v>
      </c>
      <c r="K1901" s="168"/>
      <c r="L1901" s="168"/>
      <c r="M1901" s="168"/>
      <c r="N1901" s="168"/>
      <c r="O1901" s="168"/>
      <c r="P1901" s="168"/>
      <c r="Q1901" s="168"/>
      <c r="R1901" s="169"/>
    </row>
    <row r="1902" spans="2:18" ht="64.900000000000006" customHeight="1" x14ac:dyDescent="0.25">
      <c r="B1902" s="130"/>
      <c r="C1902" s="131"/>
      <c r="D1902" s="131"/>
      <c r="E1902" s="131"/>
      <c r="F1902" s="131"/>
      <c r="G1902" s="131"/>
      <c r="H1902" s="131"/>
      <c r="I1902" s="131"/>
      <c r="J1902" s="170"/>
      <c r="K1902" s="171"/>
      <c r="L1902" s="171"/>
      <c r="M1902" s="171"/>
      <c r="N1902" s="171"/>
      <c r="O1902" s="171"/>
      <c r="P1902" s="171"/>
      <c r="Q1902" s="171"/>
      <c r="R1902" s="172"/>
    </row>
    <row r="1903" spans="2:18" ht="14.45" customHeight="1" x14ac:dyDescent="0.25">
      <c r="B1903" s="130" t="s">
        <v>54</v>
      </c>
      <c r="C1903" s="131"/>
      <c r="D1903" s="131"/>
      <c r="E1903" s="131"/>
      <c r="F1903" s="131"/>
      <c r="G1903" s="131"/>
      <c r="H1903" s="131"/>
      <c r="I1903" s="131"/>
      <c r="J1903" s="132" t="s">
        <v>402</v>
      </c>
      <c r="K1903" s="133"/>
      <c r="L1903" s="133"/>
      <c r="M1903" s="133"/>
      <c r="N1903" s="133"/>
      <c r="O1903" s="133"/>
      <c r="P1903" s="133"/>
      <c r="Q1903" s="133"/>
      <c r="R1903" s="134"/>
    </row>
    <row r="1904" spans="2:18" x14ac:dyDescent="0.25">
      <c r="B1904" s="130"/>
      <c r="C1904" s="131"/>
      <c r="D1904" s="131"/>
      <c r="E1904" s="131"/>
      <c r="F1904" s="131"/>
      <c r="G1904" s="131"/>
      <c r="H1904" s="131"/>
      <c r="I1904" s="131"/>
      <c r="J1904" s="135"/>
      <c r="K1904" s="136"/>
      <c r="L1904" s="136"/>
      <c r="M1904" s="136"/>
      <c r="N1904" s="136"/>
      <c r="O1904" s="136"/>
      <c r="P1904" s="136"/>
      <c r="Q1904" s="136"/>
      <c r="R1904" s="137"/>
    </row>
    <row r="1905" spans="2:18" x14ac:dyDescent="0.25">
      <c r="B1905" s="130" t="s">
        <v>353</v>
      </c>
      <c r="C1905" s="131"/>
      <c r="D1905" s="131"/>
      <c r="E1905" s="131"/>
      <c r="F1905" s="131"/>
      <c r="G1905" s="131"/>
      <c r="H1905" s="131"/>
      <c r="I1905" s="131"/>
      <c r="J1905" s="135"/>
      <c r="K1905" s="136"/>
      <c r="L1905" s="136"/>
      <c r="M1905" s="136"/>
      <c r="N1905" s="136"/>
      <c r="O1905" s="136"/>
      <c r="P1905" s="136"/>
      <c r="Q1905" s="136"/>
      <c r="R1905" s="137"/>
    </row>
    <row r="1906" spans="2:18" ht="15.75" thickBot="1" x14ac:dyDescent="0.3">
      <c r="B1906" s="141"/>
      <c r="C1906" s="142"/>
      <c r="D1906" s="142"/>
      <c r="E1906" s="142"/>
      <c r="F1906" s="142"/>
      <c r="G1906" s="142"/>
      <c r="H1906" s="142"/>
      <c r="I1906" s="142"/>
      <c r="J1906" s="138"/>
      <c r="K1906" s="139"/>
      <c r="L1906" s="139"/>
      <c r="M1906" s="139"/>
      <c r="N1906" s="139"/>
      <c r="O1906" s="139"/>
      <c r="P1906" s="139"/>
      <c r="Q1906" s="139"/>
      <c r="R1906" s="140"/>
    </row>
    <row r="1907" spans="2:18" thickBot="1" x14ac:dyDescent="0.35"/>
    <row r="1908" spans="2:18" x14ac:dyDescent="0.25">
      <c r="B1908" s="173" t="s">
        <v>1</v>
      </c>
      <c r="C1908" s="154"/>
      <c r="D1908" s="154"/>
      <c r="E1908" s="154"/>
      <c r="F1908" s="154"/>
      <c r="G1908" s="154"/>
      <c r="H1908" s="154"/>
      <c r="I1908" s="154"/>
      <c r="J1908" s="154"/>
      <c r="K1908" s="154"/>
      <c r="L1908" s="154"/>
      <c r="M1908" s="154"/>
      <c r="N1908" s="154"/>
      <c r="O1908" s="154"/>
      <c r="P1908" s="154"/>
      <c r="Q1908" s="154"/>
      <c r="R1908" s="155"/>
    </row>
    <row r="1909" spans="2:18" x14ac:dyDescent="0.25">
      <c r="B1909" s="174"/>
      <c r="C1909" s="157"/>
      <c r="D1909" s="157"/>
      <c r="E1909" s="157"/>
      <c r="F1909" s="157"/>
      <c r="G1909" s="157"/>
      <c r="H1909" s="157"/>
      <c r="I1909" s="157"/>
      <c r="J1909" s="157"/>
      <c r="K1909" s="157"/>
      <c r="L1909" s="157"/>
      <c r="M1909" s="157"/>
      <c r="N1909" s="157"/>
      <c r="O1909" s="157"/>
      <c r="P1909" s="157"/>
      <c r="Q1909" s="157"/>
      <c r="R1909" s="158"/>
    </row>
    <row r="1910" spans="2:18" x14ac:dyDescent="0.25">
      <c r="B1910" s="174"/>
      <c r="C1910" s="157"/>
      <c r="D1910" s="157"/>
      <c r="E1910" s="157"/>
      <c r="F1910" s="157"/>
      <c r="G1910" s="157"/>
      <c r="H1910" s="157"/>
      <c r="I1910" s="157"/>
      <c r="J1910" s="157"/>
      <c r="K1910" s="157"/>
      <c r="L1910" s="157"/>
      <c r="M1910" s="157"/>
      <c r="N1910" s="157"/>
      <c r="O1910" s="157"/>
      <c r="P1910" s="157"/>
      <c r="Q1910" s="157"/>
      <c r="R1910" s="158"/>
    </row>
    <row r="1911" spans="2:18" x14ac:dyDescent="0.25">
      <c r="B1911" s="174" t="s">
        <v>2</v>
      </c>
      <c r="C1911" s="157"/>
      <c r="D1911" s="157"/>
      <c r="E1911" s="157"/>
      <c r="F1911" s="157"/>
      <c r="G1911" s="157"/>
      <c r="H1911" s="157"/>
      <c r="I1911" s="157"/>
      <c r="J1911" s="157"/>
      <c r="K1911" s="157"/>
      <c r="L1911" s="157"/>
      <c r="M1911" s="157"/>
      <c r="N1911" s="157"/>
      <c r="O1911" s="157"/>
      <c r="P1911" s="157"/>
      <c r="Q1911" s="157"/>
      <c r="R1911" s="158"/>
    </row>
    <row r="1912" spans="2:18" x14ac:dyDescent="0.25">
      <c r="B1912" s="174"/>
      <c r="C1912" s="157"/>
      <c r="D1912" s="157"/>
      <c r="E1912" s="157"/>
      <c r="F1912" s="157"/>
      <c r="G1912" s="157"/>
      <c r="H1912" s="157"/>
      <c r="I1912" s="157"/>
      <c r="J1912" s="157"/>
      <c r="K1912" s="157"/>
      <c r="L1912" s="157"/>
      <c r="M1912" s="157"/>
      <c r="N1912" s="157"/>
      <c r="O1912" s="157"/>
      <c r="P1912" s="157"/>
      <c r="Q1912" s="157"/>
      <c r="R1912" s="158"/>
    </row>
    <row r="1913" spans="2:18" ht="15.75" thickBot="1" x14ac:dyDescent="0.3">
      <c r="B1913" s="175" t="s">
        <v>3</v>
      </c>
      <c r="C1913" s="146"/>
      <c r="D1913" s="146"/>
      <c r="E1913" s="146"/>
      <c r="F1913" s="146"/>
      <c r="G1913" s="146"/>
      <c r="H1913" s="146"/>
      <c r="I1913" s="146"/>
      <c r="J1913" s="146"/>
      <c r="K1913" s="146"/>
      <c r="L1913" s="146"/>
      <c r="M1913" s="146"/>
      <c r="N1913" s="146"/>
      <c r="O1913" s="146"/>
      <c r="P1913" s="146"/>
      <c r="Q1913" s="146"/>
      <c r="R1913" s="176"/>
    </row>
    <row r="1914" spans="2:18" thickBot="1" x14ac:dyDescent="0.35"/>
    <row r="1915" spans="2:18" ht="14.45" x14ac:dyDescent="0.3">
      <c r="B1915" s="177"/>
      <c r="C1915" s="178"/>
      <c r="D1915" s="178"/>
      <c r="E1915" s="178"/>
      <c r="F1915" s="178"/>
      <c r="G1915" s="178"/>
      <c r="H1915" s="178"/>
      <c r="I1915" s="178"/>
      <c r="J1915" s="178"/>
      <c r="K1915" s="178"/>
      <c r="L1915" s="178"/>
      <c r="M1915" s="178"/>
      <c r="N1915" s="178"/>
      <c r="O1915" s="178"/>
      <c r="P1915" s="178"/>
      <c r="Q1915" s="178"/>
      <c r="R1915" s="9"/>
    </row>
    <row r="1916" spans="2:18" ht="15.75" thickBot="1" x14ac:dyDescent="0.3">
      <c r="B1916" s="143" t="s">
        <v>4</v>
      </c>
      <c r="C1916" s="144"/>
      <c r="D1916" s="146" t="s">
        <v>273</v>
      </c>
      <c r="E1916" s="146"/>
      <c r="F1916" s="58"/>
      <c r="G1916" s="58" t="s">
        <v>7</v>
      </c>
      <c r="H1916" s="179">
        <v>43546</v>
      </c>
      <c r="I1916" s="146"/>
      <c r="J1916" s="58"/>
      <c r="K1916" s="58" t="s">
        <v>11</v>
      </c>
      <c r="L1916" s="147" t="s">
        <v>228</v>
      </c>
      <c r="M1916" s="147"/>
      <c r="N1916" s="58"/>
      <c r="O1916" s="58" t="s">
        <v>13</v>
      </c>
      <c r="P1916" s="98" t="s">
        <v>205</v>
      </c>
      <c r="Q1916" s="144"/>
      <c r="R1916" s="145"/>
    </row>
    <row r="1917" spans="2:18" ht="14.45" x14ac:dyDescent="0.3">
      <c r="B1917" s="143"/>
      <c r="C1917" s="144"/>
      <c r="D1917" s="144"/>
      <c r="E1917" s="144"/>
      <c r="F1917" s="144"/>
      <c r="G1917" s="144"/>
      <c r="H1917" s="144"/>
      <c r="I1917" s="144"/>
      <c r="J1917" s="144"/>
      <c r="K1917" s="144"/>
      <c r="L1917" s="144"/>
      <c r="M1917" s="144"/>
      <c r="N1917" s="144"/>
      <c r="O1917" s="144"/>
      <c r="P1917" s="144"/>
      <c r="Q1917" s="144"/>
      <c r="R1917" s="145"/>
    </row>
    <row r="1918" spans="2:18" ht="15.75" thickBot="1" x14ac:dyDescent="0.3">
      <c r="B1918" s="143" t="s">
        <v>5</v>
      </c>
      <c r="C1918" s="144"/>
      <c r="D1918" s="146"/>
      <c r="E1918" s="146"/>
      <c r="F1918" s="58"/>
      <c r="G1918" s="58" t="s">
        <v>8</v>
      </c>
      <c r="H1918" s="146">
        <v>1230</v>
      </c>
      <c r="I1918" s="146"/>
      <c r="J1918" s="58"/>
      <c r="K1918" s="58" t="s">
        <v>12</v>
      </c>
      <c r="L1918" s="147"/>
      <c r="M1918" s="147"/>
      <c r="N1918" s="58"/>
      <c r="O1918" s="58" t="s">
        <v>14</v>
      </c>
      <c r="P1918" s="96" t="s">
        <v>206</v>
      </c>
      <c r="Q1918" s="144"/>
      <c r="R1918" s="145"/>
    </row>
    <row r="1919" spans="2:18" ht="14.45" x14ac:dyDescent="0.3">
      <c r="B1919" s="143"/>
      <c r="C1919" s="144"/>
      <c r="D1919" s="144"/>
      <c r="E1919" s="144"/>
      <c r="F1919" s="144"/>
      <c r="G1919" s="144"/>
      <c r="H1919" s="144"/>
      <c r="I1919" s="144"/>
      <c r="J1919" s="144"/>
      <c r="K1919" s="144"/>
      <c r="L1919" s="144"/>
      <c r="M1919" s="144"/>
      <c r="N1919" s="144"/>
      <c r="O1919" s="144"/>
      <c r="P1919" s="144"/>
      <c r="Q1919" s="144"/>
      <c r="R1919" s="145"/>
    </row>
    <row r="1920" spans="2:18" ht="15.75" thickBot="1" x14ac:dyDescent="0.3">
      <c r="B1920" s="143" t="s">
        <v>6</v>
      </c>
      <c r="C1920" s="144"/>
      <c r="D1920" s="146" t="s">
        <v>213</v>
      </c>
      <c r="E1920" s="146"/>
      <c r="F1920" s="58"/>
      <c r="G1920" s="58" t="s">
        <v>9</v>
      </c>
      <c r="H1920" s="146" t="s">
        <v>214</v>
      </c>
      <c r="I1920" s="146"/>
      <c r="J1920" s="58"/>
      <c r="K1920" s="58" t="s">
        <v>10</v>
      </c>
      <c r="L1920" s="147"/>
      <c r="M1920" s="147"/>
      <c r="N1920" s="58"/>
      <c r="O1920" s="58" t="s">
        <v>15</v>
      </c>
      <c r="P1920" s="28">
        <v>63</v>
      </c>
      <c r="Q1920" s="46" t="s">
        <v>16</v>
      </c>
      <c r="R1920" s="48">
        <v>154</v>
      </c>
    </row>
    <row r="1921" spans="2:18" thickBot="1" x14ac:dyDescent="0.35">
      <c r="B1921" s="148"/>
      <c r="C1921" s="149"/>
      <c r="D1921" s="149"/>
      <c r="E1921" s="149"/>
      <c r="F1921" s="149"/>
      <c r="G1921" s="149"/>
      <c r="H1921" s="149"/>
      <c r="I1921" s="149"/>
      <c r="J1921" s="149"/>
      <c r="K1921" s="149"/>
      <c r="L1921" s="149"/>
      <c r="M1921" s="149"/>
      <c r="N1921" s="149"/>
      <c r="O1921" s="149"/>
      <c r="P1921" s="149"/>
      <c r="Q1921" s="149"/>
      <c r="R1921" s="150"/>
    </row>
    <row r="1922" spans="2:18" thickBot="1" x14ac:dyDescent="0.35"/>
    <row r="1923" spans="2:18" x14ac:dyDescent="0.25">
      <c r="B1923" s="151" t="s">
        <v>17</v>
      </c>
      <c r="C1923" s="152"/>
      <c r="D1923" s="152"/>
      <c r="E1923" s="152"/>
      <c r="F1923" s="152"/>
      <c r="G1923" s="152"/>
      <c r="H1923" s="152"/>
      <c r="I1923" s="152"/>
      <c r="J1923" s="153" t="s">
        <v>24</v>
      </c>
      <c r="K1923" s="154"/>
      <c r="L1923" s="154"/>
      <c r="M1923" s="154"/>
      <c r="N1923" s="154"/>
      <c r="O1923" s="154"/>
      <c r="P1923" s="154"/>
      <c r="Q1923" s="154"/>
      <c r="R1923" s="155"/>
    </row>
    <row r="1924" spans="2:18" x14ac:dyDescent="0.25">
      <c r="B1924" s="162" t="s">
        <v>18</v>
      </c>
      <c r="C1924" s="163" t="s">
        <v>19</v>
      </c>
      <c r="D1924" s="163" t="s">
        <v>20</v>
      </c>
      <c r="E1924" s="147" t="s">
        <v>25</v>
      </c>
      <c r="F1924" s="147"/>
      <c r="G1924" s="147" t="s">
        <v>26</v>
      </c>
      <c r="H1924" s="147"/>
      <c r="I1924" s="163" t="s">
        <v>23</v>
      </c>
      <c r="J1924" s="156"/>
      <c r="K1924" s="157"/>
      <c r="L1924" s="157"/>
      <c r="M1924" s="157"/>
      <c r="N1924" s="157"/>
      <c r="O1924" s="157"/>
      <c r="P1924" s="157"/>
      <c r="Q1924" s="157"/>
      <c r="R1924" s="158"/>
    </row>
    <row r="1925" spans="2:18" x14ac:dyDescent="0.25">
      <c r="B1925" s="162"/>
      <c r="C1925" s="163"/>
      <c r="D1925" s="163"/>
      <c r="E1925" s="6" t="s">
        <v>21</v>
      </c>
      <c r="F1925" s="6" t="s">
        <v>22</v>
      </c>
      <c r="G1925" s="6" t="s">
        <v>21</v>
      </c>
      <c r="H1925" s="6" t="s">
        <v>22</v>
      </c>
      <c r="I1925" s="163"/>
      <c r="J1925" s="159"/>
      <c r="K1925" s="160"/>
      <c r="L1925" s="160"/>
      <c r="M1925" s="160"/>
      <c r="N1925" s="160"/>
      <c r="O1925" s="160"/>
      <c r="P1925" s="160"/>
      <c r="Q1925" s="160"/>
      <c r="R1925" s="161"/>
    </row>
    <row r="1926" spans="2:18" ht="39.6" customHeight="1" x14ac:dyDescent="0.25">
      <c r="B1926" s="11" t="s">
        <v>50</v>
      </c>
      <c r="C1926" s="12" t="s">
        <v>40</v>
      </c>
      <c r="D1926" s="12" t="s">
        <v>56</v>
      </c>
      <c r="E1926" s="12" t="s">
        <v>62</v>
      </c>
      <c r="F1926" s="15" t="s">
        <v>536</v>
      </c>
      <c r="G1926" s="6"/>
      <c r="H1926" s="6"/>
      <c r="I1926" s="97" t="s">
        <v>771</v>
      </c>
      <c r="J1926" s="164" t="s">
        <v>392</v>
      </c>
      <c r="K1926" s="165"/>
      <c r="L1926" s="165"/>
      <c r="M1926" s="165"/>
      <c r="N1926" s="165"/>
      <c r="O1926" s="165"/>
      <c r="P1926" s="165"/>
      <c r="Q1926" s="165"/>
      <c r="R1926" s="166"/>
    </row>
    <row r="1927" spans="2:18" ht="29.45" customHeight="1" x14ac:dyDescent="0.25">
      <c r="B1927" s="11" t="s">
        <v>50</v>
      </c>
      <c r="C1927" s="12" t="s">
        <v>40</v>
      </c>
      <c r="D1927" s="12" t="s">
        <v>56</v>
      </c>
      <c r="E1927" s="12" t="s">
        <v>62</v>
      </c>
      <c r="F1927" s="15" t="s">
        <v>536</v>
      </c>
      <c r="G1927" s="6"/>
      <c r="H1927" s="6"/>
      <c r="I1927" s="97" t="s">
        <v>771</v>
      </c>
      <c r="J1927" s="164" t="s">
        <v>386</v>
      </c>
      <c r="K1927" s="165"/>
      <c r="L1927" s="165"/>
      <c r="M1927" s="165"/>
      <c r="N1927" s="165"/>
      <c r="O1927" s="165"/>
      <c r="P1927" s="165"/>
      <c r="Q1927" s="165"/>
      <c r="R1927" s="166"/>
    </row>
    <row r="1928" spans="2:18" ht="36.6" customHeight="1" x14ac:dyDescent="0.25">
      <c r="B1928" s="11" t="s">
        <v>50</v>
      </c>
      <c r="C1928" s="12" t="s">
        <v>40</v>
      </c>
      <c r="D1928" s="12" t="s">
        <v>56</v>
      </c>
      <c r="E1928" s="12" t="s">
        <v>62</v>
      </c>
      <c r="F1928" s="15" t="s">
        <v>537</v>
      </c>
      <c r="G1928" s="6"/>
      <c r="H1928" s="6"/>
      <c r="I1928" s="97" t="s">
        <v>771</v>
      </c>
      <c r="J1928" s="164" t="s">
        <v>388</v>
      </c>
      <c r="K1928" s="165"/>
      <c r="L1928" s="165"/>
      <c r="M1928" s="165"/>
      <c r="N1928" s="165"/>
      <c r="O1928" s="165"/>
      <c r="P1928" s="165"/>
      <c r="Q1928" s="165"/>
      <c r="R1928" s="166"/>
    </row>
    <row r="1929" spans="2:18" ht="39" customHeight="1" x14ac:dyDescent="0.25">
      <c r="B1929" s="11" t="s">
        <v>50</v>
      </c>
      <c r="C1929" s="12" t="s">
        <v>58</v>
      </c>
      <c r="D1929" s="12" t="s">
        <v>56</v>
      </c>
      <c r="E1929" s="12" t="s">
        <v>62</v>
      </c>
      <c r="F1929" s="15" t="s">
        <v>537</v>
      </c>
      <c r="G1929" s="3"/>
      <c r="H1929" s="3"/>
      <c r="I1929" s="97" t="s">
        <v>771</v>
      </c>
      <c r="J1929" s="164" t="s">
        <v>93</v>
      </c>
      <c r="K1929" s="165"/>
      <c r="L1929" s="165"/>
      <c r="M1929" s="165"/>
      <c r="N1929" s="165"/>
      <c r="O1929" s="165"/>
      <c r="P1929" s="165"/>
      <c r="Q1929" s="165"/>
      <c r="R1929" s="166"/>
    </row>
    <row r="1930" spans="2:18" ht="33" customHeight="1" x14ac:dyDescent="0.25">
      <c r="B1930" s="11" t="s">
        <v>94</v>
      </c>
      <c r="C1930" s="12" t="s">
        <v>58</v>
      </c>
      <c r="D1930" s="12" t="s">
        <v>56</v>
      </c>
      <c r="E1930" s="12" t="s">
        <v>62</v>
      </c>
      <c r="F1930" s="12" t="s">
        <v>268</v>
      </c>
      <c r="G1930" s="3"/>
      <c r="H1930" s="3"/>
      <c r="I1930" s="97" t="s">
        <v>774</v>
      </c>
      <c r="J1930" s="164" t="s">
        <v>93</v>
      </c>
      <c r="K1930" s="165"/>
      <c r="L1930" s="165"/>
      <c r="M1930" s="165"/>
      <c r="N1930" s="165"/>
      <c r="O1930" s="165"/>
      <c r="P1930" s="165"/>
      <c r="Q1930" s="165"/>
      <c r="R1930" s="166"/>
    </row>
    <row r="1931" spans="2:18" ht="14.45" customHeight="1" x14ac:dyDescent="0.25">
      <c r="B1931" s="130" t="s">
        <v>51</v>
      </c>
      <c r="C1931" s="131"/>
      <c r="D1931" s="131"/>
      <c r="E1931" s="131"/>
      <c r="F1931" s="131"/>
      <c r="G1931" s="131"/>
      <c r="H1931" s="131"/>
      <c r="I1931" s="131"/>
      <c r="J1931" s="167" t="s">
        <v>380</v>
      </c>
      <c r="K1931" s="168"/>
      <c r="L1931" s="168"/>
      <c r="M1931" s="168"/>
      <c r="N1931" s="168"/>
      <c r="O1931" s="168"/>
      <c r="P1931" s="168"/>
      <c r="Q1931" s="168"/>
      <c r="R1931" s="169"/>
    </row>
    <row r="1932" spans="2:18" ht="66.599999999999994" customHeight="1" x14ac:dyDescent="0.25">
      <c r="B1932" s="130"/>
      <c r="C1932" s="131"/>
      <c r="D1932" s="131"/>
      <c r="E1932" s="131"/>
      <c r="F1932" s="131"/>
      <c r="G1932" s="131"/>
      <c r="H1932" s="131"/>
      <c r="I1932" s="131"/>
      <c r="J1932" s="170"/>
      <c r="K1932" s="171"/>
      <c r="L1932" s="171"/>
      <c r="M1932" s="171"/>
      <c r="N1932" s="171"/>
      <c r="O1932" s="171"/>
      <c r="P1932" s="171"/>
      <c r="Q1932" s="171"/>
      <c r="R1932" s="172"/>
    </row>
    <row r="1933" spans="2:18" ht="14.45" customHeight="1" x14ac:dyDescent="0.25">
      <c r="B1933" s="130" t="s">
        <v>54</v>
      </c>
      <c r="C1933" s="131"/>
      <c r="D1933" s="131"/>
      <c r="E1933" s="131"/>
      <c r="F1933" s="131"/>
      <c r="G1933" s="131"/>
      <c r="H1933" s="131"/>
      <c r="I1933" s="131"/>
      <c r="J1933" s="132" t="s">
        <v>401</v>
      </c>
      <c r="K1933" s="133"/>
      <c r="L1933" s="133"/>
      <c r="M1933" s="133"/>
      <c r="N1933" s="133"/>
      <c r="O1933" s="133"/>
      <c r="P1933" s="133"/>
      <c r="Q1933" s="133"/>
      <c r="R1933" s="134"/>
    </row>
    <row r="1934" spans="2:18" x14ac:dyDescent="0.25">
      <c r="B1934" s="130"/>
      <c r="C1934" s="131"/>
      <c r="D1934" s="131"/>
      <c r="E1934" s="131"/>
      <c r="F1934" s="131"/>
      <c r="G1934" s="131"/>
      <c r="H1934" s="131"/>
      <c r="I1934" s="131"/>
      <c r="J1934" s="135"/>
      <c r="K1934" s="136"/>
      <c r="L1934" s="136"/>
      <c r="M1934" s="136"/>
      <c r="N1934" s="136"/>
      <c r="O1934" s="136"/>
      <c r="P1934" s="136"/>
      <c r="Q1934" s="136"/>
      <c r="R1934" s="137"/>
    </row>
    <row r="1935" spans="2:18" x14ac:dyDescent="0.25">
      <c r="B1935" s="130" t="s">
        <v>353</v>
      </c>
      <c r="C1935" s="131"/>
      <c r="D1935" s="131"/>
      <c r="E1935" s="131"/>
      <c r="F1935" s="131"/>
      <c r="G1935" s="131"/>
      <c r="H1935" s="131"/>
      <c r="I1935" s="131"/>
      <c r="J1935" s="135"/>
      <c r="K1935" s="136"/>
      <c r="L1935" s="136"/>
      <c r="M1935" s="136"/>
      <c r="N1935" s="136"/>
      <c r="O1935" s="136"/>
      <c r="P1935" s="136"/>
      <c r="Q1935" s="136"/>
      <c r="R1935" s="137"/>
    </row>
    <row r="1936" spans="2:18" ht="15.75" thickBot="1" x14ac:dyDescent="0.3">
      <c r="B1936" s="141"/>
      <c r="C1936" s="142"/>
      <c r="D1936" s="142"/>
      <c r="E1936" s="142"/>
      <c r="F1936" s="142"/>
      <c r="G1936" s="142"/>
      <c r="H1936" s="142"/>
      <c r="I1936" s="142"/>
      <c r="J1936" s="138"/>
      <c r="K1936" s="139"/>
      <c r="L1936" s="139"/>
      <c r="M1936" s="139"/>
      <c r="N1936" s="139"/>
      <c r="O1936" s="139"/>
      <c r="P1936" s="139"/>
      <c r="Q1936" s="139"/>
      <c r="R1936" s="140"/>
    </row>
    <row r="1937" spans="2:18" thickBot="1" x14ac:dyDescent="0.35"/>
    <row r="1938" spans="2:18" x14ac:dyDescent="0.25">
      <c r="B1938" s="173" t="s">
        <v>1</v>
      </c>
      <c r="C1938" s="154"/>
      <c r="D1938" s="154"/>
      <c r="E1938" s="154"/>
      <c r="F1938" s="154"/>
      <c r="G1938" s="154"/>
      <c r="H1938" s="154"/>
      <c r="I1938" s="154"/>
      <c r="J1938" s="154"/>
      <c r="K1938" s="154"/>
      <c r="L1938" s="154"/>
      <c r="M1938" s="154"/>
      <c r="N1938" s="154"/>
      <c r="O1938" s="154"/>
      <c r="P1938" s="154"/>
      <c r="Q1938" s="154"/>
      <c r="R1938" s="155"/>
    </row>
    <row r="1939" spans="2:18" x14ac:dyDescent="0.25">
      <c r="B1939" s="174"/>
      <c r="C1939" s="157"/>
      <c r="D1939" s="157"/>
      <c r="E1939" s="157"/>
      <c r="F1939" s="157"/>
      <c r="G1939" s="157"/>
      <c r="H1939" s="157"/>
      <c r="I1939" s="157"/>
      <c r="J1939" s="157"/>
      <c r="K1939" s="157"/>
      <c r="L1939" s="157"/>
      <c r="M1939" s="157"/>
      <c r="N1939" s="157"/>
      <c r="O1939" s="157"/>
      <c r="P1939" s="157"/>
      <c r="Q1939" s="157"/>
      <c r="R1939" s="158"/>
    </row>
    <row r="1940" spans="2:18" x14ac:dyDescent="0.25">
      <c r="B1940" s="174"/>
      <c r="C1940" s="157"/>
      <c r="D1940" s="157"/>
      <c r="E1940" s="157"/>
      <c r="F1940" s="157"/>
      <c r="G1940" s="157"/>
      <c r="H1940" s="157"/>
      <c r="I1940" s="157"/>
      <c r="J1940" s="157"/>
      <c r="K1940" s="157"/>
      <c r="L1940" s="157"/>
      <c r="M1940" s="157"/>
      <c r="N1940" s="157"/>
      <c r="O1940" s="157"/>
      <c r="P1940" s="157"/>
      <c r="Q1940" s="157"/>
      <c r="R1940" s="158"/>
    </row>
    <row r="1941" spans="2:18" x14ac:dyDescent="0.25">
      <c r="B1941" s="174" t="s">
        <v>2</v>
      </c>
      <c r="C1941" s="157"/>
      <c r="D1941" s="157"/>
      <c r="E1941" s="157"/>
      <c r="F1941" s="157"/>
      <c r="G1941" s="157"/>
      <c r="H1941" s="157"/>
      <c r="I1941" s="157"/>
      <c r="J1941" s="157"/>
      <c r="K1941" s="157"/>
      <c r="L1941" s="157"/>
      <c r="M1941" s="157"/>
      <c r="N1941" s="157"/>
      <c r="O1941" s="157"/>
      <c r="P1941" s="157"/>
      <c r="Q1941" s="157"/>
      <c r="R1941" s="158"/>
    </row>
    <row r="1942" spans="2:18" x14ac:dyDescent="0.25">
      <c r="B1942" s="174"/>
      <c r="C1942" s="157"/>
      <c r="D1942" s="157"/>
      <c r="E1942" s="157"/>
      <c r="F1942" s="157"/>
      <c r="G1942" s="157"/>
      <c r="H1942" s="157"/>
      <c r="I1942" s="157"/>
      <c r="J1942" s="157"/>
      <c r="K1942" s="157"/>
      <c r="L1942" s="157"/>
      <c r="M1942" s="157"/>
      <c r="N1942" s="157"/>
      <c r="O1942" s="157"/>
      <c r="P1942" s="157"/>
      <c r="Q1942" s="157"/>
      <c r="R1942" s="158"/>
    </row>
    <row r="1943" spans="2:18" ht="15.75" thickBot="1" x14ac:dyDescent="0.3">
      <c r="B1943" s="175" t="s">
        <v>3</v>
      </c>
      <c r="C1943" s="146"/>
      <c r="D1943" s="146"/>
      <c r="E1943" s="146"/>
      <c r="F1943" s="146"/>
      <c r="G1943" s="146"/>
      <c r="H1943" s="146"/>
      <c r="I1943" s="146"/>
      <c r="J1943" s="146"/>
      <c r="K1943" s="146"/>
      <c r="L1943" s="146"/>
      <c r="M1943" s="146"/>
      <c r="N1943" s="146"/>
      <c r="O1943" s="146"/>
      <c r="P1943" s="146"/>
      <c r="Q1943" s="146"/>
      <c r="R1943" s="176"/>
    </row>
    <row r="1944" spans="2:18" thickBot="1" x14ac:dyDescent="0.35"/>
    <row r="1945" spans="2:18" ht="14.45" x14ac:dyDescent="0.3">
      <c r="B1945" s="177"/>
      <c r="C1945" s="178"/>
      <c r="D1945" s="178"/>
      <c r="E1945" s="178"/>
      <c r="F1945" s="178"/>
      <c r="G1945" s="178"/>
      <c r="H1945" s="178"/>
      <c r="I1945" s="178"/>
      <c r="J1945" s="178"/>
      <c r="K1945" s="178"/>
      <c r="L1945" s="178"/>
      <c r="M1945" s="178"/>
      <c r="N1945" s="178"/>
      <c r="O1945" s="178"/>
      <c r="P1945" s="178"/>
      <c r="Q1945" s="178"/>
      <c r="R1945" s="9"/>
    </row>
    <row r="1946" spans="2:18" ht="15.75" thickBot="1" x14ac:dyDescent="0.3">
      <c r="B1946" s="143" t="s">
        <v>4</v>
      </c>
      <c r="C1946" s="144"/>
      <c r="D1946" s="146" t="s">
        <v>273</v>
      </c>
      <c r="E1946" s="146"/>
      <c r="F1946" s="58"/>
      <c r="G1946" s="58" t="s">
        <v>7</v>
      </c>
      <c r="H1946" s="179">
        <v>43546</v>
      </c>
      <c r="I1946" s="146"/>
      <c r="J1946" s="58"/>
      <c r="K1946" s="58" t="s">
        <v>11</v>
      </c>
      <c r="L1946" s="147" t="s">
        <v>228</v>
      </c>
      <c r="M1946" s="147"/>
      <c r="N1946" s="58"/>
      <c r="O1946" s="58" t="s">
        <v>13</v>
      </c>
      <c r="P1946" s="100" t="s">
        <v>206</v>
      </c>
      <c r="Q1946" s="144"/>
      <c r="R1946" s="145"/>
    </row>
    <row r="1947" spans="2:18" ht="14.45" x14ac:dyDescent="0.3">
      <c r="B1947" s="143"/>
      <c r="C1947" s="144"/>
      <c r="D1947" s="144"/>
      <c r="E1947" s="144"/>
      <c r="F1947" s="144"/>
      <c r="G1947" s="144"/>
      <c r="H1947" s="144"/>
      <c r="I1947" s="144"/>
      <c r="J1947" s="144"/>
      <c r="K1947" s="144"/>
      <c r="L1947" s="144"/>
      <c r="M1947" s="144"/>
      <c r="N1947" s="144"/>
      <c r="O1947" s="144"/>
      <c r="P1947" s="144"/>
      <c r="Q1947" s="144"/>
      <c r="R1947" s="145"/>
    </row>
    <row r="1948" spans="2:18" ht="15.75" thickBot="1" x14ac:dyDescent="0.3">
      <c r="B1948" s="143" t="s">
        <v>5</v>
      </c>
      <c r="C1948" s="144"/>
      <c r="D1948" s="146"/>
      <c r="E1948" s="146"/>
      <c r="F1948" s="58"/>
      <c r="G1948" s="58" t="s">
        <v>8</v>
      </c>
      <c r="H1948" s="146">
        <v>1230</v>
      </c>
      <c r="I1948" s="146"/>
      <c r="J1948" s="58"/>
      <c r="K1948" s="58" t="s">
        <v>12</v>
      </c>
      <c r="L1948" s="147"/>
      <c r="M1948" s="147"/>
      <c r="N1948" s="58"/>
      <c r="O1948" s="58" t="s">
        <v>14</v>
      </c>
      <c r="P1948" s="28" t="s">
        <v>207</v>
      </c>
      <c r="Q1948" s="144"/>
      <c r="R1948" s="145"/>
    </row>
    <row r="1949" spans="2:18" ht="14.45" x14ac:dyDescent="0.3">
      <c r="B1949" s="143"/>
      <c r="C1949" s="144"/>
      <c r="D1949" s="144"/>
      <c r="E1949" s="144"/>
      <c r="F1949" s="144"/>
      <c r="G1949" s="144"/>
      <c r="H1949" s="144"/>
      <c r="I1949" s="144"/>
      <c r="J1949" s="144"/>
      <c r="K1949" s="144"/>
      <c r="L1949" s="144"/>
      <c r="M1949" s="144"/>
      <c r="N1949" s="144"/>
      <c r="O1949" s="144"/>
      <c r="P1949" s="144"/>
      <c r="Q1949" s="144"/>
      <c r="R1949" s="145"/>
    </row>
    <row r="1950" spans="2:18" ht="15.75" thickBot="1" x14ac:dyDescent="0.3">
      <c r="B1950" s="143" t="s">
        <v>6</v>
      </c>
      <c r="C1950" s="144"/>
      <c r="D1950" s="146" t="s">
        <v>213</v>
      </c>
      <c r="E1950" s="146"/>
      <c r="F1950" s="58"/>
      <c r="G1950" s="58" t="s">
        <v>9</v>
      </c>
      <c r="H1950" s="146" t="s">
        <v>214</v>
      </c>
      <c r="I1950" s="146"/>
      <c r="J1950" s="58"/>
      <c r="K1950" s="58" t="s">
        <v>10</v>
      </c>
      <c r="L1950" s="147"/>
      <c r="M1950" s="147"/>
      <c r="N1950" s="58"/>
      <c r="O1950" s="58" t="s">
        <v>15</v>
      </c>
      <c r="P1950" s="47">
        <v>64</v>
      </c>
      <c r="Q1950" s="46" t="s">
        <v>16</v>
      </c>
      <c r="R1950" s="48">
        <v>154</v>
      </c>
    </row>
    <row r="1951" spans="2:18" thickBot="1" x14ac:dyDescent="0.35">
      <c r="B1951" s="148"/>
      <c r="C1951" s="149"/>
      <c r="D1951" s="149"/>
      <c r="E1951" s="149"/>
      <c r="F1951" s="149"/>
      <c r="G1951" s="149"/>
      <c r="H1951" s="149"/>
      <c r="I1951" s="149"/>
      <c r="J1951" s="149"/>
      <c r="K1951" s="149"/>
      <c r="L1951" s="149"/>
      <c r="M1951" s="149"/>
      <c r="N1951" s="149"/>
      <c r="O1951" s="149"/>
      <c r="P1951" s="149"/>
      <c r="Q1951" s="149"/>
      <c r="R1951" s="150"/>
    </row>
    <row r="1952" spans="2:18" thickBot="1" x14ac:dyDescent="0.35"/>
    <row r="1953" spans="2:18" x14ac:dyDescent="0.25">
      <c r="B1953" s="151" t="s">
        <v>17</v>
      </c>
      <c r="C1953" s="152"/>
      <c r="D1953" s="152"/>
      <c r="E1953" s="152"/>
      <c r="F1953" s="152"/>
      <c r="G1953" s="152"/>
      <c r="H1953" s="152"/>
      <c r="I1953" s="152"/>
      <c r="J1953" s="153" t="s">
        <v>24</v>
      </c>
      <c r="K1953" s="154"/>
      <c r="L1953" s="154"/>
      <c r="M1953" s="154"/>
      <c r="N1953" s="154"/>
      <c r="O1953" s="154"/>
      <c r="P1953" s="154"/>
      <c r="Q1953" s="154"/>
      <c r="R1953" s="155"/>
    </row>
    <row r="1954" spans="2:18" x14ac:dyDescent="0.25">
      <c r="B1954" s="162" t="s">
        <v>18</v>
      </c>
      <c r="C1954" s="163" t="s">
        <v>19</v>
      </c>
      <c r="D1954" s="163" t="s">
        <v>20</v>
      </c>
      <c r="E1954" s="147" t="s">
        <v>25</v>
      </c>
      <c r="F1954" s="147"/>
      <c r="G1954" s="147" t="s">
        <v>26</v>
      </c>
      <c r="H1954" s="147"/>
      <c r="I1954" s="163" t="s">
        <v>23</v>
      </c>
      <c r="J1954" s="156"/>
      <c r="K1954" s="157"/>
      <c r="L1954" s="157"/>
      <c r="M1954" s="157"/>
      <c r="N1954" s="157"/>
      <c r="O1954" s="157"/>
      <c r="P1954" s="157"/>
      <c r="Q1954" s="157"/>
      <c r="R1954" s="158"/>
    </row>
    <row r="1955" spans="2:18" x14ac:dyDescent="0.25">
      <c r="B1955" s="162"/>
      <c r="C1955" s="163"/>
      <c r="D1955" s="163"/>
      <c r="E1955" s="6" t="s">
        <v>21</v>
      </c>
      <c r="F1955" s="6" t="s">
        <v>22</v>
      </c>
      <c r="G1955" s="6" t="s">
        <v>21</v>
      </c>
      <c r="H1955" s="6" t="s">
        <v>22</v>
      </c>
      <c r="I1955" s="163"/>
      <c r="J1955" s="159"/>
      <c r="K1955" s="160"/>
      <c r="L1955" s="160"/>
      <c r="M1955" s="160"/>
      <c r="N1955" s="160"/>
      <c r="O1955" s="160"/>
      <c r="P1955" s="160"/>
      <c r="Q1955" s="160"/>
      <c r="R1955" s="161"/>
    </row>
    <row r="1956" spans="2:18" ht="33.6" customHeight="1" x14ac:dyDescent="0.25">
      <c r="B1956" s="11" t="s">
        <v>50</v>
      </c>
      <c r="C1956" s="12" t="s">
        <v>40</v>
      </c>
      <c r="D1956" s="12" t="s">
        <v>56</v>
      </c>
      <c r="E1956" s="13" t="s">
        <v>62</v>
      </c>
      <c r="F1956" s="41">
        <v>1.1000000000000001</v>
      </c>
      <c r="G1956" s="6"/>
      <c r="H1956" s="6"/>
      <c r="I1956" s="97" t="s">
        <v>772</v>
      </c>
      <c r="J1956" s="164" t="s">
        <v>383</v>
      </c>
      <c r="K1956" s="165"/>
      <c r="L1956" s="165"/>
      <c r="M1956" s="165"/>
      <c r="N1956" s="165"/>
      <c r="O1956" s="165"/>
      <c r="P1956" s="165"/>
      <c r="Q1956" s="165"/>
      <c r="R1956" s="166"/>
    </row>
    <row r="1957" spans="2:18" ht="34.15" customHeight="1" x14ac:dyDescent="0.25">
      <c r="B1957" s="11" t="s">
        <v>50</v>
      </c>
      <c r="C1957" s="12" t="s">
        <v>58</v>
      </c>
      <c r="D1957" s="12" t="s">
        <v>56</v>
      </c>
      <c r="E1957" s="13" t="s">
        <v>62</v>
      </c>
      <c r="F1957" s="13" t="s">
        <v>268</v>
      </c>
      <c r="G1957" s="3"/>
      <c r="H1957" s="3"/>
      <c r="I1957" s="97" t="s">
        <v>772</v>
      </c>
      <c r="J1957" s="164" t="s">
        <v>93</v>
      </c>
      <c r="K1957" s="165"/>
      <c r="L1957" s="165"/>
      <c r="M1957" s="165"/>
      <c r="N1957" s="165"/>
      <c r="O1957" s="165"/>
      <c r="P1957" s="165"/>
      <c r="Q1957" s="165"/>
      <c r="R1957" s="166"/>
    </row>
    <row r="1958" spans="2:18" ht="39" customHeight="1" x14ac:dyDescent="0.25">
      <c r="B1958" s="11" t="s">
        <v>94</v>
      </c>
      <c r="C1958" s="12" t="s">
        <v>58</v>
      </c>
      <c r="D1958" s="12" t="s">
        <v>56</v>
      </c>
      <c r="E1958" s="13" t="s">
        <v>62</v>
      </c>
      <c r="F1958" s="13" t="s">
        <v>268</v>
      </c>
      <c r="G1958" s="3"/>
      <c r="H1958" s="3"/>
      <c r="I1958" s="97" t="s">
        <v>773</v>
      </c>
      <c r="J1958" s="164" t="s">
        <v>93</v>
      </c>
      <c r="K1958" s="165"/>
      <c r="L1958" s="165"/>
      <c r="M1958" s="165"/>
      <c r="N1958" s="165"/>
      <c r="O1958" s="165"/>
      <c r="P1958" s="165"/>
      <c r="Q1958" s="165"/>
      <c r="R1958" s="166"/>
    </row>
    <row r="1959" spans="2:18" ht="14.45" customHeight="1" x14ac:dyDescent="0.25">
      <c r="B1959" s="130" t="s">
        <v>51</v>
      </c>
      <c r="C1959" s="131"/>
      <c r="D1959" s="131"/>
      <c r="E1959" s="131"/>
      <c r="F1959" s="131"/>
      <c r="G1959" s="131"/>
      <c r="H1959" s="131"/>
      <c r="I1959" s="131"/>
      <c r="J1959" s="167" t="s">
        <v>380</v>
      </c>
      <c r="K1959" s="168"/>
      <c r="L1959" s="168"/>
      <c r="M1959" s="168"/>
      <c r="N1959" s="168"/>
      <c r="O1959" s="168"/>
      <c r="P1959" s="168"/>
      <c r="Q1959" s="168"/>
      <c r="R1959" s="169"/>
    </row>
    <row r="1960" spans="2:18" ht="69.599999999999994" customHeight="1" x14ac:dyDescent="0.25">
      <c r="B1960" s="130"/>
      <c r="C1960" s="131"/>
      <c r="D1960" s="131"/>
      <c r="E1960" s="131"/>
      <c r="F1960" s="131"/>
      <c r="G1960" s="131"/>
      <c r="H1960" s="131"/>
      <c r="I1960" s="131"/>
      <c r="J1960" s="170"/>
      <c r="K1960" s="171"/>
      <c r="L1960" s="171"/>
      <c r="M1960" s="171"/>
      <c r="N1960" s="171"/>
      <c r="O1960" s="171"/>
      <c r="P1960" s="171"/>
      <c r="Q1960" s="171"/>
      <c r="R1960" s="172"/>
    </row>
    <row r="1961" spans="2:18" ht="14.45" customHeight="1" x14ac:dyDescent="0.25">
      <c r="B1961" s="130" t="s">
        <v>54</v>
      </c>
      <c r="C1961" s="131"/>
      <c r="D1961" s="131"/>
      <c r="E1961" s="131"/>
      <c r="F1961" s="131"/>
      <c r="G1961" s="131"/>
      <c r="H1961" s="131"/>
      <c r="I1961" s="131"/>
      <c r="J1961" s="132" t="s">
        <v>400</v>
      </c>
      <c r="K1961" s="133"/>
      <c r="L1961" s="133"/>
      <c r="M1961" s="133"/>
      <c r="N1961" s="133"/>
      <c r="O1961" s="133"/>
      <c r="P1961" s="133"/>
      <c r="Q1961" s="133"/>
      <c r="R1961" s="134"/>
    </row>
    <row r="1962" spans="2:18" x14ac:dyDescent="0.25">
      <c r="B1962" s="130"/>
      <c r="C1962" s="131"/>
      <c r="D1962" s="131"/>
      <c r="E1962" s="131"/>
      <c r="F1962" s="131"/>
      <c r="G1962" s="131"/>
      <c r="H1962" s="131"/>
      <c r="I1962" s="131"/>
      <c r="J1962" s="135"/>
      <c r="K1962" s="136"/>
      <c r="L1962" s="136"/>
      <c r="M1962" s="136"/>
      <c r="N1962" s="136"/>
      <c r="O1962" s="136"/>
      <c r="P1962" s="136"/>
      <c r="Q1962" s="136"/>
      <c r="R1962" s="137"/>
    </row>
    <row r="1963" spans="2:18" x14ac:dyDescent="0.25">
      <c r="B1963" s="130" t="s">
        <v>353</v>
      </c>
      <c r="C1963" s="131"/>
      <c r="D1963" s="131"/>
      <c r="E1963" s="131"/>
      <c r="F1963" s="131"/>
      <c r="G1963" s="131"/>
      <c r="H1963" s="131"/>
      <c r="I1963" s="131"/>
      <c r="J1963" s="135"/>
      <c r="K1963" s="136"/>
      <c r="L1963" s="136"/>
      <c r="M1963" s="136"/>
      <c r="N1963" s="136"/>
      <c r="O1963" s="136"/>
      <c r="P1963" s="136"/>
      <c r="Q1963" s="136"/>
      <c r="R1963" s="137"/>
    </row>
    <row r="1964" spans="2:18" ht="15.75" thickBot="1" x14ac:dyDescent="0.3">
      <c r="B1964" s="141"/>
      <c r="C1964" s="142"/>
      <c r="D1964" s="142"/>
      <c r="E1964" s="142"/>
      <c r="F1964" s="142"/>
      <c r="G1964" s="142"/>
      <c r="H1964" s="142"/>
      <c r="I1964" s="142"/>
      <c r="J1964" s="138"/>
      <c r="K1964" s="139"/>
      <c r="L1964" s="139"/>
      <c r="M1964" s="139"/>
      <c r="N1964" s="139"/>
      <c r="O1964" s="139"/>
      <c r="P1964" s="139"/>
      <c r="Q1964" s="139"/>
      <c r="R1964" s="140"/>
    </row>
    <row r="1965" spans="2:18" thickBot="1" x14ac:dyDescent="0.35"/>
    <row r="1966" spans="2:18" x14ac:dyDescent="0.25">
      <c r="B1966" s="173" t="s">
        <v>1</v>
      </c>
      <c r="C1966" s="154"/>
      <c r="D1966" s="154"/>
      <c r="E1966" s="154"/>
      <c r="F1966" s="154"/>
      <c r="G1966" s="154"/>
      <c r="H1966" s="154"/>
      <c r="I1966" s="154"/>
      <c r="J1966" s="154"/>
      <c r="K1966" s="154"/>
      <c r="L1966" s="154"/>
      <c r="M1966" s="154"/>
      <c r="N1966" s="154"/>
      <c r="O1966" s="154"/>
      <c r="P1966" s="154"/>
      <c r="Q1966" s="154"/>
      <c r="R1966" s="155"/>
    </row>
    <row r="1967" spans="2:18" x14ac:dyDescent="0.25">
      <c r="B1967" s="174"/>
      <c r="C1967" s="157"/>
      <c r="D1967" s="157"/>
      <c r="E1967" s="157"/>
      <c r="F1967" s="157"/>
      <c r="G1967" s="157"/>
      <c r="H1967" s="157"/>
      <c r="I1967" s="157"/>
      <c r="J1967" s="157"/>
      <c r="K1967" s="157"/>
      <c r="L1967" s="157"/>
      <c r="M1967" s="157"/>
      <c r="N1967" s="157"/>
      <c r="O1967" s="157"/>
      <c r="P1967" s="157"/>
      <c r="Q1967" s="157"/>
      <c r="R1967" s="158"/>
    </row>
    <row r="1968" spans="2:18" x14ac:dyDescent="0.25">
      <c r="B1968" s="174"/>
      <c r="C1968" s="157"/>
      <c r="D1968" s="157"/>
      <c r="E1968" s="157"/>
      <c r="F1968" s="157"/>
      <c r="G1968" s="157"/>
      <c r="H1968" s="157"/>
      <c r="I1968" s="157"/>
      <c r="J1968" s="157"/>
      <c r="K1968" s="157"/>
      <c r="L1968" s="157"/>
      <c r="M1968" s="157"/>
      <c r="N1968" s="157"/>
      <c r="O1968" s="157"/>
      <c r="P1968" s="157"/>
      <c r="Q1968" s="157"/>
      <c r="R1968" s="158"/>
    </row>
    <row r="1969" spans="2:18" x14ac:dyDescent="0.25">
      <c r="B1969" s="174" t="s">
        <v>2</v>
      </c>
      <c r="C1969" s="157"/>
      <c r="D1969" s="157"/>
      <c r="E1969" s="157"/>
      <c r="F1969" s="157"/>
      <c r="G1969" s="157"/>
      <c r="H1969" s="157"/>
      <c r="I1969" s="157"/>
      <c r="J1969" s="157"/>
      <c r="K1969" s="157"/>
      <c r="L1969" s="157"/>
      <c r="M1969" s="157"/>
      <c r="N1969" s="157"/>
      <c r="O1969" s="157"/>
      <c r="P1969" s="157"/>
      <c r="Q1969" s="157"/>
      <c r="R1969" s="158"/>
    </row>
    <row r="1970" spans="2:18" x14ac:dyDescent="0.25">
      <c r="B1970" s="174"/>
      <c r="C1970" s="157"/>
      <c r="D1970" s="157"/>
      <c r="E1970" s="157"/>
      <c r="F1970" s="157"/>
      <c r="G1970" s="157"/>
      <c r="H1970" s="157"/>
      <c r="I1970" s="157"/>
      <c r="J1970" s="157"/>
      <c r="K1970" s="157"/>
      <c r="L1970" s="157"/>
      <c r="M1970" s="157"/>
      <c r="N1970" s="157"/>
      <c r="O1970" s="157"/>
      <c r="P1970" s="157"/>
      <c r="Q1970" s="157"/>
      <c r="R1970" s="158"/>
    </row>
    <row r="1971" spans="2:18" ht="15.75" thickBot="1" x14ac:dyDescent="0.3">
      <c r="B1971" s="175" t="s">
        <v>3</v>
      </c>
      <c r="C1971" s="146"/>
      <c r="D1971" s="146"/>
      <c r="E1971" s="146"/>
      <c r="F1971" s="146"/>
      <c r="G1971" s="146"/>
      <c r="H1971" s="146"/>
      <c r="I1971" s="146"/>
      <c r="J1971" s="146"/>
      <c r="K1971" s="146"/>
      <c r="L1971" s="146"/>
      <c r="M1971" s="146"/>
      <c r="N1971" s="146"/>
      <c r="O1971" s="146"/>
      <c r="P1971" s="146"/>
      <c r="Q1971" s="146"/>
      <c r="R1971" s="176"/>
    </row>
    <row r="1972" spans="2:18" thickBot="1" x14ac:dyDescent="0.35"/>
    <row r="1973" spans="2:18" ht="14.45" x14ac:dyDescent="0.3">
      <c r="B1973" s="177"/>
      <c r="C1973" s="178"/>
      <c r="D1973" s="178"/>
      <c r="E1973" s="178"/>
      <c r="F1973" s="178"/>
      <c r="G1973" s="178"/>
      <c r="H1973" s="178"/>
      <c r="I1973" s="178"/>
      <c r="J1973" s="178"/>
      <c r="K1973" s="178"/>
      <c r="L1973" s="178"/>
      <c r="M1973" s="178"/>
      <c r="N1973" s="178"/>
      <c r="O1973" s="178"/>
      <c r="P1973" s="178"/>
      <c r="Q1973" s="178"/>
      <c r="R1973" s="9"/>
    </row>
    <row r="1974" spans="2:18" ht="15.75" thickBot="1" x14ac:dyDescent="0.3">
      <c r="B1974" s="143" t="s">
        <v>4</v>
      </c>
      <c r="C1974" s="144"/>
      <c r="D1974" s="146" t="s">
        <v>273</v>
      </c>
      <c r="E1974" s="146"/>
      <c r="F1974" s="58"/>
      <c r="G1974" s="58" t="s">
        <v>7</v>
      </c>
      <c r="H1974" s="179">
        <v>43546</v>
      </c>
      <c r="I1974" s="146"/>
      <c r="J1974" s="58"/>
      <c r="K1974" s="58" t="s">
        <v>11</v>
      </c>
      <c r="L1974" s="147" t="s">
        <v>228</v>
      </c>
      <c r="M1974" s="147"/>
      <c r="N1974" s="58"/>
      <c r="O1974" s="58" t="s">
        <v>13</v>
      </c>
      <c r="P1974" s="98" t="s">
        <v>207</v>
      </c>
      <c r="Q1974" s="144"/>
      <c r="R1974" s="145"/>
    </row>
    <row r="1975" spans="2:18" ht="14.45" x14ac:dyDescent="0.3">
      <c r="B1975" s="143"/>
      <c r="C1975" s="144"/>
      <c r="D1975" s="144"/>
      <c r="E1975" s="144"/>
      <c r="F1975" s="144"/>
      <c r="G1975" s="144"/>
      <c r="H1975" s="144"/>
      <c r="I1975" s="144"/>
      <c r="J1975" s="144"/>
      <c r="K1975" s="144"/>
      <c r="L1975" s="144"/>
      <c r="M1975" s="144"/>
      <c r="N1975" s="144"/>
      <c r="O1975" s="144"/>
      <c r="P1975" s="144"/>
      <c r="Q1975" s="144"/>
      <c r="R1975" s="145"/>
    </row>
    <row r="1976" spans="2:18" ht="15.75" thickBot="1" x14ac:dyDescent="0.3">
      <c r="B1976" s="143" t="s">
        <v>5</v>
      </c>
      <c r="C1976" s="144"/>
      <c r="D1976" s="146"/>
      <c r="E1976" s="146"/>
      <c r="F1976" s="58"/>
      <c r="G1976" s="58" t="s">
        <v>8</v>
      </c>
      <c r="H1976" s="146">
        <v>1230</v>
      </c>
      <c r="I1976" s="146"/>
      <c r="J1976" s="58"/>
      <c r="K1976" s="58" t="s">
        <v>12</v>
      </c>
      <c r="L1976" s="147"/>
      <c r="M1976" s="147"/>
      <c r="N1976" s="58"/>
      <c r="O1976" s="58" t="s">
        <v>14</v>
      </c>
      <c r="P1976" s="96" t="s">
        <v>573</v>
      </c>
      <c r="Q1976" s="144"/>
      <c r="R1976" s="145"/>
    </row>
    <row r="1977" spans="2:18" ht="14.45" x14ac:dyDescent="0.3">
      <c r="B1977" s="143"/>
      <c r="C1977" s="144"/>
      <c r="D1977" s="144"/>
      <c r="E1977" s="144"/>
      <c r="F1977" s="144"/>
      <c r="G1977" s="144"/>
      <c r="H1977" s="144"/>
      <c r="I1977" s="144"/>
      <c r="J1977" s="144"/>
      <c r="K1977" s="144"/>
      <c r="L1977" s="144"/>
      <c r="M1977" s="144"/>
      <c r="N1977" s="144"/>
      <c r="O1977" s="144"/>
      <c r="P1977" s="144"/>
      <c r="Q1977" s="144"/>
      <c r="R1977" s="145"/>
    </row>
    <row r="1978" spans="2:18" ht="15.75" thickBot="1" x14ac:dyDescent="0.3">
      <c r="B1978" s="143" t="s">
        <v>6</v>
      </c>
      <c r="C1978" s="144"/>
      <c r="D1978" s="146" t="s">
        <v>213</v>
      </c>
      <c r="E1978" s="146"/>
      <c r="F1978" s="58"/>
      <c r="G1978" s="58" t="s">
        <v>9</v>
      </c>
      <c r="H1978" s="146" t="s">
        <v>214</v>
      </c>
      <c r="I1978" s="146"/>
      <c r="J1978" s="58"/>
      <c r="K1978" s="58" t="s">
        <v>10</v>
      </c>
      <c r="L1978" s="147"/>
      <c r="M1978" s="147"/>
      <c r="N1978" s="58"/>
      <c r="O1978" s="58" t="s">
        <v>15</v>
      </c>
      <c r="P1978" s="47">
        <v>65</v>
      </c>
      <c r="Q1978" s="46" t="s">
        <v>16</v>
      </c>
      <c r="R1978" s="48">
        <v>154</v>
      </c>
    </row>
    <row r="1979" spans="2:18" thickBot="1" x14ac:dyDescent="0.35">
      <c r="B1979" s="148"/>
      <c r="C1979" s="149"/>
      <c r="D1979" s="149"/>
      <c r="E1979" s="149"/>
      <c r="F1979" s="149"/>
      <c r="G1979" s="149"/>
      <c r="H1979" s="149"/>
      <c r="I1979" s="149"/>
      <c r="J1979" s="149"/>
      <c r="K1979" s="149"/>
      <c r="L1979" s="149"/>
      <c r="M1979" s="149"/>
      <c r="N1979" s="149"/>
      <c r="O1979" s="149"/>
      <c r="P1979" s="149"/>
      <c r="Q1979" s="149"/>
      <c r="R1979" s="150"/>
    </row>
    <row r="1980" spans="2:18" thickBot="1" x14ac:dyDescent="0.35"/>
    <row r="1981" spans="2:18" x14ac:dyDescent="0.25">
      <c r="B1981" s="151" t="s">
        <v>17</v>
      </c>
      <c r="C1981" s="152"/>
      <c r="D1981" s="152"/>
      <c r="E1981" s="152"/>
      <c r="F1981" s="152"/>
      <c r="G1981" s="152"/>
      <c r="H1981" s="152"/>
      <c r="I1981" s="152"/>
      <c r="J1981" s="153" t="s">
        <v>24</v>
      </c>
      <c r="K1981" s="154"/>
      <c r="L1981" s="154"/>
      <c r="M1981" s="154"/>
      <c r="N1981" s="154"/>
      <c r="O1981" s="154"/>
      <c r="P1981" s="154"/>
      <c r="Q1981" s="154"/>
      <c r="R1981" s="155"/>
    </row>
    <row r="1982" spans="2:18" x14ac:dyDescent="0.25">
      <c r="B1982" s="162" t="s">
        <v>18</v>
      </c>
      <c r="C1982" s="163" t="s">
        <v>19</v>
      </c>
      <c r="D1982" s="163" t="s">
        <v>20</v>
      </c>
      <c r="E1982" s="147" t="s">
        <v>25</v>
      </c>
      <c r="F1982" s="147"/>
      <c r="G1982" s="147" t="s">
        <v>26</v>
      </c>
      <c r="H1982" s="147"/>
      <c r="I1982" s="163" t="s">
        <v>23</v>
      </c>
      <c r="J1982" s="156"/>
      <c r="K1982" s="157"/>
      <c r="L1982" s="157"/>
      <c r="M1982" s="157"/>
      <c r="N1982" s="157"/>
      <c r="O1982" s="157"/>
      <c r="P1982" s="157"/>
      <c r="Q1982" s="157"/>
      <c r="R1982" s="158"/>
    </row>
    <row r="1983" spans="2:18" x14ac:dyDescent="0.25">
      <c r="B1983" s="162"/>
      <c r="C1983" s="163"/>
      <c r="D1983" s="163"/>
      <c r="E1983" s="6" t="s">
        <v>21</v>
      </c>
      <c r="F1983" s="6" t="s">
        <v>22</v>
      </c>
      <c r="G1983" s="6" t="s">
        <v>21</v>
      </c>
      <c r="H1983" s="6" t="s">
        <v>22</v>
      </c>
      <c r="I1983" s="163"/>
      <c r="J1983" s="159"/>
      <c r="K1983" s="160"/>
      <c r="L1983" s="160"/>
      <c r="M1983" s="160"/>
      <c r="N1983" s="160"/>
      <c r="O1983" s="160"/>
      <c r="P1983" s="160"/>
      <c r="Q1983" s="160"/>
      <c r="R1983" s="161"/>
    </row>
    <row r="1984" spans="2:18" ht="30" customHeight="1" x14ac:dyDescent="0.25">
      <c r="B1984" s="11" t="s">
        <v>50</v>
      </c>
      <c r="C1984" s="12" t="s">
        <v>58</v>
      </c>
      <c r="D1984" s="12" t="s">
        <v>56</v>
      </c>
      <c r="E1984" s="12" t="s">
        <v>62</v>
      </c>
      <c r="F1984" s="12" t="s">
        <v>268</v>
      </c>
      <c r="G1984" s="3"/>
      <c r="H1984" s="3"/>
      <c r="I1984" s="102" t="s">
        <v>775</v>
      </c>
      <c r="J1984" s="164" t="s">
        <v>93</v>
      </c>
      <c r="K1984" s="165"/>
      <c r="L1984" s="165"/>
      <c r="M1984" s="165"/>
      <c r="N1984" s="165"/>
      <c r="O1984" s="165"/>
      <c r="P1984" s="165"/>
      <c r="Q1984" s="165"/>
      <c r="R1984" s="166"/>
    </row>
    <row r="1985" spans="2:18" ht="28.15" customHeight="1" x14ac:dyDescent="0.25">
      <c r="B1985" s="11" t="s">
        <v>94</v>
      </c>
      <c r="C1985" s="12" t="s">
        <v>58</v>
      </c>
      <c r="D1985" s="12" t="s">
        <v>56</v>
      </c>
      <c r="E1985" s="12" t="s">
        <v>62</v>
      </c>
      <c r="F1985" s="12" t="s">
        <v>268</v>
      </c>
      <c r="G1985" s="3"/>
      <c r="H1985" s="3"/>
      <c r="I1985" s="45"/>
      <c r="J1985" s="164" t="s">
        <v>93</v>
      </c>
      <c r="K1985" s="165"/>
      <c r="L1985" s="165"/>
      <c r="M1985" s="165"/>
      <c r="N1985" s="165"/>
      <c r="O1985" s="165"/>
      <c r="P1985" s="165"/>
      <c r="Q1985" s="165"/>
      <c r="R1985" s="166"/>
    </row>
    <row r="1986" spans="2:18" ht="14.45" customHeight="1" x14ac:dyDescent="0.25">
      <c r="B1986" s="130" t="s">
        <v>51</v>
      </c>
      <c r="C1986" s="131"/>
      <c r="D1986" s="131"/>
      <c r="E1986" s="131"/>
      <c r="F1986" s="131"/>
      <c r="G1986" s="131"/>
      <c r="H1986" s="131"/>
      <c r="I1986" s="131"/>
      <c r="J1986" s="167" t="s">
        <v>380</v>
      </c>
      <c r="K1986" s="168"/>
      <c r="L1986" s="168"/>
      <c r="M1986" s="168"/>
      <c r="N1986" s="168"/>
      <c r="O1986" s="168"/>
      <c r="P1986" s="168"/>
      <c r="Q1986" s="168"/>
      <c r="R1986" s="169"/>
    </row>
    <row r="1987" spans="2:18" ht="60.6" customHeight="1" x14ac:dyDescent="0.25">
      <c r="B1987" s="130"/>
      <c r="C1987" s="131"/>
      <c r="D1987" s="131"/>
      <c r="E1987" s="131"/>
      <c r="F1987" s="131"/>
      <c r="G1987" s="131"/>
      <c r="H1987" s="131"/>
      <c r="I1987" s="131"/>
      <c r="J1987" s="170"/>
      <c r="K1987" s="171"/>
      <c r="L1987" s="171"/>
      <c r="M1987" s="171"/>
      <c r="N1987" s="171"/>
      <c r="O1987" s="171"/>
      <c r="P1987" s="171"/>
      <c r="Q1987" s="171"/>
      <c r="R1987" s="172"/>
    </row>
    <row r="1988" spans="2:18" ht="14.45" customHeight="1" x14ac:dyDescent="0.25">
      <c r="B1988" s="130" t="s">
        <v>54</v>
      </c>
      <c r="C1988" s="131"/>
      <c r="D1988" s="131"/>
      <c r="E1988" s="131"/>
      <c r="F1988" s="131"/>
      <c r="G1988" s="131"/>
      <c r="H1988" s="131"/>
      <c r="I1988" s="131"/>
      <c r="J1988" s="132" t="s">
        <v>399</v>
      </c>
      <c r="K1988" s="133"/>
      <c r="L1988" s="133"/>
      <c r="M1988" s="133"/>
      <c r="N1988" s="133"/>
      <c r="O1988" s="133"/>
      <c r="P1988" s="133"/>
      <c r="Q1988" s="133"/>
      <c r="R1988" s="134"/>
    </row>
    <row r="1989" spans="2:18" x14ac:dyDescent="0.25">
      <c r="B1989" s="130"/>
      <c r="C1989" s="131"/>
      <c r="D1989" s="131"/>
      <c r="E1989" s="131"/>
      <c r="F1989" s="131"/>
      <c r="G1989" s="131"/>
      <c r="H1989" s="131"/>
      <c r="I1989" s="131"/>
      <c r="J1989" s="135"/>
      <c r="K1989" s="136"/>
      <c r="L1989" s="136"/>
      <c r="M1989" s="136"/>
      <c r="N1989" s="136"/>
      <c r="O1989" s="136"/>
      <c r="P1989" s="136"/>
      <c r="Q1989" s="136"/>
      <c r="R1989" s="137"/>
    </row>
    <row r="1990" spans="2:18" x14ac:dyDescent="0.25">
      <c r="B1990" s="130" t="s">
        <v>353</v>
      </c>
      <c r="C1990" s="131"/>
      <c r="D1990" s="131"/>
      <c r="E1990" s="131"/>
      <c r="F1990" s="131"/>
      <c r="G1990" s="131"/>
      <c r="H1990" s="131"/>
      <c r="I1990" s="131"/>
      <c r="J1990" s="135"/>
      <c r="K1990" s="136"/>
      <c r="L1990" s="136"/>
      <c r="M1990" s="136"/>
      <c r="N1990" s="136"/>
      <c r="O1990" s="136"/>
      <c r="P1990" s="136"/>
      <c r="Q1990" s="136"/>
      <c r="R1990" s="137"/>
    </row>
    <row r="1991" spans="2:18" ht="15.75" thickBot="1" x14ac:dyDescent="0.3">
      <c r="B1991" s="141"/>
      <c r="C1991" s="142"/>
      <c r="D1991" s="142"/>
      <c r="E1991" s="142"/>
      <c r="F1991" s="142"/>
      <c r="G1991" s="142"/>
      <c r="H1991" s="142"/>
      <c r="I1991" s="142"/>
      <c r="J1991" s="138"/>
      <c r="K1991" s="139"/>
      <c r="L1991" s="139"/>
      <c r="M1991" s="139"/>
      <c r="N1991" s="139"/>
      <c r="O1991" s="139"/>
      <c r="P1991" s="139"/>
      <c r="Q1991" s="139"/>
      <c r="R1991" s="140"/>
    </row>
    <row r="1992" spans="2:18" thickBot="1" x14ac:dyDescent="0.35"/>
    <row r="1993" spans="2:18" x14ac:dyDescent="0.25">
      <c r="B1993" s="173" t="s">
        <v>1</v>
      </c>
      <c r="C1993" s="154"/>
      <c r="D1993" s="154"/>
      <c r="E1993" s="154"/>
      <c r="F1993" s="154"/>
      <c r="G1993" s="154"/>
      <c r="H1993" s="154"/>
      <c r="I1993" s="154"/>
      <c r="J1993" s="154"/>
      <c r="K1993" s="154"/>
      <c r="L1993" s="154"/>
      <c r="M1993" s="154"/>
      <c r="N1993" s="154"/>
      <c r="O1993" s="154"/>
      <c r="P1993" s="154"/>
      <c r="Q1993" s="154"/>
      <c r="R1993" s="155"/>
    </row>
    <row r="1994" spans="2:18" x14ac:dyDescent="0.25">
      <c r="B1994" s="174"/>
      <c r="C1994" s="157"/>
      <c r="D1994" s="157"/>
      <c r="E1994" s="157"/>
      <c r="F1994" s="157"/>
      <c r="G1994" s="157"/>
      <c r="H1994" s="157"/>
      <c r="I1994" s="157"/>
      <c r="J1994" s="157"/>
      <c r="K1994" s="157"/>
      <c r="L1994" s="157"/>
      <c r="M1994" s="157"/>
      <c r="N1994" s="157"/>
      <c r="O1994" s="157"/>
      <c r="P1994" s="157"/>
      <c r="Q1994" s="157"/>
      <c r="R1994" s="158"/>
    </row>
    <row r="1995" spans="2:18" x14ac:dyDescent="0.25">
      <c r="B1995" s="174"/>
      <c r="C1995" s="157"/>
      <c r="D1995" s="157"/>
      <c r="E1995" s="157"/>
      <c r="F1995" s="157"/>
      <c r="G1995" s="157"/>
      <c r="H1995" s="157"/>
      <c r="I1995" s="157"/>
      <c r="J1995" s="157"/>
      <c r="K1995" s="157"/>
      <c r="L1995" s="157"/>
      <c r="M1995" s="157"/>
      <c r="N1995" s="157"/>
      <c r="O1995" s="157"/>
      <c r="P1995" s="157"/>
      <c r="Q1995" s="157"/>
      <c r="R1995" s="158"/>
    </row>
    <row r="1996" spans="2:18" x14ac:dyDescent="0.25">
      <c r="B1996" s="174" t="s">
        <v>2</v>
      </c>
      <c r="C1996" s="157"/>
      <c r="D1996" s="157"/>
      <c r="E1996" s="157"/>
      <c r="F1996" s="157"/>
      <c r="G1996" s="157"/>
      <c r="H1996" s="157"/>
      <c r="I1996" s="157"/>
      <c r="J1996" s="157"/>
      <c r="K1996" s="157"/>
      <c r="L1996" s="157"/>
      <c r="M1996" s="157"/>
      <c r="N1996" s="157"/>
      <c r="O1996" s="157"/>
      <c r="P1996" s="157"/>
      <c r="Q1996" s="157"/>
      <c r="R1996" s="158"/>
    </row>
    <row r="1997" spans="2:18" x14ac:dyDescent="0.25">
      <c r="B1997" s="174"/>
      <c r="C1997" s="157"/>
      <c r="D1997" s="157"/>
      <c r="E1997" s="157"/>
      <c r="F1997" s="157"/>
      <c r="G1997" s="157"/>
      <c r="H1997" s="157"/>
      <c r="I1997" s="157"/>
      <c r="J1997" s="157"/>
      <c r="K1997" s="157"/>
      <c r="L1997" s="157"/>
      <c r="M1997" s="157"/>
      <c r="N1997" s="157"/>
      <c r="O1997" s="157"/>
      <c r="P1997" s="157"/>
      <c r="Q1997" s="157"/>
      <c r="R1997" s="158"/>
    </row>
    <row r="1998" spans="2:18" ht="15.75" thickBot="1" x14ac:dyDescent="0.3">
      <c r="B1998" s="175" t="s">
        <v>3</v>
      </c>
      <c r="C1998" s="146"/>
      <c r="D1998" s="146"/>
      <c r="E1998" s="146"/>
      <c r="F1998" s="146"/>
      <c r="G1998" s="146"/>
      <c r="H1998" s="146"/>
      <c r="I1998" s="146"/>
      <c r="J1998" s="146"/>
      <c r="K1998" s="146"/>
      <c r="L1998" s="146"/>
      <c r="M1998" s="146"/>
      <c r="N1998" s="146"/>
      <c r="O1998" s="146"/>
      <c r="P1998" s="146"/>
      <c r="Q1998" s="146"/>
      <c r="R1998" s="176"/>
    </row>
    <row r="1999" spans="2:18" thickBot="1" x14ac:dyDescent="0.35"/>
    <row r="2000" spans="2:18" ht="14.45" x14ac:dyDescent="0.3">
      <c r="B2000" s="177"/>
      <c r="C2000" s="178"/>
      <c r="D2000" s="178"/>
      <c r="E2000" s="178"/>
      <c r="F2000" s="178"/>
      <c r="G2000" s="178"/>
      <c r="H2000" s="178"/>
      <c r="I2000" s="178"/>
      <c r="J2000" s="178"/>
      <c r="K2000" s="178"/>
      <c r="L2000" s="178"/>
      <c r="M2000" s="178"/>
      <c r="N2000" s="178"/>
      <c r="O2000" s="178"/>
      <c r="P2000" s="178"/>
      <c r="Q2000" s="178"/>
      <c r="R2000" s="9"/>
    </row>
    <row r="2001" spans="2:18" ht="15.75" thickBot="1" x14ac:dyDescent="0.3">
      <c r="B2001" s="143" t="s">
        <v>4</v>
      </c>
      <c r="C2001" s="144"/>
      <c r="D2001" s="146" t="s">
        <v>273</v>
      </c>
      <c r="E2001" s="146"/>
      <c r="F2001" s="58"/>
      <c r="G2001" s="58" t="s">
        <v>7</v>
      </c>
      <c r="H2001" s="179">
        <v>43546</v>
      </c>
      <c r="I2001" s="146"/>
      <c r="J2001" s="58"/>
      <c r="K2001" s="58" t="s">
        <v>11</v>
      </c>
      <c r="L2001" s="147" t="s">
        <v>228</v>
      </c>
      <c r="M2001" s="147"/>
      <c r="N2001" s="58"/>
      <c r="O2001" s="58" t="s">
        <v>13</v>
      </c>
      <c r="P2001" s="98" t="s">
        <v>573</v>
      </c>
      <c r="Q2001" s="144"/>
      <c r="R2001" s="145"/>
    </row>
    <row r="2002" spans="2:18" ht="14.45" x14ac:dyDescent="0.3">
      <c r="B2002" s="143"/>
      <c r="C2002" s="144"/>
      <c r="D2002" s="144"/>
      <c r="E2002" s="144"/>
      <c r="F2002" s="144"/>
      <c r="G2002" s="144"/>
      <c r="H2002" s="144"/>
      <c r="I2002" s="144"/>
      <c r="J2002" s="144"/>
      <c r="K2002" s="144"/>
      <c r="L2002" s="144"/>
      <c r="M2002" s="144"/>
      <c r="N2002" s="144"/>
      <c r="O2002" s="144"/>
      <c r="P2002" s="144"/>
      <c r="Q2002" s="144"/>
      <c r="R2002" s="145"/>
    </row>
    <row r="2003" spans="2:18" ht="15.75" thickBot="1" x14ac:dyDescent="0.3">
      <c r="B2003" s="143" t="s">
        <v>5</v>
      </c>
      <c r="C2003" s="144"/>
      <c r="D2003" s="146"/>
      <c r="E2003" s="146"/>
      <c r="F2003" s="58"/>
      <c r="G2003" s="58" t="s">
        <v>8</v>
      </c>
      <c r="H2003" s="146">
        <v>1230</v>
      </c>
      <c r="I2003" s="146"/>
      <c r="J2003" s="58"/>
      <c r="K2003" s="58" t="s">
        <v>12</v>
      </c>
      <c r="L2003" s="147"/>
      <c r="M2003" s="147"/>
      <c r="N2003" s="58"/>
      <c r="O2003" s="58" t="s">
        <v>14</v>
      </c>
      <c r="P2003" s="96" t="s">
        <v>574</v>
      </c>
      <c r="Q2003" s="144"/>
      <c r="R2003" s="145"/>
    </row>
    <row r="2004" spans="2:18" ht="14.45" x14ac:dyDescent="0.3">
      <c r="B2004" s="143"/>
      <c r="C2004" s="144"/>
      <c r="D2004" s="144"/>
      <c r="E2004" s="144"/>
      <c r="F2004" s="144"/>
      <c r="G2004" s="144"/>
      <c r="H2004" s="144"/>
      <c r="I2004" s="144"/>
      <c r="J2004" s="144"/>
      <c r="K2004" s="144"/>
      <c r="L2004" s="144"/>
      <c r="M2004" s="144"/>
      <c r="N2004" s="144"/>
      <c r="O2004" s="144"/>
      <c r="P2004" s="144"/>
      <c r="Q2004" s="144"/>
      <c r="R2004" s="145"/>
    </row>
    <row r="2005" spans="2:18" ht="15.75" thickBot="1" x14ac:dyDescent="0.3">
      <c r="B2005" s="143" t="s">
        <v>6</v>
      </c>
      <c r="C2005" s="144"/>
      <c r="D2005" s="146" t="s">
        <v>213</v>
      </c>
      <c r="E2005" s="146"/>
      <c r="F2005" s="58"/>
      <c r="G2005" s="58" t="s">
        <v>9</v>
      </c>
      <c r="H2005" s="146" t="s">
        <v>214</v>
      </c>
      <c r="I2005" s="146"/>
      <c r="J2005" s="58"/>
      <c r="K2005" s="58" t="s">
        <v>10</v>
      </c>
      <c r="L2005" s="147"/>
      <c r="M2005" s="147"/>
      <c r="N2005" s="58"/>
      <c r="O2005" s="58" t="s">
        <v>15</v>
      </c>
      <c r="P2005" s="47">
        <v>66</v>
      </c>
      <c r="Q2005" s="46" t="s">
        <v>16</v>
      </c>
      <c r="R2005" s="48">
        <v>154</v>
      </c>
    </row>
    <row r="2006" spans="2:18" thickBot="1" x14ac:dyDescent="0.35">
      <c r="B2006" s="148"/>
      <c r="C2006" s="149"/>
      <c r="D2006" s="149"/>
      <c r="E2006" s="149"/>
      <c r="F2006" s="149"/>
      <c r="G2006" s="149"/>
      <c r="H2006" s="149"/>
      <c r="I2006" s="149"/>
      <c r="J2006" s="149"/>
      <c r="K2006" s="149"/>
      <c r="L2006" s="149"/>
      <c r="M2006" s="149"/>
      <c r="N2006" s="149"/>
      <c r="O2006" s="149"/>
      <c r="P2006" s="149"/>
      <c r="Q2006" s="149"/>
      <c r="R2006" s="150"/>
    </row>
    <row r="2007" spans="2:18" thickBot="1" x14ac:dyDescent="0.35"/>
    <row r="2008" spans="2:18" x14ac:dyDescent="0.25">
      <c r="B2008" s="151" t="s">
        <v>17</v>
      </c>
      <c r="C2008" s="152"/>
      <c r="D2008" s="152"/>
      <c r="E2008" s="152"/>
      <c r="F2008" s="152"/>
      <c r="G2008" s="152"/>
      <c r="H2008" s="152"/>
      <c r="I2008" s="152"/>
      <c r="J2008" s="153" t="s">
        <v>24</v>
      </c>
      <c r="K2008" s="154"/>
      <c r="L2008" s="154"/>
      <c r="M2008" s="154"/>
      <c r="N2008" s="154"/>
      <c r="O2008" s="154"/>
      <c r="P2008" s="154"/>
      <c r="Q2008" s="154"/>
      <c r="R2008" s="155"/>
    </row>
    <row r="2009" spans="2:18" x14ac:dyDescent="0.25">
      <c r="B2009" s="162" t="s">
        <v>18</v>
      </c>
      <c r="C2009" s="163" t="s">
        <v>19</v>
      </c>
      <c r="D2009" s="163" t="s">
        <v>20</v>
      </c>
      <c r="E2009" s="147" t="s">
        <v>25</v>
      </c>
      <c r="F2009" s="147"/>
      <c r="G2009" s="147" t="s">
        <v>26</v>
      </c>
      <c r="H2009" s="147"/>
      <c r="I2009" s="163" t="s">
        <v>23</v>
      </c>
      <c r="J2009" s="156"/>
      <c r="K2009" s="157"/>
      <c r="L2009" s="157"/>
      <c r="M2009" s="157"/>
      <c r="N2009" s="157"/>
      <c r="O2009" s="157"/>
      <c r="P2009" s="157"/>
      <c r="Q2009" s="157"/>
      <c r="R2009" s="158"/>
    </row>
    <row r="2010" spans="2:18" x14ac:dyDescent="0.25">
      <c r="B2010" s="162"/>
      <c r="C2010" s="163"/>
      <c r="D2010" s="163"/>
      <c r="E2010" s="6" t="s">
        <v>21</v>
      </c>
      <c r="F2010" s="6" t="s">
        <v>22</v>
      </c>
      <c r="G2010" s="6" t="s">
        <v>21</v>
      </c>
      <c r="H2010" s="6" t="s">
        <v>22</v>
      </c>
      <c r="I2010" s="163"/>
      <c r="J2010" s="159"/>
      <c r="K2010" s="160"/>
      <c r="L2010" s="160"/>
      <c r="M2010" s="160"/>
      <c r="N2010" s="160"/>
      <c r="O2010" s="160"/>
      <c r="P2010" s="160"/>
      <c r="Q2010" s="160"/>
      <c r="R2010" s="161"/>
    </row>
    <row r="2011" spans="2:18" ht="28.15" customHeight="1" x14ac:dyDescent="0.25">
      <c r="B2011" s="11" t="s">
        <v>50</v>
      </c>
      <c r="C2011" s="12" t="s">
        <v>58</v>
      </c>
      <c r="D2011" s="12" t="s">
        <v>56</v>
      </c>
      <c r="E2011" s="12" t="s">
        <v>62</v>
      </c>
      <c r="F2011" s="12" t="s">
        <v>268</v>
      </c>
      <c r="G2011" s="3"/>
      <c r="H2011" s="3"/>
      <c r="I2011" s="97" t="s">
        <v>776</v>
      </c>
      <c r="J2011" s="164" t="s">
        <v>93</v>
      </c>
      <c r="K2011" s="165"/>
      <c r="L2011" s="165"/>
      <c r="M2011" s="165"/>
      <c r="N2011" s="165"/>
      <c r="O2011" s="165"/>
      <c r="P2011" s="165"/>
      <c r="Q2011" s="165"/>
      <c r="R2011" s="166"/>
    </row>
    <row r="2012" spans="2:18" ht="33.6" customHeight="1" x14ac:dyDescent="0.25">
      <c r="B2012" s="11" t="s">
        <v>94</v>
      </c>
      <c r="C2012" s="12" t="s">
        <v>58</v>
      </c>
      <c r="D2012" s="12" t="s">
        <v>56</v>
      </c>
      <c r="E2012" s="12" t="s">
        <v>62</v>
      </c>
      <c r="F2012" s="12" t="s">
        <v>268</v>
      </c>
      <c r="G2012" s="3"/>
      <c r="H2012" s="3"/>
      <c r="I2012" s="97" t="s">
        <v>777</v>
      </c>
      <c r="J2012" s="164" t="s">
        <v>93</v>
      </c>
      <c r="K2012" s="165"/>
      <c r="L2012" s="165"/>
      <c r="M2012" s="165"/>
      <c r="N2012" s="165"/>
      <c r="O2012" s="165"/>
      <c r="P2012" s="165"/>
      <c r="Q2012" s="165"/>
      <c r="R2012" s="166"/>
    </row>
    <row r="2013" spans="2:18" ht="14.45" customHeight="1" x14ac:dyDescent="0.25">
      <c r="B2013" s="130" t="s">
        <v>51</v>
      </c>
      <c r="C2013" s="131"/>
      <c r="D2013" s="131"/>
      <c r="E2013" s="131"/>
      <c r="F2013" s="131"/>
      <c r="G2013" s="131"/>
      <c r="H2013" s="131"/>
      <c r="I2013" s="131"/>
      <c r="J2013" s="167" t="s">
        <v>380</v>
      </c>
      <c r="K2013" s="168"/>
      <c r="L2013" s="168"/>
      <c r="M2013" s="168"/>
      <c r="N2013" s="168"/>
      <c r="O2013" s="168"/>
      <c r="P2013" s="168"/>
      <c r="Q2013" s="168"/>
      <c r="R2013" s="169"/>
    </row>
    <row r="2014" spans="2:18" ht="66" customHeight="1" x14ac:dyDescent="0.25">
      <c r="B2014" s="130"/>
      <c r="C2014" s="131"/>
      <c r="D2014" s="131"/>
      <c r="E2014" s="131"/>
      <c r="F2014" s="131"/>
      <c r="G2014" s="131"/>
      <c r="H2014" s="131"/>
      <c r="I2014" s="131"/>
      <c r="J2014" s="170"/>
      <c r="K2014" s="171"/>
      <c r="L2014" s="171"/>
      <c r="M2014" s="171"/>
      <c r="N2014" s="171"/>
      <c r="O2014" s="171"/>
      <c r="P2014" s="171"/>
      <c r="Q2014" s="171"/>
      <c r="R2014" s="172"/>
    </row>
    <row r="2015" spans="2:18" ht="14.45" customHeight="1" x14ac:dyDescent="0.25">
      <c r="B2015" s="130" t="s">
        <v>54</v>
      </c>
      <c r="C2015" s="131"/>
      <c r="D2015" s="131"/>
      <c r="E2015" s="131"/>
      <c r="F2015" s="131"/>
      <c r="G2015" s="131"/>
      <c r="H2015" s="131"/>
      <c r="I2015" s="131"/>
      <c r="J2015" s="132" t="s">
        <v>398</v>
      </c>
      <c r="K2015" s="133"/>
      <c r="L2015" s="133"/>
      <c r="M2015" s="133"/>
      <c r="N2015" s="133"/>
      <c r="O2015" s="133"/>
      <c r="P2015" s="133"/>
      <c r="Q2015" s="133"/>
      <c r="R2015" s="134"/>
    </row>
    <row r="2016" spans="2:18" x14ac:dyDescent="0.25">
      <c r="B2016" s="130"/>
      <c r="C2016" s="131"/>
      <c r="D2016" s="131"/>
      <c r="E2016" s="131"/>
      <c r="F2016" s="131"/>
      <c r="G2016" s="131"/>
      <c r="H2016" s="131"/>
      <c r="I2016" s="131"/>
      <c r="J2016" s="135"/>
      <c r="K2016" s="136"/>
      <c r="L2016" s="136"/>
      <c r="M2016" s="136"/>
      <c r="N2016" s="136"/>
      <c r="O2016" s="136"/>
      <c r="P2016" s="136"/>
      <c r="Q2016" s="136"/>
      <c r="R2016" s="137"/>
    </row>
    <row r="2017" spans="2:18" x14ac:dyDescent="0.25">
      <c r="B2017" s="130" t="s">
        <v>361</v>
      </c>
      <c r="C2017" s="131"/>
      <c r="D2017" s="131"/>
      <c r="E2017" s="131"/>
      <c r="F2017" s="131"/>
      <c r="G2017" s="131"/>
      <c r="H2017" s="131"/>
      <c r="I2017" s="131"/>
      <c r="J2017" s="135"/>
      <c r="K2017" s="136"/>
      <c r="L2017" s="136"/>
      <c r="M2017" s="136"/>
      <c r="N2017" s="136"/>
      <c r="O2017" s="136"/>
      <c r="P2017" s="136"/>
      <c r="Q2017" s="136"/>
      <c r="R2017" s="137"/>
    </row>
    <row r="2018" spans="2:18" ht="15.75" thickBot="1" x14ac:dyDescent="0.3">
      <c r="B2018" s="141"/>
      <c r="C2018" s="142"/>
      <c r="D2018" s="142"/>
      <c r="E2018" s="142"/>
      <c r="F2018" s="142"/>
      <c r="G2018" s="142"/>
      <c r="H2018" s="142"/>
      <c r="I2018" s="142"/>
      <c r="J2018" s="138"/>
      <c r="K2018" s="139"/>
      <c r="L2018" s="139"/>
      <c r="M2018" s="139"/>
      <c r="N2018" s="139"/>
      <c r="O2018" s="139"/>
      <c r="P2018" s="139"/>
      <c r="Q2018" s="139"/>
      <c r="R2018" s="140"/>
    </row>
    <row r="2019" spans="2:18" thickBot="1" x14ac:dyDescent="0.35"/>
    <row r="2020" spans="2:18" x14ac:dyDescent="0.25">
      <c r="B2020" s="173" t="s">
        <v>1</v>
      </c>
      <c r="C2020" s="154"/>
      <c r="D2020" s="154"/>
      <c r="E2020" s="154"/>
      <c r="F2020" s="154"/>
      <c r="G2020" s="154"/>
      <c r="H2020" s="154"/>
      <c r="I2020" s="154"/>
      <c r="J2020" s="154"/>
      <c r="K2020" s="154"/>
      <c r="L2020" s="154"/>
      <c r="M2020" s="154"/>
      <c r="N2020" s="154"/>
      <c r="O2020" s="154"/>
      <c r="P2020" s="154"/>
      <c r="Q2020" s="154"/>
      <c r="R2020" s="155"/>
    </row>
    <row r="2021" spans="2:18" x14ac:dyDescent="0.25">
      <c r="B2021" s="174"/>
      <c r="C2021" s="157"/>
      <c r="D2021" s="157"/>
      <c r="E2021" s="157"/>
      <c r="F2021" s="157"/>
      <c r="G2021" s="157"/>
      <c r="H2021" s="157"/>
      <c r="I2021" s="157"/>
      <c r="J2021" s="157"/>
      <c r="K2021" s="157"/>
      <c r="L2021" s="157"/>
      <c r="M2021" s="157"/>
      <c r="N2021" s="157"/>
      <c r="O2021" s="157"/>
      <c r="P2021" s="157"/>
      <c r="Q2021" s="157"/>
      <c r="R2021" s="158"/>
    </row>
    <row r="2022" spans="2:18" x14ac:dyDescent="0.25">
      <c r="B2022" s="174"/>
      <c r="C2022" s="157"/>
      <c r="D2022" s="157"/>
      <c r="E2022" s="157"/>
      <c r="F2022" s="157"/>
      <c r="G2022" s="157"/>
      <c r="H2022" s="157"/>
      <c r="I2022" s="157"/>
      <c r="J2022" s="157"/>
      <c r="K2022" s="157"/>
      <c r="L2022" s="157"/>
      <c r="M2022" s="157"/>
      <c r="N2022" s="157"/>
      <c r="O2022" s="157"/>
      <c r="P2022" s="157"/>
      <c r="Q2022" s="157"/>
      <c r="R2022" s="158"/>
    </row>
    <row r="2023" spans="2:18" x14ac:dyDescent="0.25">
      <c r="B2023" s="174" t="s">
        <v>2</v>
      </c>
      <c r="C2023" s="157"/>
      <c r="D2023" s="157"/>
      <c r="E2023" s="157"/>
      <c r="F2023" s="157"/>
      <c r="G2023" s="157"/>
      <c r="H2023" s="157"/>
      <c r="I2023" s="157"/>
      <c r="J2023" s="157"/>
      <c r="K2023" s="157"/>
      <c r="L2023" s="157"/>
      <c r="M2023" s="157"/>
      <c r="N2023" s="157"/>
      <c r="O2023" s="157"/>
      <c r="P2023" s="157"/>
      <c r="Q2023" s="157"/>
      <c r="R2023" s="158"/>
    </row>
    <row r="2024" spans="2:18" x14ac:dyDescent="0.25">
      <c r="B2024" s="174"/>
      <c r="C2024" s="157"/>
      <c r="D2024" s="157"/>
      <c r="E2024" s="157"/>
      <c r="F2024" s="157"/>
      <c r="G2024" s="157"/>
      <c r="H2024" s="157"/>
      <c r="I2024" s="157"/>
      <c r="J2024" s="157"/>
      <c r="K2024" s="157"/>
      <c r="L2024" s="157"/>
      <c r="M2024" s="157"/>
      <c r="N2024" s="157"/>
      <c r="O2024" s="157"/>
      <c r="P2024" s="157"/>
      <c r="Q2024" s="157"/>
      <c r="R2024" s="158"/>
    </row>
    <row r="2025" spans="2:18" ht="15.75" thickBot="1" x14ac:dyDescent="0.3">
      <c r="B2025" s="175" t="s">
        <v>3</v>
      </c>
      <c r="C2025" s="146"/>
      <c r="D2025" s="146"/>
      <c r="E2025" s="146"/>
      <c r="F2025" s="146"/>
      <c r="G2025" s="146"/>
      <c r="H2025" s="146"/>
      <c r="I2025" s="146"/>
      <c r="J2025" s="146"/>
      <c r="K2025" s="146"/>
      <c r="L2025" s="146"/>
      <c r="M2025" s="146"/>
      <c r="N2025" s="146"/>
      <c r="O2025" s="146"/>
      <c r="P2025" s="146"/>
      <c r="Q2025" s="146"/>
      <c r="R2025" s="176"/>
    </row>
    <row r="2026" spans="2:18" thickBot="1" x14ac:dyDescent="0.35"/>
    <row r="2027" spans="2:18" ht="14.45" x14ac:dyDescent="0.3">
      <c r="B2027" s="177"/>
      <c r="C2027" s="178"/>
      <c r="D2027" s="178"/>
      <c r="E2027" s="178"/>
      <c r="F2027" s="178"/>
      <c r="G2027" s="178"/>
      <c r="H2027" s="178"/>
      <c r="I2027" s="178"/>
      <c r="J2027" s="178"/>
      <c r="K2027" s="178"/>
      <c r="L2027" s="178"/>
      <c r="M2027" s="178"/>
      <c r="N2027" s="178"/>
      <c r="O2027" s="178"/>
      <c r="P2027" s="178"/>
      <c r="Q2027" s="178"/>
      <c r="R2027" s="9"/>
    </row>
    <row r="2028" spans="2:18" ht="15.75" thickBot="1" x14ac:dyDescent="0.3">
      <c r="B2028" s="143" t="s">
        <v>4</v>
      </c>
      <c r="C2028" s="144"/>
      <c r="D2028" s="146" t="s">
        <v>273</v>
      </c>
      <c r="E2028" s="146"/>
      <c r="F2028" s="58"/>
      <c r="G2028" s="58" t="s">
        <v>7</v>
      </c>
      <c r="H2028" s="179">
        <v>43546</v>
      </c>
      <c r="I2028" s="146"/>
      <c r="J2028" s="58"/>
      <c r="K2028" s="58" t="s">
        <v>11</v>
      </c>
      <c r="L2028" s="147" t="s">
        <v>228</v>
      </c>
      <c r="M2028" s="147"/>
      <c r="N2028" s="58"/>
      <c r="O2028" s="58" t="s">
        <v>13</v>
      </c>
      <c r="P2028" s="103" t="s">
        <v>574</v>
      </c>
      <c r="Q2028" s="144"/>
      <c r="R2028" s="145"/>
    </row>
    <row r="2029" spans="2:18" ht="14.45" x14ac:dyDescent="0.3">
      <c r="B2029" s="143"/>
      <c r="C2029" s="144"/>
      <c r="D2029" s="144"/>
      <c r="E2029" s="144"/>
      <c r="F2029" s="144"/>
      <c r="G2029" s="144"/>
      <c r="H2029" s="144"/>
      <c r="I2029" s="144"/>
      <c r="J2029" s="144"/>
      <c r="K2029" s="144"/>
      <c r="L2029" s="144"/>
      <c r="M2029" s="144"/>
      <c r="N2029" s="144"/>
      <c r="O2029" s="144"/>
      <c r="P2029" s="144"/>
      <c r="Q2029" s="144"/>
      <c r="R2029" s="145"/>
    </row>
    <row r="2030" spans="2:18" ht="15.75" thickBot="1" x14ac:dyDescent="0.3">
      <c r="B2030" s="143" t="s">
        <v>5</v>
      </c>
      <c r="C2030" s="144"/>
      <c r="D2030" s="146"/>
      <c r="E2030" s="146"/>
      <c r="F2030" s="58"/>
      <c r="G2030" s="58" t="s">
        <v>8</v>
      </c>
      <c r="H2030" s="146">
        <v>1230</v>
      </c>
      <c r="I2030" s="146"/>
      <c r="J2030" s="58"/>
      <c r="K2030" s="58" t="s">
        <v>12</v>
      </c>
      <c r="L2030" s="147"/>
      <c r="M2030" s="147"/>
      <c r="N2030" s="58"/>
      <c r="O2030" s="58" t="s">
        <v>14</v>
      </c>
      <c r="P2030" s="96" t="s">
        <v>575</v>
      </c>
      <c r="Q2030" s="144"/>
      <c r="R2030" s="145"/>
    </row>
    <row r="2031" spans="2:18" ht="14.45" x14ac:dyDescent="0.3">
      <c r="B2031" s="143"/>
      <c r="C2031" s="144"/>
      <c r="D2031" s="144"/>
      <c r="E2031" s="144"/>
      <c r="F2031" s="144"/>
      <c r="G2031" s="144"/>
      <c r="H2031" s="144"/>
      <c r="I2031" s="144"/>
      <c r="J2031" s="144"/>
      <c r="K2031" s="144"/>
      <c r="L2031" s="144"/>
      <c r="M2031" s="144"/>
      <c r="N2031" s="144"/>
      <c r="O2031" s="144"/>
      <c r="P2031" s="144"/>
      <c r="Q2031" s="144"/>
      <c r="R2031" s="145"/>
    </row>
    <row r="2032" spans="2:18" ht="15.75" thickBot="1" x14ac:dyDescent="0.3">
      <c r="B2032" s="143" t="s">
        <v>6</v>
      </c>
      <c r="C2032" s="144"/>
      <c r="D2032" s="146" t="s">
        <v>213</v>
      </c>
      <c r="E2032" s="146"/>
      <c r="F2032" s="58"/>
      <c r="G2032" s="58" t="s">
        <v>9</v>
      </c>
      <c r="H2032" s="146" t="s">
        <v>214</v>
      </c>
      <c r="I2032" s="146"/>
      <c r="J2032" s="58"/>
      <c r="K2032" s="58" t="s">
        <v>10</v>
      </c>
      <c r="L2032" s="147"/>
      <c r="M2032" s="147"/>
      <c r="N2032" s="58"/>
      <c r="O2032" s="58" t="s">
        <v>15</v>
      </c>
      <c r="P2032" s="47">
        <v>67</v>
      </c>
      <c r="Q2032" s="46" t="s">
        <v>16</v>
      </c>
      <c r="R2032" s="48">
        <v>154</v>
      </c>
    </row>
    <row r="2033" spans="2:18" thickBot="1" x14ac:dyDescent="0.35">
      <c r="B2033" s="148"/>
      <c r="C2033" s="149"/>
      <c r="D2033" s="149"/>
      <c r="E2033" s="149"/>
      <c r="F2033" s="149"/>
      <c r="G2033" s="149"/>
      <c r="H2033" s="149"/>
      <c r="I2033" s="149"/>
      <c r="J2033" s="149"/>
      <c r="K2033" s="149"/>
      <c r="L2033" s="149"/>
      <c r="M2033" s="149"/>
      <c r="N2033" s="149"/>
      <c r="O2033" s="149"/>
      <c r="P2033" s="149"/>
      <c r="Q2033" s="149"/>
      <c r="R2033" s="150"/>
    </row>
    <row r="2034" spans="2:18" thickBot="1" x14ac:dyDescent="0.35"/>
    <row r="2035" spans="2:18" x14ac:dyDescent="0.25">
      <c r="B2035" s="151" t="s">
        <v>17</v>
      </c>
      <c r="C2035" s="152"/>
      <c r="D2035" s="152"/>
      <c r="E2035" s="152"/>
      <c r="F2035" s="152"/>
      <c r="G2035" s="152"/>
      <c r="H2035" s="152"/>
      <c r="I2035" s="152"/>
      <c r="J2035" s="153" t="s">
        <v>24</v>
      </c>
      <c r="K2035" s="154"/>
      <c r="L2035" s="154"/>
      <c r="M2035" s="154"/>
      <c r="N2035" s="154"/>
      <c r="O2035" s="154"/>
      <c r="P2035" s="154"/>
      <c r="Q2035" s="154"/>
      <c r="R2035" s="155"/>
    </row>
    <row r="2036" spans="2:18" x14ac:dyDescent="0.25">
      <c r="B2036" s="162" t="s">
        <v>18</v>
      </c>
      <c r="C2036" s="163" t="s">
        <v>19</v>
      </c>
      <c r="D2036" s="163" t="s">
        <v>20</v>
      </c>
      <c r="E2036" s="147" t="s">
        <v>25</v>
      </c>
      <c r="F2036" s="147"/>
      <c r="G2036" s="147" t="s">
        <v>26</v>
      </c>
      <c r="H2036" s="147"/>
      <c r="I2036" s="163" t="s">
        <v>23</v>
      </c>
      <c r="J2036" s="156"/>
      <c r="K2036" s="157"/>
      <c r="L2036" s="157"/>
      <c r="M2036" s="157"/>
      <c r="N2036" s="157"/>
      <c r="O2036" s="157"/>
      <c r="P2036" s="157"/>
      <c r="Q2036" s="157"/>
      <c r="R2036" s="158"/>
    </row>
    <row r="2037" spans="2:18" x14ac:dyDescent="0.25">
      <c r="B2037" s="162"/>
      <c r="C2037" s="163"/>
      <c r="D2037" s="163"/>
      <c r="E2037" s="6" t="s">
        <v>21</v>
      </c>
      <c r="F2037" s="6" t="s">
        <v>22</v>
      </c>
      <c r="G2037" s="6" t="s">
        <v>21</v>
      </c>
      <c r="H2037" s="6" t="s">
        <v>22</v>
      </c>
      <c r="I2037" s="163"/>
      <c r="J2037" s="159"/>
      <c r="K2037" s="160"/>
      <c r="L2037" s="160"/>
      <c r="M2037" s="160"/>
      <c r="N2037" s="160"/>
      <c r="O2037" s="160"/>
      <c r="P2037" s="160"/>
      <c r="Q2037" s="160"/>
      <c r="R2037" s="161"/>
    </row>
    <row r="2038" spans="2:18" ht="28.15" customHeight="1" x14ac:dyDescent="0.25">
      <c r="B2038" s="11" t="s">
        <v>50</v>
      </c>
      <c r="C2038" s="12" t="s">
        <v>58</v>
      </c>
      <c r="D2038" s="12" t="s">
        <v>56</v>
      </c>
      <c r="E2038" s="12" t="s">
        <v>62</v>
      </c>
      <c r="F2038" s="12" t="s">
        <v>268</v>
      </c>
      <c r="G2038" s="3"/>
      <c r="H2038" s="3"/>
      <c r="I2038" s="97" t="s">
        <v>778</v>
      </c>
      <c r="J2038" s="164" t="s">
        <v>93</v>
      </c>
      <c r="K2038" s="165"/>
      <c r="L2038" s="165"/>
      <c r="M2038" s="165"/>
      <c r="N2038" s="165"/>
      <c r="O2038" s="165"/>
      <c r="P2038" s="165"/>
      <c r="Q2038" s="165"/>
      <c r="R2038" s="166"/>
    </row>
    <row r="2039" spans="2:18" ht="30" customHeight="1" x14ac:dyDescent="0.25">
      <c r="B2039" s="11" t="s">
        <v>94</v>
      </c>
      <c r="C2039" s="12" t="s">
        <v>58</v>
      </c>
      <c r="D2039" s="12" t="s">
        <v>56</v>
      </c>
      <c r="E2039" s="12" t="s">
        <v>62</v>
      </c>
      <c r="F2039" s="12" t="s">
        <v>268</v>
      </c>
      <c r="G2039" s="3"/>
      <c r="H2039" s="3"/>
      <c r="I2039" s="45"/>
      <c r="J2039" s="164" t="s">
        <v>93</v>
      </c>
      <c r="K2039" s="165"/>
      <c r="L2039" s="165"/>
      <c r="M2039" s="165"/>
      <c r="N2039" s="165"/>
      <c r="O2039" s="165"/>
      <c r="P2039" s="165"/>
      <c r="Q2039" s="165"/>
      <c r="R2039" s="166"/>
    </row>
    <row r="2040" spans="2:18" ht="14.45" customHeight="1" x14ac:dyDescent="0.25">
      <c r="B2040" s="130" t="s">
        <v>51</v>
      </c>
      <c r="C2040" s="131"/>
      <c r="D2040" s="131"/>
      <c r="E2040" s="131"/>
      <c r="F2040" s="131"/>
      <c r="G2040" s="131"/>
      <c r="H2040" s="131"/>
      <c r="I2040" s="131"/>
      <c r="J2040" s="167" t="s">
        <v>380</v>
      </c>
      <c r="K2040" s="168"/>
      <c r="L2040" s="168"/>
      <c r="M2040" s="168"/>
      <c r="N2040" s="168"/>
      <c r="O2040" s="168"/>
      <c r="P2040" s="168"/>
      <c r="Q2040" s="168"/>
      <c r="R2040" s="169"/>
    </row>
    <row r="2041" spans="2:18" ht="66.599999999999994" customHeight="1" x14ac:dyDescent="0.25">
      <c r="B2041" s="130"/>
      <c r="C2041" s="131"/>
      <c r="D2041" s="131"/>
      <c r="E2041" s="131"/>
      <c r="F2041" s="131"/>
      <c r="G2041" s="131"/>
      <c r="H2041" s="131"/>
      <c r="I2041" s="131"/>
      <c r="J2041" s="170"/>
      <c r="K2041" s="171"/>
      <c r="L2041" s="171"/>
      <c r="M2041" s="171"/>
      <c r="N2041" s="171"/>
      <c r="O2041" s="171"/>
      <c r="P2041" s="171"/>
      <c r="Q2041" s="171"/>
      <c r="R2041" s="172"/>
    </row>
    <row r="2042" spans="2:18" ht="14.45" customHeight="1" x14ac:dyDescent="0.25">
      <c r="B2042" s="130" t="s">
        <v>54</v>
      </c>
      <c r="C2042" s="131"/>
      <c r="D2042" s="131"/>
      <c r="E2042" s="131"/>
      <c r="F2042" s="131"/>
      <c r="G2042" s="131"/>
      <c r="H2042" s="131"/>
      <c r="I2042" s="131"/>
      <c r="J2042" s="132" t="s">
        <v>397</v>
      </c>
      <c r="K2042" s="133"/>
      <c r="L2042" s="133"/>
      <c r="M2042" s="133"/>
      <c r="N2042" s="133"/>
      <c r="O2042" s="133"/>
      <c r="P2042" s="133"/>
      <c r="Q2042" s="133"/>
      <c r="R2042" s="134"/>
    </row>
    <row r="2043" spans="2:18" x14ac:dyDescent="0.25">
      <c r="B2043" s="130"/>
      <c r="C2043" s="131"/>
      <c r="D2043" s="131"/>
      <c r="E2043" s="131"/>
      <c r="F2043" s="131"/>
      <c r="G2043" s="131"/>
      <c r="H2043" s="131"/>
      <c r="I2043" s="131"/>
      <c r="J2043" s="135"/>
      <c r="K2043" s="136"/>
      <c r="L2043" s="136"/>
      <c r="M2043" s="136"/>
      <c r="N2043" s="136"/>
      <c r="O2043" s="136"/>
      <c r="P2043" s="136"/>
      <c r="Q2043" s="136"/>
      <c r="R2043" s="137"/>
    </row>
    <row r="2044" spans="2:18" x14ac:dyDescent="0.25">
      <c r="B2044" s="130" t="s">
        <v>362</v>
      </c>
      <c r="C2044" s="131"/>
      <c r="D2044" s="131"/>
      <c r="E2044" s="131"/>
      <c r="F2044" s="131"/>
      <c r="G2044" s="131"/>
      <c r="H2044" s="131"/>
      <c r="I2044" s="131"/>
      <c r="J2044" s="135"/>
      <c r="K2044" s="136"/>
      <c r="L2044" s="136"/>
      <c r="M2044" s="136"/>
      <c r="N2044" s="136"/>
      <c r="O2044" s="136"/>
      <c r="P2044" s="136"/>
      <c r="Q2044" s="136"/>
      <c r="R2044" s="137"/>
    </row>
    <row r="2045" spans="2:18" ht="15.75" thickBot="1" x14ac:dyDescent="0.3">
      <c r="B2045" s="141"/>
      <c r="C2045" s="142"/>
      <c r="D2045" s="142"/>
      <c r="E2045" s="142"/>
      <c r="F2045" s="142"/>
      <c r="G2045" s="142"/>
      <c r="H2045" s="142"/>
      <c r="I2045" s="142"/>
      <c r="J2045" s="138"/>
      <c r="K2045" s="139"/>
      <c r="L2045" s="139"/>
      <c r="M2045" s="139"/>
      <c r="N2045" s="139"/>
      <c r="O2045" s="139"/>
      <c r="P2045" s="139"/>
      <c r="Q2045" s="139"/>
      <c r="R2045" s="140"/>
    </row>
    <row r="2046" spans="2:18" thickBot="1" x14ac:dyDescent="0.35">
      <c r="B2046" s="25"/>
      <c r="C2046" s="25"/>
      <c r="D2046" s="25"/>
      <c r="E2046" s="25"/>
      <c r="F2046" s="25"/>
      <c r="G2046" s="25"/>
      <c r="H2046" s="25"/>
      <c r="I2046" s="25"/>
      <c r="J2046" s="37"/>
      <c r="K2046" s="37"/>
      <c r="L2046" s="37"/>
      <c r="M2046" s="37"/>
      <c r="N2046" s="37"/>
      <c r="O2046" s="37"/>
      <c r="P2046" s="37"/>
      <c r="Q2046" s="37"/>
      <c r="R2046" s="37"/>
    </row>
    <row r="2047" spans="2:18" x14ac:dyDescent="0.25">
      <c r="B2047" s="173" t="s">
        <v>1</v>
      </c>
      <c r="C2047" s="154"/>
      <c r="D2047" s="154"/>
      <c r="E2047" s="154"/>
      <c r="F2047" s="154"/>
      <c r="G2047" s="154"/>
      <c r="H2047" s="154"/>
      <c r="I2047" s="154"/>
      <c r="J2047" s="154"/>
      <c r="K2047" s="154"/>
      <c r="L2047" s="154"/>
      <c r="M2047" s="154"/>
      <c r="N2047" s="154"/>
      <c r="O2047" s="154"/>
      <c r="P2047" s="154"/>
      <c r="Q2047" s="154"/>
      <c r="R2047" s="155"/>
    </row>
    <row r="2048" spans="2:18" x14ac:dyDescent="0.25">
      <c r="B2048" s="174"/>
      <c r="C2048" s="157"/>
      <c r="D2048" s="157"/>
      <c r="E2048" s="157"/>
      <c r="F2048" s="157"/>
      <c r="G2048" s="157"/>
      <c r="H2048" s="157"/>
      <c r="I2048" s="157"/>
      <c r="J2048" s="157"/>
      <c r="K2048" s="157"/>
      <c r="L2048" s="157"/>
      <c r="M2048" s="157"/>
      <c r="N2048" s="157"/>
      <c r="O2048" s="157"/>
      <c r="P2048" s="157"/>
      <c r="Q2048" s="157"/>
      <c r="R2048" s="158"/>
    </row>
    <row r="2049" spans="2:18" x14ac:dyDescent="0.25">
      <c r="B2049" s="174"/>
      <c r="C2049" s="157"/>
      <c r="D2049" s="157"/>
      <c r="E2049" s="157"/>
      <c r="F2049" s="157"/>
      <c r="G2049" s="157"/>
      <c r="H2049" s="157"/>
      <c r="I2049" s="157"/>
      <c r="J2049" s="157"/>
      <c r="K2049" s="157"/>
      <c r="L2049" s="157"/>
      <c r="M2049" s="157"/>
      <c r="N2049" s="157"/>
      <c r="O2049" s="157"/>
      <c r="P2049" s="157"/>
      <c r="Q2049" s="157"/>
      <c r="R2049" s="158"/>
    </row>
    <row r="2050" spans="2:18" x14ac:dyDescent="0.25">
      <c r="B2050" s="174" t="s">
        <v>2</v>
      </c>
      <c r="C2050" s="157"/>
      <c r="D2050" s="157"/>
      <c r="E2050" s="157"/>
      <c r="F2050" s="157"/>
      <c r="G2050" s="157"/>
      <c r="H2050" s="157"/>
      <c r="I2050" s="157"/>
      <c r="J2050" s="157"/>
      <c r="K2050" s="157"/>
      <c r="L2050" s="157"/>
      <c r="M2050" s="157"/>
      <c r="N2050" s="157"/>
      <c r="O2050" s="157"/>
      <c r="P2050" s="157"/>
      <c r="Q2050" s="157"/>
      <c r="R2050" s="158"/>
    </row>
    <row r="2051" spans="2:18" x14ac:dyDescent="0.25">
      <c r="B2051" s="174"/>
      <c r="C2051" s="157"/>
      <c r="D2051" s="157"/>
      <c r="E2051" s="157"/>
      <c r="F2051" s="157"/>
      <c r="G2051" s="157"/>
      <c r="H2051" s="157"/>
      <c r="I2051" s="157"/>
      <c r="J2051" s="157"/>
      <c r="K2051" s="157"/>
      <c r="L2051" s="157"/>
      <c r="M2051" s="157"/>
      <c r="N2051" s="157"/>
      <c r="O2051" s="157"/>
      <c r="P2051" s="157"/>
      <c r="Q2051" s="157"/>
      <c r="R2051" s="158"/>
    </row>
    <row r="2052" spans="2:18" ht="15.75" thickBot="1" x14ac:dyDescent="0.3">
      <c r="B2052" s="175" t="s">
        <v>3</v>
      </c>
      <c r="C2052" s="146"/>
      <c r="D2052" s="146"/>
      <c r="E2052" s="146"/>
      <c r="F2052" s="146"/>
      <c r="G2052" s="146"/>
      <c r="H2052" s="146"/>
      <c r="I2052" s="146"/>
      <c r="J2052" s="146"/>
      <c r="K2052" s="146"/>
      <c r="L2052" s="146"/>
      <c r="M2052" s="146"/>
      <c r="N2052" s="146"/>
      <c r="O2052" s="146"/>
      <c r="P2052" s="146"/>
      <c r="Q2052" s="146"/>
      <c r="R2052" s="176"/>
    </row>
    <row r="2053" spans="2:18" thickBot="1" x14ac:dyDescent="0.35"/>
    <row r="2054" spans="2:18" ht="14.45" x14ac:dyDescent="0.3">
      <c r="B2054" s="177"/>
      <c r="C2054" s="178"/>
      <c r="D2054" s="178"/>
      <c r="E2054" s="178"/>
      <c r="F2054" s="178"/>
      <c r="G2054" s="178"/>
      <c r="H2054" s="178"/>
      <c r="I2054" s="178"/>
      <c r="J2054" s="178"/>
      <c r="K2054" s="178"/>
      <c r="L2054" s="178"/>
      <c r="M2054" s="178"/>
      <c r="N2054" s="178"/>
      <c r="O2054" s="178"/>
      <c r="P2054" s="178"/>
      <c r="Q2054" s="178"/>
      <c r="R2054" s="9"/>
    </row>
    <row r="2055" spans="2:18" ht="15.75" thickBot="1" x14ac:dyDescent="0.3">
      <c r="B2055" s="143" t="s">
        <v>4</v>
      </c>
      <c r="C2055" s="144"/>
      <c r="D2055" s="146" t="s">
        <v>273</v>
      </c>
      <c r="E2055" s="146"/>
      <c r="F2055" s="58"/>
      <c r="G2055" s="58" t="s">
        <v>7</v>
      </c>
      <c r="H2055" s="179">
        <v>43546</v>
      </c>
      <c r="I2055" s="146"/>
      <c r="J2055" s="58"/>
      <c r="K2055" s="58" t="s">
        <v>11</v>
      </c>
      <c r="L2055" s="147" t="s">
        <v>228</v>
      </c>
      <c r="M2055" s="147"/>
      <c r="N2055" s="58"/>
      <c r="O2055" s="58" t="s">
        <v>13</v>
      </c>
      <c r="P2055" s="109" t="s">
        <v>575</v>
      </c>
      <c r="Q2055" s="144"/>
      <c r="R2055" s="145"/>
    </row>
    <row r="2056" spans="2:18" ht="14.45" x14ac:dyDescent="0.3">
      <c r="B2056" s="143"/>
      <c r="C2056" s="144"/>
      <c r="D2056" s="144"/>
      <c r="E2056" s="144"/>
      <c r="F2056" s="144"/>
      <c r="G2056" s="144"/>
      <c r="H2056" s="144"/>
      <c r="I2056" s="144"/>
      <c r="J2056" s="144"/>
      <c r="K2056" s="144"/>
      <c r="L2056" s="144"/>
      <c r="M2056" s="144"/>
      <c r="N2056" s="144"/>
      <c r="O2056" s="144"/>
      <c r="P2056" s="144"/>
      <c r="Q2056" s="144"/>
      <c r="R2056" s="145"/>
    </row>
    <row r="2057" spans="2:18" ht="15.75" thickBot="1" x14ac:dyDescent="0.3">
      <c r="B2057" s="143" t="s">
        <v>5</v>
      </c>
      <c r="C2057" s="144"/>
      <c r="D2057" s="146"/>
      <c r="E2057" s="146"/>
      <c r="F2057" s="58"/>
      <c r="G2057" s="58" t="s">
        <v>8</v>
      </c>
      <c r="H2057" s="146">
        <v>1230</v>
      </c>
      <c r="I2057" s="146"/>
      <c r="J2057" s="58"/>
      <c r="K2057" s="58" t="s">
        <v>12</v>
      </c>
      <c r="L2057" s="147"/>
      <c r="M2057" s="147"/>
      <c r="N2057" s="58"/>
      <c r="O2057" s="58" t="s">
        <v>14</v>
      </c>
      <c r="P2057" s="28" t="s">
        <v>579</v>
      </c>
      <c r="Q2057" s="144"/>
      <c r="R2057" s="145"/>
    </row>
    <row r="2058" spans="2:18" ht="14.45" x14ac:dyDescent="0.3">
      <c r="B2058" s="143"/>
      <c r="C2058" s="144"/>
      <c r="D2058" s="144"/>
      <c r="E2058" s="144"/>
      <c r="F2058" s="144"/>
      <c r="G2058" s="144"/>
      <c r="H2058" s="144"/>
      <c r="I2058" s="144"/>
      <c r="J2058" s="144"/>
      <c r="K2058" s="144"/>
      <c r="L2058" s="144"/>
      <c r="M2058" s="144"/>
      <c r="N2058" s="144"/>
      <c r="O2058" s="144"/>
      <c r="P2058" s="144"/>
      <c r="Q2058" s="144"/>
      <c r="R2058" s="145"/>
    </row>
    <row r="2059" spans="2:18" ht="15.75" thickBot="1" x14ac:dyDescent="0.3">
      <c r="B2059" s="143" t="s">
        <v>6</v>
      </c>
      <c r="C2059" s="144"/>
      <c r="D2059" s="146" t="s">
        <v>213</v>
      </c>
      <c r="E2059" s="146"/>
      <c r="F2059" s="58"/>
      <c r="G2059" s="58" t="s">
        <v>9</v>
      </c>
      <c r="H2059" s="146" t="s">
        <v>214</v>
      </c>
      <c r="I2059" s="146"/>
      <c r="J2059" s="58"/>
      <c r="K2059" s="58" t="s">
        <v>10</v>
      </c>
      <c r="L2059" s="147"/>
      <c r="M2059" s="147"/>
      <c r="N2059" s="58"/>
      <c r="O2059" s="58" t="s">
        <v>15</v>
      </c>
      <c r="P2059" s="47">
        <v>68</v>
      </c>
      <c r="Q2059" s="46" t="s">
        <v>16</v>
      </c>
      <c r="R2059" s="48">
        <v>154</v>
      </c>
    </row>
    <row r="2060" spans="2:18" thickBot="1" x14ac:dyDescent="0.35">
      <c r="B2060" s="148"/>
      <c r="C2060" s="149"/>
      <c r="D2060" s="149"/>
      <c r="E2060" s="149"/>
      <c r="F2060" s="149"/>
      <c r="G2060" s="149"/>
      <c r="H2060" s="149"/>
      <c r="I2060" s="149"/>
      <c r="J2060" s="149"/>
      <c r="K2060" s="149"/>
      <c r="L2060" s="149"/>
      <c r="M2060" s="149"/>
      <c r="N2060" s="149"/>
      <c r="O2060" s="149"/>
      <c r="P2060" s="149"/>
      <c r="Q2060" s="149"/>
      <c r="R2060" s="150"/>
    </row>
    <row r="2061" spans="2:18" thickBot="1" x14ac:dyDescent="0.35"/>
    <row r="2062" spans="2:18" x14ac:dyDescent="0.25">
      <c r="B2062" s="151" t="s">
        <v>17</v>
      </c>
      <c r="C2062" s="152"/>
      <c r="D2062" s="152"/>
      <c r="E2062" s="152"/>
      <c r="F2062" s="152"/>
      <c r="G2062" s="152"/>
      <c r="H2062" s="152"/>
      <c r="I2062" s="152"/>
      <c r="J2062" s="153" t="s">
        <v>24</v>
      </c>
      <c r="K2062" s="154"/>
      <c r="L2062" s="154"/>
      <c r="M2062" s="154"/>
      <c r="N2062" s="154"/>
      <c r="O2062" s="154"/>
      <c r="P2062" s="154"/>
      <c r="Q2062" s="154"/>
      <c r="R2062" s="155"/>
    </row>
    <row r="2063" spans="2:18" x14ac:dyDescent="0.25">
      <c r="B2063" s="162" t="s">
        <v>18</v>
      </c>
      <c r="C2063" s="163" t="s">
        <v>19</v>
      </c>
      <c r="D2063" s="163" t="s">
        <v>20</v>
      </c>
      <c r="E2063" s="147" t="s">
        <v>25</v>
      </c>
      <c r="F2063" s="147"/>
      <c r="G2063" s="147" t="s">
        <v>26</v>
      </c>
      <c r="H2063" s="147"/>
      <c r="I2063" s="163" t="s">
        <v>23</v>
      </c>
      <c r="J2063" s="156"/>
      <c r="K2063" s="157"/>
      <c r="L2063" s="157"/>
      <c r="M2063" s="157"/>
      <c r="N2063" s="157"/>
      <c r="O2063" s="157"/>
      <c r="P2063" s="157"/>
      <c r="Q2063" s="157"/>
      <c r="R2063" s="158"/>
    </row>
    <row r="2064" spans="2:18" x14ac:dyDescent="0.25">
      <c r="B2064" s="162"/>
      <c r="C2064" s="163"/>
      <c r="D2064" s="163"/>
      <c r="E2064" s="38" t="s">
        <v>21</v>
      </c>
      <c r="F2064" s="38" t="s">
        <v>22</v>
      </c>
      <c r="G2064" s="38" t="s">
        <v>21</v>
      </c>
      <c r="H2064" s="38" t="s">
        <v>22</v>
      </c>
      <c r="I2064" s="163"/>
      <c r="J2064" s="159"/>
      <c r="K2064" s="160"/>
      <c r="L2064" s="160"/>
      <c r="M2064" s="160"/>
      <c r="N2064" s="160"/>
      <c r="O2064" s="160"/>
      <c r="P2064" s="160"/>
      <c r="Q2064" s="160"/>
      <c r="R2064" s="161"/>
    </row>
    <row r="2065" spans="2:18" ht="34.9" customHeight="1" x14ac:dyDescent="0.25">
      <c r="B2065" s="11" t="s">
        <v>50</v>
      </c>
      <c r="C2065" s="12" t="s">
        <v>58</v>
      </c>
      <c r="D2065" s="12" t="s">
        <v>56</v>
      </c>
      <c r="E2065" s="12" t="s">
        <v>62</v>
      </c>
      <c r="F2065" s="12" t="s">
        <v>268</v>
      </c>
      <c r="G2065" s="3"/>
      <c r="H2065" s="3"/>
      <c r="I2065" s="97" t="s">
        <v>779</v>
      </c>
      <c r="J2065" s="164" t="s">
        <v>93</v>
      </c>
      <c r="K2065" s="165"/>
      <c r="L2065" s="165"/>
      <c r="M2065" s="165"/>
      <c r="N2065" s="165"/>
      <c r="O2065" s="165"/>
      <c r="P2065" s="165"/>
      <c r="Q2065" s="165"/>
      <c r="R2065" s="166"/>
    </row>
    <row r="2066" spans="2:18" ht="34.9" customHeight="1" x14ac:dyDescent="0.25">
      <c r="B2066" s="11" t="s">
        <v>94</v>
      </c>
      <c r="C2066" s="12" t="s">
        <v>58</v>
      </c>
      <c r="D2066" s="12" t="s">
        <v>56</v>
      </c>
      <c r="E2066" s="12" t="s">
        <v>62</v>
      </c>
      <c r="F2066" s="12" t="s">
        <v>268</v>
      </c>
      <c r="G2066" s="3"/>
      <c r="H2066" s="3"/>
      <c r="I2066" s="102" t="s">
        <v>780</v>
      </c>
      <c r="J2066" s="164" t="s">
        <v>93</v>
      </c>
      <c r="K2066" s="165"/>
      <c r="L2066" s="165"/>
      <c r="M2066" s="165"/>
      <c r="N2066" s="165"/>
      <c r="O2066" s="165"/>
      <c r="P2066" s="165"/>
      <c r="Q2066" s="165"/>
      <c r="R2066" s="166"/>
    </row>
    <row r="2067" spans="2:18" x14ac:dyDescent="0.25">
      <c r="B2067" s="130" t="s">
        <v>51</v>
      </c>
      <c r="C2067" s="131"/>
      <c r="D2067" s="131"/>
      <c r="E2067" s="131"/>
      <c r="F2067" s="131"/>
      <c r="G2067" s="131"/>
      <c r="H2067" s="131"/>
      <c r="I2067" s="131"/>
      <c r="J2067" s="167" t="s">
        <v>380</v>
      </c>
      <c r="K2067" s="168"/>
      <c r="L2067" s="168"/>
      <c r="M2067" s="168"/>
      <c r="N2067" s="168"/>
      <c r="O2067" s="168"/>
      <c r="P2067" s="168"/>
      <c r="Q2067" s="168"/>
      <c r="R2067" s="169"/>
    </row>
    <row r="2068" spans="2:18" ht="60" customHeight="1" x14ac:dyDescent="0.25">
      <c r="B2068" s="130"/>
      <c r="C2068" s="131"/>
      <c r="D2068" s="131"/>
      <c r="E2068" s="131"/>
      <c r="F2068" s="131"/>
      <c r="G2068" s="131"/>
      <c r="H2068" s="131"/>
      <c r="I2068" s="131"/>
      <c r="J2068" s="170"/>
      <c r="K2068" s="171"/>
      <c r="L2068" s="171"/>
      <c r="M2068" s="171"/>
      <c r="N2068" s="171"/>
      <c r="O2068" s="171"/>
      <c r="P2068" s="171"/>
      <c r="Q2068" s="171"/>
      <c r="R2068" s="172"/>
    </row>
    <row r="2069" spans="2:18" x14ac:dyDescent="0.25">
      <c r="B2069" s="130" t="s">
        <v>54</v>
      </c>
      <c r="C2069" s="131"/>
      <c r="D2069" s="131"/>
      <c r="E2069" s="131"/>
      <c r="F2069" s="131"/>
      <c r="G2069" s="131"/>
      <c r="H2069" s="131"/>
      <c r="I2069" s="131"/>
      <c r="J2069" s="132" t="s">
        <v>397</v>
      </c>
      <c r="K2069" s="133"/>
      <c r="L2069" s="133"/>
      <c r="M2069" s="133"/>
      <c r="N2069" s="133"/>
      <c r="O2069" s="133"/>
      <c r="P2069" s="133"/>
      <c r="Q2069" s="133"/>
      <c r="R2069" s="134"/>
    </row>
    <row r="2070" spans="2:18" x14ac:dyDescent="0.25">
      <c r="B2070" s="130"/>
      <c r="C2070" s="131"/>
      <c r="D2070" s="131"/>
      <c r="E2070" s="131"/>
      <c r="F2070" s="131"/>
      <c r="G2070" s="131"/>
      <c r="H2070" s="131"/>
      <c r="I2070" s="131"/>
      <c r="J2070" s="135"/>
      <c r="K2070" s="136"/>
      <c r="L2070" s="136"/>
      <c r="M2070" s="136"/>
      <c r="N2070" s="136"/>
      <c r="O2070" s="136"/>
      <c r="P2070" s="136"/>
      <c r="Q2070" s="136"/>
      <c r="R2070" s="137"/>
    </row>
    <row r="2071" spans="2:18" x14ac:dyDescent="0.25">
      <c r="B2071" s="130" t="s">
        <v>362</v>
      </c>
      <c r="C2071" s="131"/>
      <c r="D2071" s="131"/>
      <c r="E2071" s="131"/>
      <c r="F2071" s="131"/>
      <c r="G2071" s="131"/>
      <c r="H2071" s="131"/>
      <c r="I2071" s="131"/>
      <c r="J2071" s="135"/>
      <c r="K2071" s="136"/>
      <c r="L2071" s="136"/>
      <c r="M2071" s="136"/>
      <c r="N2071" s="136"/>
      <c r="O2071" s="136"/>
      <c r="P2071" s="136"/>
      <c r="Q2071" s="136"/>
      <c r="R2071" s="137"/>
    </row>
    <row r="2072" spans="2:18" ht="15.75" thickBot="1" x14ac:dyDescent="0.3">
      <c r="B2072" s="141"/>
      <c r="C2072" s="142"/>
      <c r="D2072" s="142"/>
      <c r="E2072" s="142"/>
      <c r="F2072" s="142"/>
      <c r="G2072" s="142"/>
      <c r="H2072" s="142"/>
      <c r="I2072" s="142"/>
      <c r="J2072" s="138"/>
      <c r="K2072" s="139"/>
      <c r="L2072" s="139"/>
      <c r="M2072" s="139"/>
      <c r="N2072" s="139"/>
      <c r="O2072" s="139"/>
      <c r="P2072" s="139"/>
      <c r="Q2072" s="139"/>
      <c r="R2072" s="140"/>
    </row>
    <row r="2073" spans="2:18" thickBot="1" x14ac:dyDescent="0.35">
      <c r="B2073" s="25"/>
      <c r="C2073" s="25"/>
      <c r="D2073" s="25"/>
      <c r="E2073" s="25"/>
      <c r="F2073" s="25"/>
      <c r="G2073" s="25"/>
      <c r="H2073" s="25"/>
      <c r="I2073" s="25"/>
      <c r="J2073" s="37"/>
      <c r="K2073" s="37"/>
      <c r="L2073" s="37"/>
      <c r="M2073" s="37"/>
      <c r="N2073" s="37"/>
      <c r="O2073" s="37"/>
      <c r="P2073" s="37"/>
      <c r="Q2073" s="37"/>
      <c r="R2073" s="37"/>
    </row>
    <row r="2074" spans="2:18" x14ac:dyDescent="0.25">
      <c r="B2074" s="173" t="s">
        <v>1</v>
      </c>
      <c r="C2074" s="154"/>
      <c r="D2074" s="154"/>
      <c r="E2074" s="154"/>
      <c r="F2074" s="154"/>
      <c r="G2074" s="154"/>
      <c r="H2074" s="154"/>
      <c r="I2074" s="154"/>
      <c r="J2074" s="154"/>
      <c r="K2074" s="154"/>
      <c r="L2074" s="154"/>
      <c r="M2074" s="154"/>
      <c r="N2074" s="154"/>
      <c r="O2074" s="154"/>
      <c r="P2074" s="154"/>
      <c r="Q2074" s="154"/>
      <c r="R2074" s="155"/>
    </row>
    <row r="2075" spans="2:18" x14ac:dyDescent="0.25">
      <c r="B2075" s="174"/>
      <c r="C2075" s="157"/>
      <c r="D2075" s="157"/>
      <c r="E2075" s="157"/>
      <c r="F2075" s="157"/>
      <c r="G2075" s="157"/>
      <c r="H2075" s="157"/>
      <c r="I2075" s="157"/>
      <c r="J2075" s="157"/>
      <c r="K2075" s="157"/>
      <c r="L2075" s="157"/>
      <c r="M2075" s="157"/>
      <c r="N2075" s="157"/>
      <c r="O2075" s="157"/>
      <c r="P2075" s="157"/>
      <c r="Q2075" s="157"/>
      <c r="R2075" s="158"/>
    </row>
    <row r="2076" spans="2:18" x14ac:dyDescent="0.25">
      <c r="B2076" s="174"/>
      <c r="C2076" s="157"/>
      <c r="D2076" s="157"/>
      <c r="E2076" s="157"/>
      <c r="F2076" s="157"/>
      <c r="G2076" s="157"/>
      <c r="H2076" s="157"/>
      <c r="I2076" s="157"/>
      <c r="J2076" s="157"/>
      <c r="K2076" s="157"/>
      <c r="L2076" s="157"/>
      <c r="M2076" s="157"/>
      <c r="N2076" s="157"/>
      <c r="O2076" s="157"/>
      <c r="P2076" s="157"/>
      <c r="Q2076" s="157"/>
      <c r="R2076" s="158"/>
    </row>
    <row r="2077" spans="2:18" x14ac:dyDescent="0.25">
      <c r="B2077" s="174" t="s">
        <v>2</v>
      </c>
      <c r="C2077" s="157"/>
      <c r="D2077" s="157"/>
      <c r="E2077" s="157"/>
      <c r="F2077" s="157"/>
      <c r="G2077" s="157"/>
      <c r="H2077" s="157"/>
      <c r="I2077" s="157"/>
      <c r="J2077" s="157"/>
      <c r="K2077" s="157"/>
      <c r="L2077" s="157"/>
      <c r="M2077" s="157"/>
      <c r="N2077" s="157"/>
      <c r="O2077" s="157"/>
      <c r="P2077" s="157"/>
      <c r="Q2077" s="157"/>
      <c r="R2077" s="158"/>
    </row>
    <row r="2078" spans="2:18" x14ac:dyDescent="0.25">
      <c r="B2078" s="174"/>
      <c r="C2078" s="157"/>
      <c r="D2078" s="157"/>
      <c r="E2078" s="157"/>
      <c r="F2078" s="157"/>
      <c r="G2078" s="157"/>
      <c r="H2078" s="157"/>
      <c r="I2078" s="157"/>
      <c r="J2078" s="157"/>
      <c r="K2078" s="157"/>
      <c r="L2078" s="157"/>
      <c r="M2078" s="157"/>
      <c r="N2078" s="157"/>
      <c r="O2078" s="157"/>
      <c r="P2078" s="157"/>
      <c r="Q2078" s="157"/>
      <c r="R2078" s="158"/>
    </row>
    <row r="2079" spans="2:18" ht="15.75" thickBot="1" x14ac:dyDescent="0.3">
      <c r="B2079" s="175" t="s">
        <v>3</v>
      </c>
      <c r="C2079" s="146"/>
      <c r="D2079" s="146"/>
      <c r="E2079" s="146"/>
      <c r="F2079" s="146"/>
      <c r="G2079" s="146"/>
      <c r="H2079" s="146"/>
      <c r="I2079" s="146"/>
      <c r="J2079" s="146"/>
      <c r="K2079" s="146"/>
      <c r="L2079" s="146"/>
      <c r="M2079" s="146"/>
      <c r="N2079" s="146"/>
      <c r="O2079" s="146"/>
      <c r="P2079" s="146"/>
      <c r="Q2079" s="146"/>
      <c r="R2079" s="176"/>
    </row>
    <row r="2080" spans="2:18" thickBot="1" x14ac:dyDescent="0.35"/>
    <row r="2081" spans="2:18" ht="14.45" x14ac:dyDescent="0.3">
      <c r="B2081" s="177"/>
      <c r="C2081" s="178"/>
      <c r="D2081" s="178"/>
      <c r="E2081" s="178"/>
      <c r="F2081" s="178"/>
      <c r="G2081" s="178"/>
      <c r="H2081" s="178"/>
      <c r="I2081" s="178"/>
      <c r="J2081" s="178"/>
      <c r="K2081" s="178"/>
      <c r="L2081" s="178"/>
      <c r="M2081" s="178"/>
      <c r="N2081" s="178"/>
      <c r="O2081" s="178"/>
      <c r="P2081" s="178"/>
      <c r="Q2081" s="178"/>
      <c r="R2081" s="9"/>
    </row>
    <row r="2082" spans="2:18" ht="15.75" thickBot="1" x14ac:dyDescent="0.3">
      <c r="B2082" s="143" t="s">
        <v>4</v>
      </c>
      <c r="C2082" s="144"/>
      <c r="D2082" s="146" t="s">
        <v>273</v>
      </c>
      <c r="E2082" s="146"/>
      <c r="F2082" s="58"/>
      <c r="G2082" s="58" t="s">
        <v>7</v>
      </c>
      <c r="H2082" s="179">
        <v>43546</v>
      </c>
      <c r="I2082" s="146"/>
      <c r="J2082" s="58"/>
      <c r="K2082" s="58" t="s">
        <v>11</v>
      </c>
      <c r="L2082" s="147" t="s">
        <v>228</v>
      </c>
      <c r="M2082" s="147"/>
      <c r="N2082" s="58"/>
      <c r="O2082" s="58" t="s">
        <v>13</v>
      </c>
      <c r="P2082" s="109" t="s">
        <v>579</v>
      </c>
      <c r="Q2082" s="144"/>
      <c r="R2082" s="145"/>
    </row>
    <row r="2083" spans="2:18" ht="14.45" x14ac:dyDescent="0.3">
      <c r="B2083" s="143"/>
      <c r="C2083" s="144"/>
      <c r="D2083" s="144"/>
      <c r="E2083" s="144"/>
      <c r="F2083" s="144"/>
      <c r="G2083" s="144"/>
      <c r="H2083" s="144"/>
      <c r="I2083" s="144"/>
      <c r="J2083" s="144"/>
      <c r="K2083" s="144"/>
      <c r="L2083" s="144"/>
      <c r="M2083" s="144"/>
      <c r="N2083" s="144"/>
      <c r="O2083" s="144"/>
      <c r="P2083" s="144"/>
      <c r="Q2083" s="144"/>
      <c r="R2083" s="145"/>
    </row>
    <row r="2084" spans="2:18" ht="15.75" thickBot="1" x14ac:dyDescent="0.3">
      <c r="B2084" s="143" t="s">
        <v>5</v>
      </c>
      <c r="C2084" s="144"/>
      <c r="D2084" s="146"/>
      <c r="E2084" s="146"/>
      <c r="F2084" s="58"/>
      <c r="G2084" s="58" t="s">
        <v>8</v>
      </c>
      <c r="H2084" s="146">
        <v>1230</v>
      </c>
      <c r="I2084" s="146"/>
      <c r="J2084" s="58"/>
      <c r="K2084" s="58" t="s">
        <v>12</v>
      </c>
      <c r="L2084" s="147"/>
      <c r="M2084" s="147"/>
      <c r="N2084" s="58"/>
      <c r="O2084" s="58" t="s">
        <v>14</v>
      </c>
      <c r="P2084" s="28" t="s">
        <v>208</v>
      </c>
      <c r="Q2084" s="144"/>
      <c r="R2084" s="145"/>
    </row>
    <row r="2085" spans="2:18" ht="14.45" x14ac:dyDescent="0.3">
      <c r="B2085" s="143"/>
      <c r="C2085" s="144"/>
      <c r="D2085" s="144"/>
      <c r="E2085" s="144"/>
      <c r="F2085" s="144"/>
      <c r="G2085" s="144"/>
      <c r="H2085" s="144"/>
      <c r="I2085" s="144"/>
      <c r="J2085" s="144"/>
      <c r="K2085" s="144"/>
      <c r="L2085" s="144"/>
      <c r="M2085" s="144"/>
      <c r="N2085" s="144"/>
      <c r="O2085" s="144"/>
      <c r="P2085" s="144"/>
      <c r="Q2085" s="144"/>
      <c r="R2085" s="145"/>
    </row>
    <row r="2086" spans="2:18" ht="15.75" thickBot="1" x14ac:dyDescent="0.3">
      <c r="B2086" s="143" t="s">
        <v>6</v>
      </c>
      <c r="C2086" s="144"/>
      <c r="D2086" s="146" t="s">
        <v>213</v>
      </c>
      <c r="E2086" s="146"/>
      <c r="F2086" s="58"/>
      <c r="G2086" s="58" t="s">
        <v>9</v>
      </c>
      <c r="H2086" s="146" t="s">
        <v>214</v>
      </c>
      <c r="I2086" s="146"/>
      <c r="J2086" s="58"/>
      <c r="K2086" s="58" t="s">
        <v>10</v>
      </c>
      <c r="L2086" s="147"/>
      <c r="M2086" s="147"/>
      <c r="N2086" s="58"/>
      <c r="O2086" s="58" t="s">
        <v>15</v>
      </c>
      <c r="P2086" s="47">
        <v>69</v>
      </c>
      <c r="Q2086" s="46" t="s">
        <v>16</v>
      </c>
      <c r="R2086" s="48">
        <v>154</v>
      </c>
    </row>
    <row r="2087" spans="2:18" thickBot="1" x14ac:dyDescent="0.35">
      <c r="B2087" s="148"/>
      <c r="C2087" s="149"/>
      <c r="D2087" s="149"/>
      <c r="E2087" s="149"/>
      <c r="F2087" s="149"/>
      <c r="G2087" s="149"/>
      <c r="H2087" s="149"/>
      <c r="I2087" s="149"/>
      <c r="J2087" s="149"/>
      <c r="K2087" s="149"/>
      <c r="L2087" s="149"/>
      <c r="M2087" s="149"/>
      <c r="N2087" s="149"/>
      <c r="O2087" s="149"/>
      <c r="P2087" s="149"/>
      <c r="Q2087" s="149"/>
      <c r="R2087" s="150"/>
    </row>
    <row r="2088" spans="2:18" thickBot="1" x14ac:dyDescent="0.35"/>
    <row r="2089" spans="2:18" x14ac:dyDescent="0.25">
      <c r="B2089" s="151" t="s">
        <v>17</v>
      </c>
      <c r="C2089" s="152"/>
      <c r="D2089" s="152"/>
      <c r="E2089" s="152"/>
      <c r="F2089" s="152"/>
      <c r="G2089" s="152"/>
      <c r="H2089" s="152"/>
      <c r="I2089" s="152"/>
      <c r="J2089" s="153" t="s">
        <v>24</v>
      </c>
      <c r="K2089" s="154"/>
      <c r="L2089" s="154"/>
      <c r="M2089" s="154"/>
      <c r="N2089" s="154"/>
      <c r="O2089" s="154"/>
      <c r="P2089" s="154"/>
      <c r="Q2089" s="154"/>
      <c r="R2089" s="155"/>
    </row>
    <row r="2090" spans="2:18" x14ac:dyDescent="0.25">
      <c r="B2090" s="162" t="s">
        <v>18</v>
      </c>
      <c r="C2090" s="163" t="s">
        <v>19</v>
      </c>
      <c r="D2090" s="163" t="s">
        <v>20</v>
      </c>
      <c r="E2090" s="147" t="s">
        <v>25</v>
      </c>
      <c r="F2090" s="147"/>
      <c r="G2090" s="147" t="s">
        <v>26</v>
      </c>
      <c r="H2090" s="147"/>
      <c r="I2090" s="163" t="s">
        <v>23</v>
      </c>
      <c r="J2090" s="156"/>
      <c r="K2090" s="157"/>
      <c r="L2090" s="157"/>
      <c r="M2090" s="157"/>
      <c r="N2090" s="157"/>
      <c r="O2090" s="157"/>
      <c r="P2090" s="157"/>
      <c r="Q2090" s="157"/>
      <c r="R2090" s="158"/>
    </row>
    <row r="2091" spans="2:18" x14ac:dyDescent="0.25">
      <c r="B2091" s="162"/>
      <c r="C2091" s="163"/>
      <c r="D2091" s="163"/>
      <c r="E2091" s="38" t="s">
        <v>21</v>
      </c>
      <c r="F2091" s="38" t="s">
        <v>22</v>
      </c>
      <c r="G2091" s="38" t="s">
        <v>21</v>
      </c>
      <c r="H2091" s="38" t="s">
        <v>22</v>
      </c>
      <c r="I2091" s="163"/>
      <c r="J2091" s="159"/>
      <c r="K2091" s="160"/>
      <c r="L2091" s="160"/>
      <c r="M2091" s="160"/>
      <c r="N2091" s="160"/>
      <c r="O2091" s="160"/>
      <c r="P2091" s="160"/>
      <c r="Q2091" s="160"/>
      <c r="R2091" s="161"/>
    </row>
    <row r="2092" spans="2:18" ht="30" customHeight="1" x14ac:dyDescent="0.25">
      <c r="B2092" s="11" t="s">
        <v>50</v>
      </c>
      <c r="C2092" s="12" t="s">
        <v>58</v>
      </c>
      <c r="D2092" s="12" t="s">
        <v>56</v>
      </c>
      <c r="E2092" s="12" t="s">
        <v>62</v>
      </c>
      <c r="F2092" s="12" t="s">
        <v>268</v>
      </c>
      <c r="G2092" s="3"/>
      <c r="H2092" s="3"/>
      <c r="I2092" s="102" t="s">
        <v>781</v>
      </c>
      <c r="J2092" s="164" t="s">
        <v>93</v>
      </c>
      <c r="K2092" s="165"/>
      <c r="L2092" s="165"/>
      <c r="M2092" s="165"/>
      <c r="N2092" s="165"/>
      <c r="O2092" s="165"/>
      <c r="P2092" s="165"/>
      <c r="Q2092" s="165"/>
      <c r="R2092" s="166"/>
    </row>
    <row r="2093" spans="2:18" ht="32.450000000000003" customHeight="1" x14ac:dyDescent="0.25">
      <c r="B2093" s="11" t="s">
        <v>94</v>
      </c>
      <c r="C2093" s="12" t="s">
        <v>58</v>
      </c>
      <c r="D2093" s="12" t="s">
        <v>56</v>
      </c>
      <c r="E2093" s="12" t="s">
        <v>62</v>
      </c>
      <c r="F2093" s="12" t="s">
        <v>268</v>
      </c>
      <c r="G2093" s="3"/>
      <c r="H2093" s="3"/>
      <c r="I2093" s="102" t="s">
        <v>782</v>
      </c>
      <c r="J2093" s="164" t="s">
        <v>93</v>
      </c>
      <c r="K2093" s="165"/>
      <c r="L2093" s="165"/>
      <c r="M2093" s="165"/>
      <c r="N2093" s="165"/>
      <c r="O2093" s="165"/>
      <c r="P2093" s="165"/>
      <c r="Q2093" s="165"/>
      <c r="R2093" s="166"/>
    </row>
    <row r="2094" spans="2:18" x14ac:dyDescent="0.25">
      <c r="B2094" s="130" t="s">
        <v>51</v>
      </c>
      <c r="C2094" s="131"/>
      <c r="D2094" s="131"/>
      <c r="E2094" s="131"/>
      <c r="F2094" s="131"/>
      <c r="G2094" s="131"/>
      <c r="H2094" s="131"/>
      <c r="I2094" s="131"/>
      <c r="J2094" s="167" t="s">
        <v>710</v>
      </c>
      <c r="K2094" s="168"/>
      <c r="L2094" s="168"/>
      <c r="M2094" s="168"/>
      <c r="N2094" s="168"/>
      <c r="O2094" s="168"/>
      <c r="P2094" s="168"/>
      <c r="Q2094" s="168"/>
      <c r="R2094" s="169"/>
    </row>
    <row r="2095" spans="2:18" ht="57" customHeight="1" x14ac:dyDescent="0.25">
      <c r="B2095" s="130"/>
      <c r="C2095" s="131"/>
      <c r="D2095" s="131"/>
      <c r="E2095" s="131"/>
      <c r="F2095" s="131"/>
      <c r="G2095" s="131"/>
      <c r="H2095" s="131"/>
      <c r="I2095" s="131"/>
      <c r="J2095" s="170"/>
      <c r="K2095" s="171"/>
      <c r="L2095" s="171"/>
      <c r="M2095" s="171"/>
      <c r="N2095" s="171"/>
      <c r="O2095" s="171"/>
      <c r="P2095" s="171"/>
      <c r="Q2095" s="171"/>
      <c r="R2095" s="172"/>
    </row>
    <row r="2096" spans="2:18" x14ac:dyDescent="0.25">
      <c r="B2096" s="130" t="s">
        <v>54</v>
      </c>
      <c r="C2096" s="131"/>
      <c r="D2096" s="131"/>
      <c r="E2096" s="131"/>
      <c r="F2096" s="131"/>
      <c r="G2096" s="131"/>
      <c r="H2096" s="131"/>
      <c r="I2096" s="131"/>
      <c r="J2096" s="132" t="s">
        <v>397</v>
      </c>
      <c r="K2096" s="133"/>
      <c r="L2096" s="133"/>
      <c r="M2096" s="133"/>
      <c r="N2096" s="133"/>
      <c r="O2096" s="133"/>
      <c r="P2096" s="133"/>
      <c r="Q2096" s="133"/>
      <c r="R2096" s="134"/>
    </row>
    <row r="2097" spans="2:18" x14ac:dyDescent="0.25">
      <c r="B2097" s="130"/>
      <c r="C2097" s="131"/>
      <c r="D2097" s="131"/>
      <c r="E2097" s="131"/>
      <c r="F2097" s="131"/>
      <c r="G2097" s="131"/>
      <c r="H2097" s="131"/>
      <c r="I2097" s="131"/>
      <c r="J2097" s="135"/>
      <c r="K2097" s="136"/>
      <c r="L2097" s="136"/>
      <c r="M2097" s="136"/>
      <c r="N2097" s="136"/>
      <c r="O2097" s="136"/>
      <c r="P2097" s="136"/>
      <c r="Q2097" s="136"/>
      <c r="R2097" s="137"/>
    </row>
    <row r="2098" spans="2:18" x14ac:dyDescent="0.25">
      <c r="B2098" s="130" t="s">
        <v>362</v>
      </c>
      <c r="C2098" s="131"/>
      <c r="D2098" s="131"/>
      <c r="E2098" s="131"/>
      <c r="F2098" s="131"/>
      <c r="G2098" s="131"/>
      <c r="H2098" s="131"/>
      <c r="I2098" s="131"/>
      <c r="J2098" s="135"/>
      <c r="K2098" s="136"/>
      <c r="L2098" s="136"/>
      <c r="M2098" s="136"/>
      <c r="N2098" s="136"/>
      <c r="O2098" s="136"/>
      <c r="P2098" s="136"/>
      <c r="Q2098" s="136"/>
      <c r="R2098" s="137"/>
    </row>
    <row r="2099" spans="2:18" ht="15.75" thickBot="1" x14ac:dyDescent="0.3">
      <c r="B2099" s="141"/>
      <c r="C2099" s="142"/>
      <c r="D2099" s="142"/>
      <c r="E2099" s="142"/>
      <c r="F2099" s="142"/>
      <c r="G2099" s="142"/>
      <c r="H2099" s="142"/>
      <c r="I2099" s="142"/>
      <c r="J2099" s="138"/>
      <c r="K2099" s="139"/>
      <c r="L2099" s="139"/>
      <c r="M2099" s="139"/>
      <c r="N2099" s="139"/>
      <c r="O2099" s="139"/>
      <c r="P2099" s="139"/>
      <c r="Q2099" s="139"/>
      <c r="R2099" s="140"/>
    </row>
    <row r="2100" spans="2:18" thickBot="1" x14ac:dyDescent="0.35">
      <c r="B2100" s="25"/>
      <c r="C2100" s="25"/>
      <c r="D2100" s="25"/>
      <c r="E2100" s="25"/>
      <c r="F2100" s="25"/>
      <c r="G2100" s="25"/>
      <c r="H2100" s="25"/>
      <c r="I2100" s="25"/>
      <c r="J2100" s="37"/>
      <c r="K2100" s="37"/>
      <c r="L2100" s="37"/>
      <c r="M2100" s="37"/>
      <c r="N2100" s="37"/>
      <c r="O2100" s="37"/>
      <c r="P2100" s="37"/>
      <c r="Q2100" s="37"/>
      <c r="R2100" s="37"/>
    </row>
    <row r="2101" spans="2:18" x14ac:dyDescent="0.25">
      <c r="B2101" s="173" t="s">
        <v>1</v>
      </c>
      <c r="C2101" s="154"/>
      <c r="D2101" s="154"/>
      <c r="E2101" s="154"/>
      <c r="F2101" s="154"/>
      <c r="G2101" s="154"/>
      <c r="H2101" s="154"/>
      <c r="I2101" s="154"/>
      <c r="J2101" s="154"/>
      <c r="K2101" s="154"/>
      <c r="L2101" s="154"/>
      <c r="M2101" s="154"/>
      <c r="N2101" s="154"/>
      <c r="O2101" s="154"/>
      <c r="P2101" s="154"/>
      <c r="Q2101" s="154"/>
      <c r="R2101" s="155"/>
    </row>
    <row r="2102" spans="2:18" x14ac:dyDescent="0.25">
      <c r="B2102" s="174"/>
      <c r="C2102" s="157"/>
      <c r="D2102" s="157"/>
      <c r="E2102" s="157"/>
      <c r="F2102" s="157"/>
      <c r="G2102" s="157"/>
      <c r="H2102" s="157"/>
      <c r="I2102" s="157"/>
      <c r="J2102" s="157"/>
      <c r="K2102" s="157"/>
      <c r="L2102" s="157"/>
      <c r="M2102" s="157"/>
      <c r="N2102" s="157"/>
      <c r="O2102" s="157"/>
      <c r="P2102" s="157"/>
      <c r="Q2102" s="157"/>
      <c r="R2102" s="158"/>
    </row>
    <row r="2103" spans="2:18" x14ac:dyDescent="0.25">
      <c r="B2103" s="174"/>
      <c r="C2103" s="157"/>
      <c r="D2103" s="157"/>
      <c r="E2103" s="157"/>
      <c r="F2103" s="157"/>
      <c r="G2103" s="157"/>
      <c r="H2103" s="157"/>
      <c r="I2103" s="157"/>
      <c r="J2103" s="157"/>
      <c r="K2103" s="157"/>
      <c r="L2103" s="157"/>
      <c r="M2103" s="157"/>
      <c r="N2103" s="157"/>
      <c r="O2103" s="157"/>
      <c r="P2103" s="157"/>
      <c r="Q2103" s="157"/>
      <c r="R2103" s="158"/>
    </row>
    <row r="2104" spans="2:18" x14ac:dyDescent="0.25">
      <c r="B2104" s="174" t="s">
        <v>2</v>
      </c>
      <c r="C2104" s="157"/>
      <c r="D2104" s="157"/>
      <c r="E2104" s="157"/>
      <c r="F2104" s="157"/>
      <c r="G2104" s="157"/>
      <c r="H2104" s="157"/>
      <c r="I2104" s="157"/>
      <c r="J2104" s="157"/>
      <c r="K2104" s="157"/>
      <c r="L2104" s="157"/>
      <c r="M2104" s="157"/>
      <c r="N2104" s="157"/>
      <c r="O2104" s="157"/>
      <c r="P2104" s="157"/>
      <c r="Q2104" s="157"/>
      <c r="R2104" s="158"/>
    </row>
    <row r="2105" spans="2:18" x14ac:dyDescent="0.25">
      <c r="B2105" s="174"/>
      <c r="C2105" s="157"/>
      <c r="D2105" s="157"/>
      <c r="E2105" s="157"/>
      <c r="F2105" s="157"/>
      <c r="G2105" s="157"/>
      <c r="H2105" s="157"/>
      <c r="I2105" s="157"/>
      <c r="J2105" s="157"/>
      <c r="K2105" s="157"/>
      <c r="L2105" s="157"/>
      <c r="M2105" s="157"/>
      <c r="N2105" s="157"/>
      <c r="O2105" s="157"/>
      <c r="P2105" s="157"/>
      <c r="Q2105" s="157"/>
      <c r="R2105" s="158"/>
    </row>
    <row r="2106" spans="2:18" ht="15.75" thickBot="1" x14ac:dyDescent="0.3">
      <c r="B2106" s="175" t="s">
        <v>3</v>
      </c>
      <c r="C2106" s="146"/>
      <c r="D2106" s="146"/>
      <c r="E2106" s="146"/>
      <c r="F2106" s="146"/>
      <c r="G2106" s="146"/>
      <c r="H2106" s="146"/>
      <c r="I2106" s="146"/>
      <c r="J2106" s="146"/>
      <c r="K2106" s="146"/>
      <c r="L2106" s="146"/>
      <c r="M2106" s="146"/>
      <c r="N2106" s="146"/>
      <c r="O2106" s="146"/>
      <c r="P2106" s="146"/>
      <c r="Q2106" s="146"/>
      <c r="R2106" s="176"/>
    </row>
    <row r="2107" spans="2:18" thickBot="1" x14ac:dyDescent="0.35"/>
    <row r="2108" spans="2:18" ht="14.45" x14ac:dyDescent="0.3">
      <c r="B2108" s="177"/>
      <c r="C2108" s="178"/>
      <c r="D2108" s="178"/>
      <c r="E2108" s="178"/>
      <c r="F2108" s="178"/>
      <c r="G2108" s="178"/>
      <c r="H2108" s="178"/>
      <c r="I2108" s="178"/>
      <c r="J2108" s="178"/>
      <c r="K2108" s="178"/>
      <c r="L2108" s="178"/>
      <c r="M2108" s="178"/>
      <c r="N2108" s="178"/>
      <c r="O2108" s="178"/>
      <c r="P2108" s="178"/>
      <c r="Q2108" s="178"/>
      <c r="R2108" s="9"/>
    </row>
    <row r="2109" spans="2:18" ht="15.75" thickBot="1" x14ac:dyDescent="0.3">
      <c r="B2109" s="143" t="s">
        <v>4</v>
      </c>
      <c r="C2109" s="144"/>
      <c r="D2109" s="146" t="s">
        <v>273</v>
      </c>
      <c r="E2109" s="146"/>
      <c r="F2109" s="58"/>
      <c r="G2109" s="58" t="s">
        <v>7</v>
      </c>
      <c r="H2109" s="179">
        <v>43546</v>
      </c>
      <c r="I2109" s="146"/>
      <c r="J2109" s="58"/>
      <c r="K2109" s="58" t="s">
        <v>11</v>
      </c>
      <c r="L2109" s="147" t="s">
        <v>228</v>
      </c>
      <c r="M2109" s="147"/>
      <c r="N2109" s="58"/>
      <c r="O2109" s="58" t="s">
        <v>13</v>
      </c>
      <c r="P2109" s="109" t="s">
        <v>208</v>
      </c>
      <c r="Q2109" s="144"/>
      <c r="R2109" s="145"/>
    </row>
    <row r="2110" spans="2:18" ht="14.45" x14ac:dyDescent="0.3">
      <c r="B2110" s="143"/>
      <c r="C2110" s="144"/>
      <c r="D2110" s="144"/>
      <c r="E2110" s="144"/>
      <c r="F2110" s="144"/>
      <c r="G2110" s="144"/>
      <c r="H2110" s="144"/>
      <c r="I2110" s="144"/>
      <c r="J2110" s="144"/>
      <c r="K2110" s="144"/>
      <c r="L2110" s="144"/>
      <c r="M2110" s="144"/>
      <c r="N2110" s="144"/>
      <c r="O2110" s="144"/>
      <c r="P2110" s="144"/>
      <c r="Q2110" s="144"/>
      <c r="R2110" s="145"/>
    </row>
    <row r="2111" spans="2:18" ht="15.75" thickBot="1" x14ac:dyDescent="0.3">
      <c r="B2111" s="143" t="s">
        <v>5</v>
      </c>
      <c r="C2111" s="144"/>
      <c r="D2111" s="146"/>
      <c r="E2111" s="146"/>
      <c r="F2111" s="58"/>
      <c r="G2111" s="58" t="s">
        <v>8</v>
      </c>
      <c r="H2111" s="146">
        <v>1230</v>
      </c>
      <c r="I2111" s="146"/>
      <c r="J2111" s="58"/>
      <c r="K2111" s="58" t="s">
        <v>12</v>
      </c>
      <c r="L2111" s="147"/>
      <c r="M2111" s="147"/>
      <c r="N2111" s="58"/>
      <c r="O2111" s="58" t="s">
        <v>14</v>
      </c>
      <c r="P2111" s="28" t="s">
        <v>209</v>
      </c>
      <c r="Q2111" s="144"/>
      <c r="R2111" s="145"/>
    </row>
    <row r="2112" spans="2:18" ht="14.45" x14ac:dyDescent="0.3">
      <c r="B2112" s="143"/>
      <c r="C2112" s="144"/>
      <c r="D2112" s="144"/>
      <c r="E2112" s="144"/>
      <c r="F2112" s="144"/>
      <c r="G2112" s="144"/>
      <c r="H2112" s="144"/>
      <c r="I2112" s="144"/>
      <c r="J2112" s="144"/>
      <c r="K2112" s="144"/>
      <c r="L2112" s="144"/>
      <c r="M2112" s="144"/>
      <c r="N2112" s="144"/>
      <c r="O2112" s="144"/>
      <c r="P2112" s="144"/>
      <c r="Q2112" s="144"/>
      <c r="R2112" s="145"/>
    </row>
    <row r="2113" spans="2:18" ht="15.75" thickBot="1" x14ac:dyDescent="0.3">
      <c r="B2113" s="143" t="s">
        <v>6</v>
      </c>
      <c r="C2113" s="144"/>
      <c r="D2113" s="146" t="s">
        <v>213</v>
      </c>
      <c r="E2113" s="146"/>
      <c r="F2113" s="58"/>
      <c r="G2113" s="58" t="s">
        <v>9</v>
      </c>
      <c r="H2113" s="146" t="s">
        <v>214</v>
      </c>
      <c r="I2113" s="146"/>
      <c r="J2113" s="58"/>
      <c r="K2113" s="58" t="s">
        <v>10</v>
      </c>
      <c r="L2113" s="147"/>
      <c r="M2113" s="147"/>
      <c r="N2113" s="58"/>
      <c r="O2113" s="58" t="s">
        <v>15</v>
      </c>
      <c r="P2113" s="47">
        <v>70</v>
      </c>
      <c r="Q2113" s="46" t="s">
        <v>16</v>
      </c>
      <c r="R2113" s="48">
        <v>154</v>
      </c>
    </row>
    <row r="2114" spans="2:18" thickBot="1" x14ac:dyDescent="0.35">
      <c r="B2114" s="148"/>
      <c r="C2114" s="149"/>
      <c r="D2114" s="149"/>
      <c r="E2114" s="149"/>
      <c r="F2114" s="149"/>
      <c r="G2114" s="149"/>
      <c r="H2114" s="149"/>
      <c r="I2114" s="149"/>
      <c r="J2114" s="149"/>
      <c r="K2114" s="149"/>
      <c r="L2114" s="149"/>
      <c r="M2114" s="149"/>
      <c r="N2114" s="149"/>
      <c r="O2114" s="149"/>
      <c r="P2114" s="149"/>
      <c r="Q2114" s="149"/>
      <c r="R2114" s="150"/>
    </row>
    <row r="2115" spans="2:18" thickBot="1" x14ac:dyDescent="0.35"/>
    <row r="2116" spans="2:18" x14ac:dyDescent="0.25">
      <c r="B2116" s="151" t="s">
        <v>17</v>
      </c>
      <c r="C2116" s="152"/>
      <c r="D2116" s="152"/>
      <c r="E2116" s="152"/>
      <c r="F2116" s="152"/>
      <c r="G2116" s="152"/>
      <c r="H2116" s="152"/>
      <c r="I2116" s="152"/>
      <c r="J2116" s="153" t="s">
        <v>24</v>
      </c>
      <c r="K2116" s="154"/>
      <c r="L2116" s="154"/>
      <c r="M2116" s="154"/>
      <c r="N2116" s="154"/>
      <c r="O2116" s="154"/>
      <c r="P2116" s="154"/>
      <c r="Q2116" s="154"/>
      <c r="R2116" s="155"/>
    </row>
    <row r="2117" spans="2:18" x14ac:dyDescent="0.25">
      <c r="B2117" s="162" t="s">
        <v>18</v>
      </c>
      <c r="C2117" s="163" t="s">
        <v>19</v>
      </c>
      <c r="D2117" s="163" t="s">
        <v>20</v>
      </c>
      <c r="E2117" s="147" t="s">
        <v>25</v>
      </c>
      <c r="F2117" s="147"/>
      <c r="G2117" s="147" t="s">
        <v>26</v>
      </c>
      <c r="H2117" s="147"/>
      <c r="I2117" s="163" t="s">
        <v>23</v>
      </c>
      <c r="J2117" s="156"/>
      <c r="K2117" s="157"/>
      <c r="L2117" s="157"/>
      <c r="M2117" s="157"/>
      <c r="N2117" s="157"/>
      <c r="O2117" s="157"/>
      <c r="P2117" s="157"/>
      <c r="Q2117" s="157"/>
      <c r="R2117" s="158"/>
    </row>
    <row r="2118" spans="2:18" x14ac:dyDescent="0.25">
      <c r="B2118" s="162"/>
      <c r="C2118" s="163"/>
      <c r="D2118" s="163"/>
      <c r="E2118" s="38" t="s">
        <v>21</v>
      </c>
      <c r="F2118" s="38" t="s">
        <v>22</v>
      </c>
      <c r="G2118" s="38" t="s">
        <v>21</v>
      </c>
      <c r="H2118" s="38" t="s">
        <v>22</v>
      </c>
      <c r="I2118" s="163"/>
      <c r="J2118" s="159"/>
      <c r="K2118" s="160"/>
      <c r="L2118" s="160"/>
      <c r="M2118" s="160"/>
      <c r="N2118" s="160"/>
      <c r="O2118" s="160"/>
      <c r="P2118" s="160"/>
      <c r="Q2118" s="160"/>
      <c r="R2118" s="161"/>
    </row>
    <row r="2119" spans="2:18" ht="32.450000000000003" customHeight="1" x14ac:dyDescent="0.25">
      <c r="B2119" s="11" t="s">
        <v>50</v>
      </c>
      <c r="C2119" s="12" t="s">
        <v>58</v>
      </c>
      <c r="D2119" s="12" t="s">
        <v>56</v>
      </c>
      <c r="E2119" s="12" t="s">
        <v>62</v>
      </c>
      <c r="F2119" s="12" t="s">
        <v>268</v>
      </c>
      <c r="G2119" s="3"/>
      <c r="H2119" s="3"/>
      <c r="I2119" s="97" t="s">
        <v>783</v>
      </c>
      <c r="J2119" s="164" t="s">
        <v>93</v>
      </c>
      <c r="K2119" s="165"/>
      <c r="L2119" s="165"/>
      <c r="M2119" s="165"/>
      <c r="N2119" s="165"/>
      <c r="O2119" s="165"/>
      <c r="P2119" s="165"/>
      <c r="Q2119" s="165"/>
      <c r="R2119" s="166"/>
    </row>
    <row r="2120" spans="2:18" ht="42.6" customHeight="1" x14ac:dyDescent="0.25">
      <c r="B2120" s="11" t="s">
        <v>94</v>
      </c>
      <c r="C2120" s="12" t="s">
        <v>58</v>
      </c>
      <c r="D2120" s="12" t="s">
        <v>56</v>
      </c>
      <c r="E2120" s="12" t="s">
        <v>62</v>
      </c>
      <c r="F2120" s="12" t="s">
        <v>268</v>
      </c>
      <c r="G2120" s="3"/>
      <c r="H2120" s="3"/>
      <c r="I2120" s="45"/>
      <c r="J2120" s="164" t="s">
        <v>93</v>
      </c>
      <c r="K2120" s="165"/>
      <c r="L2120" s="165"/>
      <c r="M2120" s="165"/>
      <c r="N2120" s="165"/>
      <c r="O2120" s="165"/>
      <c r="P2120" s="165"/>
      <c r="Q2120" s="165"/>
      <c r="R2120" s="166"/>
    </row>
    <row r="2121" spans="2:18" x14ac:dyDescent="0.25">
      <c r="B2121" s="130" t="s">
        <v>51</v>
      </c>
      <c r="C2121" s="131"/>
      <c r="D2121" s="131"/>
      <c r="E2121" s="131"/>
      <c r="F2121" s="131"/>
      <c r="G2121" s="131"/>
      <c r="H2121" s="131"/>
      <c r="I2121" s="131"/>
      <c r="J2121" s="167" t="s">
        <v>380</v>
      </c>
      <c r="K2121" s="168"/>
      <c r="L2121" s="168"/>
      <c r="M2121" s="168"/>
      <c r="N2121" s="168"/>
      <c r="O2121" s="168"/>
      <c r="P2121" s="168"/>
      <c r="Q2121" s="168"/>
      <c r="R2121" s="169"/>
    </row>
    <row r="2122" spans="2:18" ht="64.150000000000006" customHeight="1" x14ac:dyDescent="0.25">
      <c r="B2122" s="130"/>
      <c r="C2122" s="131"/>
      <c r="D2122" s="131"/>
      <c r="E2122" s="131"/>
      <c r="F2122" s="131"/>
      <c r="G2122" s="131"/>
      <c r="H2122" s="131"/>
      <c r="I2122" s="131"/>
      <c r="J2122" s="170"/>
      <c r="K2122" s="171"/>
      <c r="L2122" s="171"/>
      <c r="M2122" s="171"/>
      <c r="N2122" s="171"/>
      <c r="O2122" s="171"/>
      <c r="P2122" s="171"/>
      <c r="Q2122" s="171"/>
      <c r="R2122" s="172"/>
    </row>
    <row r="2123" spans="2:18" x14ac:dyDescent="0.25">
      <c r="B2123" s="130" t="s">
        <v>54</v>
      </c>
      <c r="C2123" s="131"/>
      <c r="D2123" s="131"/>
      <c r="E2123" s="131"/>
      <c r="F2123" s="131"/>
      <c r="G2123" s="131"/>
      <c r="H2123" s="131"/>
      <c r="I2123" s="131"/>
      <c r="J2123" s="132" t="s">
        <v>398</v>
      </c>
      <c r="K2123" s="133"/>
      <c r="L2123" s="133"/>
      <c r="M2123" s="133"/>
      <c r="N2123" s="133"/>
      <c r="O2123" s="133"/>
      <c r="P2123" s="133"/>
      <c r="Q2123" s="133"/>
      <c r="R2123" s="134"/>
    </row>
    <row r="2124" spans="2:18" ht="20.45" customHeight="1" x14ac:dyDescent="0.25">
      <c r="B2124" s="130"/>
      <c r="C2124" s="131"/>
      <c r="D2124" s="131"/>
      <c r="E2124" s="131"/>
      <c r="F2124" s="131"/>
      <c r="G2124" s="131"/>
      <c r="H2124" s="131"/>
      <c r="I2124" s="131"/>
      <c r="J2124" s="135"/>
      <c r="K2124" s="136"/>
      <c r="L2124" s="136"/>
      <c r="M2124" s="136"/>
      <c r="N2124" s="136"/>
      <c r="O2124" s="136"/>
      <c r="P2124" s="136"/>
      <c r="Q2124" s="136"/>
      <c r="R2124" s="137"/>
    </row>
    <row r="2125" spans="2:18" x14ac:dyDescent="0.25">
      <c r="B2125" s="130" t="s">
        <v>589</v>
      </c>
      <c r="C2125" s="131"/>
      <c r="D2125" s="131"/>
      <c r="E2125" s="131"/>
      <c r="F2125" s="131"/>
      <c r="G2125" s="131"/>
      <c r="H2125" s="131"/>
      <c r="I2125" s="131"/>
      <c r="J2125" s="135"/>
      <c r="K2125" s="136"/>
      <c r="L2125" s="136"/>
      <c r="M2125" s="136"/>
      <c r="N2125" s="136"/>
      <c r="O2125" s="136"/>
      <c r="P2125" s="136"/>
      <c r="Q2125" s="136"/>
      <c r="R2125" s="137"/>
    </row>
    <row r="2126" spans="2:18" ht="15.75" thickBot="1" x14ac:dyDescent="0.3">
      <c r="B2126" s="141"/>
      <c r="C2126" s="142"/>
      <c r="D2126" s="142"/>
      <c r="E2126" s="142"/>
      <c r="F2126" s="142"/>
      <c r="G2126" s="142"/>
      <c r="H2126" s="142"/>
      <c r="I2126" s="142"/>
      <c r="J2126" s="138"/>
      <c r="K2126" s="139"/>
      <c r="L2126" s="139"/>
      <c r="M2126" s="139"/>
      <c r="N2126" s="139"/>
      <c r="O2126" s="139"/>
      <c r="P2126" s="139"/>
      <c r="Q2126" s="139"/>
      <c r="R2126" s="140"/>
    </row>
    <row r="2127" spans="2:18" thickBot="1" x14ac:dyDescent="0.35">
      <c r="B2127" s="25"/>
      <c r="C2127" s="25"/>
      <c r="D2127" s="25"/>
      <c r="E2127" s="25"/>
      <c r="F2127" s="25"/>
      <c r="G2127" s="25"/>
      <c r="H2127" s="25"/>
      <c r="I2127" s="25"/>
      <c r="J2127" s="37"/>
      <c r="K2127" s="37"/>
      <c r="L2127" s="37"/>
      <c r="M2127" s="37"/>
      <c r="N2127" s="37"/>
      <c r="O2127" s="37"/>
      <c r="P2127" s="37"/>
      <c r="Q2127" s="37"/>
      <c r="R2127" s="37"/>
    </row>
    <row r="2128" spans="2:18" x14ac:dyDescent="0.25">
      <c r="B2128" s="173" t="s">
        <v>1</v>
      </c>
      <c r="C2128" s="154"/>
      <c r="D2128" s="154"/>
      <c r="E2128" s="154"/>
      <c r="F2128" s="154"/>
      <c r="G2128" s="154"/>
      <c r="H2128" s="154"/>
      <c r="I2128" s="154"/>
      <c r="J2128" s="154"/>
      <c r="K2128" s="154"/>
      <c r="L2128" s="154"/>
      <c r="M2128" s="154"/>
      <c r="N2128" s="154"/>
      <c r="O2128" s="154"/>
      <c r="P2128" s="154"/>
      <c r="Q2128" s="154"/>
      <c r="R2128" s="155"/>
    </row>
    <row r="2129" spans="2:18" x14ac:dyDescent="0.25">
      <c r="B2129" s="174"/>
      <c r="C2129" s="157"/>
      <c r="D2129" s="157"/>
      <c r="E2129" s="157"/>
      <c r="F2129" s="157"/>
      <c r="G2129" s="157"/>
      <c r="H2129" s="157"/>
      <c r="I2129" s="157"/>
      <c r="J2129" s="157"/>
      <c r="K2129" s="157"/>
      <c r="L2129" s="157"/>
      <c r="M2129" s="157"/>
      <c r="N2129" s="157"/>
      <c r="O2129" s="157"/>
      <c r="P2129" s="157"/>
      <c r="Q2129" s="157"/>
      <c r="R2129" s="158"/>
    </row>
    <row r="2130" spans="2:18" x14ac:dyDescent="0.25">
      <c r="B2130" s="174"/>
      <c r="C2130" s="157"/>
      <c r="D2130" s="157"/>
      <c r="E2130" s="157"/>
      <c r="F2130" s="157"/>
      <c r="G2130" s="157"/>
      <c r="H2130" s="157"/>
      <c r="I2130" s="157"/>
      <c r="J2130" s="157"/>
      <c r="K2130" s="157"/>
      <c r="L2130" s="157"/>
      <c r="M2130" s="157"/>
      <c r="N2130" s="157"/>
      <c r="O2130" s="157"/>
      <c r="P2130" s="157"/>
      <c r="Q2130" s="157"/>
      <c r="R2130" s="158"/>
    </row>
    <row r="2131" spans="2:18" x14ac:dyDescent="0.25">
      <c r="B2131" s="174" t="s">
        <v>2</v>
      </c>
      <c r="C2131" s="157"/>
      <c r="D2131" s="157"/>
      <c r="E2131" s="157"/>
      <c r="F2131" s="157"/>
      <c r="G2131" s="157"/>
      <c r="H2131" s="157"/>
      <c r="I2131" s="157"/>
      <c r="J2131" s="157"/>
      <c r="K2131" s="157"/>
      <c r="L2131" s="157"/>
      <c r="M2131" s="157"/>
      <c r="N2131" s="157"/>
      <c r="O2131" s="157"/>
      <c r="P2131" s="157"/>
      <c r="Q2131" s="157"/>
      <c r="R2131" s="158"/>
    </row>
    <row r="2132" spans="2:18" x14ac:dyDescent="0.25">
      <c r="B2132" s="174"/>
      <c r="C2132" s="157"/>
      <c r="D2132" s="157"/>
      <c r="E2132" s="157"/>
      <c r="F2132" s="157"/>
      <c r="G2132" s="157"/>
      <c r="H2132" s="157"/>
      <c r="I2132" s="157"/>
      <c r="J2132" s="157"/>
      <c r="K2132" s="157"/>
      <c r="L2132" s="157"/>
      <c r="M2132" s="157"/>
      <c r="N2132" s="157"/>
      <c r="O2132" s="157"/>
      <c r="P2132" s="157"/>
      <c r="Q2132" s="157"/>
      <c r="R2132" s="158"/>
    </row>
    <row r="2133" spans="2:18" ht="15.75" thickBot="1" x14ac:dyDescent="0.3">
      <c r="B2133" s="175" t="s">
        <v>3</v>
      </c>
      <c r="C2133" s="146"/>
      <c r="D2133" s="146"/>
      <c r="E2133" s="146"/>
      <c r="F2133" s="146"/>
      <c r="G2133" s="146"/>
      <c r="H2133" s="146"/>
      <c r="I2133" s="146"/>
      <c r="J2133" s="146"/>
      <c r="K2133" s="146"/>
      <c r="L2133" s="146"/>
      <c r="M2133" s="146"/>
      <c r="N2133" s="146"/>
      <c r="O2133" s="146"/>
      <c r="P2133" s="146"/>
      <c r="Q2133" s="146"/>
      <c r="R2133" s="176"/>
    </row>
    <row r="2134" spans="2:18" thickBot="1" x14ac:dyDescent="0.35"/>
    <row r="2135" spans="2:18" ht="14.45" x14ac:dyDescent="0.3">
      <c r="B2135" s="177"/>
      <c r="C2135" s="178"/>
      <c r="D2135" s="178"/>
      <c r="E2135" s="178"/>
      <c r="F2135" s="178"/>
      <c r="G2135" s="178"/>
      <c r="H2135" s="178"/>
      <c r="I2135" s="178"/>
      <c r="J2135" s="178"/>
      <c r="K2135" s="178"/>
      <c r="L2135" s="178"/>
      <c r="M2135" s="178"/>
      <c r="N2135" s="178"/>
      <c r="O2135" s="178"/>
      <c r="P2135" s="178"/>
      <c r="Q2135" s="178"/>
      <c r="R2135" s="9"/>
    </row>
    <row r="2136" spans="2:18" ht="15.75" thickBot="1" x14ac:dyDescent="0.3">
      <c r="B2136" s="143" t="s">
        <v>4</v>
      </c>
      <c r="C2136" s="144"/>
      <c r="D2136" s="146" t="s">
        <v>273</v>
      </c>
      <c r="E2136" s="146"/>
      <c r="F2136" s="58"/>
      <c r="G2136" s="58" t="s">
        <v>7</v>
      </c>
      <c r="H2136" s="179">
        <v>43546</v>
      </c>
      <c r="I2136" s="146"/>
      <c r="J2136" s="58"/>
      <c r="K2136" s="58" t="s">
        <v>11</v>
      </c>
      <c r="L2136" s="147" t="s">
        <v>228</v>
      </c>
      <c r="M2136" s="147"/>
      <c r="N2136" s="58"/>
      <c r="O2136" s="58" t="s">
        <v>13</v>
      </c>
      <c r="P2136" s="109" t="s">
        <v>209</v>
      </c>
      <c r="Q2136" s="144"/>
      <c r="R2136" s="145"/>
    </row>
    <row r="2137" spans="2:18" ht="14.45" x14ac:dyDescent="0.3">
      <c r="B2137" s="143"/>
      <c r="C2137" s="144"/>
      <c r="D2137" s="144"/>
      <c r="E2137" s="144"/>
      <c r="F2137" s="144"/>
      <c r="G2137" s="144"/>
      <c r="H2137" s="144"/>
      <c r="I2137" s="144"/>
      <c r="J2137" s="144"/>
      <c r="K2137" s="144"/>
      <c r="L2137" s="144"/>
      <c r="M2137" s="144"/>
      <c r="N2137" s="144"/>
      <c r="O2137" s="144"/>
      <c r="P2137" s="144"/>
      <c r="Q2137" s="144"/>
      <c r="R2137" s="145"/>
    </row>
    <row r="2138" spans="2:18" ht="15.75" thickBot="1" x14ac:dyDescent="0.3">
      <c r="B2138" s="143" t="s">
        <v>5</v>
      </c>
      <c r="C2138" s="144"/>
      <c r="D2138" s="146"/>
      <c r="E2138" s="146"/>
      <c r="F2138" s="58"/>
      <c r="G2138" s="58" t="s">
        <v>8</v>
      </c>
      <c r="H2138" s="146">
        <v>1230</v>
      </c>
      <c r="I2138" s="146"/>
      <c r="J2138" s="58"/>
      <c r="K2138" s="58" t="s">
        <v>12</v>
      </c>
      <c r="L2138" s="147"/>
      <c r="M2138" s="147"/>
      <c r="N2138" s="58"/>
      <c r="O2138" s="58" t="s">
        <v>14</v>
      </c>
      <c r="P2138" s="28" t="s">
        <v>580</v>
      </c>
      <c r="Q2138" s="144"/>
      <c r="R2138" s="145"/>
    </row>
    <row r="2139" spans="2:18" ht="14.45" x14ac:dyDescent="0.3">
      <c r="B2139" s="143"/>
      <c r="C2139" s="144"/>
      <c r="D2139" s="144"/>
      <c r="E2139" s="144"/>
      <c r="F2139" s="144"/>
      <c r="G2139" s="144"/>
      <c r="H2139" s="144"/>
      <c r="I2139" s="144"/>
      <c r="J2139" s="144"/>
      <c r="K2139" s="144"/>
      <c r="L2139" s="144"/>
      <c r="M2139" s="144"/>
      <c r="N2139" s="144"/>
      <c r="O2139" s="144"/>
      <c r="P2139" s="144"/>
      <c r="Q2139" s="144"/>
      <c r="R2139" s="145"/>
    </row>
    <row r="2140" spans="2:18" ht="15.75" thickBot="1" x14ac:dyDescent="0.3">
      <c r="B2140" s="143" t="s">
        <v>6</v>
      </c>
      <c r="C2140" s="144"/>
      <c r="D2140" s="146" t="s">
        <v>213</v>
      </c>
      <c r="E2140" s="146"/>
      <c r="F2140" s="58"/>
      <c r="G2140" s="58" t="s">
        <v>9</v>
      </c>
      <c r="H2140" s="146" t="s">
        <v>214</v>
      </c>
      <c r="I2140" s="146"/>
      <c r="J2140" s="58"/>
      <c r="K2140" s="58" t="s">
        <v>10</v>
      </c>
      <c r="L2140" s="147"/>
      <c r="M2140" s="147"/>
      <c r="N2140" s="58"/>
      <c r="O2140" s="58" t="s">
        <v>15</v>
      </c>
      <c r="P2140" s="47">
        <v>71</v>
      </c>
      <c r="Q2140" s="46" t="s">
        <v>16</v>
      </c>
      <c r="R2140" s="48">
        <v>154</v>
      </c>
    </row>
    <row r="2141" spans="2:18" thickBot="1" x14ac:dyDescent="0.35">
      <c r="B2141" s="148"/>
      <c r="C2141" s="149"/>
      <c r="D2141" s="149"/>
      <c r="E2141" s="149"/>
      <c r="F2141" s="149"/>
      <c r="G2141" s="149"/>
      <c r="H2141" s="149"/>
      <c r="I2141" s="149"/>
      <c r="J2141" s="149"/>
      <c r="K2141" s="149"/>
      <c r="L2141" s="149"/>
      <c r="M2141" s="149"/>
      <c r="N2141" s="149"/>
      <c r="O2141" s="149"/>
      <c r="P2141" s="149"/>
      <c r="Q2141" s="149"/>
      <c r="R2141" s="150"/>
    </row>
    <row r="2142" spans="2:18" thickBot="1" x14ac:dyDescent="0.35"/>
    <row r="2143" spans="2:18" x14ac:dyDescent="0.25">
      <c r="B2143" s="151" t="s">
        <v>17</v>
      </c>
      <c r="C2143" s="152"/>
      <c r="D2143" s="152"/>
      <c r="E2143" s="152"/>
      <c r="F2143" s="152"/>
      <c r="G2143" s="152"/>
      <c r="H2143" s="152"/>
      <c r="I2143" s="152"/>
      <c r="J2143" s="153" t="s">
        <v>24</v>
      </c>
      <c r="K2143" s="154"/>
      <c r="L2143" s="154"/>
      <c r="M2143" s="154"/>
      <c r="N2143" s="154"/>
      <c r="O2143" s="154"/>
      <c r="P2143" s="154"/>
      <c r="Q2143" s="154"/>
      <c r="R2143" s="155"/>
    </row>
    <row r="2144" spans="2:18" x14ac:dyDescent="0.25">
      <c r="B2144" s="162" t="s">
        <v>18</v>
      </c>
      <c r="C2144" s="163" t="s">
        <v>19</v>
      </c>
      <c r="D2144" s="163" t="s">
        <v>20</v>
      </c>
      <c r="E2144" s="147" t="s">
        <v>25</v>
      </c>
      <c r="F2144" s="147"/>
      <c r="G2144" s="147" t="s">
        <v>26</v>
      </c>
      <c r="H2144" s="147"/>
      <c r="I2144" s="163" t="s">
        <v>23</v>
      </c>
      <c r="J2144" s="156"/>
      <c r="K2144" s="157"/>
      <c r="L2144" s="157"/>
      <c r="M2144" s="157"/>
      <c r="N2144" s="157"/>
      <c r="O2144" s="157"/>
      <c r="P2144" s="157"/>
      <c r="Q2144" s="157"/>
      <c r="R2144" s="158"/>
    </row>
    <row r="2145" spans="2:18" x14ac:dyDescent="0.25">
      <c r="B2145" s="162"/>
      <c r="C2145" s="163"/>
      <c r="D2145" s="163"/>
      <c r="E2145" s="38" t="s">
        <v>21</v>
      </c>
      <c r="F2145" s="38" t="s">
        <v>22</v>
      </c>
      <c r="G2145" s="38" t="s">
        <v>21</v>
      </c>
      <c r="H2145" s="38" t="s">
        <v>22</v>
      </c>
      <c r="I2145" s="163"/>
      <c r="J2145" s="159"/>
      <c r="K2145" s="160"/>
      <c r="L2145" s="160"/>
      <c r="M2145" s="160"/>
      <c r="N2145" s="160"/>
      <c r="O2145" s="160"/>
      <c r="P2145" s="160"/>
      <c r="Q2145" s="160"/>
      <c r="R2145" s="161"/>
    </row>
    <row r="2146" spans="2:18" ht="28.15" customHeight="1" x14ac:dyDescent="0.25">
      <c r="B2146" s="11" t="s">
        <v>50</v>
      </c>
      <c r="C2146" s="12" t="s">
        <v>58</v>
      </c>
      <c r="D2146" s="12" t="s">
        <v>56</v>
      </c>
      <c r="E2146" s="12" t="s">
        <v>62</v>
      </c>
      <c r="F2146" s="12" t="s">
        <v>268</v>
      </c>
      <c r="G2146" s="3"/>
      <c r="H2146" s="3"/>
      <c r="I2146" s="97" t="s">
        <v>784</v>
      </c>
      <c r="J2146" s="164" t="s">
        <v>93</v>
      </c>
      <c r="K2146" s="165"/>
      <c r="L2146" s="165"/>
      <c r="M2146" s="165"/>
      <c r="N2146" s="165"/>
      <c r="O2146" s="165"/>
      <c r="P2146" s="165"/>
      <c r="Q2146" s="165"/>
      <c r="R2146" s="166"/>
    </row>
    <row r="2147" spans="2:18" ht="31.15" customHeight="1" x14ac:dyDescent="0.25">
      <c r="B2147" s="11" t="s">
        <v>94</v>
      </c>
      <c r="C2147" s="12" t="s">
        <v>58</v>
      </c>
      <c r="D2147" s="12" t="s">
        <v>56</v>
      </c>
      <c r="E2147" s="12" t="s">
        <v>62</v>
      </c>
      <c r="F2147" s="12" t="s">
        <v>268</v>
      </c>
      <c r="G2147" s="3"/>
      <c r="H2147" s="3"/>
      <c r="I2147" s="97" t="s">
        <v>785</v>
      </c>
      <c r="J2147" s="164" t="s">
        <v>93</v>
      </c>
      <c r="K2147" s="165"/>
      <c r="L2147" s="165"/>
      <c r="M2147" s="165"/>
      <c r="N2147" s="165"/>
      <c r="O2147" s="165"/>
      <c r="P2147" s="165"/>
      <c r="Q2147" s="165"/>
      <c r="R2147" s="166"/>
    </row>
    <row r="2148" spans="2:18" x14ac:dyDescent="0.25">
      <c r="B2148" s="130" t="s">
        <v>51</v>
      </c>
      <c r="C2148" s="131"/>
      <c r="D2148" s="131"/>
      <c r="E2148" s="131"/>
      <c r="F2148" s="131"/>
      <c r="G2148" s="131"/>
      <c r="H2148" s="131"/>
      <c r="I2148" s="131"/>
      <c r="J2148" s="167" t="s">
        <v>380</v>
      </c>
      <c r="K2148" s="168"/>
      <c r="L2148" s="168"/>
      <c r="M2148" s="168"/>
      <c r="N2148" s="168"/>
      <c r="O2148" s="168"/>
      <c r="P2148" s="168"/>
      <c r="Q2148" s="168"/>
      <c r="R2148" s="169"/>
    </row>
    <row r="2149" spans="2:18" ht="60.6" customHeight="1" x14ac:dyDescent="0.25">
      <c r="B2149" s="130"/>
      <c r="C2149" s="131"/>
      <c r="D2149" s="131"/>
      <c r="E2149" s="131"/>
      <c r="F2149" s="131"/>
      <c r="G2149" s="131"/>
      <c r="H2149" s="131"/>
      <c r="I2149" s="131"/>
      <c r="J2149" s="170"/>
      <c r="K2149" s="171"/>
      <c r="L2149" s="171"/>
      <c r="M2149" s="171"/>
      <c r="N2149" s="171"/>
      <c r="O2149" s="171"/>
      <c r="P2149" s="171"/>
      <c r="Q2149" s="171"/>
      <c r="R2149" s="172"/>
    </row>
    <row r="2150" spans="2:18" ht="14.45" customHeight="1" x14ac:dyDescent="0.25">
      <c r="B2150" s="130" t="s">
        <v>54</v>
      </c>
      <c r="C2150" s="131"/>
      <c r="D2150" s="131"/>
      <c r="E2150" s="131"/>
      <c r="F2150" s="131"/>
      <c r="G2150" s="131"/>
      <c r="H2150" s="131"/>
      <c r="I2150" s="131"/>
      <c r="J2150" s="132" t="s">
        <v>398</v>
      </c>
      <c r="K2150" s="133"/>
      <c r="L2150" s="133"/>
      <c r="M2150" s="133"/>
      <c r="N2150" s="133"/>
      <c r="O2150" s="133"/>
      <c r="P2150" s="133"/>
      <c r="Q2150" s="133"/>
      <c r="R2150" s="134"/>
    </row>
    <row r="2151" spans="2:18" x14ac:dyDescent="0.25">
      <c r="B2151" s="130"/>
      <c r="C2151" s="131"/>
      <c r="D2151" s="131"/>
      <c r="E2151" s="131"/>
      <c r="F2151" s="131"/>
      <c r="G2151" s="131"/>
      <c r="H2151" s="131"/>
      <c r="I2151" s="131"/>
      <c r="J2151" s="135"/>
      <c r="K2151" s="136"/>
      <c r="L2151" s="136"/>
      <c r="M2151" s="136"/>
      <c r="N2151" s="136"/>
      <c r="O2151" s="136"/>
      <c r="P2151" s="136"/>
      <c r="Q2151" s="136"/>
      <c r="R2151" s="137"/>
    </row>
    <row r="2152" spans="2:18" x14ac:dyDescent="0.25">
      <c r="B2152" s="130" t="s">
        <v>589</v>
      </c>
      <c r="C2152" s="131"/>
      <c r="D2152" s="131"/>
      <c r="E2152" s="131"/>
      <c r="F2152" s="131"/>
      <c r="G2152" s="131"/>
      <c r="H2152" s="131"/>
      <c r="I2152" s="131"/>
      <c r="J2152" s="135"/>
      <c r="K2152" s="136"/>
      <c r="L2152" s="136"/>
      <c r="M2152" s="136"/>
      <c r="N2152" s="136"/>
      <c r="O2152" s="136"/>
      <c r="P2152" s="136"/>
      <c r="Q2152" s="136"/>
      <c r="R2152" s="137"/>
    </row>
    <row r="2153" spans="2:18" ht="15.75" thickBot="1" x14ac:dyDescent="0.3">
      <c r="B2153" s="141"/>
      <c r="C2153" s="142"/>
      <c r="D2153" s="142"/>
      <c r="E2153" s="142"/>
      <c r="F2153" s="142"/>
      <c r="G2153" s="142"/>
      <c r="H2153" s="142"/>
      <c r="I2153" s="142"/>
      <c r="J2153" s="138"/>
      <c r="K2153" s="139"/>
      <c r="L2153" s="139"/>
      <c r="M2153" s="139"/>
      <c r="N2153" s="139"/>
      <c r="O2153" s="139"/>
      <c r="P2153" s="139"/>
      <c r="Q2153" s="139"/>
      <c r="R2153" s="140"/>
    </row>
    <row r="2154" spans="2:18" thickBot="1" x14ac:dyDescent="0.35">
      <c r="B2154" s="25"/>
      <c r="C2154" s="25"/>
      <c r="D2154" s="25"/>
      <c r="E2154" s="25"/>
      <c r="F2154" s="25"/>
      <c r="G2154" s="25"/>
      <c r="H2154" s="25"/>
      <c r="I2154" s="25"/>
      <c r="J2154" s="37"/>
      <c r="K2154" s="37"/>
      <c r="L2154" s="37"/>
      <c r="M2154" s="37"/>
      <c r="N2154" s="37"/>
      <c r="O2154" s="37"/>
      <c r="P2154" s="37"/>
      <c r="Q2154" s="37"/>
      <c r="R2154" s="37"/>
    </row>
    <row r="2155" spans="2:18" x14ac:dyDescent="0.25">
      <c r="B2155" s="173" t="s">
        <v>1</v>
      </c>
      <c r="C2155" s="154"/>
      <c r="D2155" s="154"/>
      <c r="E2155" s="154"/>
      <c r="F2155" s="154"/>
      <c r="G2155" s="154"/>
      <c r="H2155" s="154"/>
      <c r="I2155" s="154"/>
      <c r="J2155" s="154"/>
      <c r="K2155" s="154"/>
      <c r="L2155" s="154"/>
      <c r="M2155" s="154"/>
      <c r="N2155" s="154"/>
      <c r="O2155" s="154"/>
      <c r="P2155" s="154"/>
      <c r="Q2155" s="154"/>
      <c r="R2155" s="155"/>
    </row>
    <row r="2156" spans="2:18" x14ac:dyDescent="0.25">
      <c r="B2156" s="174"/>
      <c r="C2156" s="157"/>
      <c r="D2156" s="157"/>
      <c r="E2156" s="157"/>
      <c r="F2156" s="157"/>
      <c r="G2156" s="157"/>
      <c r="H2156" s="157"/>
      <c r="I2156" s="157"/>
      <c r="J2156" s="157"/>
      <c r="K2156" s="157"/>
      <c r="L2156" s="157"/>
      <c r="M2156" s="157"/>
      <c r="N2156" s="157"/>
      <c r="O2156" s="157"/>
      <c r="P2156" s="157"/>
      <c r="Q2156" s="157"/>
      <c r="R2156" s="158"/>
    </row>
    <row r="2157" spans="2:18" x14ac:dyDescent="0.25">
      <c r="B2157" s="174"/>
      <c r="C2157" s="157"/>
      <c r="D2157" s="157"/>
      <c r="E2157" s="157"/>
      <c r="F2157" s="157"/>
      <c r="G2157" s="157"/>
      <c r="H2157" s="157"/>
      <c r="I2157" s="157"/>
      <c r="J2157" s="157"/>
      <c r="K2157" s="157"/>
      <c r="L2157" s="157"/>
      <c r="M2157" s="157"/>
      <c r="N2157" s="157"/>
      <c r="O2157" s="157"/>
      <c r="P2157" s="157"/>
      <c r="Q2157" s="157"/>
      <c r="R2157" s="158"/>
    </row>
    <row r="2158" spans="2:18" x14ac:dyDescent="0.25">
      <c r="B2158" s="174" t="s">
        <v>2</v>
      </c>
      <c r="C2158" s="157"/>
      <c r="D2158" s="157"/>
      <c r="E2158" s="157"/>
      <c r="F2158" s="157"/>
      <c r="G2158" s="157"/>
      <c r="H2158" s="157"/>
      <c r="I2158" s="157"/>
      <c r="J2158" s="157"/>
      <c r="K2158" s="157"/>
      <c r="L2158" s="157"/>
      <c r="M2158" s="157"/>
      <c r="N2158" s="157"/>
      <c r="O2158" s="157"/>
      <c r="P2158" s="157"/>
      <c r="Q2158" s="157"/>
      <c r="R2158" s="158"/>
    </row>
    <row r="2159" spans="2:18" x14ac:dyDescent="0.25">
      <c r="B2159" s="174"/>
      <c r="C2159" s="157"/>
      <c r="D2159" s="157"/>
      <c r="E2159" s="157"/>
      <c r="F2159" s="157"/>
      <c r="G2159" s="157"/>
      <c r="H2159" s="157"/>
      <c r="I2159" s="157"/>
      <c r="J2159" s="157"/>
      <c r="K2159" s="157"/>
      <c r="L2159" s="157"/>
      <c r="M2159" s="157"/>
      <c r="N2159" s="157"/>
      <c r="O2159" s="157"/>
      <c r="P2159" s="157"/>
      <c r="Q2159" s="157"/>
      <c r="R2159" s="158"/>
    </row>
    <row r="2160" spans="2:18" ht="15.75" thickBot="1" x14ac:dyDescent="0.3">
      <c r="B2160" s="175" t="s">
        <v>3</v>
      </c>
      <c r="C2160" s="146"/>
      <c r="D2160" s="146"/>
      <c r="E2160" s="146"/>
      <c r="F2160" s="146"/>
      <c r="G2160" s="146"/>
      <c r="H2160" s="146"/>
      <c r="I2160" s="146"/>
      <c r="J2160" s="146"/>
      <c r="K2160" s="146"/>
      <c r="L2160" s="146"/>
      <c r="M2160" s="146"/>
      <c r="N2160" s="146"/>
      <c r="O2160" s="146"/>
      <c r="P2160" s="146"/>
      <c r="Q2160" s="146"/>
      <c r="R2160" s="176"/>
    </row>
    <row r="2161" spans="2:18" thickBot="1" x14ac:dyDescent="0.35"/>
    <row r="2162" spans="2:18" ht="14.45" x14ac:dyDescent="0.3">
      <c r="B2162" s="177"/>
      <c r="C2162" s="178"/>
      <c r="D2162" s="178"/>
      <c r="E2162" s="178"/>
      <c r="F2162" s="178"/>
      <c r="G2162" s="178"/>
      <c r="H2162" s="178"/>
      <c r="I2162" s="178"/>
      <c r="J2162" s="178"/>
      <c r="K2162" s="178"/>
      <c r="L2162" s="178"/>
      <c r="M2162" s="178"/>
      <c r="N2162" s="178"/>
      <c r="O2162" s="178"/>
      <c r="P2162" s="178"/>
      <c r="Q2162" s="178"/>
      <c r="R2162" s="9"/>
    </row>
    <row r="2163" spans="2:18" ht="15.75" thickBot="1" x14ac:dyDescent="0.3">
      <c r="B2163" s="143" t="s">
        <v>4</v>
      </c>
      <c r="C2163" s="144"/>
      <c r="D2163" s="146" t="s">
        <v>273</v>
      </c>
      <c r="E2163" s="146"/>
      <c r="F2163" s="58"/>
      <c r="G2163" s="58" t="s">
        <v>7</v>
      </c>
      <c r="H2163" s="179">
        <v>43546</v>
      </c>
      <c r="I2163" s="146"/>
      <c r="J2163" s="58"/>
      <c r="K2163" s="58" t="s">
        <v>11</v>
      </c>
      <c r="L2163" s="147" t="s">
        <v>228</v>
      </c>
      <c r="M2163" s="147"/>
      <c r="N2163" s="58"/>
      <c r="O2163" s="58" t="s">
        <v>13</v>
      </c>
      <c r="P2163" s="109" t="s">
        <v>580</v>
      </c>
      <c r="Q2163" s="144"/>
      <c r="R2163" s="145"/>
    </row>
    <row r="2164" spans="2:18" ht="14.45" x14ac:dyDescent="0.3">
      <c r="B2164" s="143"/>
      <c r="C2164" s="144"/>
      <c r="D2164" s="144"/>
      <c r="E2164" s="144"/>
      <c r="F2164" s="144"/>
      <c r="G2164" s="144"/>
      <c r="H2164" s="144"/>
      <c r="I2164" s="144"/>
      <c r="J2164" s="144"/>
      <c r="K2164" s="144"/>
      <c r="L2164" s="144"/>
      <c r="M2164" s="144"/>
      <c r="N2164" s="144"/>
      <c r="O2164" s="144"/>
      <c r="P2164" s="144"/>
      <c r="Q2164" s="144"/>
      <c r="R2164" s="145"/>
    </row>
    <row r="2165" spans="2:18" ht="15.75" thickBot="1" x14ac:dyDescent="0.3">
      <c r="B2165" s="143" t="s">
        <v>5</v>
      </c>
      <c r="C2165" s="144"/>
      <c r="D2165" s="146"/>
      <c r="E2165" s="146"/>
      <c r="F2165" s="58"/>
      <c r="G2165" s="58" t="s">
        <v>8</v>
      </c>
      <c r="H2165" s="146">
        <v>1230</v>
      </c>
      <c r="I2165" s="146"/>
      <c r="J2165" s="58"/>
      <c r="K2165" s="58" t="s">
        <v>12</v>
      </c>
      <c r="L2165" s="147"/>
      <c r="M2165" s="147"/>
      <c r="N2165" s="58"/>
      <c r="O2165" s="58" t="s">
        <v>14</v>
      </c>
      <c r="P2165" s="96" t="s">
        <v>581</v>
      </c>
      <c r="Q2165" s="144"/>
      <c r="R2165" s="145"/>
    </row>
    <row r="2166" spans="2:18" ht="14.45" x14ac:dyDescent="0.3">
      <c r="B2166" s="143"/>
      <c r="C2166" s="144"/>
      <c r="D2166" s="144"/>
      <c r="E2166" s="144"/>
      <c r="F2166" s="144"/>
      <c r="G2166" s="144"/>
      <c r="H2166" s="144"/>
      <c r="I2166" s="144"/>
      <c r="J2166" s="144"/>
      <c r="K2166" s="144"/>
      <c r="L2166" s="144"/>
      <c r="M2166" s="144"/>
      <c r="N2166" s="144"/>
      <c r="O2166" s="144"/>
      <c r="P2166" s="144"/>
      <c r="Q2166" s="144"/>
      <c r="R2166" s="145"/>
    </row>
    <row r="2167" spans="2:18" ht="15.75" thickBot="1" x14ac:dyDescent="0.3">
      <c r="B2167" s="143" t="s">
        <v>6</v>
      </c>
      <c r="C2167" s="144"/>
      <c r="D2167" s="146" t="s">
        <v>213</v>
      </c>
      <c r="E2167" s="146"/>
      <c r="F2167" s="58"/>
      <c r="G2167" s="58" t="s">
        <v>9</v>
      </c>
      <c r="H2167" s="146" t="s">
        <v>214</v>
      </c>
      <c r="I2167" s="146"/>
      <c r="J2167" s="58"/>
      <c r="K2167" s="58" t="s">
        <v>10</v>
      </c>
      <c r="L2167" s="147"/>
      <c r="M2167" s="147"/>
      <c r="N2167" s="58"/>
      <c r="O2167" s="58" t="s">
        <v>15</v>
      </c>
      <c r="P2167" s="47">
        <v>72</v>
      </c>
      <c r="Q2167" s="46" t="s">
        <v>16</v>
      </c>
      <c r="R2167" s="48">
        <v>154</v>
      </c>
    </row>
    <row r="2168" spans="2:18" thickBot="1" x14ac:dyDescent="0.35">
      <c r="B2168" s="148"/>
      <c r="C2168" s="149"/>
      <c r="D2168" s="149"/>
      <c r="E2168" s="149"/>
      <c r="F2168" s="149"/>
      <c r="G2168" s="149"/>
      <c r="H2168" s="149"/>
      <c r="I2168" s="149"/>
      <c r="J2168" s="149"/>
      <c r="K2168" s="149"/>
      <c r="L2168" s="149"/>
      <c r="M2168" s="149"/>
      <c r="N2168" s="149"/>
      <c r="O2168" s="149"/>
      <c r="P2168" s="149"/>
      <c r="Q2168" s="149"/>
      <c r="R2168" s="150"/>
    </row>
    <row r="2169" spans="2:18" thickBot="1" x14ac:dyDescent="0.35"/>
    <row r="2170" spans="2:18" x14ac:dyDescent="0.25">
      <c r="B2170" s="151" t="s">
        <v>17</v>
      </c>
      <c r="C2170" s="152"/>
      <c r="D2170" s="152"/>
      <c r="E2170" s="152"/>
      <c r="F2170" s="152"/>
      <c r="G2170" s="152"/>
      <c r="H2170" s="152"/>
      <c r="I2170" s="152"/>
      <c r="J2170" s="153" t="s">
        <v>24</v>
      </c>
      <c r="K2170" s="154"/>
      <c r="L2170" s="154"/>
      <c r="M2170" s="154"/>
      <c r="N2170" s="154"/>
      <c r="O2170" s="154"/>
      <c r="P2170" s="154"/>
      <c r="Q2170" s="154"/>
      <c r="R2170" s="155"/>
    </row>
    <row r="2171" spans="2:18" x14ac:dyDescent="0.25">
      <c r="B2171" s="162" t="s">
        <v>18</v>
      </c>
      <c r="C2171" s="163" t="s">
        <v>19</v>
      </c>
      <c r="D2171" s="163" t="s">
        <v>20</v>
      </c>
      <c r="E2171" s="147" t="s">
        <v>25</v>
      </c>
      <c r="F2171" s="147"/>
      <c r="G2171" s="147" t="s">
        <v>26</v>
      </c>
      <c r="H2171" s="147"/>
      <c r="I2171" s="163" t="s">
        <v>23</v>
      </c>
      <c r="J2171" s="156"/>
      <c r="K2171" s="157"/>
      <c r="L2171" s="157"/>
      <c r="M2171" s="157"/>
      <c r="N2171" s="157"/>
      <c r="O2171" s="157"/>
      <c r="P2171" s="157"/>
      <c r="Q2171" s="157"/>
      <c r="R2171" s="158"/>
    </row>
    <row r="2172" spans="2:18" x14ac:dyDescent="0.25">
      <c r="B2172" s="162"/>
      <c r="C2172" s="163"/>
      <c r="D2172" s="163"/>
      <c r="E2172" s="38" t="s">
        <v>21</v>
      </c>
      <c r="F2172" s="38" t="s">
        <v>22</v>
      </c>
      <c r="G2172" s="38" t="s">
        <v>21</v>
      </c>
      <c r="H2172" s="38" t="s">
        <v>22</v>
      </c>
      <c r="I2172" s="163"/>
      <c r="J2172" s="159"/>
      <c r="K2172" s="160"/>
      <c r="L2172" s="160"/>
      <c r="M2172" s="160"/>
      <c r="N2172" s="160"/>
      <c r="O2172" s="160"/>
      <c r="P2172" s="160"/>
      <c r="Q2172" s="160"/>
      <c r="R2172" s="161"/>
    </row>
    <row r="2173" spans="2:18" ht="33" customHeight="1" x14ac:dyDescent="0.25">
      <c r="B2173" s="11" t="s">
        <v>50</v>
      </c>
      <c r="C2173" s="12" t="s">
        <v>58</v>
      </c>
      <c r="D2173" s="12" t="s">
        <v>56</v>
      </c>
      <c r="E2173" s="12" t="s">
        <v>62</v>
      </c>
      <c r="F2173" s="12" t="s">
        <v>268</v>
      </c>
      <c r="G2173" s="3"/>
      <c r="H2173" s="3"/>
      <c r="I2173" s="97" t="s">
        <v>786</v>
      </c>
      <c r="J2173" s="164" t="s">
        <v>93</v>
      </c>
      <c r="K2173" s="165"/>
      <c r="L2173" s="165"/>
      <c r="M2173" s="165"/>
      <c r="N2173" s="165"/>
      <c r="O2173" s="165"/>
      <c r="P2173" s="165"/>
      <c r="Q2173" s="165"/>
      <c r="R2173" s="166"/>
    </row>
    <row r="2174" spans="2:18" ht="31.9" customHeight="1" x14ac:dyDescent="0.25">
      <c r="B2174" s="11" t="s">
        <v>94</v>
      </c>
      <c r="C2174" s="12" t="s">
        <v>58</v>
      </c>
      <c r="D2174" s="12" t="s">
        <v>56</v>
      </c>
      <c r="E2174" s="12" t="s">
        <v>62</v>
      </c>
      <c r="F2174" s="12" t="s">
        <v>268</v>
      </c>
      <c r="G2174" s="3"/>
      <c r="H2174" s="3"/>
      <c r="I2174" s="45"/>
      <c r="J2174" s="164" t="s">
        <v>93</v>
      </c>
      <c r="K2174" s="165"/>
      <c r="L2174" s="165"/>
      <c r="M2174" s="165"/>
      <c r="N2174" s="165"/>
      <c r="O2174" s="165"/>
      <c r="P2174" s="165"/>
      <c r="Q2174" s="165"/>
      <c r="R2174" s="166"/>
    </row>
    <row r="2175" spans="2:18" x14ac:dyDescent="0.25">
      <c r="B2175" s="130" t="s">
        <v>51</v>
      </c>
      <c r="C2175" s="131"/>
      <c r="D2175" s="131"/>
      <c r="E2175" s="131"/>
      <c r="F2175" s="131"/>
      <c r="G2175" s="131"/>
      <c r="H2175" s="131"/>
      <c r="I2175" s="131"/>
      <c r="J2175" s="167" t="s">
        <v>380</v>
      </c>
      <c r="K2175" s="168"/>
      <c r="L2175" s="168"/>
      <c r="M2175" s="168"/>
      <c r="N2175" s="168"/>
      <c r="O2175" s="168"/>
      <c r="P2175" s="168"/>
      <c r="Q2175" s="168"/>
      <c r="R2175" s="169"/>
    </row>
    <row r="2176" spans="2:18" ht="58.9" customHeight="1" x14ac:dyDescent="0.25">
      <c r="B2176" s="130"/>
      <c r="C2176" s="131"/>
      <c r="D2176" s="131"/>
      <c r="E2176" s="131"/>
      <c r="F2176" s="131"/>
      <c r="G2176" s="131"/>
      <c r="H2176" s="131"/>
      <c r="I2176" s="131"/>
      <c r="J2176" s="170"/>
      <c r="K2176" s="171"/>
      <c r="L2176" s="171"/>
      <c r="M2176" s="171"/>
      <c r="N2176" s="171"/>
      <c r="O2176" s="171"/>
      <c r="P2176" s="171"/>
      <c r="Q2176" s="171"/>
      <c r="R2176" s="172"/>
    </row>
    <row r="2177" spans="2:18" ht="14.45" customHeight="1" x14ac:dyDescent="0.25">
      <c r="B2177" s="130" t="s">
        <v>54</v>
      </c>
      <c r="C2177" s="131"/>
      <c r="D2177" s="131"/>
      <c r="E2177" s="131"/>
      <c r="F2177" s="131"/>
      <c r="G2177" s="131"/>
      <c r="H2177" s="131"/>
      <c r="I2177" s="131"/>
      <c r="J2177" s="132" t="s">
        <v>398</v>
      </c>
      <c r="K2177" s="133"/>
      <c r="L2177" s="133"/>
      <c r="M2177" s="133"/>
      <c r="N2177" s="133"/>
      <c r="O2177" s="133"/>
      <c r="P2177" s="133"/>
      <c r="Q2177" s="133"/>
      <c r="R2177" s="134"/>
    </row>
    <row r="2178" spans="2:18" x14ac:dyDescent="0.25">
      <c r="B2178" s="130"/>
      <c r="C2178" s="131"/>
      <c r="D2178" s="131"/>
      <c r="E2178" s="131"/>
      <c r="F2178" s="131"/>
      <c r="G2178" s="131"/>
      <c r="H2178" s="131"/>
      <c r="I2178" s="131"/>
      <c r="J2178" s="135"/>
      <c r="K2178" s="136"/>
      <c r="L2178" s="136"/>
      <c r="M2178" s="136"/>
      <c r="N2178" s="136"/>
      <c r="O2178" s="136"/>
      <c r="P2178" s="136"/>
      <c r="Q2178" s="136"/>
      <c r="R2178" s="137"/>
    </row>
    <row r="2179" spans="2:18" x14ac:dyDescent="0.25">
      <c r="B2179" s="130" t="s">
        <v>589</v>
      </c>
      <c r="C2179" s="131"/>
      <c r="D2179" s="131"/>
      <c r="E2179" s="131"/>
      <c r="F2179" s="131"/>
      <c r="G2179" s="131"/>
      <c r="H2179" s="131"/>
      <c r="I2179" s="131"/>
      <c r="J2179" s="135"/>
      <c r="K2179" s="136"/>
      <c r="L2179" s="136"/>
      <c r="M2179" s="136"/>
      <c r="N2179" s="136"/>
      <c r="O2179" s="136"/>
      <c r="P2179" s="136"/>
      <c r="Q2179" s="136"/>
      <c r="R2179" s="137"/>
    </row>
    <row r="2180" spans="2:18" ht="15.75" thickBot="1" x14ac:dyDescent="0.3">
      <c r="B2180" s="141"/>
      <c r="C2180" s="142"/>
      <c r="D2180" s="142"/>
      <c r="E2180" s="142"/>
      <c r="F2180" s="142"/>
      <c r="G2180" s="142"/>
      <c r="H2180" s="142"/>
      <c r="I2180" s="142"/>
      <c r="J2180" s="138"/>
      <c r="K2180" s="139"/>
      <c r="L2180" s="139"/>
      <c r="M2180" s="139"/>
      <c r="N2180" s="139"/>
      <c r="O2180" s="139"/>
      <c r="P2180" s="139"/>
      <c r="Q2180" s="139"/>
      <c r="R2180" s="140"/>
    </row>
    <row r="2181" spans="2:18" thickBot="1" x14ac:dyDescent="0.35">
      <c r="B2181" s="25"/>
      <c r="C2181" s="25"/>
      <c r="D2181" s="25"/>
      <c r="E2181" s="25"/>
      <c r="F2181" s="25"/>
      <c r="G2181" s="25"/>
      <c r="H2181" s="25"/>
      <c r="I2181" s="25"/>
      <c r="J2181" s="37"/>
      <c r="K2181" s="37"/>
      <c r="L2181" s="37"/>
      <c r="M2181" s="37"/>
      <c r="N2181" s="37"/>
      <c r="O2181" s="37"/>
      <c r="P2181" s="37"/>
      <c r="Q2181" s="37"/>
      <c r="R2181" s="37"/>
    </row>
    <row r="2182" spans="2:18" x14ac:dyDescent="0.25">
      <c r="B2182" s="173" t="s">
        <v>1</v>
      </c>
      <c r="C2182" s="154"/>
      <c r="D2182" s="154"/>
      <c r="E2182" s="154"/>
      <c r="F2182" s="154"/>
      <c r="G2182" s="154"/>
      <c r="H2182" s="154"/>
      <c r="I2182" s="154"/>
      <c r="J2182" s="154"/>
      <c r="K2182" s="154"/>
      <c r="L2182" s="154"/>
      <c r="M2182" s="154"/>
      <c r="N2182" s="154"/>
      <c r="O2182" s="154"/>
      <c r="P2182" s="154"/>
      <c r="Q2182" s="154"/>
      <c r="R2182" s="155"/>
    </row>
    <row r="2183" spans="2:18" x14ac:dyDescent="0.25">
      <c r="B2183" s="174"/>
      <c r="C2183" s="157"/>
      <c r="D2183" s="157"/>
      <c r="E2183" s="157"/>
      <c r="F2183" s="157"/>
      <c r="G2183" s="157"/>
      <c r="H2183" s="157"/>
      <c r="I2183" s="157"/>
      <c r="J2183" s="157"/>
      <c r="K2183" s="157"/>
      <c r="L2183" s="157"/>
      <c r="M2183" s="157"/>
      <c r="N2183" s="157"/>
      <c r="O2183" s="157"/>
      <c r="P2183" s="157"/>
      <c r="Q2183" s="157"/>
      <c r="R2183" s="158"/>
    </row>
    <row r="2184" spans="2:18" x14ac:dyDescent="0.25">
      <c r="B2184" s="174"/>
      <c r="C2184" s="157"/>
      <c r="D2184" s="157"/>
      <c r="E2184" s="157"/>
      <c r="F2184" s="157"/>
      <c r="G2184" s="157"/>
      <c r="H2184" s="157"/>
      <c r="I2184" s="157"/>
      <c r="J2184" s="157"/>
      <c r="K2184" s="157"/>
      <c r="L2184" s="157"/>
      <c r="M2184" s="157"/>
      <c r="N2184" s="157"/>
      <c r="O2184" s="157"/>
      <c r="P2184" s="157"/>
      <c r="Q2184" s="157"/>
      <c r="R2184" s="158"/>
    </row>
    <row r="2185" spans="2:18" x14ac:dyDescent="0.25">
      <c r="B2185" s="174" t="s">
        <v>2</v>
      </c>
      <c r="C2185" s="157"/>
      <c r="D2185" s="157"/>
      <c r="E2185" s="157"/>
      <c r="F2185" s="157"/>
      <c r="G2185" s="157"/>
      <c r="H2185" s="157"/>
      <c r="I2185" s="157"/>
      <c r="J2185" s="157"/>
      <c r="K2185" s="157"/>
      <c r="L2185" s="157"/>
      <c r="M2185" s="157"/>
      <c r="N2185" s="157"/>
      <c r="O2185" s="157"/>
      <c r="P2185" s="157"/>
      <c r="Q2185" s="157"/>
      <c r="R2185" s="158"/>
    </row>
    <row r="2186" spans="2:18" x14ac:dyDescent="0.25">
      <c r="B2186" s="174"/>
      <c r="C2186" s="157"/>
      <c r="D2186" s="157"/>
      <c r="E2186" s="157"/>
      <c r="F2186" s="157"/>
      <c r="G2186" s="157"/>
      <c r="H2186" s="157"/>
      <c r="I2186" s="157"/>
      <c r="J2186" s="157"/>
      <c r="K2186" s="157"/>
      <c r="L2186" s="157"/>
      <c r="M2186" s="157"/>
      <c r="N2186" s="157"/>
      <c r="O2186" s="157"/>
      <c r="P2186" s="157"/>
      <c r="Q2186" s="157"/>
      <c r="R2186" s="158"/>
    </row>
    <row r="2187" spans="2:18" ht="15.75" thickBot="1" x14ac:dyDescent="0.3">
      <c r="B2187" s="175" t="s">
        <v>3</v>
      </c>
      <c r="C2187" s="146"/>
      <c r="D2187" s="146"/>
      <c r="E2187" s="146"/>
      <c r="F2187" s="146"/>
      <c r="G2187" s="146"/>
      <c r="H2187" s="146"/>
      <c r="I2187" s="146"/>
      <c r="J2187" s="146"/>
      <c r="K2187" s="146"/>
      <c r="L2187" s="146"/>
      <c r="M2187" s="146"/>
      <c r="N2187" s="146"/>
      <c r="O2187" s="146"/>
      <c r="P2187" s="146"/>
      <c r="Q2187" s="146"/>
      <c r="R2187" s="176"/>
    </row>
    <row r="2188" spans="2:18" thickBot="1" x14ac:dyDescent="0.35"/>
    <row r="2189" spans="2:18" ht="14.45" x14ac:dyDescent="0.3">
      <c r="B2189" s="177"/>
      <c r="C2189" s="178"/>
      <c r="D2189" s="178"/>
      <c r="E2189" s="178"/>
      <c r="F2189" s="178"/>
      <c r="G2189" s="178"/>
      <c r="H2189" s="178"/>
      <c r="I2189" s="178"/>
      <c r="J2189" s="178"/>
      <c r="K2189" s="178"/>
      <c r="L2189" s="178"/>
      <c r="M2189" s="178"/>
      <c r="N2189" s="178"/>
      <c r="O2189" s="178"/>
      <c r="P2189" s="178"/>
      <c r="Q2189" s="178"/>
      <c r="R2189" s="9"/>
    </row>
    <row r="2190" spans="2:18" ht="15.75" thickBot="1" x14ac:dyDescent="0.3">
      <c r="B2190" s="143" t="s">
        <v>4</v>
      </c>
      <c r="C2190" s="144"/>
      <c r="D2190" s="146" t="s">
        <v>273</v>
      </c>
      <c r="E2190" s="146"/>
      <c r="F2190" s="58"/>
      <c r="G2190" s="58" t="s">
        <v>7</v>
      </c>
      <c r="H2190" s="179">
        <v>43546</v>
      </c>
      <c r="I2190" s="146"/>
      <c r="J2190" s="58"/>
      <c r="K2190" s="58" t="s">
        <v>11</v>
      </c>
      <c r="L2190" s="147" t="s">
        <v>228</v>
      </c>
      <c r="M2190" s="147"/>
      <c r="N2190" s="58"/>
      <c r="O2190" s="58" t="s">
        <v>13</v>
      </c>
      <c r="P2190" s="108" t="s">
        <v>581</v>
      </c>
      <c r="Q2190" s="144"/>
      <c r="R2190" s="145"/>
    </row>
    <row r="2191" spans="2:18" ht="14.45" x14ac:dyDescent="0.3">
      <c r="B2191" s="143"/>
      <c r="C2191" s="144"/>
      <c r="D2191" s="144"/>
      <c r="E2191" s="144"/>
      <c r="F2191" s="144"/>
      <c r="G2191" s="144"/>
      <c r="H2191" s="144"/>
      <c r="I2191" s="144"/>
      <c r="J2191" s="144"/>
      <c r="K2191" s="144"/>
      <c r="L2191" s="144"/>
      <c r="M2191" s="144"/>
      <c r="N2191" s="144"/>
      <c r="O2191" s="144"/>
      <c r="P2191" s="144"/>
      <c r="Q2191" s="144"/>
      <c r="R2191" s="145"/>
    </row>
    <row r="2192" spans="2:18" ht="15.75" thickBot="1" x14ac:dyDescent="0.3">
      <c r="B2192" s="143" t="s">
        <v>5</v>
      </c>
      <c r="C2192" s="144"/>
      <c r="D2192" s="146"/>
      <c r="E2192" s="146"/>
      <c r="F2192" s="58"/>
      <c r="G2192" s="58" t="s">
        <v>8</v>
      </c>
      <c r="H2192" s="146">
        <v>1230</v>
      </c>
      <c r="I2192" s="146"/>
      <c r="J2192" s="58"/>
      <c r="K2192" s="58" t="s">
        <v>12</v>
      </c>
      <c r="L2192" s="147"/>
      <c r="M2192" s="147"/>
      <c r="N2192" s="58"/>
      <c r="O2192" s="58" t="s">
        <v>14</v>
      </c>
      <c r="P2192" s="107" t="s">
        <v>582</v>
      </c>
      <c r="Q2192" s="144"/>
      <c r="R2192" s="145"/>
    </row>
    <row r="2193" spans="2:18" ht="14.45" x14ac:dyDescent="0.3">
      <c r="B2193" s="143"/>
      <c r="C2193" s="144"/>
      <c r="D2193" s="144"/>
      <c r="E2193" s="144"/>
      <c r="F2193" s="144"/>
      <c r="G2193" s="144"/>
      <c r="H2193" s="144"/>
      <c r="I2193" s="144"/>
      <c r="J2193" s="144"/>
      <c r="K2193" s="144"/>
      <c r="L2193" s="144"/>
      <c r="M2193" s="144"/>
      <c r="N2193" s="144"/>
      <c r="O2193" s="144"/>
      <c r="P2193" s="144"/>
      <c r="Q2193" s="144"/>
      <c r="R2193" s="145"/>
    </row>
    <row r="2194" spans="2:18" ht="15.75" thickBot="1" x14ac:dyDescent="0.3">
      <c r="B2194" s="143" t="s">
        <v>6</v>
      </c>
      <c r="C2194" s="144"/>
      <c r="D2194" s="146" t="s">
        <v>213</v>
      </c>
      <c r="E2194" s="146"/>
      <c r="F2194" s="58"/>
      <c r="G2194" s="58" t="s">
        <v>9</v>
      </c>
      <c r="H2194" s="146" t="s">
        <v>214</v>
      </c>
      <c r="I2194" s="146"/>
      <c r="J2194" s="58"/>
      <c r="K2194" s="58" t="s">
        <v>10</v>
      </c>
      <c r="L2194" s="147"/>
      <c r="M2194" s="147"/>
      <c r="N2194" s="58"/>
      <c r="O2194" s="58" t="s">
        <v>15</v>
      </c>
      <c r="P2194" s="47">
        <v>73</v>
      </c>
      <c r="Q2194" s="46" t="s">
        <v>16</v>
      </c>
      <c r="R2194" s="48">
        <v>154</v>
      </c>
    </row>
    <row r="2195" spans="2:18" thickBot="1" x14ac:dyDescent="0.35">
      <c r="B2195" s="148"/>
      <c r="C2195" s="149"/>
      <c r="D2195" s="149"/>
      <c r="E2195" s="149"/>
      <c r="F2195" s="149"/>
      <c r="G2195" s="149"/>
      <c r="H2195" s="149"/>
      <c r="I2195" s="149"/>
      <c r="J2195" s="149"/>
      <c r="K2195" s="149"/>
      <c r="L2195" s="149"/>
      <c r="M2195" s="149"/>
      <c r="N2195" s="149"/>
      <c r="O2195" s="149"/>
      <c r="P2195" s="149"/>
      <c r="Q2195" s="149"/>
      <c r="R2195" s="150"/>
    </row>
    <row r="2196" spans="2:18" thickBot="1" x14ac:dyDescent="0.35"/>
    <row r="2197" spans="2:18" x14ac:dyDescent="0.25">
      <c r="B2197" s="151" t="s">
        <v>17</v>
      </c>
      <c r="C2197" s="152"/>
      <c r="D2197" s="152"/>
      <c r="E2197" s="152"/>
      <c r="F2197" s="152"/>
      <c r="G2197" s="152"/>
      <c r="H2197" s="152"/>
      <c r="I2197" s="152"/>
      <c r="J2197" s="153" t="s">
        <v>24</v>
      </c>
      <c r="K2197" s="154"/>
      <c r="L2197" s="154"/>
      <c r="M2197" s="154"/>
      <c r="N2197" s="154"/>
      <c r="O2197" s="154"/>
      <c r="P2197" s="154"/>
      <c r="Q2197" s="154"/>
      <c r="R2197" s="155"/>
    </row>
    <row r="2198" spans="2:18" x14ac:dyDescent="0.25">
      <c r="B2198" s="162" t="s">
        <v>18</v>
      </c>
      <c r="C2198" s="163" t="s">
        <v>19</v>
      </c>
      <c r="D2198" s="163" t="s">
        <v>20</v>
      </c>
      <c r="E2198" s="147" t="s">
        <v>25</v>
      </c>
      <c r="F2198" s="147"/>
      <c r="G2198" s="147" t="s">
        <v>26</v>
      </c>
      <c r="H2198" s="147"/>
      <c r="I2198" s="163" t="s">
        <v>23</v>
      </c>
      <c r="J2198" s="156"/>
      <c r="K2198" s="157"/>
      <c r="L2198" s="157"/>
      <c r="M2198" s="157"/>
      <c r="N2198" s="157"/>
      <c r="O2198" s="157"/>
      <c r="P2198" s="157"/>
      <c r="Q2198" s="157"/>
      <c r="R2198" s="158"/>
    </row>
    <row r="2199" spans="2:18" x14ac:dyDescent="0.25">
      <c r="B2199" s="162"/>
      <c r="C2199" s="163"/>
      <c r="D2199" s="163"/>
      <c r="E2199" s="38" t="s">
        <v>21</v>
      </c>
      <c r="F2199" s="38" t="s">
        <v>22</v>
      </c>
      <c r="G2199" s="38" t="s">
        <v>21</v>
      </c>
      <c r="H2199" s="38" t="s">
        <v>22</v>
      </c>
      <c r="I2199" s="163"/>
      <c r="J2199" s="159"/>
      <c r="K2199" s="160"/>
      <c r="L2199" s="160"/>
      <c r="M2199" s="160"/>
      <c r="N2199" s="160"/>
      <c r="O2199" s="160"/>
      <c r="P2199" s="160"/>
      <c r="Q2199" s="160"/>
      <c r="R2199" s="161"/>
    </row>
    <row r="2200" spans="2:18" ht="43.9" customHeight="1" x14ac:dyDescent="0.25">
      <c r="B2200" s="11" t="s">
        <v>50</v>
      </c>
      <c r="C2200" s="12" t="s">
        <v>58</v>
      </c>
      <c r="D2200" s="12" t="s">
        <v>56</v>
      </c>
      <c r="E2200" s="12" t="s">
        <v>62</v>
      </c>
      <c r="F2200" s="12" t="s">
        <v>268</v>
      </c>
      <c r="G2200" s="3"/>
      <c r="H2200" s="3"/>
      <c r="I2200" s="97" t="s">
        <v>787</v>
      </c>
      <c r="J2200" s="164" t="s">
        <v>93</v>
      </c>
      <c r="K2200" s="165"/>
      <c r="L2200" s="165"/>
      <c r="M2200" s="165"/>
      <c r="N2200" s="165"/>
      <c r="O2200" s="165"/>
      <c r="P2200" s="165"/>
      <c r="Q2200" s="165"/>
      <c r="R2200" s="166"/>
    </row>
    <row r="2201" spans="2:18" ht="34.15" customHeight="1" x14ac:dyDescent="0.25">
      <c r="B2201" s="11" t="s">
        <v>94</v>
      </c>
      <c r="C2201" s="12" t="s">
        <v>58</v>
      </c>
      <c r="D2201" s="12" t="s">
        <v>56</v>
      </c>
      <c r="E2201" s="12" t="s">
        <v>62</v>
      </c>
      <c r="F2201" s="12" t="s">
        <v>268</v>
      </c>
      <c r="G2201" s="3"/>
      <c r="H2201" s="3"/>
      <c r="I2201" s="3"/>
      <c r="J2201" s="164" t="s">
        <v>93</v>
      </c>
      <c r="K2201" s="165"/>
      <c r="L2201" s="165"/>
      <c r="M2201" s="165"/>
      <c r="N2201" s="165"/>
      <c r="O2201" s="165"/>
      <c r="P2201" s="165"/>
      <c r="Q2201" s="165"/>
      <c r="R2201" s="166"/>
    </row>
    <row r="2202" spans="2:18" x14ac:dyDescent="0.25">
      <c r="B2202" s="130" t="s">
        <v>51</v>
      </c>
      <c r="C2202" s="131"/>
      <c r="D2202" s="131"/>
      <c r="E2202" s="131"/>
      <c r="F2202" s="131"/>
      <c r="G2202" s="131"/>
      <c r="H2202" s="131"/>
      <c r="I2202" s="131"/>
      <c r="J2202" s="167" t="s">
        <v>380</v>
      </c>
      <c r="K2202" s="168"/>
      <c r="L2202" s="168"/>
      <c r="M2202" s="168"/>
      <c r="N2202" s="168"/>
      <c r="O2202" s="168"/>
      <c r="P2202" s="168"/>
      <c r="Q2202" s="168"/>
      <c r="R2202" s="169"/>
    </row>
    <row r="2203" spans="2:18" ht="58.9" customHeight="1" x14ac:dyDescent="0.25">
      <c r="B2203" s="130"/>
      <c r="C2203" s="131"/>
      <c r="D2203" s="131"/>
      <c r="E2203" s="131"/>
      <c r="F2203" s="131"/>
      <c r="G2203" s="131"/>
      <c r="H2203" s="131"/>
      <c r="I2203" s="131"/>
      <c r="J2203" s="170"/>
      <c r="K2203" s="171"/>
      <c r="L2203" s="171"/>
      <c r="M2203" s="171"/>
      <c r="N2203" s="171"/>
      <c r="O2203" s="171"/>
      <c r="P2203" s="171"/>
      <c r="Q2203" s="171"/>
      <c r="R2203" s="172"/>
    </row>
    <row r="2204" spans="2:18" ht="14.45" customHeight="1" x14ac:dyDescent="0.25">
      <c r="B2204" s="130" t="s">
        <v>54</v>
      </c>
      <c r="C2204" s="131"/>
      <c r="D2204" s="131"/>
      <c r="E2204" s="131"/>
      <c r="F2204" s="131"/>
      <c r="G2204" s="131"/>
      <c r="H2204" s="131"/>
      <c r="I2204" s="131"/>
      <c r="J2204" s="132" t="s">
        <v>590</v>
      </c>
      <c r="K2204" s="133"/>
      <c r="L2204" s="133"/>
      <c r="M2204" s="133"/>
      <c r="N2204" s="133"/>
      <c r="O2204" s="133"/>
      <c r="P2204" s="133"/>
      <c r="Q2204" s="133"/>
      <c r="R2204" s="134"/>
    </row>
    <row r="2205" spans="2:18" x14ac:dyDescent="0.25">
      <c r="B2205" s="130"/>
      <c r="C2205" s="131"/>
      <c r="D2205" s="131"/>
      <c r="E2205" s="131"/>
      <c r="F2205" s="131"/>
      <c r="G2205" s="131"/>
      <c r="H2205" s="131"/>
      <c r="I2205" s="131"/>
      <c r="J2205" s="135"/>
      <c r="K2205" s="136"/>
      <c r="L2205" s="136"/>
      <c r="M2205" s="136"/>
      <c r="N2205" s="136"/>
      <c r="O2205" s="136"/>
      <c r="P2205" s="136"/>
      <c r="Q2205" s="136"/>
      <c r="R2205" s="137"/>
    </row>
    <row r="2206" spans="2:18" x14ac:dyDescent="0.25">
      <c r="B2206" s="130" t="s">
        <v>362</v>
      </c>
      <c r="C2206" s="131"/>
      <c r="D2206" s="131"/>
      <c r="E2206" s="131"/>
      <c r="F2206" s="131"/>
      <c r="G2206" s="131"/>
      <c r="H2206" s="131"/>
      <c r="I2206" s="131"/>
      <c r="J2206" s="135"/>
      <c r="K2206" s="136"/>
      <c r="L2206" s="136"/>
      <c r="M2206" s="136"/>
      <c r="N2206" s="136"/>
      <c r="O2206" s="136"/>
      <c r="P2206" s="136"/>
      <c r="Q2206" s="136"/>
      <c r="R2206" s="137"/>
    </row>
    <row r="2207" spans="2:18" ht="15.75" thickBot="1" x14ac:dyDescent="0.3">
      <c r="B2207" s="141"/>
      <c r="C2207" s="142"/>
      <c r="D2207" s="142"/>
      <c r="E2207" s="142"/>
      <c r="F2207" s="142"/>
      <c r="G2207" s="142"/>
      <c r="H2207" s="142"/>
      <c r="I2207" s="142"/>
      <c r="J2207" s="138"/>
      <c r="K2207" s="139"/>
      <c r="L2207" s="139"/>
      <c r="M2207" s="139"/>
      <c r="N2207" s="139"/>
      <c r="O2207" s="139"/>
      <c r="P2207" s="139"/>
      <c r="Q2207" s="139"/>
      <c r="R2207" s="140"/>
    </row>
    <row r="2208" spans="2:18" thickBot="1" x14ac:dyDescent="0.35">
      <c r="B2208" s="25"/>
      <c r="C2208" s="25"/>
      <c r="D2208" s="25"/>
      <c r="E2208" s="25"/>
      <c r="F2208" s="25"/>
      <c r="G2208" s="25"/>
      <c r="H2208" s="25"/>
      <c r="I2208" s="25"/>
      <c r="J2208" s="37"/>
      <c r="K2208" s="37"/>
      <c r="L2208" s="37"/>
      <c r="M2208" s="37"/>
      <c r="N2208" s="37"/>
      <c r="O2208" s="37"/>
      <c r="P2208" s="37"/>
      <c r="Q2208" s="37"/>
      <c r="R2208" s="37"/>
    </row>
    <row r="2209" spans="2:18" x14ac:dyDescent="0.25">
      <c r="B2209" s="173" t="s">
        <v>1</v>
      </c>
      <c r="C2209" s="154"/>
      <c r="D2209" s="154"/>
      <c r="E2209" s="154"/>
      <c r="F2209" s="154"/>
      <c r="G2209" s="154"/>
      <c r="H2209" s="154"/>
      <c r="I2209" s="154"/>
      <c r="J2209" s="154"/>
      <c r="K2209" s="154"/>
      <c r="L2209" s="154"/>
      <c r="M2209" s="154"/>
      <c r="N2209" s="154"/>
      <c r="O2209" s="154"/>
      <c r="P2209" s="154"/>
      <c r="Q2209" s="154"/>
      <c r="R2209" s="155"/>
    </row>
    <row r="2210" spans="2:18" x14ac:dyDescent="0.25">
      <c r="B2210" s="174"/>
      <c r="C2210" s="157"/>
      <c r="D2210" s="157"/>
      <c r="E2210" s="157"/>
      <c r="F2210" s="157"/>
      <c r="G2210" s="157"/>
      <c r="H2210" s="157"/>
      <c r="I2210" s="157"/>
      <c r="J2210" s="157"/>
      <c r="K2210" s="157"/>
      <c r="L2210" s="157"/>
      <c r="M2210" s="157"/>
      <c r="N2210" s="157"/>
      <c r="O2210" s="157"/>
      <c r="P2210" s="157"/>
      <c r="Q2210" s="157"/>
      <c r="R2210" s="158"/>
    </row>
    <row r="2211" spans="2:18" x14ac:dyDescent="0.25">
      <c r="B2211" s="174"/>
      <c r="C2211" s="157"/>
      <c r="D2211" s="157"/>
      <c r="E2211" s="157"/>
      <c r="F2211" s="157"/>
      <c r="G2211" s="157"/>
      <c r="H2211" s="157"/>
      <c r="I2211" s="157"/>
      <c r="J2211" s="157"/>
      <c r="K2211" s="157"/>
      <c r="L2211" s="157"/>
      <c r="M2211" s="157"/>
      <c r="N2211" s="157"/>
      <c r="O2211" s="157"/>
      <c r="P2211" s="157"/>
      <c r="Q2211" s="157"/>
      <c r="R2211" s="158"/>
    </row>
    <row r="2212" spans="2:18" x14ac:dyDescent="0.25">
      <c r="B2212" s="174" t="s">
        <v>2</v>
      </c>
      <c r="C2212" s="157"/>
      <c r="D2212" s="157"/>
      <c r="E2212" s="157"/>
      <c r="F2212" s="157"/>
      <c r="G2212" s="157"/>
      <c r="H2212" s="157"/>
      <c r="I2212" s="157"/>
      <c r="J2212" s="157"/>
      <c r="K2212" s="157"/>
      <c r="L2212" s="157"/>
      <c r="M2212" s="157"/>
      <c r="N2212" s="157"/>
      <c r="O2212" s="157"/>
      <c r="P2212" s="157"/>
      <c r="Q2212" s="157"/>
      <c r="R2212" s="158"/>
    </row>
    <row r="2213" spans="2:18" x14ac:dyDescent="0.25">
      <c r="B2213" s="174"/>
      <c r="C2213" s="157"/>
      <c r="D2213" s="157"/>
      <c r="E2213" s="157"/>
      <c r="F2213" s="157"/>
      <c r="G2213" s="157"/>
      <c r="H2213" s="157"/>
      <c r="I2213" s="157"/>
      <c r="J2213" s="157"/>
      <c r="K2213" s="157"/>
      <c r="L2213" s="157"/>
      <c r="M2213" s="157"/>
      <c r="N2213" s="157"/>
      <c r="O2213" s="157"/>
      <c r="P2213" s="157"/>
      <c r="Q2213" s="157"/>
      <c r="R2213" s="158"/>
    </row>
    <row r="2214" spans="2:18" ht="15.75" thickBot="1" x14ac:dyDescent="0.3">
      <c r="B2214" s="175" t="s">
        <v>3</v>
      </c>
      <c r="C2214" s="146"/>
      <c r="D2214" s="146"/>
      <c r="E2214" s="146"/>
      <c r="F2214" s="146"/>
      <c r="G2214" s="146"/>
      <c r="H2214" s="146"/>
      <c r="I2214" s="146"/>
      <c r="J2214" s="146"/>
      <c r="K2214" s="146"/>
      <c r="L2214" s="146"/>
      <c r="M2214" s="146"/>
      <c r="N2214" s="146"/>
      <c r="O2214" s="146"/>
      <c r="P2214" s="146"/>
      <c r="Q2214" s="146"/>
      <c r="R2214" s="176"/>
    </row>
    <row r="2215" spans="2:18" thickBot="1" x14ac:dyDescent="0.35"/>
    <row r="2216" spans="2:18" ht="14.45" x14ac:dyDescent="0.3">
      <c r="B2216" s="177"/>
      <c r="C2216" s="178"/>
      <c r="D2216" s="178"/>
      <c r="E2216" s="178"/>
      <c r="F2216" s="178"/>
      <c r="G2216" s="178"/>
      <c r="H2216" s="178"/>
      <c r="I2216" s="178"/>
      <c r="J2216" s="178"/>
      <c r="K2216" s="178"/>
      <c r="L2216" s="178"/>
      <c r="M2216" s="178"/>
      <c r="N2216" s="178"/>
      <c r="O2216" s="178"/>
      <c r="P2216" s="178"/>
      <c r="Q2216" s="178"/>
      <c r="R2216" s="9"/>
    </row>
    <row r="2217" spans="2:18" ht="15.75" thickBot="1" x14ac:dyDescent="0.3">
      <c r="B2217" s="143" t="s">
        <v>4</v>
      </c>
      <c r="C2217" s="144"/>
      <c r="D2217" s="146" t="s">
        <v>273</v>
      </c>
      <c r="E2217" s="146"/>
      <c r="F2217" s="58"/>
      <c r="G2217" s="58" t="s">
        <v>7</v>
      </c>
      <c r="H2217" s="179">
        <v>43546</v>
      </c>
      <c r="I2217" s="146"/>
      <c r="J2217" s="58"/>
      <c r="K2217" s="58" t="s">
        <v>11</v>
      </c>
      <c r="L2217" s="147" t="s">
        <v>228</v>
      </c>
      <c r="M2217" s="147"/>
      <c r="N2217" s="58"/>
      <c r="O2217" s="58" t="s">
        <v>13</v>
      </c>
      <c r="P2217" s="108" t="s">
        <v>582</v>
      </c>
      <c r="Q2217" s="144"/>
      <c r="R2217" s="145"/>
    </row>
    <row r="2218" spans="2:18" ht="14.45" x14ac:dyDescent="0.3">
      <c r="B2218" s="143"/>
      <c r="C2218" s="144"/>
      <c r="D2218" s="144"/>
      <c r="E2218" s="144"/>
      <c r="F2218" s="144"/>
      <c r="G2218" s="144"/>
      <c r="H2218" s="144"/>
      <c r="I2218" s="144"/>
      <c r="J2218" s="144"/>
      <c r="K2218" s="144"/>
      <c r="L2218" s="144"/>
      <c r="M2218" s="144"/>
      <c r="N2218" s="144"/>
      <c r="O2218" s="144"/>
      <c r="P2218" s="144"/>
      <c r="Q2218" s="144"/>
      <c r="R2218" s="145"/>
    </row>
    <row r="2219" spans="2:18" ht="15.75" thickBot="1" x14ac:dyDescent="0.3">
      <c r="B2219" s="143" t="s">
        <v>5</v>
      </c>
      <c r="C2219" s="144"/>
      <c r="D2219" s="146"/>
      <c r="E2219" s="146"/>
      <c r="F2219" s="58"/>
      <c r="G2219" s="58" t="s">
        <v>8</v>
      </c>
      <c r="H2219" s="146">
        <v>1230</v>
      </c>
      <c r="I2219" s="146"/>
      <c r="J2219" s="58"/>
      <c r="K2219" s="58" t="s">
        <v>12</v>
      </c>
      <c r="L2219" s="147"/>
      <c r="M2219" s="147"/>
      <c r="N2219" s="58"/>
      <c r="O2219" s="58" t="s">
        <v>14</v>
      </c>
      <c r="P2219" s="107" t="s">
        <v>583</v>
      </c>
      <c r="Q2219" s="144"/>
      <c r="R2219" s="145"/>
    </row>
    <row r="2220" spans="2:18" ht="14.45" x14ac:dyDescent="0.3">
      <c r="B2220" s="143"/>
      <c r="C2220" s="144"/>
      <c r="D2220" s="144"/>
      <c r="E2220" s="144"/>
      <c r="F2220" s="144"/>
      <c r="G2220" s="144"/>
      <c r="H2220" s="144"/>
      <c r="I2220" s="144"/>
      <c r="J2220" s="144"/>
      <c r="K2220" s="144"/>
      <c r="L2220" s="144"/>
      <c r="M2220" s="144"/>
      <c r="N2220" s="144"/>
      <c r="O2220" s="144"/>
      <c r="P2220" s="144"/>
      <c r="Q2220" s="144"/>
      <c r="R2220" s="145"/>
    </row>
    <row r="2221" spans="2:18" ht="15.75" thickBot="1" x14ac:dyDescent="0.3">
      <c r="B2221" s="143" t="s">
        <v>6</v>
      </c>
      <c r="C2221" s="144"/>
      <c r="D2221" s="146" t="s">
        <v>213</v>
      </c>
      <c r="E2221" s="146"/>
      <c r="F2221" s="58"/>
      <c r="G2221" s="58" t="s">
        <v>9</v>
      </c>
      <c r="H2221" s="146" t="s">
        <v>214</v>
      </c>
      <c r="I2221" s="146"/>
      <c r="J2221" s="58"/>
      <c r="K2221" s="58" t="s">
        <v>10</v>
      </c>
      <c r="L2221" s="147"/>
      <c r="M2221" s="147"/>
      <c r="N2221" s="58"/>
      <c r="O2221" s="58" t="s">
        <v>15</v>
      </c>
      <c r="P2221" s="47">
        <v>74</v>
      </c>
      <c r="Q2221" s="46" t="s">
        <v>16</v>
      </c>
      <c r="R2221" s="48">
        <v>154</v>
      </c>
    </row>
    <row r="2222" spans="2:18" thickBot="1" x14ac:dyDescent="0.35">
      <c r="B2222" s="148"/>
      <c r="C2222" s="149"/>
      <c r="D2222" s="149"/>
      <c r="E2222" s="149"/>
      <c r="F2222" s="149"/>
      <c r="G2222" s="149"/>
      <c r="H2222" s="149"/>
      <c r="I2222" s="149"/>
      <c r="J2222" s="149"/>
      <c r="K2222" s="149"/>
      <c r="L2222" s="149"/>
      <c r="M2222" s="149"/>
      <c r="N2222" s="149"/>
      <c r="O2222" s="149"/>
      <c r="P2222" s="149"/>
      <c r="Q2222" s="149"/>
      <c r="R2222" s="150"/>
    </row>
    <row r="2223" spans="2:18" thickBot="1" x14ac:dyDescent="0.35"/>
    <row r="2224" spans="2:18" x14ac:dyDescent="0.25">
      <c r="B2224" s="151" t="s">
        <v>17</v>
      </c>
      <c r="C2224" s="152"/>
      <c r="D2224" s="152"/>
      <c r="E2224" s="152"/>
      <c r="F2224" s="152"/>
      <c r="G2224" s="152"/>
      <c r="H2224" s="152"/>
      <c r="I2224" s="152"/>
      <c r="J2224" s="153" t="s">
        <v>24</v>
      </c>
      <c r="K2224" s="154"/>
      <c r="L2224" s="154"/>
      <c r="M2224" s="154"/>
      <c r="N2224" s="154"/>
      <c r="O2224" s="154"/>
      <c r="P2224" s="154"/>
      <c r="Q2224" s="154"/>
      <c r="R2224" s="155"/>
    </row>
    <row r="2225" spans="2:18" x14ac:dyDescent="0.25">
      <c r="B2225" s="162" t="s">
        <v>18</v>
      </c>
      <c r="C2225" s="163" t="s">
        <v>19</v>
      </c>
      <c r="D2225" s="163" t="s">
        <v>20</v>
      </c>
      <c r="E2225" s="147" t="s">
        <v>25</v>
      </c>
      <c r="F2225" s="147"/>
      <c r="G2225" s="147" t="s">
        <v>26</v>
      </c>
      <c r="H2225" s="147"/>
      <c r="I2225" s="163" t="s">
        <v>23</v>
      </c>
      <c r="J2225" s="156"/>
      <c r="K2225" s="157"/>
      <c r="L2225" s="157"/>
      <c r="M2225" s="157"/>
      <c r="N2225" s="157"/>
      <c r="O2225" s="157"/>
      <c r="P2225" s="157"/>
      <c r="Q2225" s="157"/>
      <c r="R2225" s="158"/>
    </row>
    <row r="2226" spans="2:18" x14ac:dyDescent="0.25">
      <c r="B2226" s="162"/>
      <c r="C2226" s="163"/>
      <c r="D2226" s="163"/>
      <c r="E2226" s="38" t="s">
        <v>21</v>
      </c>
      <c r="F2226" s="38" t="s">
        <v>22</v>
      </c>
      <c r="G2226" s="38" t="s">
        <v>21</v>
      </c>
      <c r="H2226" s="38" t="s">
        <v>22</v>
      </c>
      <c r="I2226" s="163"/>
      <c r="J2226" s="159"/>
      <c r="K2226" s="160"/>
      <c r="L2226" s="160"/>
      <c r="M2226" s="160"/>
      <c r="N2226" s="160"/>
      <c r="O2226" s="160"/>
      <c r="P2226" s="160"/>
      <c r="Q2226" s="160"/>
      <c r="R2226" s="161"/>
    </row>
    <row r="2227" spans="2:18" ht="35.450000000000003" customHeight="1" x14ac:dyDescent="0.25">
      <c r="B2227" s="11" t="s">
        <v>50</v>
      </c>
      <c r="C2227" s="12" t="s">
        <v>58</v>
      </c>
      <c r="D2227" s="12" t="s">
        <v>56</v>
      </c>
      <c r="E2227" s="12" t="s">
        <v>62</v>
      </c>
      <c r="F2227" s="12" t="s">
        <v>268</v>
      </c>
      <c r="G2227" s="3"/>
      <c r="H2227" s="3"/>
      <c r="I2227" s="97" t="s">
        <v>788</v>
      </c>
      <c r="J2227" s="164" t="s">
        <v>93</v>
      </c>
      <c r="K2227" s="165"/>
      <c r="L2227" s="165"/>
      <c r="M2227" s="165"/>
      <c r="N2227" s="165"/>
      <c r="O2227" s="165"/>
      <c r="P2227" s="165"/>
      <c r="Q2227" s="165"/>
      <c r="R2227" s="166"/>
    </row>
    <row r="2228" spans="2:18" ht="37.15" customHeight="1" x14ac:dyDescent="0.25">
      <c r="B2228" s="11" t="s">
        <v>94</v>
      </c>
      <c r="C2228" s="12" t="s">
        <v>58</v>
      </c>
      <c r="D2228" s="12" t="s">
        <v>56</v>
      </c>
      <c r="E2228" s="12" t="s">
        <v>62</v>
      </c>
      <c r="F2228" s="12" t="s">
        <v>268</v>
      </c>
      <c r="G2228" s="3"/>
      <c r="H2228" s="3"/>
      <c r="I2228" s="3"/>
      <c r="J2228" s="164" t="s">
        <v>93</v>
      </c>
      <c r="K2228" s="165"/>
      <c r="L2228" s="165"/>
      <c r="M2228" s="165"/>
      <c r="N2228" s="165"/>
      <c r="O2228" s="165"/>
      <c r="P2228" s="165"/>
      <c r="Q2228" s="165"/>
      <c r="R2228" s="166"/>
    </row>
    <row r="2229" spans="2:18" x14ac:dyDescent="0.25">
      <c r="B2229" s="130" t="s">
        <v>51</v>
      </c>
      <c r="C2229" s="131"/>
      <c r="D2229" s="131"/>
      <c r="E2229" s="131"/>
      <c r="F2229" s="131"/>
      <c r="G2229" s="131"/>
      <c r="H2229" s="131"/>
      <c r="I2229" s="131"/>
      <c r="J2229" s="167" t="s">
        <v>380</v>
      </c>
      <c r="K2229" s="168"/>
      <c r="L2229" s="168"/>
      <c r="M2229" s="168"/>
      <c r="N2229" s="168"/>
      <c r="O2229" s="168"/>
      <c r="P2229" s="168"/>
      <c r="Q2229" s="168"/>
      <c r="R2229" s="169"/>
    </row>
    <row r="2230" spans="2:18" ht="60" customHeight="1" x14ac:dyDescent="0.25">
      <c r="B2230" s="130"/>
      <c r="C2230" s="131"/>
      <c r="D2230" s="131"/>
      <c r="E2230" s="131"/>
      <c r="F2230" s="131"/>
      <c r="G2230" s="131"/>
      <c r="H2230" s="131"/>
      <c r="I2230" s="131"/>
      <c r="J2230" s="170"/>
      <c r="K2230" s="171"/>
      <c r="L2230" s="171"/>
      <c r="M2230" s="171"/>
      <c r="N2230" s="171"/>
      <c r="O2230" s="171"/>
      <c r="P2230" s="171"/>
      <c r="Q2230" s="171"/>
      <c r="R2230" s="172"/>
    </row>
    <row r="2231" spans="2:18" ht="14.45" customHeight="1" x14ac:dyDescent="0.25">
      <c r="B2231" s="130" t="s">
        <v>54</v>
      </c>
      <c r="C2231" s="131"/>
      <c r="D2231" s="131"/>
      <c r="E2231" s="131"/>
      <c r="F2231" s="131"/>
      <c r="G2231" s="131"/>
      <c r="H2231" s="131"/>
      <c r="I2231" s="131"/>
      <c r="J2231" s="132" t="s">
        <v>590</v>
      </c>
      <c r="K2231" s="133"/>
      <c r="L2231" s="133"/>
      <c r="M2231" s="133"/>
      <c r="N2231" s="133"/>
      <c r="O2231" s="133"/>
      <c r="P2231" s="133"/>
      <c r="Q2231" s="133"/>
      <c r="R2231" s="134"/>
    </row>
    <row r="2232" spans="2:18" x14ac:dyDescent="0.25">
      <c r="B2232" s="130"/>
      <c r="C2232" s="131"/>
      <c r="D2232" s="131"/>
      <c r="E2232" s="131"/>
      <c r="F2232" s="131"/>
      <c r="G2232" s="131"/>
      <c r="H2232" s="131"/>
      <c r="I2232" s="131"/>
      <c r="J2232" s="135"/>
      <c r="K2232" s="136"/>
      <c r="L2232" s="136"/>
      <c r="M2232" s="136"/>
      <c r="N2232" s="136"/>
      <c r="O2232" s="136"/>
      <c r="P2232" s="136"/>
      <c r="Q2232" s="136"/>
      <c r="R2232" s="137"/>
    </row>
    <row r="2233" spans="2:18" x14ac:dyDescent="0.25">
      <c r="B2233" s="130" t="s">
        <v>362</v>
      </c>
      <c r="C2233" s="131"/>
      <c r="D2233" s="131"/>
      <c r="E2233" s="131"/>
      <c r="F2233" s="131"/>
      <c r="G2233" s="131"/>
      <c r="H2233" s="131"/>
      <c r="I2233" s="131"/>
      <c r="J2233" s="135"/>
      <c r="K2233" s="136"/>
      <c r="L2233" s="136"/>
      <c r="M2233" s="136"/>
      <c r="N2233" s="136"/>
      <c r="O2233" s="136"/>
      <c r="P2233" s="136"/>
      <c r="Q2233" s="136"/>
      <c r="R2233" s="137"/>
    </row>
    <row r="2234" spans="2:18" ht="15.75" thickBot="1" x14ac:dyDescent="0.3">
      <c r="B2234" s="141"/>
      <c r="C2234" s="142"/>
      <c r="D2234" s="142"/>
      <c r="E2234" s="142"/>
      <c r="F2234" s="142"/>
      <c r="G2234" s="142"/>
      <c r="H2234" s="142"/>
      <c r="I2234" s="142"/>
      <c r="J2234" s="138"/>
      <c r="K2234" s="139"/>
      <c r="L2234" s="139"/>
      <c r="M2234" s="139"/>
      <c r="N2234" s="139"/>
      <c r="O2234" s="139"/>
      <c r="P2234" s="139"/>
      <c r="Q2234" s="139"/>
      <c r="R2234" s="140"/>
    </row>
    <row r="2235" spans="2:18" thickBot="1" x14ac:dyDescent="0.35">
      <c r="B2235" s="25"/>
      <c r="C2235" s="25"/>
      <c r="D2235" s="25"/>
      <c r="E2235" s="25"/>
      <c r="F2235" s="25"/>
      <c r="G2235" s="25"/>
      <c r="H2235" s="25"/>
      <c r="I2235" s="25"/>
      <c r="J2235" s="37"/>
      <c r="K2235" s="37"/>
      <c r="L2235" s="37"/>
      <c r="M2235" s="37"/>
      <c r="N2235" s="37"/>
      <c r="O2235" s="37"/>
      <c r="P2235" s="37"/>
      <c r="Q2235" s="37"/>
      <c r="R2235" s="37"/>
    </row>
    <row r="2236" spans="2:18" x14ac:dyDescent="0.25">
      <c r="B2236" s="173" t="s">
        <v>1</v>
      </c>
      <c r="C2236" s="154"/>
      <c r="D2236" s="154"/>
      <c r="E2236" s="154"/>
      <c r="F2236" s="154"/>
      <c r="G2236" s="154"/>
      <c r="H2236" s="154"/>
      <c r="I2236" s="154"/>
      <c r="J2236" s="154"/>
      <c r="K2236" s="154"/>
      <c r="L2236" s="154"/>
      <c r="M2236" s="154"/>
      <c r="N2236" s="154"/>
      <c r="O2236" s="154"/>
      <c r="P2236" s="154"/>
      <c r="Q2236" s="154"/>
      <c r="R2236" s="155"/>
    </row>
    <row r="2237" spans="2:18" x14ac:dyDescent="0.25">
      <c r="B2237" s="174"/>
      <c r="C2237" s="157"/>
      <c r="D2237" s="157"/>
      <c r="E2237" s="157"/>
      <c r="F2237" s="157"/>
      <c r="G2237" s="157"/>
      <c r="H2237" s="157"/>
      <c r="I2237" s="157"/>
      <c r="J2237" s="157"/>
      <c r="K2237" s="157"/>
      <c r="L2237" s="157"/>
      <c r="M2237" s="157"/>
      <c r="N2237" s="157"/>
      <c r="O2237" s="157"/>
      <c r="P2237" s="157"/>
      <c r="Q2237" s="157"/>
      <c r="R2237" s="158"/>
    </row>
    <row r="2238" spans="2:18" x14ac:dyDescent="0.25">
      <c r="B2238" s="174"/>
      <c r="C2238" s="157"/>
      <c r="D2238" s="157"/>
      <c r="E2238" s="157"/>
      <c r="F2238" s="157"/>
      <c r="G2238" s="157"/>
      <c r="H2238" s="157"/>
      <c r="I2238" s="157"/>
      <c r="J2238" s="157"/>
      <c r="K2238" s="157"/>
      <c r="L2238" s="157"/>
      <c r="M2238" s="157"/>
      <c r="N2238" s="157"/>
      <c r="O2238" s="157"/>
      <c r="P2238" s="157"/>
      <c r="Q2238" s="157"/>
      <c r="R2238" s="158"/>
    </row>
    <row r="2239" spans="2:18" x14ac:dyDescent="0.25">
      <c r="B2239" s="174" t="s">
        <v>2</v>
      </c>
      <c r="C2239" s="157"/>
      <c r="D2239" s="157"/>
      <c r="E2239" s="157"/>
      <c r="F2239" s="157"/>
      <c r="G2239" s="157"/>
      <c r="H2239" s="157"/>
      <c r="I2239" s="157"/>
      <c r="J2239" s="157"/>
      <c r="K2239" s="157"/>
      <c r="L2239" s="157"/>
      <c r="M2239" s="157"/>
      <c r="N2239" s="157"/>
      <c r="O2239" s="157"/>
      <c r="P2239" s="157"/>
      <c r="Q2239" s="157"/>
      <c r="R2239" s="158"/>
    </row>
    <row r="2240" spans="2:18" x14ac:dyDescent="0.25">
      <c r="B2240" s="174"/>
      <c r="C2240" s="157"/>
      <c r="D2240" s="157"/>
      <c r="E2240" s="157"/>
      <c r="F2240" s="157"/>
      <c r="G2240" s="157"/>
      <c r="H2240" s="157"/>
      <c r="I2240" s="157"/>
      <c r="J2240" s="157"/>
      <c r="K2240" s="157"/>
      <c r="L2240" s="157"/>
      <c r="M2240" s="157"/>
      <c r="N2240" s="157"/>
      <c r="O2240" s="157"/>
      <c r="P2240" s="157"/>
      <c r="Q2240" s="157"/>
      <c r="R2240" s="158"/>
    </row>
    <row r="2241" spans="2:18" ht="15.75" thickBot="1" x14ac:dyDescent="0.3">
      <c r="B2241" s="175" t="s">
        <v>3</v>
      </c>
      <c r="C2241" s="146"/>
      <c r="D2241" s="146"/>
      <c r="E2241" s="146"/>
      <c r="F2241" s="146"/>
      <c r="G2241" s="146"/>
      <c r="H2241" s="146"/>
      <c r="I2241" s="146"/>
      <c r="J2241" s="146"/>
      <c r="K2241" s="146"/>
      <c r="L2241" s="146"/>
      <c r="M2241" s="146"/>
      <c r="N2241" s="146"/>
      <c r="O2241" s="146"/>
      <c r="P2241" s="146"/>
      <c r="Q2241" s="146"/>
      <c r="R2241" s="176"/>
    </row>
    <row r="2242" spans="2:18" thickBot="1" x14ac:dyDescent="0.35"/>
    <row r="2243" spans="2:18" ht="14.45" x14ac:dyDescent="0.3">
      <c r="B2243" s="177"/>
      <c r="C2243" s="178"/>
      <c r="D2243" s="178"/>
      <c r="E2243" s="178"/>
      <c r="F2243" s="178"/>
      <c r="G2243" s="178"/>
      <c r="H2243" s="178"/>
      <c r="I2243" s="178"/>
      <c r="J2243" s="178"/>
      <c r="K2243" s="178"/>
      <c r="L2243" s="178"/>
      <c r="M2243" s="178"/>
      <c r="N2243" s="178"/>
      <c r="O2243" s="178"/>
      <c r="P2243" s="178"/>
      <c r="Q2243" s="178"/>
      <c r="R2243" s="9"/>
    </row>
    <row r="2244" spans="2:18" ht="15.75" thickBot="1" x14ac:dyDescent="0.3">
      <c r="B2244" s="143" t="s">
        <v>4</v>
      </c>
      <c r="C2244" s="144"/>
      <c r="D2244" s="146" t="s">
        <v>273</v>
      </c>
      <c r="E2244" s="146"/>
      <c r="F2244" s="58"/>
      <c r="G2244" s="58" t="s">
        <v>7</v>
      </c>
      <c r="H2244" s="179">
        <v>43546</v>
      </c>
      <c r="I2244" s="146"/>
      <c r="J2244" s="58"/>
      <c r="K2244" s="58" t="s">
        <v>11</v>
      </c>
      <c r="L2244" s="147" t="s">
        <v>228</v>
      </c>
      <c r="M2244" s="147"/>
      <c r="N2244" s="58"/>
      <c r="O2244" s="58" t="s">
        <v>13</v>
      </c>
      <c r="P2244" s="109" t="s">
        <v>583</v>
      </c>
      <c r="Q2244" s="144"/>
      <c r="R2244" s="145"/>
    </row>
    <row r="2245" spans="2:18" ht="14.45" x14ac:dyDescent="0.3">
      <c r="B2245" s="143"/>
      <c r="C2245" s="144"/>
      <c r="D2245" s="144"/>
      <c r="E2245" s="144"/>
      <c r="F2245" s="144"/>
      <c r="G2245" s="144"/>
      <c r="H2245" s="144"/>
      <c r="I2245" s="144"/>
      <c r="J2245" s="144"/>
      <c r="K2245" s="144"/>
      <c r="L2245" s="144"/>
      <c r="M2245" s="144"/>
      <c r="N2245" s="144"/>
      <c r="O2245" s="144"/>
      <c r="P2245" s="144"/>
      <c r="Q2245" s="144"/>
      <c r="R2245" s="145"/>
    </row>
    <row r="2246" spans="2:18" ht="15.75" thickBot="1" x14ac:dyDescent="0.3">
      <c r="B2246" s="143" t="s">
        <v>5</v>
      </c>
      <c r="C2246" s="144"/>
      <c r="D2246" s="146"/>
      <c r="E2246" s="146"/>
      <c r="F2246" s="58"/>
      <c r="G2246" s="58" t="s">
        <v>8</v>
      </c>
      <c r="H2246" s="146">
        <v>1230</v>
      </c>
      <c r="I2246" s="146"/>
      <c r="J2246" s="58"/>
      <c r="K2246" s="58" t="s">
        <v>12</v>
      </c>
      <c r="L2246" s="147"/>
      <c r="M2246" s="147"/>
      <c r="N2246" s="58"/>
      <c r="O2246" s="58" t="s">
        <v>14</v>
      </c>
      <c r="P2246" s="107" t="s">
        <v>584</v>
      </c>
      <c r="Q2246" s="144"/>
      <c r="R2246" s="145"/>
    </row>
    <row r="2247" spans="2:18" ht="14.45" x14ac:dyDescent="0.3">
      <c r="B2247" s="143"/>
      <c r="C2247" s="144"/>
      <c r="D2247" s="144"/>
      <c r="E2247" s="144"/>
      <c r="F2247" s="144"/>
      <c r="G2247" s="144"/>
      <c r="H2247" s="144"/>
      <c r="I2247" s="144"/>
      <c r="J2247" s="144"/>
      <c r="K2247" s="144"/>
      <c r="L2247" s="144"/>
      <c r="M2247" s="144"/>
      <c r="N2247" s="144"/>
      <c r="O2247" s="144"/>
      <c r="P2247" s="144"/>
      <c r="Q2247" s="144"/>
      <c r="R2247" s="145"/>
    </row>
    <row r="2248" spans="2:18" ht="15.75" thickBot="1" x14ac:dyDescent="0.3">
      <c r="B2248" s="143" t="s">
        <v>6</v>
      </c>
      <c r="C2248" s="144"/>
      <c r="D2248" s="146" t="s">
        <v>213</v>
      </c>
      <c r="E2248" s="146"/>
      <c r="F2248" s="58"/>
      <c r="G2248" s="58" t="s">
        <v>9</v>
      </c>
      <c r="H2248" s="146" t="s">
        <v>214</v>
      </c>
      <c r="I2248" s="146"/>
      <c r="J2248" s="58"/>
      <c r="K2248" s="58" t="s">
        <v>10</v>
      </c>
      <c r="L2248" s="147"/>
      <c r="M2248" s="147"/>
      <c r="N2248" s="58"/>
      <c r="O2248" s="58" t="s">
        <v>15</v>
      </c>
      <c r="P2248" s="47">
        <v>75</v>
      </c>
      <c r="Q2248" s="46" t="s">
        <v>16</v>
      </c>
      <c r="R2248" s="48">
        <v>154</v>
      </c>
    </row>
    <row r="2249" spans="2:18" thickBot="1" x14ac:dyDescent="0.35">
      <c r="B2249" s="148"/>
      <c r="C2249" s="149"/>
      <c r="D2249" s="149"/>
      <c r="E2249" s="149"/>
      <c r="F2249" s="149"/>
      <c r="G2249" s="149"/>
      <c r="H2249" s="149"/>
      <c r="I2249" s="149"/>
      <c r="J2249" s="149"/>
      <c r="K2249" s="149"/>
      <c r="L2249" s="149"/>
      <c r="M2249" s="149"/>
      <c r="N2249" s="149"/>
      <c r="O2249" s="149"/>
      <c r="P2249" s="149"/>
      <c r="Q2249" s="149"/>
      <c r="R2249" s="150"/>
    </row>
    <row r="2250" spans="2:18" thickBot="1" x14ac:dyDescent="0.35"/>
    <row r="2251" spans="2:18" x14ac:dyDescent="0.25">
      <c r="B2251" s="151" t="s">
        <v>17</v>
      </c>
      <c r="C2251" s="152"/>
      <c r="D2251" s="152"/>
      <c r="E2251" s="152"/>
      <c r="F2251" s="152"/>
      <c r="G2251" s="152"/>
      <c r="H2251" s="152"/>
      <c r="I2251" s="152"/>
      <c r="J2251" s="153" t="s">
        <v>24</v>
      </c>
      <c r="K2251" s="154"/>
      <c r="L2251" s="154"/>
      <c r="M2251" s="154"/>
      <c r="N2251" s="154"/>
      <c r="O2251" s="154"/>
      <c r="P2251" s="154"/>
      <c r="Q2251" s="154"/>
      <c r="R2251" s="155"/>
    </row>
    <row r="2252" spans="2:18" x14ac:dyDescent="0.25">
      <c r="B2252" s="162" t="s">
        <v>18</v>
      </c>
      <c r="C2252" s="163" t="s">
        <v>19</v>
      </c>
      <c r="D2252" s="163" t="s">
        <v>20</v>
      </c>
      <c r="E2252" s="147" t="s">
        <v>25</v>
      </c>
      <c r="F2252" s="147"/>
      <c r="G2252" s="147" t="s">
        <v>26</v>
      </c>
      <c r="H2252" s="147"/>
      <c r="I2252" s="163" t="s">
        <v>23</v>
      </c>
      <c r="J2252" s="156"/>
      <c r="K2252" s="157"/>
      <c r="L2252" s="157"/>
      <c r="M2252" s="157"/>
      <c r="N2252" s="157"/>
      <c r="O2252" s="157"/>
      <c r="P2252" s="157"/>
      <c r="Q2252" s="157"/>
      <c r="R2252" s="158"/>
    </row>
    <row r="2253" spans="2:18" x14ac:dyDescent="0.25">
      <c r="B2253" s="162"/>
      <c r="C2253" s="163"/>
      <c r="D2253" s="163"/>
      <c r="E2253" s="38" t="s">
        <v>21</v>
      </c>
      <c r="F2253" s="38" t="s">
        <v>22</v>
      </c>
      <c r="G2253" s="38" t="s">
        <v>21</v>
      </c>
      <c r="H2253" s="38" t="s">
        <v>22</v>
      </c>
      <c r="I2253" s="163"/>
      <c r="J2253" s="159"/>
      <c r="K2253" s="160"/>
      <c r="L2253" s="160"/>
      <c r="M2253" s="160"/>
      <c r="N2253" s="160"/>
      <c r="O2253" s="160"/>
      <c r="P2253" s="160"/>
      <c r="Q2253" s="160"/>
      <c r="R2253" s="161"/>
    </row>
    <row r="2254" spans="2:18" ht="31.15" customHeight="1" x14ac:dyDescent="0.25">
      <c r="B2254" s="11" t="s">
        <v>50</v>
      </c>
      <c r="C2254" s="12" t="s">
        <v>58</v>
      </c>
      <c r="D2254" s="12" t="s">
        <v>56</v>
      </c>
      <c r="E2254" s="12" t="s">
        <v>62</v>
      </c>
      <c r="F2254" s="12" t="s">
        <v>268</v>
      </c>
      <c r="G2254" s="3"/>
      <c r="H2254" s="3"/>
      <c r="I2254" s="97" t="s">
        <v>789</v>
      </c>
      <c r="J2254" s="164" t="s">
        <v>93</v>
      </c>
      <c r="K2254" s="165"/>
      <c r="L2254" s="165"/>
      <c r="M2254" s="165"/>
      <c r="N2254" s="165"/>
      <c r="O2254" s="165"/>
      <c r="P2254" s="165"/>
      <c r="Q2254" s="165"/>
      <c r="R2254" s="166"/>
    </row>
    <row r="2255" spans="2:18" ht="36" customHeight="1" x14ac:dyDescent="0.25">
      <c r="B2255" s="11" t="s">
        <v>94</v>
      </c>
      <c r="C2255" s="12" t="s">
        <v>58</v>
      </c>
      <c r="D2255" s="12" t="s">
        <v>56</v>
      </c>
      <c r="E2255" s="12" t="s">
        <v>62</v>
      </c>
      <c r="F2255" s="12" t="s">
        <v>268</v>
      </c>
      <c r="G2255" s="3"/>
      <c r="H2255" s="3"/>
      <c r="I2255" s="97" t="s">
        <v>790</v>
      </c>
      <c r="J2255" s="164" t="s">
        <v>93</v>
      </c>
      <c r="K2255" s="165"/>
      <c r="L2255" s="165"/>
      <c r="M2255" s="165"/>
      <c r="N2255" s="165"/>
      <c r="O2255" s="165"/>
      <c r="P2255" s="165"/>
      <c r="Q2255" s="165"/>
      <c r="R2255" s="166"/>
    </row>
    <row r="2256" spans="2:18" x14ac:dyDescent="0.25">
      <c r="B2256" s="130" t="s">
        <v>51</v>
      </c>
      <c r="C2256" s="131"/>
      <c r="D2256" s="131"/>
      <c r="E2256" s="131"/>
      <c r="F2256" s="131"/>
      <c r="G2256" s="131"/>
      <c r="H2256" s="131"/>
      <c r="I2256" s="131"/>
      <c r="J2256" s="167" t="s">
        <v>380</v>
      </c>
      <c r="K2256" s="168"/>
      <c r="L2256" s="168"/>
      <c r="M2256" s="168"/>
      <c r="N2256" s="168"/>
      <c r="O2256" s="168"/>
      <c r="P2256" s="168"/>
      <c r="Q2256" s="168"/>
      <c r="R2256" s="169"/>
    </row>
    <row r="2257" spans="2:18" ht="61.15" customHeight="1" x14ac:dyDescent="0.25">
      <c r="B2257" s="130"/>
      <c r="C2257" s="131"/>
      <c r="D2257" s="131"/>
      <c r="E2257" s="131"/>
      <c r="F2257" s="131"/>
      <c r="G2257" s="131"/>
      <c r="H2257" s="131"/>
      <c r="I2257" s="131"/>
      <c r="J2257" s="170"/>
      <c r="K2257" s="171"/>
      <c r="L2257" s="171"/>
      <c r="M2257" s="171"/>
      <c r="N2257" s="171"/>
      <c r="O2257" s="171"/>
      <c r="P2257" s="171"/>
      <c r="Q2257" s="171"/>
      <c r="R2257" s="172"/>
    </row>
    <row r="2258" spans="2:18" ht="14.45" customHeight="1" x14ac:dyDescent="0.25">
      <c r="B2258" s="130" t="s">
        <v>54</v>
      </c>
      <c r="C2258" s="131"/>
      <c r="D2258" s="131"/>
      <c r="E2258" s="131"/>
      <c r="F2258" s="131"/>
      <c r="G2258" s="131"/>
      <c r="H2258" s="131"/>
      <c r="I2258" s="131"/>
      <c r="J2258" s="132" t="s">
        <v>590</v>
      </c>
      <c r="K2258" s="133"/>
      <c r="L2258" s="133"/>
      <c r="M2258" s="133"/>
      <c r="N2258" s="133"/>
      <c r="O2258" s="133"/>
      <c r="P2258" s="133"/>
      <c r="Q2258" s="133"/>
      <c r="R2258" s="134"/>
    </row>
    <row r="2259" spans="2:18" x14ac:dyDescent="0.25">
      <c r="B2259" s="130"/>
      <c r="C2259" s="131"/>
      <c r="D2259" s="131"/>
      <c r="E2259" s="131"/>
      <c r="F2259" s="131"/>
      <c r="G2259" s="131"/>
      <c r="H2259" s="131"/>
      <c r="I2259" s="131"/>
      <c r="J2259" s="135"/>
      <c r="K2259" s="136"/>
      <c r="L2259" s="136"/>
      <c r="M2259" s="136"/>
      <c r="N2259" s="136"/>
      <c r="O2259" s="136"/>
      <c r="P2259" s="136"/>
      <c r="Q2259" s="136"/>
      <c r="R2259" s="137"/>
    </row>
    <row r="2260" spans="2:18" x14ac:dyDescent="0.25">
      <c r="B2260" s="130" t="s">
        <v>362</v>
      </c>
      <c r="C2260" s="131"/>
      <c r="D2260" s="131"/>
      <c r="E2260" s="131"/>
      <c r="F2260" s="131"/>
      <c r="G2260" s="131"/>
      <c r="H2260" s="131"/>
      <c r="I2260" s="131"/>
      <c r="J2260" s="135"/>
      <c r="K2260" s="136"/>
      <c r="L2260" s="136"/>
      <c r="M2260" s="136"/>
      <c r="N2260" s="136"/>
      <c r="O2260" s="136"/>
      <c r="P2260" s="136"/>
      <c r="Q2260" s="136"/>
      <c r="R2260" s="137"/>
    </row>
    <row r="2261" spans="2:18" ht="15.75" thickBot="1" x14ac:dyDescent="0.3">
      <c r="B2261" s="141"/>
      <c r="C2261" s="142"/>
      <c r="D2261" s="142"/>
      <c r="E2261" s="142"/>
      <c r="F2261" s="142"/>
      <c r="G2261" s="142"/>
      <c r="H2261" s="142"/>
      <c r="I2261" s="142"/>
      <c r="J2261" s="138"/>
      <c r="K2261" s="139"/>
      <c r="L2261" s="139"/>
      <c r="M2261" s="139"/>
      <c r="N2261" s="139"/>
      <c r="O2261" s="139"/>
      <c r="P2261" s="139"/>
      <c r="Q2261" s="139"/>
      <c r="R2261" s="140"/>
    </row>
    <row r="2262" spans="2:18" thickBot="1" x14ac:dyDescent="0.35">
      <c r="B2262" s="25"/>
      <c r="C2262" s="25"/>
      <c r="D2262" s="25"/>
      <c r="E2262" s="25"/>
      <c r="F2262" s="25"/>
      <c r="G2262" s="25"/>
      <c r="H2262" s="25"/>
      <c r="I2262" s="25"/>
      <c r="J2262" s="37"/>
      <c r="K2262" s="37"/>
      <c r="L2262" s="37"/>
      <c r="M2262" s="37"/>
      <c r="N2262" s="37"/>
      <c r="O2262" s="37"/>
      <c r="P2262" s="37"/>
      <c r="Q2262" s="37"/>
      <c r="R2262" s="37"/>
    </row>
    <row r="2263" spans="2:18" x14ac:dyDescent="0.25">
      <c r="B2263" s="173" t="s">
        <v>1</v>
      </c>
      <c r="C2263" s="154"/>
      <c r="D2263" s="154"/>
      <c r="E2263" s="154"/>
      <c r="F2263" s="154"/>
      <c r="G2263" s="154"/>
      <c r="H2263" s="154"/>
      <c r="I2263" s="154"/>
      <c r="J2263" s="154"/>
      <c r="K2263" s="154"/>
      <c r="L2263" s="154"/>
      <c r="M2263" s="154"/>
      <c r="N2263" s="154"/>
      <c r="O2263" s="154"/>
      <c r="P2263" s="154"/>
      <c r="Q2263" s="154"/>
      <c r="R2263" s="155"/>
    </row>
    <row r="2264" spans="2:18" x14ac:dyDescent="0.25">
      <c r="B2264" s="174"/>
      <c r="C2264" s="157"/>
      <c r="D2264" s="157"/>
      <c r="E2264" s="157"/>
      <c r="F2264" s="157"/>
      <c r="G2264" s="157"/>
      <c r="H2264" s="157"/>
      <c r="I2264" s="157"/>
      <c r="J2264" s="157"/>
      <c r="K2264" s="157"/>
      <c r="L2264" s="157"/>
      <c r="M2264" s="157"/>
      <c r="N2264" s="157"/>
      <c r="O2264" s="157"/>
      <c r="P2264" s="157"/>
      <c r="Q2264" s="157"/>
      <c r="R2264" s="158"/>
    </row>
    <row r="2265" spans="2:18" x14ac:dyDescent="0.25">
      <c r="B2265" s="174"/>
      <c r="C2265" s="157"/>
      <c r="D2265" s="157"/>
      <c r="E2265" s="157"/>
      <c r="F2265" s="157"/>
      <c r="G2265" s="157"/>
      <c r="H2265" s="157"/>
      <c r="I2265" s="157"/>
      <c r="J2265" s="157"/>
      <c r="K2265" s="157"/>
      <c r="L2265" s="157"/>
      <c r="M2265" s="157"/>
      <c r="N2265" s="157"/>
      <c r="O2265" s="157"/>
      <c r="P2265" s="157"/>
      <c r="Q2265" s="157"/>
      <c r="R2265" s="158"/>
    </row>
    <row r="2266" spans="2:18" x14ac:dyDescent="0.25">
      <c r="B2266" s="174" t="s">
        <v>2</v>
      </c>
      <c r="C2266" s="157"/>
      <c r="D2266" s="157"/>
      <c r="E2266" s="157"/>
      <c r="F2266" s="157"/>
      <c r="G2266" s="157"/>
      <c r="H2266" s="157"/>
      <c r="I2266" s="157"/>
      <c r="J2266" s="157"/>
      <c r="K2266" s="157"/>
      <c r="L2266" s="157"/>
      <c r="M2266" s="157"/>
      <c r="N2266" s="157"/>
      <c r="O2266" s="157"/>
      <c r="P2266" s="157"/>
      <c r="Q2266" s="157"/>
      <c r="R2266" s="158"/>
    </row>
    <row r="2267" spans="2:18" x14ac:dyDescent="0.25">
      <c r="B2267" s="174"/>
      <c r="C2267" s="157"/>
      <c r="D2267" s="157"/>
      <c r="E2267" s="157"/>
      <c r="F2267" s="157"/>
      <c r="G2267" s="157"/>
      <c r="H2267" s="157"/>
      <c r="I2267" s="157"/>
      <c r="J2267" s="157"/>
      <c r="K2267" s="157"/>
      <c r="L2267" s="157"/>
      <c r="M2267" s="157"/>
      <c r="N2267" s="157"/>
      <c r="O2267" s="157"/>
      <c r="P2267" s="157"/>
      <c r="Q2267" s="157"/>
      <c r="R2267" s="158"/>
    </row>
    <row r="2268" spans="2:18" ht="15.75" thickBot="1" x14ac:dyDescent="0.3">
      <c r="B2268" s="175" t="s">
        <v>3</v>
      </c>
      <c r="C2268" s="146"/>
      <c r="D2268" s="146"/>
      <c r="E2268" s="146"/>
      <c r="F2268" s="146"/>
      <c r="G2268" s="146"/>
      <c r="H2268" s="146"/>
      <c r="I2268" s="146"/>
      <c r="J2268" s="146"/>
      <c r="K2268" s="146"/>
      <c r="L2268" s="146"/>
      <c r="M2268" s="146"/>
      <c r="N2268" s="146"/>
      <c r="O2268" s="146"/>
      <c r="P2268" s="146"/>
      <c r="Q2268" s="146"/>
      <c r="R2268" s="176"/>
    </row>
    <row r="2269" spans="2:18" thickBot="1" x14ac:dyDescent="0.35"/>
    <row r="2270" spans="2:18" ht="14.45" x14ac:dyDescent="0.3">
      <c r="B2270" s="177"/>
      <c r="C2270" s="178"/>
      <c r="D2270" s="178"/>
      <c r="E2270" s="178"/>
      <c r="F2270" s="178"/>
      <c r="G2270" s="178"/>
      <c r="H2270" s="178"/>
      <c r="I2270" s="178"/>
      <c r="J2270" s="178"/>
      <c r="K2270" s="178"/>
      <c r="L2270" s="178"/>
      <c r="M2270" s="178"/>
      <c r="N2270" s="178"/>
      <c r="O2270" s="178"/>
      <c r="P2270" s="178"/>
      <c r="Q2270" s="178"/>
      <c r="R2270" s="9"/>
    </row>
    <row r="2271" spans="2:18" ht="15.75" thickBot="1" x14ac:dyDescent="0.3">
      <c r="B2271" s="143" t="s">
        <v>4</v>
      </c>
      <c r="C2271" s="144"/>
      <c r="D2271" s="146" t="s">
        <v>273</v>
      </c>
      <c r="E2271" s="146"/>
      <c r="F2271" s="58"/>
      <c r="G2271" s="58" t="s">
        <v>7</v>
      </c>
      <c r="H2271" s="179">
        <v>43546</v>
      </c>
      <c r="I2271" s="146"/>
      <c r="J2271" s="58"/>
      <c r="K2271" s="58" t="s">
        <v>11</v>
      </c>
      <c r="L2271" s="147" t="s">
        <v>228</v>
      </c>
      <c r="M2271" s="147"/>
      <c r="N2271" s="58"/>
      <c r="O2271" s="58" t="s">
        <v>13</v>
      </c>
      <c r="P2271" s="109" t="s">
        <v>584</v>
      </c>
      <c r="Q2271" s="144"/>
      <c r="R2271" s="145"/>
    </row>
    <row r="2272" spans="2:18" ht="14.45" x14ac:dyDescent="0.3">
      <c r="B2272" s="143"/>
      <c r="C2272" s="144"/>
      <c r="D2272" s="144"/>
      <c r="E2272" s="144"/>
      <c r="F2272" s="144"/>
      <c r="G2272" s="144"/>
      <c r="H2272" s="144"/>
      <c r="I2272" s="144"/>
      <c r="J2272" s="144"/>
      <c r="K2272" s="144"/>
      <c r="L2272" s="144"/>
      <c r="M2272" s="144"/>
      <c r="N2272" s="144"/>
      <c r="O2272" s="144"/>
      <c r="P2272" s="144"/>
      <c r="Q2272" s="144"/>
      <c r="R2272" s="145"/>
    </row>
    <row r="2273" spans="2:18" ht="15.75" thickBot="1" x14ac:dyDescent="0.3">
      <c r="B2273" s="143" t="s">
        <v>5</v>
      </c>
      <c r="C2273" s="144"/>
      <c r="D2273" s="146"/>
      <c r="E2273" s="146"/>
      <c r="F2273" s="58"/>
      <c r="G2273" s="58" t="s">
        <v>8</v>
      </c>
      <c r="H2273" s="146">
        <v>1230</v>
      </c>
      <c r="I2273" s="146"/>
      <c r="J2273" s="58"/>
      <c r="K2273" s="58" t="s">
        <v>12</v>
      </c>
      <c r="L2273" s="147"/>
      <c r="M2273" s="147"/>
      <c r="N2273" s="58"/>
      <c r="O2273" s="58" t="s">
        <v>14</v>
      </c>
      <c r="P2273" s="106" t="s">
        <v>585</v>
      </c>
      <c r="Q2273" s="144"/>
      <c r="R2273" s="145"/>
    </row>
    <row r="2274" spans="2:18" ht="14.45" x14ac:dyDescent="0.3">
      <c r="B2274" s="143"/>
      <c r="C2274" s="144"/>
      <c r="D2274" s="144"/>
      <c r="E2274" s="144"/>
      <c r="F2274" s="144"/>
      <c r="G2274" s="144"/>
      <c r="H2274" s="144"/>
      <c r="I2274" s="144"/>
      <c r="J2274" s="144"/>
      <c r="K2274" s="144"/>
      <c r="L2274" s="144"/>
      <c r="M2274" s="144"/>
      <c r="N2274" s="144"/>
      <c r="O2274" s="144"/>
      <c r="P2274" s="144"/>
      <c r="Q2274" s="144"/>
      <c r="R2274" s="145"/>
    </row>
    <row r="2275" spans="2:18" ht="15.75" thickBot="1" x14ac:dyDescent="0.3">
      <c r="B2275" s="143" t="s">
        <v>6</v>
      </c>
      <c r="C2275" s="144"/>
      <c r="D2275" s="146" t="s">
        <v>213</v>
      </c>
      <c r="E2275" s="146"/>
      <c r="F2275" s="58"/>
      <c r="G2275" s="58" t="s">
        <v>9</v>
      </c>
      <c r="H2275" s="146" t="s">
        <v>214</v>
      </c>
      <c r="I2275" s="146"/>
      <c r="J2275" s="58"/>
      <c r="K2275" s="58" t="s">
        <v>10</v>
      </c>
      <c r="L2275" s="147"/>
      <c r="M2275" s="147"/>
      <c r="N2275" s="58"/>
      <c r="O2275" s="58" t="s">
        <v>15</v>
      </c>
      <c r="P2275" s="47">
        <v>76</v>
      </c>
      <c r="Q2275" s="46" t="s">
        <v>16</v>
      </c>
      <c r="R2275" s="48">
        <v>154</v>
      </c>
    </row>
    <row r="2276" spans="2:18" thickBot="1" x14ac:dyDescent="0.35">
      <c r="B2276" s="148"/>
      <c r="C2276" s="149"/>
      <c r="D2276" s="149"/>
      <c r="E2276" s="149"/>
      <c r="F2276" s="149"/>
      <c r="G2276" s="149"/>
      <c r="H2276" s="149"/>
      <c r="I2276" s="149"/>
      <c r="J2276" s="149"/>
      <c r="K2276" s="149"/>
      <c r="L2276" s="149"/>
      <c r="M2276" s="149"/>
      <c r="N2276" s="149"/>
      <c r="O2276" s="149"/>
      <c r="P2276" s="149"/>
      <c r="Q2276" s="149"/>
      <c r="R2276" s="150"/>
    </row>
    <row r="2277" spans="2:18" thickBot="1" x14ac:dyDescent="0.35"/>
    <row r="2278" spans="2:18" x14ac:dyDescent="0.25">
      <c r="B2278" s="151" t="s">
        <v>17</v>
      </c>
      <c r="C2278" s="152"/>
      <c r="D2278" s="152"/>
      <c r="E2278" s="152"/>
      <c r="F2278" s="152"/>
      <c r="G2278" s="152"/>
      <c r="H2278" s="152"/>
      <c r="I2278" s="152"/>
      <c r="J2278" s="153" t="s">
        <v>24</v>
      </c>
      <c r="K2278" s="154"/>
      <c r="L2278" s="154"/>
      <c r="M2278" s="154"/>
      <c r="N2278" s="154"/>
      <c r="O2278" s="154"/>
      <c r="P2278" s="154"/>
      <c r="Q2278" s="154"/>
      <c r="R2278" s="155"/>
    </row>
    <row r="2279" spans="2:18" x14ac:dyDescent="0.25">
      <c r="B2279" s="162" t="s">
        <v>18</v>
      </c>
      <c r="C2279" s="163" t="s">
        <v>19</v>
      </c>
      <c r="D2279" s="163" t="s">
        <v>20</v>
      </c>
      <c r="E2279" s="147" t="s">
        <v>25</v>
      </c>
      <c r="F2279" s="147"/>
      <c r="G2279" s="147" t="s">
        <v>26</v>
      </c>
      <c r="H2279" s="147"/>
      <c r="I2279" s="163" t="s">
        <v>23</v>
      </c>
      <c r="J2279" s="156"/>
      <c r="K2279" s="157"/>
      <c r="L2279" s="157"/>
      <c r="M2279" s="157"/>
      <c r="N2279" s="157"/>
      <c r="O2279" s="157"/>
      <c r="P2279" s="157"/>
      <c r="Q2279" s="157"/>
      <c r="R2279" s="158"/>
    </row>
    <row r="2280" spans="2:18" x14ac:dyDescent="0.25">
      <c r="B2280" s="162"/>
      <c r="C2280" s="163"/>
      <c r="D2280" s="163"/>
      <c r="E2280" s="38" t="s">
        <v>21</v>
      </c>
      <c r="F2280" s="38" t="s">
        <v>22</v>
      </c>
      <c r="G2280" s="38" t="s">
        <v>21</v>
      </c>
      <c r="H2280" s="38" t="s">
        <v>22</v>
      </c>
      <c r="I2280" s="163"/>
      <c r="J2280" s="159"/>
      <c r="K2280" s="160"/>
      <c r="L2280" s="160"/>
      <c r="M2280" s="160"/>
      <c r="N2280" s="160"/>
      <c r="O2280" s="160"/>
      <c r="P2280" s="160"/>
      <c r="Q2280" s="160"/>
      <c r="R2280" s="161"/>
    </row>
    <row r="2281" spans="2:18" ht="34.15" customHeight="1" x14ac:dyDescent="0.25">
      <c r="B2281" s="11" t="s">
        <v>50</v>
      </c>
      <c r="C2281" s="12" t="s">
        <v>58</v>
      </c>
      <c r="D2281" s="12" t="s">
        <v>56</v>
      </c>
      <c r="E2281" s="12" t="s">
        <v>62</v>
      </c>
      <c r="F2281" s="12" t="s">
        <v>268</v>
      </c>
      <c r="G2281" s="3"/>
      <c r="H2281" s="3"/>
      <c r="I2281" s="97" t="s">
        <v>791</v>
      </c>
      <c r="J2281" s="164" t="s">
        <v>93</v>
      </c>
      <c r="K2281" s="165"/>
      <c r="L2281" s="165"/>
      <c r="M2281" s="165"/>
      <c r="N2281" s="165"/>
      <c r="O2281" s="165"/>
      <c r="P2281" s="165"/>
      <c r="Q2281" s="165"/>
      <c r="R2281" s="166"/>
    </row>
    <row r="2282" spans="2:18" ht="37.15" customHeight="1" x14ac:dyDescent="0.25">
      <c r="B2282" s="11" t="s">
        <v>94</v>
      </c>
      <c r="C2282" s="12" t="s">
        <v>58</v>
      </c>
      <c r="D2282" s="12" t="s">
        <v>56</v>
      </c>
      <c r="E2282" s="12" t="s">
        <v>62</v>
      </c>
      <c r="F2282" s="12" t="s">
        <v>268</v>
      </c>
      <c r="G2282" s="3"/>
      <c r="H2282" s="3"/>
      <c r="I2282" s="45"/>
      <c r="J2282" s="164" t="s">
        <v>93</v>
      </c>
      <c r="K2282" s="165"/>
      <c r="L2282" s="165"/>
      <c r="M2282" s="165"/>
      <c r="N2282" s="165"/>
      <c r="O2282" s="165"/>
      <c r="P2282" s="165"/>
      <c r="Q2282" s="165"/>
      <c r="R2282" s="166"/>
    </row>
    <row r="2283" spans="2:18" x14ac:dyDescent="0.25">
      <c r="B2283" s="130" t="s">
        <v>51</v>
      </c>
      <c r="C2283" s="131"/>
      <c r="D2283" s="131"/>
      <c r="E2283" s="131"/>
      <c r="F2283" s="131"/>
      <c r="G2283" s="131"/>
      <c r="H2283" s="131"/>
      <c r="I2283" s="131"/>
      <c r="J2283" s="167" t="s">
        <v>380</v>
      </c>
      <c r="K2283" s="168"/>
      <c r="L2283" s="168"/>
      <c r="M2283" s="168"/>
      <c r="N2283" s="168"/>
      <c r="O2283" s="168"/>
      <c r="P2283" s="168"/>
      <c r="Q2283" s="168"/>
      <c r="R2283" s="169"/>
    </row>
    <row r="2284" spans="2:18" ht="67.150000000000006" customHeight="1" x14ac:dyDescent="0.25">
      <c r="B2284" s="130"/>
      <c r="C2284" s="131"/>
      <c r="D2284" s="131"/>
      <c r="E2284" s="131"/>
      <c r="F2284" s="131"/>
      <c r="G2284" s="131"/>
      <c r="H2284" s="131"/>
      <c r="I2284" s="131"/>
      <c r="J2284" s="170"/>
      <c r="K2284" s="171"/>
      <c r="L2284" s="171"/>
      <c r="M2284" s="171"/>
      <c r="N2284" s="171"/>
      <c r="O2284" s="171"/>
      <c r="P2284" s="171"/>
      <c r="Q2284" s="171"/>
      <c r="R2284" s="172"/>
    </row>
    <row r="2285" spans="2:18" ht="14.45" customHeight="1" x14ac:dyDescent="0.25">
      <c r="B2285" s="130" t="s">
        <v>54</v>
      </c>
      <c r="C2285" s="131"/>
      <c r="D2285" s="131"/>
      <c r="E2285" s="131"/>
      <c r="F2285" s="131"/>
      <c r="G2285" s="131"/>
      <c r="H2285" s="131"/>
      <c r="I2285" s="131"/>
      <c r="J2285" s="132" t="s">
        <v>590</v>
      </c>
      <c r="K2285" s="133"/>
      <c r="L2285" s="133"/>
      <c r="M2285" s="133"/>
      <c r="N2285" s="133"/>
      <c r="O2285" s="133"/>
      <c r="P2285" s="133"/>
      <c r="Q2285" s="133"/>
      <c r="R2285" s="134"/>
    </row>
    <row r="2286" spans="2:18" x14ac:dyDescent="0.25">
      <c r="B2286" s="130"/>
      <c r="C2286" s="131"/>
      <c r="D2286" s="131"/>
      <c r="E2286" s="131"/>
      <c r="F2286" s="131"/>
      <c r="G2286" s="131"/>
      <c r="H2286" s="131"/>
      <c r="I2286" s="131"/>
      <c r="J2286" s="135"/>
      <c r="K2286" s="136"/>
      <c r="L2286" s="136"/>
      <c r="M2286" s="136"/>
      <c r="N2286" s="136"/>
      <c r="O2286" s="136"/>
      <c r="P2286" s="136"/>
      <c r="Q2286" s="136"/>
      <c r="R2286" s="137"/>
    </row>
    <row r="2287" spans="2:18" x14ac:dyDescent="0.25">
      <c r="B2287" s="130" t="s">
        <v>362</v>
      </c>
      <c r="C2287" s="131"/>
      <c r="D2287" s="131"/>
      <c r="E2287" s="131"/>
      <c r="F2287" s="131"/>
      <c r="G2287" s="131"/>
      <c r="H2287" s="131"/>
      <c r="I2287" s="131"/>
      <c r="J2287" s="135"/>
      <c r="K2287" s="136"/>
      <c r="L2287" s="136"/>
      <c r="M2287" s="136"/>
      <c r="N2287" s="136"/>
      <c r="O2287" s="136"/>
      <c r="P2287" s="136"/>
      <c r="Q2287" s="136"/>
      <c r="R2287" s="137"/>
    </row>
    <row r="2288" spans="2:18" ht="15.75" thickBot="1" x14ac:dyDescent="0.3">
      <c r="B2288" s="141"/>
      <c r="C2288" s="142"/>
      <c r="D2288" s="142"/>
      <c r="E2288" s="142"/>
      <c r="F2288" s="142"/>
      <c r="G2288" s="142"/>
      <c r="H2288" s="142"/>
      <c r="I2288" s="142"/>
      <c r="J2288" s="138"/>
      <c r="K2288" s="139"/>
      <c r="L2288" s="139"/>
      <c r="M2288" s="139"/>
      <c r="N2288" s="139"/>
      <c r="O2288" s="139"/>
      <c r="P2288" s="139"/>
      <c r="Q2288" s="139"/>
      <c r="R2288" s="140"/>
    </row>
    <row r="2289" spans="2:18" thickBot="1" x14ac:dyDescent="0.35">
      <c r="B2289" s="25"/>
      <c r="C2289" s="25"/>
      <c r="D2289" s="25"/>
      <c r="E2289" s="25"/>
      <c r="F2289" s="25"/>
      <c r="G2289" s="25"/>
      <c r="H2289" s="25"/>
      <c r="I2289" s="25"/>
      <c r="J2289" s="37"/>
      <c r="K2289" s="37"/>
      <c r="L2289" s="37"/>
      <c r="M2289" s="37"/>
      <c r="N2289" s="37"/>
      <c r="O2289" s="37"/>
      <c r="P2289" s="37"/>
      <c r="Q2289" s="37"/>
      <c r="R2289" s="37"/>
    </row>
    <row r="2290" spans="2:18" x14ac:dyDescent="0.25">
      <c r="B2290" s="173" t="s">
        <v>1</v>
      </c>
      <c r="C2290" s="154"/>
      <c r="D2290" s="154"/>
      <c r="E2290" s="154"/>
      <c r="F2290" s="154"/>
      <c r="G2290" s="154"/>
      <c r="H2290" s="154"/>
      <c r="I2290" s="154"/>
      <c r="J2290" s="154"/>
      <c r="K2290" s="154"/>
      <c r="L2290" s="154"/>
      <c r="M2290" s="154"/>
      <c r="N2290" s="154"/>
      <c r="O2290" s="154"/>
      <c r="P2290" s="154"/>
      <c r="Q2290" s="154"/>
      <c r="R2290" s="155"/>
    </row>
    <row r="2291" spans="2:18" x14ac:dyDescent="0.25">
      <c r="B2291" s="174"/>
      <c r="C2291" s="157"/>
      <c r="D2291" s="157"/>
      <c r="E2291" s="157"/>
      <c r="F2291" s="157"/>
      <c r="G2291" s="157"/>
      <c r="H2291" s="157"/>
      <c r="I2291" s="157"/>
      <c r="J2291" s="157"/>
      <c r="K2291" s="157"/>
      <c r="L2291" s="157"/>
      <c r="M2291" s="157"/>
      <c r="N2291" s="157"/>
      <c r="O2291" s="157"/>
      <c r="P2291" s="157"/>
      <c r="Q2291" s="157"/>
      <c r="R2291" s="158"/>
    </row>
    <row r="2292" spans="2:18" x14ac:dyDescent="0.25">
      <c r="B2292" s="174"/>
      <c r="C2292" s="157"/>
      <c r="D2292" s="157"/>
      <c r="E2292" s="157"/>
      <c r="F2292" s="157"/>
      <c r="G2292" s="157"/>
      <c r="H2292" s="157"/>
      <c r="I2292" s="157"/>
      <c r="J2292" s="157"/>
      <c r="K2292" s="157"/>
      <c r="L2292" s="157"/>
      <c r="M2292" s="157"/>
      <c r="N2292" s="157"/>
      <c r="O2292" s="157"/>
      <c r="P2292" s="157"/>
      <c r="Q2292" s="157"/>
      <c r="R2292" s="158"/>
    </row>
    <row r="2293" spans="2:18" x14ac:dyDescent="0.25">
      <c r="B2293" s="174" t="s">
        <v>2</v>
      </c>
      <c r="C2293" s="157"/>
      <c r="D2293" s="157"/>
      <c r="E2293" s="157"/>
      <c r="F2293" s="157"/>
      <c r="G2293" s="157"/>
      <c r="H2293" s="157"/>
      <c r="I2293" s="157"/>
      <c r="J2293" s="157"/>
      <c r="K2293" s="157"/>
      <c r="L2293" s="157"/>
      <c r="M2293" s="157"/>
      <c r="N2293" s="157"/>
      <c r="O2293" s="157"/>
      <c r="P2293" s="157"/>
      <c r="Q2293" s="157"/>
      <c r="R2293" s="158"/>
    </row>
    <row r="2294" spans="2:18" x14ac:dyDescent="0.25">
      <c r="B2294" s="174"/>
      <c r="C2294" s="157"/>
      <c r="D2294" s="157"/>
      <c r="E2294" s="157"/>
      <c r="F2294" s="157"/>
      <c r="G2294" s="157"/>
      <c r="H2294" s="157"/>
      <c r="I2294" s="157"/>
      <c r="J2294" s="157"/>
      <c r="K2294" s="157"/>
      <c r="L2294" s="157"/>
      <c r="M2294" s="157"/>
      <c r="N2294" s="157"/>
      <c r="O2294" s="157"/>
      <c r="P2294" s="157"/>
      <c r="Q2294" s="157"/>
      <c r="R2294" s="158"/>
    </row>
    <row r="2295" spans="2:18" ht="15.75" thickBot="1" x14ac:dyDescent="0.3">
      <c r="B2295" s="175" t="s">
        <v>3</v>
      </c>
      <c r="C2295" s="146"/>
      <c r="D2295" s="146"/>
      <c r="E2295" s="146"/>
      <c r="F2295" s="146"/>
      <c r="G2295" s="146"/>
      <c r="H2295" s="146"/>
      <c r="I2295" s="146"/>
      <c r="J2295" s="146"/>
      <c r="K2295" s="146"/>
      <c r="L2295" s="146"/>
      <c r="M2295" s="146"/>
      <c r="N2295" s="146"/>
      <c r="O2295" s="146"/>
      <c r="P2295" s="146"/>
      <c r="Q2295" s="146"/>
      <c r="R2295" s="176"/>
    </row>
    <row r="2296" spans="2:18" thickBot="1" x14ac:dyDescent="0.35"/>
    <row r="2297" spans="2:18" ht="14.45" x14ac:dyDescent="0.3">
      <c r="B2297" s="177"/>
      <c r="C2297" s="178"/>
      <c r="D2297" s="178"/>
      <c r="E2297" s="178"/>
      <c r="F2297" s="178"/>
      <c r="G2297" s="178"/>
      <c r="H2297" s="178"/>
      <c r="I2297" s="178"/>
      <c r="J2297" s="178"/>
      <c r="K2297" s="178"/>
      <c r="L2297" s="178"/>
      <c r="M2297" s="178"/>
      <c r="N2297" s="178"/>
      <c r="O2297" s="178"/>
      <c r="P2297" s="178"/>
      <c r="Q2297" s="178"/>
      <c r="R2297" s="9"/>
    </row>
    <row r="2298" spans="2:18" ht="15.75" thickBot="1" x14ac:dyDescent="0.3">
      <c r="B2298" s="143" t="s">
        <v>4</v>
      </c>
      <c r="C2298" s="144"/>
      <c r="D2298" s="146" t="s">
        <v>273</v>
      </c>
      <c r="E2298" s="146"/>
      <c r="F2298" s="58"/>
      <c r="G2298" s="58" t="s">
        <v>7</v>
      </c>
      <c r="H2298" s="179">
        <v>43546</v>
      </c>
      <c r="I2298" s="146"/>
      <c r="J2298" s="58"/>
      <c r="K2298" s="58" t="s">
        <v>11</v>
      </c>
      <c r="L2298" s="147" t="s">
        <v>228</v>
      </c>
      <c r="M2298" s="147"/>
      <c r="N2298" s="58"/>
      <c r="O2298" s="58" t="s">
        <v>13</v>
      </c>
      <c r="P2298" s="108" t="s">
        <v>585</v>
      </c>
      <c r="Q2298" s="144"/>
      <c r="R2298" s="145"/>
    </row>
    <row r="2299" spans="2:18" ht="14.45" x14ac:dyDescent="0.3">
      <c r="B2299" s="143"/>
      <c r="C2299" s="144"/>
      <c r="D2299" s="144"/>
      <c r="E2299" s="144"/>
      <c r="F2299" s="144"/>
      <c r="G2299" s="144"/>
      <c r="H2299" s="144"/>
      <c r="I2299" s="144"/>
      <c r="J2299" s="144"/>
      <c r="K2299" s="144"/>
      <c r="L2299" s="144"/>
      <c r="M2299" s="144"/>
      <c r="N2299" s="144"/>
      <c r="O2299" s="144"/>
      <c r="P2299" s="144"/>
      <c r="Q2299" s="144"/>
      <c r="R2299" s="145"/>
    </row>
    <row r="2300" spans="2:18" ht="15.75" thickBot="1" x14ac:dyDescent="0.3">
      <c r="B2300" s="143" t="s">
        <v>5</v>
      </c>
      <c r="C2300" s="144"/>
      <c r="D2300" s="146"/>
      <c r="E2300" s="146"/>
      <c r="F2300" s="58"/>
      <c r="G2300" s="58" t="s">
        <v>8</v>
      </c>
      <c r="H2300" s="146">
        <v>1230</v>
      </c>
      <c r="I2300" s="146"/>
      <c r="J2300" s="58"/>
      <c r="K2300" s="58" t="s">
        <v>12</v>
      </c>
      <c r="L2300" s="147"/>
      <c r="M2300" s="147"/>
      <c r="N2300" s="58"/>
      <c r="O2300" s="58" t="s">
        <v>14</v>
      </c>
      <c r="P2300" s="106" t="s">
        <v>586</v>
      </c>
      <c r="Q2300" s="144"/>
      <c r="R2300" s="145"/>
    </row>
    <row r="2301" spans="2:18" ht="14.45" x14ac:dyDescent="0.3">
      <c r="B2301" s="143"/>
      <c r="C2301" s="144"/>
      <c r="D2301" s="144"/>
      <c r="E2301" s="144"/>
      <c r="F2301" s="144"/>
      <c r="G2301" s="144"/>
      <c r="H2301" s="144"/>
      <c r="I2301" s="144"/>
      <c r="J2301" s="144"/>
      <c r="K2301" s="144"/>
      <c r="L2301" s="144"/>
      <c r="M2301" s="144"/>
      <c r="N2301" s="144"/>
      <c r="O2301" s="144"/>
      <c r="P2301" s="144"/>
      <c r="Q2301" s="144"/>
      <c r="R2301" s="145"/>
    </row>
    <row r="2302" spans="2:18" ht="15.75" thickBot="1" x14ac:dyDescent="0.3">
      <c r="B2302" s="143" t="s">
        <v>6</v>
      </c>
      <c r="C2302" s="144"/>
      <c r="D2302" s="146" t="s">
        <v>213</v>
      </c>
      <c r="E2302" s="146"/>
      <c r="F2302" s="58"/>
      <c r="G2302" s="58" t="s">
        <v>9</v>
      </c>
      <c r="H2302" s="146" t="s">
        <v>214</v>
      </c>
      <c r="I2302" s="146"/>
      <c r="J2302" s="58"/>
      <c r="K2302" s="58" t="s">
        <v>10</v>
      </c>
      <c r="L2302" s="147"/>
      <c r="M2302" s="147"/>
      <c r="N2302" s="58"/>
      <c r="O2302" s="58" t="s">
        <v>15</v>
      </c>
      <c r="P2302" s="47">
        <v>77</v>
      </c>
      <c r="Q2302" s="46" t="s">
        <v>16</v>
      </c>
      <c r="R2302" s="48">
        <v>154</v>
      </c>
    </row>
    <row r="2303" spans="2:18" thickBot="1" x14ac:dyDescent="0.35">
      <c r="B2303" s="148"/>
      <c r="C2303" s="149"/>
      <c r="D2303" s="149"/>
      <c r="E2303" s="149"/>
      <c r="F2303" s="149"/>
      <c r="G2303" s="149"/>
      <c r="H2303" s="149"/>
      <c r="I2303" s="149"/>
      <c r="J2303" s="149"/>
      <c r="K2303" s="149"/>
      <c r="L2303" s="149"/>
      <c r="M2303" s="149"/>
      <c r="N2303" s="149"/>
      <c r="O2303" s="149"/>
      <c r="P2303" s="149"/>
      <c r="Q2303" s="149"/>
      <c r="R2303" s="150"/>
    </row>
    <row r="2304" spans="2:18" thickBot="1" x14ac:dyDescent="0.35"/>
    <row r="2305" spans="2:18" x14ac:dyDescent="0.25">
      <c r="B2305" s="151" t="s">
        <v>17</v>
      </c>
      <c r="C2305" s="152"/>
      <c r="D2305" s="152"/>
      <c r="E2305" s="152"/>
      <c r="F2305" s="152"/>
      <c r="G2305" s="152"/>
      <c r="H2305" s="152"/>
      <c r="I2305" s="152"/>
      <c r="J2305" s="153" t="s">
        <v>24</v>
      </c>
      <c r="K2305" s="154"/>
      <c r="L2305" s="154"/>
      <c r="M2305" s="154"/>
      <c r="N2305" s="154"/>
      <c r="O2305" s="154"/>
      <c r="P2305" s="154"/>
      <c r="Q2305" s="154"/>
      <c r="R2305" s="155"/>
    </row>
    <row r="2306" spans="2:18" x14ac:dyDescent="0.25">
      <c r="B2306" s="162" t="s">
        <v>18</v>
      </c>
      <c r="C2306" s="163" t="s">
        <v>19</v>
      </c>
      <c r="D2306" s="163" t="s">
        <v>20</v>
      </c>
      <c r="E2306" s="147" t="s">
        <v>25</v>
      </c>
      <c r="F2306" s="147"/>
      <c r="G2306" s="147" t="s">
        <v>26</v>
      </c>
      <c r="H2306" s="147"/>
      <c r="I2306" s="163" t="s">
        <v>23</v>
      </c>
      <c r="J2306" s="156"/>
      <c r="K2306" s="157"/>
      <c r="L2306" s="157"/>
      <c r="M2306" s="157"/>
      <c r="N2306" s="157"/>
      <c r="O2306" s="157"/>
      <c r="P2306" s="157"/>
      <c r="Q2306" s="157"/>
      <c r="R2306" s="158"/>
    </row>
    <row r="2307" spans="2:18" x14ac:dyDescent="0.25">
      <c r="B2307" s="162"/>
      <c r="C2307" s="163"/>
      <c r="D2307" s="163"/>
      <c r="E2307" s="38" t="s">
        <v>21</v>
      </c>
      <c r="F2307" s="38" t="s">
        <v>22</v>
      </c>
      <c r="G2307" s="38" t="s">
        <v>21</v>
      </c>
      <c r="H2307" s="38" t="s">
        <v>22</v>
      </c>
      <c r="I2307" s="163"/>
      <c r="J2307" s="159"/>
      <c r="K2307" s="160"/>
      <c r="L2307" s="160"/>
      <c r="M2307" s="160"/>
      <c r="N2307" s="160"/>
      <c r="O2307" s="160"/>
      <c r="P2307" s="160"/>
      <c r="Q2307" s="160"/>
      <c r="R2307" s="161"/>
    </row>
    <row r="2308" spans="2:18" ht="31.9" customHeight="1" x14ac:dyDescent="0.25">
      <c r="B2308" s="11" t="s">
        <v>50</v>
      </c>
      <c r="C2308" s="12" t="s">
        <v>58</v>
      </c>
      <c r="D2308" s="12" t="s">
        <v>56</v>
      </c>
      <c r="E2308" s="12" t="s">
        <v>62</v>
      </c>
      <c r="F2308" s="12" t="s">
        <v>268</v>
      </c>
      <c r="G2308" s="3"/>
      <c r="H2308" s="3"/>
      <c r="I2308" s="97" t="s">
        <v>792</v>
      </c>
      <c r="J2308" s="164" t="s">
        <v>93</v>
      </c>
      <c r="K2308" s="165"/>
      <c r="L2308" s="165"/>
      <c r="M2308" s="165"/>
      <c r="N2308" s="165"/>
      <c r="O2308" s="165"/>
      <c r="P2308" s="165"/>
      <c r="Q2308" s="165"/>
      <c r="R2308" s="166"/>
    </row>
    <row r="2309" spans="2:18" ht="43.15" customHeight="1" x14ac:dyDescent="0.25">
      <c r="B2309" s="11" t="s">
        <v>94</v>
      </c>
      <c r="C2309" s="12" t="s">
        <v>58</v>
      </c>
      <c r="D2309" s="12" t="s">
        <v>56</v>
      </c>
      <c r="E2309" s="12" t="s">
        <v>62</v>
      </c>
      <c r="F2309" s="12" t="s">
        <v>268</v>
      </c>
      <c r="G2309" s="3"/>
      <c r="H2309" s="3"/>
      <c r="I2309" s="45"/>
      <c r="J2309" s="164" t="s">
        <v>93</v>
      </c>
      <c r="K2309" s="165"/>
      <c r="L2309" s="165"/>
      <c r="M2309" s="165"/>
      <c r="N2309" s="165"/>
      <c r="O2309" s="165"/>
      <c r="P2309" s="165"/>
      <c r="Q2309" s="165"/>
      <c r="R2309" s="166"/>
    </row>
    <row r="2310" spans="2:18" x14ac:dyDescent="0.25">
      <c r="B2310" s="130" t="s">
        <v>51</v>
      </c>
      <c r="C2310" s="131"/>
      <c r="D2310" s="131"/>
      <c r="E2310" s="131"/>
      <c r="F2310" s="131"/>
      <c r="G2310" s="131"/>
      <c r="H2310" s="131"/>
      <c r="I2310" s="131"/>
      <c r="J2310" s="167" t="s">
        <v>380</v>
      </c>
      <c r="K2310" s="168"/>
      <c r="L2310" s="168"/>
      <c r="M2310" s="168"/>
      <c r="N2310" s="168"/>
      <c r="O2310" s="168"/>
      <c r="P2310" s="168"/>
      <c r="Q2310" s="168"/>
      <c r="R2310" s="169"/>
    </row>
    <row r="2311" spans="2:18" ht="62.45" customHeight="1" x14ac:dyDescent="0.25">
      <c r="B2311" s="130"/>
      <c r="C2311" s="131"/>
      <c r="D2311" s="131"/>
      <c r="E2311" s="131"/>
      <c r="F2311" s="131"/>
      <c r="G2311" s="131"/>
      <c r="H2311" s="131"/>
      <c r="I2311" s="131"/>
      <c r="J2311" s="170"/>
      <c r="K2311" s="171"/>
      <c r="L2311" s="171"/>
      <c r="M2311" s="171"/>
      <c r="N2311" s="171"/>
      <c r="O2311" s="171"/>
      <c r="P2311" s="171"/>
      <c r="Q2311" s="171"/>
      <c r="R2311" s="172"/>
    </row>
    <row r="2312" spans="2:18" ht="14.45" customHeight="1" x14ac:dyDescent="0.25">
      <c r="B2312" s="130" t="s">
        <v>54</v>
      </c>
      <c r="C2312" s="131"/>
      <c r="D2312" s="131"/>
      <c r="E2312" s="131"/>
      <c r="F2312" s="131"/>
      <c r="G2312" s="131"/>
      <c r="H2312" s="131"/>
      <c r="I2312" s="131"/>
      <c r="J2312" s="132" t="s">
        <v>590</v>
      </c>
      <c r="K2312" s="133"/>
      <c r="L2312" s="133"/>
      <c r="M2312" s="133"/>
      <c r="N2312" s="133"/>
      <c r="O2312" s="133"/>
      <c r="P2312" s="133"/>
      <c r="Q2312" s="133"/>
      <c r="R2312" s="134"/>
    </row>
    <row r="2313" spans="2:18" x14ac:dyDescent="0.25">
      <c r="B2313" s="130"/>
      <c r="C2313" s="131"/>
      <c r="D2313" s="131"/>
      <c r="E2313" s="131"/>
      <c r="F2313" s="131"/>
      <c r="G2313" s="131"/>
      <c r="H2313" s="131"/>
      <c r="I2313" s="131"/>
      <c r="J2313" s="135"/>
      <c r="K2313" s="136"/>
      <c r="L2313" s="136"/>
      <c r="M2313" s="136"/>
      <c r="N2313" s="136"/>
      <c r="O2313" s="136"/>
      <c r="P2313" s="136"/>
      <c r="Q2313" s="136"/>
      <c r="R2313" s="137"/>
    </row>
    <row r="2314" spans="2:18" x14ac:dyDescent="0.25">
      <c r="B2314" s="130" t="s">
        <v>362</v>
      </c>
      <c r="C2314" s="131"/>
      <c r="D2314" s="131"/>
      <c r="E2314" s="131"/>
      <c r="F2314" s="131"/>
      <c r="G2314" s="131"/>
      <c r="H2314" s="131"/>
      <c r="I2314" s="131"/>
      <c r="J2314" s="135"/>
      <c r="K2314" s="136"/>
      <c r="L2314" s="136"/>
      <c r="M2314" s="136"/>
      <c r="N2314" s="136"/>
      <c r="O2314" s="136"/>
      <c r="P2314" s="136"/>
      <c r="Q2314" s="136"/>
      <c r="R2314" s="137"/>
    </row>
    <row r="2315" spans="2:18" ht="15.75" thickBot="1" x14ac:dyDescent="0.3">
      <c r="B2315" s="141"/>
      <c r="C2315" s="142"/>
      <c r="D2315" s="142"/>
      <c r="E2315" s="142"/>
      <c r="F2315" s="142"/>
      <c r="G2315" s="142"/>
      <c r="H2315" s="142"/>
      <c r="I2315" s="142"/>
      <c r="J2315" s="138"/>
      <c r="K2315" s="139"/>
      <c r="L2315" s="139"/>
      <c r="M2315" s="139"/>
      <c r="N2315" s="139"/>
      <c r="O2315" s="139"/>
      <c r="P2315" s="139"/>
      <c r="Q2315" s="139"/>
      <c r="R2315" s="140"/>
    </row>
    <row r="2316" spans="2:18" thickBot="1" x14ac:dyDescent="0.35">
      <c r="B2316" s="25"/>
      <c r="C2316" s="25"/>
      <c r="D2316" s="25"/>
      <c r="E2316" s="25"/>
      <c r="F2316" s="25"/>
      <c r="G2316" s="25"/>
      <c r="H2316" s="25"/>
      <c r="I2316" s="25"/>
      <c r="J2316" s="37"/>
      <c r="K2316" s="37"/>
      <c r="L2316" s="37"/>
      <c r="M2316" s="37"/>
      <c r="N2316" s="37"/>
      <c r="O2316" s="37"/>
      <c r="P2316" s="37"/>
      <c r="Q2316" s="37"/>
      <c r="R2316" s="37"/>
    </row>
    <row r="2317" spans="2:18" x14ac:dyDescent="0.25">
      <c r="B2317" s="173" t="s">
        <v>1</v>
      </c>
      <c r="C2317" s="154"/>
      <c r="D2317" s="154"/>
      <c r="E2317" s="154"/>
      <c r="F2317" s="154"/>
      <c r="G2317" s="154"/>
      <c r="H2317" s="154"/>
      <c r="I2317" s="154"/>
      <c r="J2317" s="154"/>
      <c r="K2317" s="154"/>
      <c r="L2317" s="154"/>
      <c r="M2317" s="154"/>
      <c r="N2317" s="154"/>
      <c r="O2317" s="154"/>
      <c r="P2317" s="154"/>
      <c r="Q2317" s="154"/>
      <c r="R2317" s="155"/>
    </row>
    <row r="2318" spans="2:18" x14ac:dyDescent="0.25">
      <c r="B2318" s="174"/>
      <c r="C2318" s="157"/>
      <c r="D2318" s="157"/>
      <c r="E2318" s="157"/>
      <c r="F2318" s="157"/>
      <c r="G2318" s="157"/>
      <c r="H2318" s="157"/>
      <c r="I2318" s="157"/>
      <c r="J2318" s="157"/>
      <c r="K2318" s="157"/>
      <c r="L2318" s="157"/>
      <c r="M2318" s="157"/>
      <c r="N2318" s="157"/>
      <c r="O2318" s="157"/>
      <c r="P2318" s="157"/>
      <c r="Q2318" s="157"/>
      <c r="R2318" s="158"/>
    </row>
    <row r="2319" spans="2:18" x14ac:dyDescent="0.25">
      <c r="B2319" s="174"/>
      <c r="C2319" s="157"/>
      <c r="D2319" s="157"/>
      <c r="E2319" s="157"/>
      <c r="F2319" s="157"/>
      <c r="G2319" s="157"/>
      <c r="H2319" s="157"/>
      <c r="I2319" s="157"/>
      <c r="J2319" s="157"/>
      <c r="K2319" s="157"/>
      <c r="L2319" s="157"/>
      <c r="M2319" s="157"/>
      <c r="N2319" s="157"/>
      <c r="O2319" s="157"/>
      <c r="P2319" s="157"/>
      <c r="Q2319" s="157"/>
      <c r="R2319" s="158"/>
    </row>
    <row r="2320" spans="2:18" x14ac:dyDescent="0.25">
      <c r="B2320" s="174" t="s">
        <v>2</v>
      </c>
      <c r="C2320" s="157"/>
      <c r="D2320" s="157"/>
      <c r="E2320" s="157"/>
      <c r="F2320" s="157"/>
      <c r="G2320" s="157"/>
      <c r="H2320" s="157"/>
      <c r="I2320" s="157"/>
      <c r="J2320" s="157"/>
      <c r="K2320" s="157"/>
      <c r="L2320" s="157"/>
      <c r="M2320" s="157"/>
      <c r="N2320" s="157"/>
      <c r="O2320" s="157"/>
      <c r="P2320" s="157"/>
      <c r="Q2320" s="157"/>
      <c r="R2320" s="158"/>
    </row>
    <row r="2321" spans="2:18" x14ac:dyDescent="0.25">
      <c r="B2321" s="174"/>
      <c r="C2321" s="157"/>
      <c r="D2321" s="157"/>
      <c r="E2321" s="157"/>
      <c r="F2321" s="157"/>
      <c r="G2321" s="157"/>
      <c r="H2321" s="157"/>
      <c r="I2321" s="157"/>
      <c r="J2321" s="157"/>
      <c r="K2321" s="157"/>
      <c r="L2321" s="157"/>
      <c r="M2321" s="157"/>
      <c r="N2321" s="157"/>
      <c r="O2321" s="157"/>
      <c r="P2321" s="157"/>
      <c r="Q2321" s="157"/>
      <c r="R2321" s="158"/>
    </row>
    <row r="2322" spans="2:18" ht="15.75" thickBot="1" x14ac:dyDescent="0.3">
      <c r="B2322" s="175" t="s">
        <v>3</v>
      </c>
      <c r="C2322" s="146"/>
      <c r="D2322" s="146"/>
      <c r="E2322" s="146"/>
      <c r="F2322" s="146"/>
      <c r="G2322" s="146"/>
      <c r="H2322" s="146"/>
      <c r="I2322" s="146"/>
      <c r="J2322" s="146"/>
      <c r="K2322" s="146"/>
      <c r="L2322" s="146"/>
      <c r="M2322" s="146"/>
      <c r="N2322" s="146"/>
      <c r="O2322" s="146"/>
      <c r="P2322" s="146"/>
      <c r="Q2322" s="146"/>
      <c r="R2322" s="176"/>
    </row>
    <row r="2323" spans="2:18" thickBot="1" x14ac:dyDescent="0.35"/>
    <row r="2324" spans="2:18" ht="14.45" x14ac:dyDescent="0.3">
      <c r="B2324" s="177"/>
      <c r="C2324" s="178"/>
      <c r="D2324" s="178"/>
      <c r="E2324" s="178"/>
      <c r="F2324" s="178"/>
      <c r="G2324" s="178"/>
      <c r="H2324" s="178"/>
      <c r="I2324" s="178"/>
      <c r="J2324" s="178"/>
      <c r="K2324" s="178"/>
      <c r="L2324" s="178"/>
      <c r="M2324" s="178"/>
      <c r="N2324" s="178"/>
      <c r="O2324" s="178"/>
      <c r="P2324" s="178"/>
      <c r="Q2324" s="178"/>
      <c r="R2324" s="9"/>
    </row>
    <row r="2325" spans="2:18" ht="15.75" thickBot="1" x14ac:dyDescent="0.3">
      <c r="B2325" s="143" t="s">
        <v>4</v>
      </c>
      <c r="C2325" s="144"/>
      <c r="D2325" s="146" t="s">
        <v>273</v>
      </c>
      <c r="E2325" s="146"/>
      <c r="F2325" s="58"/>
      <c r="G2325" s="58" t="s">
        <v>7</v>
      </c>
      <c r="H2325" s="179">
        <v>43546</v>
      </c>
      <c r="I2325" s="146"/>
      <c r="J2325" s="58"/>
      <c r="K2325" s="58" t="s">
        <v>11</v>
      </c>
      <c r="L2325" s="147" t="s">
        <v>228</v>
      </c>
      <c r="M2325" s="147"/>
      <c r="N2325" s="58"/>
      <c r="O2325" s="58" t="s">
        <v>13</v>
      </c>
      <c r="P2325" s="109" t="s">
        <v>586</v>
      </c>
      <c r="Q2325" s="144"/>
      <c r="R2325" s="145"/>
    </row>
    <row r="2326" spans="2:18" ht="14.45" x14ac:dyDescent="0.3">
      <c r="B2326" s="143"/>
      <c r="C2326" s="144"/>
      <c r="D2326" s="144"/>
      <c r="E2326" s="144"/>
      <c r="F2326" s="144"/>
      <c r="G2326" s="144"/>
      <c r="H2326" s="144"/>
      <c r="I2326" s="144"/>
      <c r="J2326" s="144"/>
      <c r="K2326" s="144"/>
      <c r="L2326" s="144"/>
      <c r="M2326" s="144"/>
      <c r="N2326" s="144"/>
      <c r="O2326" s="144"/>
      <c r="P2326" s="144"/>
      <c r="Q2326" s="144"/>
      <c r="R2326" s="145"/>
    </row>
    <row r="2327" spans="2:18" ht="15.75" thickBot="1" x14ac:dyDescent="0.3">
      <c r="B2327" s="143" t="s">
        <v>5</v>
      </c>
      <c r="C2327" s="144"/>
      <c r="D2327" s="146"/>
      <c r="E2327" s="146"/>
      <c r="F2327" s="58"/>
      <c r="G2327" s="58" t="s">
        <v>8</v>
      </c>
      <c r="H2327" s="146">
        <v>1230</v>
      </c>
      <c r="I2327" s="146"/>
      <c r="J2327" s="58"/>
      <c r="K2327" s="58" t="s">
        <v>12</v>
      </c>
      <c r="L2327" s="147"/>
      <c r="M2327" s="147"/>
      <c r="N2327" s="58"/>
      <c r="O2327" s="58" t="s">
        <v>14</v>
      </c>
      <c r="P2327" s="107" t="s">
        <v>210</v>
      </c>
      <c r="Q2327" s="144"/>
      <c r="R2327" s="145"/>
    </row>
    <row r="2328" spans="2:18" ht="14.45" x14ac:dyDescent="0.3">
      <c r="B2328" s="143"/>
      <c r="C2328" s="144"/>
      <c r="D2328" s="144"/>
      <c r="E2328" s="144"/>
      <c r="F2328" s="144"/>
      <c r="G2328" s="144"/>
      <c r="H2328" s="144"/>
      <c r="I2328" s="144"/>
      <c r="J2328" s="144"/>
      <c r="K2328" s="144"/>
      <c r="L2328" s="144"/>
      <c r="M2328" s="144"/>
      <c r="N2328" s="144"/>
      <c r="O2328" s="144"/>
      <c r="P2328" s="144"/>
      <c r="Q2328" s="144"/>
      <c r="R2328" s="145"/>
    </row>
    <row r="2329" spans="2:18" ht="15.75" thickBot="1" x14ac:dyDescent="0.3">
      <c r="B2329" s="143" t="s">
        <v>6</v>
      </c>
      <c r="C2329" s="144"/>
      <c r="D2329" s="146" t="s">
        <v>213</v>
      </c>
      <c r="E2329" s="146"/>
      <c r="F2329" s="58"/>
      <c r="G2329" s="58" t="s">
        <v>9</v>
      </c>
      <c r="H2329" s="146" t="s">
        <v>214</v>
      </c>
      <c r="I2329" s="146"/>
      <c r="J2329" s="58"/>
      <c r="K2329" s="58" t="s">
        <v>10</v>
      </c>
      <c r="L2329" s="147"/>
      <c r="M2329" s="147"/>
      <c r="N2329" s="58"/>
      <c r="O2329" s="58" t="s">
        <v>15</v>
      </c>
      <c r="P2329" s="47">
        <v>78</v>
      </c>
      <c r="Q2329" s="46" t="s">
        <v>16</v>
      </c>
      <c r="R2329" s="48">
        <v>154</v>
      </c>
    </row>
    <row r="2330" spans="2:18" thickBot="1" x14ac:dyDescent="0.35">
      <c r="B2330" s="148"/>
      <c r="C2330" s="149"/>
      <c r="D2330" s="149"/>
      <c r="E2330" s="149"/>
      <c r="F2330" s="149"/>
      <c r="G2330" s="149"/>
      <c r="H2330" s="149"/>
      <c r="I2330" s="149"/>
      <c r="J2330" s="149"/>
      <c r="K2330" s="149"/>
      <c r="L2330" s="149"/>
      <c r="M2330" s="149"/>
      <c r="N2330" s="149"/>
      <c r="O2330" s="149"/>
      <c r="P2330" s="149"/>
      <c r="Q2330" s="149"/>
      <c r="R2330" s="150"/>
    </row>
    <row r="2331" spans="2:18" thickBot="1" x14ac:dyDescent="0.35"/>
    <row r="2332" spans="2:18" x14ac:dyDescent="0.25">
      <c r="B2332" s="151" t="s">
        <v>17</v>
      </c>
      <c r="C2332" s="152"/>
      <c r="D2332" s="152"/>
      <c r="E2332" s="152"/>
      <c r="F2332" s="152"/>
      <c r="G2332" s="152"/>
      <c r="H2332" s="152"/>
      <c r="I2332" s="152"/>
      <c r="J2332" s="153" t="s">
        <v>24</v>
      </c>
      <c r="K2332" s="154"/>
      <c r="L2332" s="154"/>
      <c r="M2332" s="154"/>
      <c r="N2332" s="154"/>
      <c r="O2332" s="154"/>
      <c r="P2332" s="154"/>
      <c r="Q2332" s="154"/>
      <c r="R2332" s="155"/>
    </row>
    <row r="2333" spans="2:18" x14ac:dyDescent="0.25">
      <c r="B2333" s="162" t="s">
        <v>18</v>
      </c>
      <c r="C2333" s="163" t="s">
        <v>19</v>
      </c>
      <c r="D2333" s="163" t="s">
        <v>20</v>
      </c>
      <c r="E2333" s="147" t="s">
        <v>25</v>
      </c>
      <c r="F2333" s="147"/>
      <c r="G2333" s="147" t="s">
        <v>26</v>
      </c>
      <c r="H2333" s="147"/>
      <c r="I2333" s="163" t="s">
        <v>23</v>
      </c>
      <c r="J2333" s="156"/>
      <c r="K2333" s="157"/>
      <c r="L2333" s="157"/>
      <c r="M2333" s="157"/>
      <c r="N2333" s="157"/>
      <c r="O2333" s="157"/>
      <c r="P2333" s="157"/>
      <c r="Q2333" s="157"/>
      <c r="R2333" s="158"/>
    </row>
    <row r="2334" spans="2:18" x14ac:dyDescent="0.25">
      <c r="B2334" s="162"/>
      <c r="C2334" s="163"/>
      <c r="D2334" s="163"/>
      <c r="E2334" s="38" t="s">
        <v>21</v>
      </c>
      <c r="F2334" s="38" t="s">
        <v>22</v>
      </c>
      <c r="G2334" s="38" t="s">
        <v>21</v>
      </c>
      <c r="H2334" s="38" t="s">
        <v>22</v>
      </c>
      <c r="I2334" s="163"/>
      <c r="J2334" s="159"/>
      <c r="K2334" s="160"/>
      <c r="L2334" s="160"/>
      <c r="M2334" s="160"/>
      <c r="N2334" s="160"/>
      <c r="O2334" s="160"/>
      <c r="P2334" s="160"/>
      <c r="Q2334" s="160"/>
      <c r="R2334" s="161"/>
    </row>
    <row r="2335" spans="2:18" ht="38.450000000000003" customHeight="1" x14ac:dyDescent="0.25">
      <c r="B2335" s="11" t="s">
        <v>50</v>
      </c>
      <c r="C2335" s="12" t="s">
        <v>58</v>
      </c>
      <c r="D2335" s="12" t="s">
        <v>56</v>
      </c>
      <c r="E2335" s="12" t="s">
        <v>62</v>
      </c>
      <c r="F2335" s="12" t="s">
        <v>268</v>
      </c>
      <c r="G2335" s="3"/>
      <c r="H2335" s="3"/>
      <c r="I2335" s="97" t="s">
        <v>793</v>
      </c>
      <c r="J2335" s="164" t="s">
        <v>93</v>
      </c>
      <c r="K2335" s="165"/>
      <c r="L2335" s="165"/>
      <c r="M2335" s="165"/>
      <c r="N2335" s="165"/>
      <c r="O2335" s="165"/>
      <c r="P2335" s="165"/>
      <c r="Q2335" s="165"/>
      <c r="R2335" s="166"/>
    </row>
    <row r="2336" spans="2:18" ht="32.450000000000003" customHeight="1" x14ac:dyDescent="0.25">
      <c r="B2336" s="11" t="s">
        <v>94</v>
      </c>
      <c r="C2336" s="12" t="s">
        <v>58</v>
      </c>
      <c r="D2336" s="12" t="s">
        <v>56</v>
      </c>
      <c r="E2336" s="12" t="s">
        <v>62</v>
      </c>
      <c r="F2336" s="12" t="s">
        <v>268</v>
      </c>
      <c r="G2336" s="3"/>
      <c r="H2336" s="3"/>
      <c r="I2336" s="97" t="s">
        <v>794</v>
      </c>
      <c r="J2336" s="164" t="s">
        <v>93</v>
      </c>
      <c r="K2336" s="165"/>
      <c r="L2336" s="165"/>
      <c r="M2336" s="165"/>
      <c r="N2336" s="165"/>
      <c r="O2336" s="165"/>
      <c r="P2336" s="165"/>
      <c r="Q2336" s="165"/>
      <c r="R2336" s="166"/>
    </row>
    <row r="2337" spans="2:18" x14ac:dyDescent="0.25">
      <c r="B2337" s="130" t="s">
        <v>51</v>
      </c>
      <c r="C2337" s="131"/>
      <c r="D2337" s="131"/>
      <c r="E2337" s="131"/>
      <c r="F2337" s="131"/>
      <c r="G2337" s="131"/>
      <c r="H2337" s="131"/>
      <c r="I2337" s="131"/>
      <c r="J2337" s="167" t="s">
        <v>380</v>
      </c>
      <c r="K2337" s="168"/>
      <c r="L2337" s="168"/>
      <c r="M2337" s="168"/>
      <c r="N2337" s="168"/>
      <c r="O2337" s="168"/>
      <c r="P2337" s="168"/>
      <c r="Q2337" s="168"/>
      <c r="R2337" s="169"/>
    </row>
    <row r="2338" spans="2:18" ht="66.599999999999994" customHeight="1" x14ac:dyDescent="0.25">
      <c r="B2338" s="130"/>
      <c r="C2338" s="131"/>
      <c r="D2338" s="131"/>
      <c r="E2338" s="131"/>
      <c r="F2338" s="131"/>
      <c r="G2338" s="131"/>
      <c r="H2338" s="131"/>
      <c r="I2338" s="131"/>
      <c r="J2338" s="170"/>
      <c r="K2338" s="171"/>
      <c r="L2338" s="171"/>
      <c r="M2338" s="171"/>
      <c r="N2338" s="171"/>
      <c r="O2338" s="171"/>
      <c r="P2338" s="171"/>
      <c r="Q2338" s="171"/>
      <c r="R2338" s="172"/>
    </row>
    <row r="2339" spans="2:18" ht="14.45" customHeight="1" x14ac:dyDescent="0.25">
      <c r="B2339" s="130" t="s">
        <v>54</v>
      </c>
      <c r="C2339" s="131"/>
      <c r="D2339" s="131"/>
      <c r="E2339" s="131"/>
      <c r="F2339" s="131"/>
      <c r="G2339" s="131"/>
      <c r="H2339" s="131"/>
      <c r="I2339" s="131"/>
      <c r="J2339" s="132" t="s">
        <v>590</v>
      </c>
      <c r="K2339" s="133"/>
      <c r="L2339" s="133"/>
      <c r="M2339" s="133"/>
      <c r="N2339" s="133"/>
      <c r="O2339" s="133"/>
      <c r="P2339" s="133"/>
      <c r="Q2339" s="133"/>
      <c r="R2339" s="134"/>
    </row>
    <row r="2340" spans="2:18" x14ac:dyDescent="0.25">
      <c r="B2340" s="130"/>
      <c r="C2340" s="131"/>
      <c r="D2340" s="131"/>
      <c r="E2340" s="131"/>
      <c r="F2340" s="131"/>
      <c r="G2340" s="131"/>
      <c r="H2340" s="131"/>
      <c r="I2340" s="131"/>
      <c r="J2340" s="135"/>
      <c r="K2340" s="136"/>
      <c r="L2340" s="136"/>
      <c r="M2340" s="136"/>
      <c r="N2340" s="136"/>
      <c r="O2340" s="136"/>
      <c r="P2340" s="136"/>
      <c r="Q2340" s="136"/>
      <c r="R2340" s="137"/>
    </row>
    <row r="2341" spans="2:18" x14ac:dyDescent="0.25">
      <c r="B2341" s="130" t="s">
        <v>362</v>
      </c>
      <c r="C2341" s="131"/>
      <c r="D2341" s="131"/>
      <c r="E2341" s="131"/>
      <c r="F2341" s="131"/>
      <c r="G2341" s="131"/>
      <c r="H2341" s="131"/>
      <c r="I2341" s="131"/>
      <c r="J2341" s="135"/>
      <c r="K2341" s="136"/>
      <c r="L2341" s="136"/>
      <c r="M2341" s="136"/>
      <c r="N2341" s="136"/>
      <c r="O2341" s="136"/>
      <c r="P2341" s="136"/>
      <c r="Q2341" s="136"/>
      <c r="R2341" s="137"/>
    </row>
    <row r="2342" spans="2:18" ht="15.75" thickBot="1" x14ac:dyDescent="0.3">
      <c r="B2342" s="141"/>
      <c r="C2342" s="142"/>
      <c r="D2342" s="142"/>
      <c r="E2342" s="142"/>
      <c r="F2342" s="142"/>
      <c r="G2342" s="142"/>
      <c r="H2342" s="142"/>
      <c r="I2342" s="142"/>
      <c r="J2342" s="138"/>
      <c r="K2342" s="139"/>
      <c r="L2342" s="139"/>
      <c r="M2342" s="139"/>
      <c r="N2342" s="139"/>
      <c r="O2342" s="139"/>
      <c r="P2342" s="139"/>
      <c r="Q2342" s="139"/>
      <c r="R2342" s="140"/>
    </row>
    <row r="2343" spans="2:18" thickBot="1" x14ac:dyDescent="0.35">
      <c r="B2343" s="25"/>
      <c r="C2343" s="25"/>
      <c r="D2343" s="25"/>
      <c r="E2343" s="25"/>
      <c r="F2343" s="25"/>
      <c r="G2343" s="25"/>
      <c r="H2343" s="25"/>
      <c r="I2343" s="25"/>
      <c r="J2343" s="37"/>
      <c r="K2343" s="37"/>
      <c r="L2343" s="37"/>
      <c r="M2343" s="37"/>
      <c r="N2343" s="37"/>
      <c r="O2343" s="37"/>
      <c r="P2343" s="37"/>
      <c r="Q2343" s="37"/>
      <c r="R2343" s="37"/>
    </row>
    <row r="2344" spans="2:18" x14ac:dyDescent="0.25">
      <c r="B2344" s="173" t="s">
        <v>1</v>
      </c>
      <c r="C2344" s="154"/>
      <c r="D2344" s="154"/>
      <c r="E2344" s="154"/>
      <c r="F2344" s="154"/>
      <c r="G2344" s="154"/>
      <c r="H2344" s="154"/>
      <c r="I2344" s="154"/>
      <c r="J2344" s="154"/>
      <c r="K2344" s="154"/>
      <c r="L2344" s="154"/>
      <c r="M2344" s="154"/>
      <c r="N2344" s="154"/>
      <c r="O2344" s="154"/>
      <c r="P2344" s="154"/>
      <c r="Q2344" s="154"/>
      <c r="R2344" s="155"/>
    </row>
    <row r="2345" spans="2:18" x14ac:dyDescent="0.25">
      <c r="B2345" s="174"/>
      <c r="C2345" s="157"/>
      <c r="D2345" s="157"/>
      <c r="E2345" s="157"/>
      <c r="F2345" s="157"/>
      <c r="G2345" s="157"/>
      <c r="H2345" s="157"/>
      <c r="I2345" s="157"/>
      <c r="J2345" s="157"/>
      <c r="K2345" s="157"/>
      <c r="L2345" s="157"/>
      <c r="M2345" s="157"/>
      <c r="N2345" s="157"/>
      <c r="O2345" s="157"/>
      <c r="P2345" s="157"/>
      <c r="Q2345" s="157"/>
      <c r="R2345" s="158"/>
    </row>
    <row r="2346" spans="2:18" x14ac:dyDescent="0.25">
      <c r="B2346" s="174"/>
      <c r="C2346" s="157"/>
      <c r="D2346" s="157"/>
      <c r="E2346" s="157"/>
      <c r="F2346" s="157"/>
      <c r="G2346" s="157"/>
      <c r="H2346" s="157"/>
      <c r="I2346" s="157"/>
      <c r="J2346" s="157"/>
      <c r="K2346" s="157"/>
      <c r="L2346" s="157"/>
      <c r="M2346" s="157"/>
      <c r="N2346" s="157"/>
      <c r="O2346" s="157"/>
      <c r="P2346" s="157"/>
      <c r="Q2346" s="157"/>
      <c r="R2346" s="158"/>
    </row>
    <row r="2347" spans="2:18" x14ac:dyDescent="0.25">
      <c r="B2347" s="174" t="s">
        <v>2</v>
      </c>
      <c r="C2347" s="157"/>
      <c r="D2347" s="157"/>
      <c r="E2347" s="157"/>
      <c r="F2347" s="157"/>
      <c r="G2347" s="157"/>
      <c r="H2347" s="157"/>
      <c r="I2347" s="157"/>
      <c r="J2347" s="157"/>
      <c r="K2347" s="157"/>
      <c r="L2347" s="157"/>
      <c r="M2347" s="157"/>
      <c r="N2347" s="157"/>
      <c r="O2347" s="157"/>
      <c r="P2347" s="157"/>
      <c r="Q2347" s="157"/>
      <c r="R2347" s="158"/>
    </row>
    <row r="2348" spans="2:18" x14ac:dyDescent="0.25">
      <c r="B2348" s="174"/>
      <c r="C2348" s="157"/>
      <c r="D2348" s="157"/>
      <c r="E2348" s="157"/>
      <c r="F2348" s="157"/>
      <c r="G2348" s="157"/>
      <c r="H2348" s="157"/>
      <c r="I2348" s="157"/>
      <c r="J2348" s="157"/>
      <c r="K2348" s="157"/>
      <c r="L2348" s="157"/>
      <c r="M2348" s="157"/>
      <c r="N2348" s="157"/>
      <c r="O2348" s="157"/>
      <c r="P2348" s="157"/>
      <c r="Q2348" s="157"/>
      <c r="R2348" s="158"/>
    </row>
    <row r="2349" spans="2:18" ht="15.75" thickBot="1" x14ac:dyDescent="0.3">
      <c r="B2349" s="175" t="s">
        <v>3</v>
      </c>
      <c r="C2349" s="146"/>
      <c r="D2349" s="146"/>
      <c r="E2349" s="146"/>
      <c r="F2349" s="146"/>
      <c r="G2349" s="146"/>
      <c r="H2349" s="146"/>
      <c r="I2349" s="146"/>
      <c r="J2349" s="146"/>
      <c r="K2349" s="146"/>
      <c r="L2349" s="146"/>
      <c r="M2349" s="146"/>
      <c r="N2349" s="146"/>
      <c r="O2349" s="146"/>
      <c r="P2349" s="146"/>
      <c r="Q2349" s="146"/>
      <c r="R2349" s="176"/>
    </row>
    <row r="2350" spans="2:18" thickBot="1" x14ac:dyDescent="0.35"/>
    <row r="2351" spans="2:18" ht="14.45" x14ac:dyDescent="0.3">
      <c r="B2351" s="177"/>
      <c r="C2351" s="178"/>
      <c r="D2351" s="178"/>
      <c r="E2351" s="178"/>
      <c r="F2351" s="178"/>
      <c r="G2351" s="178"/>
      <c r="H2351" s="178"/>
      <c r="I2351" s="178"/>
      <c r="J2351" s="178"/>
      <c r="K2351" s="178"/>
      <c r="L2351" s="178"/>
      <c r="M2351" s="178"/>
      <c r="N2351" s="178"/>
      <c r="O2351" s="178"/>
      <c r="P2351" s="178"/>
      <c r="Q2351" s="178"/>
      <c r="R2351" s="9"/>
    </row>
    <row r="2352" spans="2:18" ht="15.75" thickBot="1" x14ac:dyDescent="0.3">
      <c r="B2352" s="143" t="s">
        <v>4</v>
      </c>
      <c r="C2352" s="144"/>
      <c r="D2352" s="146" t="s">
        <v>273</v>
      </c>
      <c r="E2352" s="146"/>
      <c r="F2352" s="58"/>
      <c r="G2352" s="58" t="s">
        <v>7</v>
      </c>
      <c r="H2352" s="179">
        <v>43546</v>
      </c>
      <c r="I2352" s="146"/>
      <c r="J2352" s="58"/>
      <c r="K2352" s="58" t="s">
        <v>11</v>
      </c>
      <c r="L2352" s="147" t="s">
        <v>228</v>
      </c>
      <c r="M2352" s="147"/>
      <c r="N2352" s="58"/>
      <c r="O2352" s="58" t="s">
        <v>13</v>
      </c>
      <c r="P2352" s="109" t="s">
        <v>210</v>
      </c>
      <c r="Q2352" s="144"/>
      <c r="R2352" s="145"/>
    </row>
    <row r="2353" spans="2:18" ht="14.45" x14ac:dyDescent="0.3">
      <c r="B2353" s="143"/>
      <c r="C2353" s="144"/>
      <c r="D2353" s="144"/>
      <c r="E2353" s="144"/>
      <c r="F2353" s="144"/>
      <c r="G2353" s="144"/>
      <c r="H2353" s="144"/>
      <c r="I2353" s="144"/>
      <c r="J2353" s="144"/>
      <c r="K2353" s="144"/>
      <c r="L2353" s="144"/>
      <c r="M2353" s="144"/>
      <c r="N2353" s="144"/>
      <c r="O2353" s="144"/>
      <c r="P2353" s="144"/>
      <c r="Q2353" s="144"/>
      <c r="R2353" s="145"/>
    </row>
    <row r="2354" spans="2:18" ht="15.75" thickBot="1" x14ac:dyDescent="0.3">
      <c r="B2354" s="143" t="s">
        <v>5</v>
      </c>
      <c r="C2354" s="144"/>
      <c r="D2354" s="146"/>
      <c r="E2354" s="146"/>
      <c r="F2354" s="58"/>
      <c r="G2354" s="58" t="s">
        <v>8</v>
      </c>
      <c r="H2354" s="146">
        <v>1230</v>
      </c>
      <c r="I2354" s="146"/>
      <c r="J2354" s="58"/>
      <c r="K2354" s="58" t="s">
        <v>12</v>
      </c>
      <c r="L2354" s="147"/>
      <c r="M2354" s="147"/>
      <c r="N2354" s="58"/>
      <c r="O2354" s="58" t="s">
        <v>14</v>
      </c>
      <c r="P2354" s="106" t="s">
        <v>587</v>
      </c>
      <c r="Q2354" s="144"/>
      <c r="R2354" s="145"/>
    </row>
    <row r="2355" spans="2:18" ht="14.45" x14ac:dyDescent="0.3">
      <c r="B2355" s="143"/>
      <c r="C2355" s="144"/>
      <c r="D2355" s="144"/>
      <c r="E2355" s="144"/>
      <c r="F2355" s="144"/>
      <c r="G2355" s="144"/>
      <c r="H2355" s="144"/>
      <c r="I2355" s="144"/>
      <c r="J2355" s="144"/>
      <c r="K2355" s="144"/>
      <c r="L2355" s="144"/>
      <c r="M2355" s="144"/>
      <c r="N2355" s="144"/>
      <c r="O2355" s="144"/>
      <c r="P2355" s="144"/>
      <c r="Q2355" s="144"/>
      <c r="R2355" s="145"/>
    </row>
    <row r="2356" spans="2:18" ht="15.75" thickBot="1" x14ac:dyDescent="0.3">
      <c r="B2356" s="143" t="s">
        <v>6</v>
      </c>
      <c r="C2356" s="144"/>
      <c r="D2356" s="146" t="s">
        <v>213</v>
      </c>
      <c r="E2356" s="146"/>
      <c r="F2356" s="58"/>
      <c r="G2356" s="58" t="s">
        <v>9</v>
      </c>
      <c r="H2356" s="146" t="s">
        <v>214</v>
      </c>
      <c r="I2356" s="146"/>
      <c r="J2356" s="58"/>
      <c r="K2356" s="58" t="s">
        <v>10</v>
      </c>
      <c r="L2356" s="147"/>
      <c r="M2356" s="147"/>
      <c r="N2356" s="58"/>
      <c r="O2356" s="58" t="s">
        <v>15</v>
      </c>
      <c r="P2356" s="47">
        <v>79</v>
      </c>
      <c r="Q2356" s="46" t="s">
        <v>16</v>
      </c>
      <c r="R2356" s="48">
        <v>154</v>
      </c>
    </row>
    <row r="2357" spans="2:18" thickBot="1" x14ac:dyDescent="0.35">
      <c r="B2357" s="148"/>
      <c r="C2357" s="149"/>
      <c r="D2357" s="149"/>
      <c r="E2357" s="149"/>
      <c r="F2357" s="149"/>
      <c r="G2357" s="149"/>
      <c r="H2357" s="149"/>
      <c r="I2357" s="149"/>
      <c r="J2357" s="149"/>
      <c r="K2357" s="149"/>
      <c r="L2357" s="149"/>
      <c r="M2357" s="149"/>
      <c r="N2357" s="149"/>
      <c r="O2357" s="149"/>
      <c r="P2357" s="149"/>
      <c r="Q2357" s="149"/>
      <c r="R2357" s="150"/>
    </row>
    <row r="2358" spans="2:18" thickBot="1" x14ac:dyDescent="0.35"/>
    <row r="2359" spans="2:18" x14ac:dyDescent="0.25">
      <c r="B2359" s="151" t="s">
        <v>17</v>
      </c>
      <c r="C2359" s="152"/>
      <c r="D2359" s="152"/>
      <c r="E2359" s="152"/>
      <c r="F2359" s="152"/>
      <c r="G2359" s="152"/>
      <c r="H2359" s="152"/>
      <c r="I2359" s="152"/>
      <c r="J2359" s="153" t="s">
        <v>24</v>
      </c>
      <c r="K2359" s="154"/>
      <c r="L2359" s="154"/>
      <c r="M2359" s="154"/>
      <c r="N2359" s="154"/>
      <c r="O2359" s="154"/>
      <c r="P2359" s="154"/>
      <c r="Q2359" s="154"/>
      <c r="R2359" s="155"/>
    </row>
    <row r="2360" spans="2:18" x14ac:dyDescent="0.25">
      <c r="B2360" s="162" t="s">
        <v>18</v>
      </c>
      <c r="C2360" s="163" t="s">
        <v>19</v>
      </c>
      <c r="D2360" s="163" t="s">
        <v>20</v>
      </c>
      <c r="E2360" s="147" t="s">
        <v>25</v>
      </c>
      <c r="F2360" s="147"/>
      <c r="G2360" s="147" t="s">
        <v>26</v>
      </c>
      <c r="H2360" s="147"/>
      <c r="I2360" s="163" t="s">
        <v>23</v>
      </c>
      <c r="J2360" s="156"/>
      <c r="K2360" s="157"/>
      <c r="L2360" s="157"/>
      <c r="M2360" s="157"/>
      <c r="N2360" s="157"/>
      <c r="O2360" s="157"/>
      <c r="P2360" s="157"/>
      <c r="Q2360" s="157"/>
      <c r="R2360" s="158"/>
    </row>
    <row r="2361" spans="2:18" x14ac:dyDescent="0.25">
      <c r="B2361" s="162"/>
      <c r="C2361" s="163"/>
      <c r="D2361" s="163"/>
      <c r="E2361" s="38" t="s">
        <v>21</v>
      </c>
      <c r="F2361" s="38" t="s">
        <v>22</v>
      </c>
      <c r="G2361" s="38" t="s">
        <v>21</v>
      </c>
      <c r="H2361" s="38" t="s">
        <v>22</v>
      </c>
      <c r="I2361" s="163"/>
      <c r="J2361" s="159"/>
      <c r="K2361" s="160"/>
      <c r="L2361" s="160"/>
      <c r="M2361" s="160"/>
      <c r="N2361" s="160"/>
      <c r="O2361" s="160"/>
      <c r="P2361" s="160"/>
      <c r="Q2361" s="160"/>
      <c r="R2361" s="161"/>
    </row>
    <row r="2362" spans="2:18" ht="41.45" customHeight="1" x14ac:dyDescent="0.25">
      <c r="B2362" s="11" t="s">
        <v>50</v>
      </c>
      <c r="C2362" s="12" t="s">
        <v>58</v>
      </c>
      <c r="D2362" s="12" t="s">
        <v>56</v>
      </c>
      <c r="E2362" s="12" t="s">
        <v>62</v>
      </c>
      <c r="F2362" s="12" t="s">
        <v>268</v>
      </c>
      <c r="G2362" s="3"/>
      <c r="H2362" s="3"/>
      <c r="I2362" s="97" t="s">
        <v>795</v>
      </c>
      <c r="J2362" s="164" t="s">
        <v>93</v>
      </c>
      <c r="K2362" s="165"/>
      <c r="L2362" s="165"/>
      <c r="M2362" s="165"/>
      <c r="N2362" s="165"/>
      <c r="O2362" s="165"/>
      <c r="P2362" s="165"/>
      <c r="Q2362" s="165"/>
      <c r="R2362" s="166"/>
    </row>
    <row r="2363" spans="2:18" ht="43.15" customHeight="1" x14ac:dyDescent="0.25">
      <c r="B2363" s="11" t="s">
        <v>94</v>
      </c>
      <c r="C2363" s="12" t="s">
        <v>58</v>
      </c>
      <c r="D2363" s="12" t="s">
        <v>56</v>
      </c>
      <c r="E2363" s="12" t="s">
        <v>62</v>
      </c>
      <c r="F2363" s="12" t="s">
        <v>268</v>
      </c>
      <c r="G2363" s="3"/>
      <c r="H2363" s="3"/>
      <c r="I2363" s="97" t="s">
        <v>796</v>
      </c>
      <c r="J2363" s="164" t="s">
        <v>93</v>
      </c>
      <c r="K2363" s="165"/>
      <c r="L2363" s="165"/>
      <c r="M2363" s="165"/>
      <c r="N2363" s="165"/>
      <c r="O2363" s="165"/>
      <c r="P2363" s="165"/>
      <c r="Q2363" s="165"/>
      <c r="R2363" s="166"/>
    </row>
    <row r="2364" spans="2:18" x14ac:dyDescent="0.25">
      <c r="B2364" s="130" t="s">
        <v>51</v>
      </c>
      <c r="C2364" s="131"/>
      <c r="D2364" s="131"/>
      <c r="E2364" s="131"/>
      <c r="F2364" s="131"/>
      <c r="G2364" s="131"/>
      <c r="H2364" s="131"/>
      <c r="I2364" s="131"/>
      <c r="J2364" s="167" t="s">
        <v>380</v>
      </c>
      <c r="K2364" s="168"/>
      <c r="L2364" s="168"/>
      <c r="M2364" s="168"/>
      <c r="N2364" s="168"/>
      <c r="O2364" s="168"/>
      <c r="P2364" s="168"/>
      <c r="Q2364" s="168"/>
      <c r="R2364" s="169"/>
    </row>
    <row r="2365" spans="2:18" ht="61.9" customHeight="1" x14ac:dyDescent="0.25">
      <c r="B2365" s="130"/>
      <c r="C2365" s="131"/>
      <c r="D2365" s="131"/>
      <c r="E2365" s="131"/>
      <c r="F2365" s="131"/>
      <c r="G2365" s="131"/>
      <c r="H2365" s="131"/>
      <c r="I2365" s="131"/>
      <c r="J2365" s="170"/>
      <c r="K2365" s="171"/>
      <c r="L2365" s="171"/>
      <c r="M2365" s="171"/>
      <c r="N2365" s="171"/>
      <c r="O2365" s="171"/>
      <c r="P2365" s="171"/>
      <c r="Q2365" s="171"/>
      <c r="R2365" s="172"/>
    </row>
    <row r="2366" spans="2:18" ht="14.45" customHeight="1" x14ac:dyDescent="0.25">
      <c r="B2366" s="130" t="s">
        <v>54</v>
      </c>
      <c r="C2366" s="131"/>
      <c r="D2366" s="131"/>
      <c r="E2366" s="131"/>
      <c r="F2366" s="131"/>
      <c r="G2366" s="131"/>
      <c r="H2366" s="131"/>
      <c r="I2366" s="131"/>
      <c r="J2366" s="132" t="s">
        <v>590</v>
      </c>
      <c r="K2366" s="133"/>
      <c r="L2366" s="133"/>
      <c r="M2366" s="133"/>
      <c r="N2366" s="133"/>
      <c r="O2366" s="133"/>
      <c r="P2366" s="133"/>
      <c r="Q2366" s="133"/>
      <c r="R2366" s="134"/>
    </row>
    <row r="2367" spans="2:18" x14ac:dyDescent="0.25">
      <c r="B2367" s="130"/>
      <c r="C2367" s="131"/>
      <c r="D2367" s="131"/>
      <c r="E2367" s="131"/>
      <c r="F2367" s="131"/>
      <c r="G2367" s="131"/>
      <c r="H2367" s="131"/>
      <c r="I2367" s="131"/>
      <c r="J2367" s="135"/>
      <c r="K2367" s="136"/>
      <c r="L2367" s="136"/>
      <c r="M2367" s="136"/>
      <c r="N2367" s="136"/>
      <c r="O2367" s="136"/>
      <c r="P2367" s="136"/>
      <c r="Q2367" s="136"/>
      <c r="R2367" s="137"/>
    </row>
    <row r="2368" spans="2:18" x14ac:dyDescent="0.25">
      <c r="B2368" s="130" t="s">
        <v>362</v>
      </c>
      <c r="C2368" s="131"/>
      <c r="D2368" s="131"/>
      <c r="E2368" s="131"/>
      <c r="F2368" s="131"/>
      <c r="G2368" s="131"/>
      <c r="H2368" s="131"/>
      <c r="I2368" s="131"/>
      <c r="J2368" s="135"/>
      <c r="K2368" s="136"/>
      <c r="L2368" s="136"/>
      <c r="M2368" s="136"/>
      <c r="N2368" s="136"/>
      <c r="O2368" s="136"/>
      <c r="P2368" s="136"/>
      <c r="Q2368" s="136"/>
      <c r="R2368" s="137"/>
    </row>
    <row r="2369" spans="2:18" ht="15.75" thickBot="1" x14ac:dyDescent="0.3">
      <c r="B2369" s="141"/>
      <c r="C2369" s="142"/>
      <c r="D2369" s="142"/>
      <c r="E2369" s="142"/>
      <c r="F2369" s="142"/>
      <c r="G2369" s="142"/>
      <c r="H2369" s="142"/>
      <c r="I2369" s="142"/>
      <c r="J2369" s="138"/>
      <c r="K2369" s="139"/>
      <c r="L2369" s="139"/>
      <c r="M2369" s="139"/>
      <c r="N2369" s="139"/>
      <c r="O2369" s="139"/>
      <c r="P2369" s="139"/>
      <c r="Q2369" s="139"/>
      <c r="R2369" s="140"/>
    </row>
    <row r="2370" spans="2:18" thickBot="1" x14ac:dyDescent="0.35">
      <c r="B2370" s="25"/>
      <c r="C2370" s="25"/>
      <c r="D2370" s="25"/>
      <c r="E2370" s="25"/>
      <c r="F2370" s="25"/>
      <c r="G2370" s="25"/>
      <c r="H2370" s="25"/>
      <c r="I2370" s="25"/>
      <c r="J2370" s="37"/>
      <c r="K2370" s="37"/>
      <c r="L2370" s="37"/>
      <c r="M2370" s="37"/>
      <c r="N2370" s="37"/>
      <c r="O2370" s="37"/>
      <c r="P2370" s="37"/>
      <c r="Q2370" s="37"/>
      <c r="R2370" s="37"/>
    </row>
    <row r="2371" spans="2:18" x14ac:dyDescent="0.25">
      <c r="B2371" s="173" t="s">
        <v>1</v>
      </c>
      <c r="C2371" s="154"/>
      <c r="D2371" s="154"/>
      <c r="E2371" s="154"/>
      <c r="F2371" s="154"/>
      <c r="G2371" s="154"/>
      <c r="H2371" s="154"/>
      <c r="I2371" s="154"/>
      <c r="J2371" s="154"/>
      <c r="K2371" s="154"/>
      <c r="L2371" s="154"/>
      <c r="M2371" s="154"/>
      <c r="N2371" s="154"/>
      <c r="O2371" s="154"/>
      <c r="P2371" s="154"/>
      <c r="Q2371" s="154"/>
      <c r="R2371" s="155"/>
    </row>
    <row r="2372" spans="2:18" x14ac:dyDescent="0.25">
      <c r="B2372" s="174"/>
      <c r="C2372" s="157"/>
      <c r="D2372" s="157"/>
      <c r="E2372" s="157"/>
      <c r="F2372" s="157"/>
      <c r="G2372" s="157"/>
      <c r="H2372" s="157"/>
      <c r="I2372" s="157"/>
      <c r="J2372" s="157"/>
      <c r="K2372" s="157"/>
      <c r="L2372" s="157"/>
      <c r="M2372" s="157"/>
      <c r="N2372" s="157"/>
      <c r="O2372" s="157"/>
      <c r="P2372" s="157"/>
      <c r="Q2372" s="157"/>
      <c r="R2372" s="158"/>
    </row>
    <row r="2373" spans="2:18" x14ac:dyDescent="0.25">
      <c r="B2373" s="174"/>
      <c r="C2373" s="157"/>
      <c r="D2373" s="157"/>
      <c r="E2373" s="157"/>
      <c r="F2373" s="157"/>
      <c r="G2373" s="157"/>
      <c r="H2373" s="157"/>
      <c r="I2373" s="157"/>
      <c r="J2373" s="157"/>
      <c r="K2373" s="157"/>
      <c r="L2373" s="157"/>
      <c r="M2373" s="157"/>
      <c r="N2373" s="157"/>
      <c r="O2373" s="157"/>
      <c r="P2373" s="157"/>
      <c r="Q2373" s="157"/>
      <c r="R2373" s="158"/>
    </row>
    <row r="2374" spans="2:18" x14ac:dyDescent="0.25">
      <c r="B2374" s="174" t="s">
        <v>2</v>
      </c>
      <c r="C2374" s="157"/>
      <c r="D2374" s="157"/>
      <c r="E2374" s="157"/>
      <c r="F2374" s="157"/>
      <c r="G2374" s="157"/>
      <c r="H2374" s="157"/>
      <c r="I2374" s="157"/>
      <c r="J2374" s="157"/>
      <c r="K2374" s="157"/>
      <c r="L2374" s="157"/>
      <c r="M2374" s="157"/>
      <c r="N2374" s="157"/>
      <c r="O2374" s="157"/>
      <c r="P2374" s="157"/>
      <c r="Q2374" s="157"/>
      <c r="R2374" s="158"/>
    </row>
    <row r="2375" spans="2:18" x14ac:dyDescent="0.25">
      <c r="B2375" s="174"/>
      <c r="C2375" s="157"/>
      <c r="D2375" s="157"/>
      <c r="E2375" s="157"/>
      <c r="F2375" s="157"/>
      <c r="G2375" s="157"/>
      <c r="H2375" s="157"/>
      <c r="I2375" s="157"/>
      <c r="J2375" s="157"/>
      <c r="K2375" s="157"/>
      <c r="L2375" s="157"/>
      <c r="M2375" s="157"/>
      <c r="N2375" s="157"/>
      <c r="O2375" s="157"/>
      <c r="P2375" s="157"/>
      <c r="Q2375" s="157"/>
      <c r="R2375" s="158"/>
    </row>
    <row r="2376" spans="2:18" ht="15.75" thickBot="1" x14ac:dyDescent="0.3">
      <c r="B2376" s="175" t="s">
        <v>3</v>
      </c>
      <c r="C2376" s="146"/>
      <c r="D2376" s="146"/>
      <c r="E2376" s="146"/>
      <c r="F2376" s="146"/>
      <c r="G2376" s="146"/>
      <c r="H2376" s="146"/>
      <c r="I2376" s="146"/>
      <c r="J2376" s="146"/>
      <c r="K2376" s="146"/>
      <c r="L2376" s="146"/>
      <c r="M2376" s="146"/>
      <c r="N2376" s="146"/>
      <c r="O2376" s="146"/>
      <c r="P2376" s="146"/>
      <c r="Q2376" s="146"/>
      <c r="R2376" s="176"/>
    </row>
    <row r="2377" spans="2:18" thickBot="1" x14ac:dyDescent="0.35"/>
    <row r="2378" spans="2:18" ht="14.45" x14ac:dyDescent="0.3">
      <c r="B2378" s="177"/>
      <c r="C2378" s="178"/>
      <c r="D2378" s="178"/>
      <c r="E2378" s="178"/>
      <c r="F2378" s="178"/>
      <c r="G2378" s="178"/>
      <c r="H2378" s="178"/>
      <c r="I2378" s="178"/>
      <c r="J2378" s="178"/>
      <c r="K2378" s="178"/>
      <c r="L2378" s="178"/>
      <c r="M2378" s="178"/>
      <c r="N2378" s="178"/>
      <c r="O2378" s="178"/>
      <c r="P2378" s="178"/>
      <c r="Q2378" s="178"/>
      <c r="R2378" s="9"/>
    </row>
    <row r="2379" spans="2:18" ht="15.75" thickBot="1" x14ac:dyDescent="0.3">
      <c r="B2379" s="143" t="s">
        <v>4</v>
      </c>
      <c r="C2379" s="144"/>
      <c r="D2379" s="146" t="s">
        <v>273</v>
      </c>
      <c r="E2379" s="146"/>
      <c r="F2379" s="58"/>
      <c r="G2379" s="58" t="s">
        <v>7</v>
      </c>
      <c r="H2379" s="179">
        <v>43546</v>
      </c>
      <c r="I2379" s="146"/>
      <c r="J2379" s="58"/>
      <c r="K2379" s="58" t="s">
        <v>11</v>
      </c>
      <c r="L2379" s="147" t="s">
        <v>228</v>
      </c>
      <c r="M2379" s="147"/>
      <c r="N2379" s="58"/>
      <c r="O2379" s="58" t="s">
        <v>13</v>
      </c>
      <c r="P2379" s="109" t="s">
        <v>587</v>
      </c>
      <c r="Q2379" s="144"/>
      <c r="R2379" s="145"/>
    </row>
    <row r="2380" spans="2:18" ht="14.45" x14ac:dyDescent="0.3">
      <c r="B2380" s="143"/>
      <c r="C2380" s="144"/>
      <c r="D2380" s="144"/>
      <c r="E2380" s="144"/>
      <c r="F2380" s="144"/>
      <c r="G2380" s="144"/>
      <c r="H2380" s="144"/>
      <c r="I2380" s="144"/>
      <c r="J2380" s="144"/>
      <c r="K2380" s="144"/>
      <c r="L2380" s="144"/>
      <c r="M2380" s="144"/>
      <c r="N2380" s="144"/>
      <c r="O2380" s="144"/>
      <c r="P2380" s="144"/>
      <c r="Q2380" s="144"/>
      <c r="R2380" s="145"/>
    </row>
    <row r="2381" spans="2:18" ht="15.75" thickBot="1" x14ac:dyDescent="0.3">
      <c r="B2381" s="143" t="s">
        <v>5</v>
      </c>
      <c r="C2381" s="144"/>
      <c r="D2381" s="146"/>
      <c r="E2381" s="146"/>
      <c r="F2381" s="58"/>
      <c r="G2381" s="58" t="s">
        <v>8</v>
      </c>
      <c r="H2381" s="146">
        <v>1230</v>
      </c>
      <c r="I2381" s="146"/>
      <c r="J2381" s="58"/>
      <c r="K2381" s="58" t="s">
        <v>12</v>
      </c>
      <c r="L2381" s="147"/>
      <c r="M2381" s="147"/>
      <c r="N2381" s="58"/>
      <c r="O2381" s="58" t="s">
        <v>14</v>
      </c>
      <c r="P2381" s="107" t="s">
        <v>588</v>
      </c>
      <c r="Q2381" s="144"/>
      <c r="R2381" s="145"/>
    </row>
    <row r="2382" spans="2:18" ht="14.45" x14ac:dyDescent="0.3">
      <c r="B2382" s="143"/>
      <c r="C2382" s="144"/>
      <c r="D2382" s="144"/>
      <c r="E2382" s="144"/>
      <c r="F2382" s="144"/>
      <c r="G2382" s="144"/>
      <c r="H2382" s="144"/>
      <c r="I2382" s="144"/>
      <c r="J2382" s="144"/>
      <c r="K2382" s="144"/>
      <c r="L2382" s="144"/>
      <c r="M2382" s="144"/>
      <c r="N2382" s="144"/>
      <c r="O2382" s="144"/>
      <c r="P2382" s="144"/>
      <c r="Q2382" s="144"/>
      <c r="R2382" s="145"/>
    </row>
    <row r="2383" spans="2:18" ht="15.75" thickBot="1" x14ac:dyDescent="0.3">
      <c r="B2383" s="143" t="s">
        <v>6</v>
      </c>
      <c r="C2383" s="144"/>
      <c r="D2383" s="146" t="s">
        <v>213</v>
      </c>
      <c r="E2383" s="146"/>
      <c r="F2383" s="58"/>
      <c r="G2383" s="58" t="s">
        <v>9</v>
      </c>
      <c r="H2383" s="146" t="s">
        <v>214</v>
      </c>
      <c r="I2383" s="146"/>
      <c r="J2383" s="58"/>
      <c r="K2383" s="58" t="s">
        <v>10</v>
      </c>
      <c r="L2383" s="147"/>
      <c r="M2383" s="147"/>
      <c r="N2383" s="58"/>
      <c r="O2383" s="58" t="s">
        <v>15</v>
      </c>
      <c r="P2383" s="47">
        <v>80</v>
      </c>
      <c r="Q2383" s="46" t="s">
        <v>16</v>
      </c>
      <c r="R2383" s="48">
        <v>154</v>
      </c>
    </row>
    <row r="2384" spans="2:18" thickBot="1" x14ac:dyDescent="0.35">
      <c r="B2384" s="148"/>
      <c r="C2384" s="149"/>
      <c r="D2384" s="149"/>
      <c r="E2384" s="149"/>
      <c r="F2384" s="149"/>
      <c r="G2384" s="149"/>
      <c r="H2384" s="149"/>
      <c r="I2384" s="149"/>
      <c r="J2384" s="149"/>
      <c r="K2384" s="149"/>
      <c r="L2384" s="149"/>
      <c r="M2384" s="149"/>
      <c r="N2384" s="149"/>
      <c r="O2384" s="149"/>
      <c r="P2384" s="149"/>
      <c r="Q2384" s="149"/>
      <c r="R2384" s="150"/>
    </row>
    <row r="2385" spans="2:18" thickBot="1" x14ac:dyDescent="0.35"/>
    <row r="2386" spans="2:18" x14ac:dyDescent="0.25">
      <c r="B2386" s="151" t="s">
        <v>17</v>
      </c>
      <c r="C2386" s="152"/>
      <c r="D2386" s="152"/>
      <c r="E2386" s="152"/>
      <c r="F2386" s="152"/>
      <c r="G2386" s="152"/>
      <c r="H2386" s="152"/>
      <c r="I2386" s="152"/>
      <c r="J2386" s="153" t="s">
        <v>24</v>
      </c>
      <c r="K2386" s="154"/>
      <c r="L2386" s="154"/>
      <c r="M2386" s="154"/>
      <c r="N2386" s="154"/>
      <c r="O2386" s="154"/>
      <c r="P2386" s="154"/>
      <c r="Q2386" s="154"/>
      <c r="R2386" s="155"/>
    </row>
    <row r="2387" spans="2:18" x14ac:dyDescent="0.25">
      <c r="B2387" s="162" t="s">
        <v>18</v>
      </c>
      <c r="C2387" s="163" t="s">
        <v>19</v>
      </c>
      <c r="D2387" s="163" t="s">
        <v>20</v>
      </c>
      <c r="E2387" s="147" t="s">
        <v>25</v>
      </c>
      <c r="F2387" s="147"/>
      <c r="G2387" s="147" t="s">
        <v>26</v>
      </c>
      <c r="H2387" s="147"/>
      <c r="I2387" s="163" t="s">
        <v>23</v>
      </c>
      <c r="J2387" s="156"/>
      <c r="K2387" s="157"/>
      <c r="L2387" s="157"/>
      <c r="M2387" s="157"/>
      <c r="N2387" s="157"/>
      <c r="O2387" s="157"/>
      <c r="P2387" s="157"/>
      <c r="Q2387" s="157"/>
      <c r="R2387" s="158"/>
    </row>
    <row r="2388" spans="2:18" x14ac:dyDescent="0.25">
      <c r="B2388" s="162"/>
      <c r="C2388" s="163"/>
      <c r="D2388" s="163"/>
      <c r="E2388" s="38" t="s">
        <v>21</v>
      </c>
      <c r="F2388" s="38" t="s">
        <v>22</v>
      </c>
      <c r="G2388" s="38" t="s">
        <v>21</v>
      </c>
      <c r="H2388" s="38" t="s">
        <v>22</v>
      </c>
      <c r="I2388" s="163"/>
      <c r="J2388" s="159"/>
      <c r="K2388" s="160"/>
      <c r="L2388" s="160"/>
      <c r="M2388" s="160"/>
      <c r="N2388" s="160"/>
      <c r="O2388" s="160"/>
      <c r="P2388" s="160"/>
      <c r="Q2388" s="160"/>
      <c r="R2388" s="161"/>
    </row>
    <row r="2389" spans="2:18" ht="37.15" customHeight="1" x14ac:dyDescent="0.25">
      <c r="B2389" s="11" t="s">
        <v>50</v>
      </c>
      <c r="C2389" s="12" t="s">
        <v>58</v>
      </c>
      <c r="D2389" s="12" t="s">
        <v>56</v>
      </c>
      <c r="E2389" s="12" t="s">
        <v>62</v>
      </c>
      <c r="F2389" s="12" t="s">
        <v>268</v>
      </c>
      <c r="G2389" s="3"/>
      <c r="H2389" s="3"/>
      <c r="I2389" s="102" t="s">
        <v>797</v>
      </c>
      <c r="J2389" s="164" t="s">
        <v>93</v>
      </c>
      <c r="K2389" s="165"/>
      <c r="L2389" s="165"/>
      <c r="M2389" s="165"/>
      <c r="N2389" s="165"/>
      <c r="O2389" s="165"/>
      <c r="P2389" s="165"/>
      <c r="Q2389" s="165"/>
      <c r="R2389" s="166"/>
    </row>
    <row r="2390" spans="2:18" ht="39.6" customHeight="1" x14ac:dyDescent="0.25">
      <c r="B2390" s="11" t="s">
        <v>94</v>
      </c>
      <c r="C2390" s="12" t="s">
        <v>58</v>
      </c>
      <c r="D2390" s="12" t="s">
        <v>56</v>
      </c>
      <c r="E2390" s="12" t="s">
        <v>62</v>
      </c>
      <c r="F2390" s="12" t="s">
        <v>268</v>
      </c>
      <c r="G2390" s="3"/>
      <c r="H2390" s="3"/>
      <c r="I2390" s="97" t="s">
        <v>798</v>
      </c>
      <c r="J2390" s="164" t="s">
        <v>93</v>
      </c>
      <c r="K2390" s="165"/>
      <c r="L2390" s="165"/>
      <c r="M2390" s="165"/>
      <c r="N2390" s="165"/>
      <c r="O2390" s="165"/>
      <c r="P2390" s="165"/>
      <c r="Q2390" s="165"/>
      <c r="R2390" s="166"/>
    </row>
    <row r="2391" spans="2:18" x14ac:dyDescent="0.25">
      <c r="B2391" s="130" t="s">
        <v>51</v>
      </c>
      <c r="C2391" s="131"/>
      <c r="D2391" s="131"/>
      <c r="E2391" s="131"/>
      <c r="F2391" s="131"/>
      <c r="G2391" s="131"/>
      <c r="H2391" s="131"/>
      <c r="I2391" s="131"/>
      <c r="J2391" s="167" t="s">
        <v>380</v>
      </c>
      <c r="K2391" s="168"/>
      <c r="L2391" s="168"/>
      <c r="M2391" s="168"/>
      <c r="N2391" s="168"/>
      <c r="O2391" s="168"/>
      <c r="P2391" s="168"/>
      <c r="Q2391" s="168"/>
      <c r="R2391" s="169"/>
    </row>
    <row r="2392" spans="2:18" ht="63" customHeight="1" x14ac:dyDescent="0.25">
      <c r="B2392" s="130"/>
      <c r="C2392" s="131"/>
      <c r="D2392" s="131"/>
      <c r="E2392" s="131"/>
      <c r="F2392" s="131"/>
      <c r="G2392" s="131"/>
      <c r="H2392" s="131"/>
      <c r="I2392" s="131"/>
      <c r="J2392" s="170"/>
      <c r="K2392" s="171"/>
      <c r="L2392" s="171"/>
      <c r="M2392" s="171"/>
      <c r="N2392" s="171"/>
      <c r="O2392" s="171"/>
      <c r="P2392" s="171"/>
      <c r="Q2392" s="171"/>
      <c r="R2392" s="172"/>
    </row>
    <row r="2393" spans="2:18" x14ac:dyDescent="0.25">
      <c r="B2393" s="130" t="s">
        <v>54</v>
      </c>
      <c r="C2393" s="131"/>
      <c r="D2393" s="131"/>
      <c r="E2393" s="131"/>
      <c r="F2393" s="131"/>
      <c r="G2393" s="131"/>
      <c r="H2393" s="131"/>
      <c r="I2393" s="131"/>
      <c r="J2393" s="132" t="s">
        <v>397</v>
      </c>
      <c r="K2393" s="133"/>
      <c r="L2393" s="133"/>
      <c r="M2393" s="133"/>
      <c r="N2393" s="133"/>
      <c r="O2393" s="133"/>
      <c r="P2393" s="133"/>
      <c r="Q2393" s="133"/>
      <c r="R2393" s="134"/>
    </row>
    <row r="2394" spans="2:18" x14ac:dyDescent="0.25">
      <c r="B2394" s="130"/>
      <c r="C2394" s="131"/>
      <c r="D2394" s="131"/>
      <c r="E2394" s="131"/>
      <c r="F2394" s="131"/>
      <c r="G2394" s="131"/>
      <c r="H2394" s="131"/>
      <c r="I2394" s="131"/>
      <c r="J2394" s="135"/>
      <c r="K2394" s="136"/>
      <c r="L2394" s="136"/>
      <c r="M2394" s="136"/>
      <c r="N2394" s="136"/>
      <c r="O2394" s="136"/>
      <c r="P2394" s="136"/>
      <c r="Q2394" s="136"/>
      <c r="R2394" s="137"/>
    </row>
    <row r="2395" spans="2:18" x14ac:dyDescent="0.25">
      <c r="B2395" s="130" t="s">
        <v>362</v>
      </c>
      <c r="C2395" s="131"/>
      <c r="D2395" s="131"/>
      <c r="E2395" s="131"/>
      <c r="F2395" s="131"/>
      <c r="G2395" s="131"/>
      <c r="H2395" s="131"/>
      <c r="I2395" s="131"/>
      <c r="J2395" s="135"/>
      <c r="K2395" s="136"/>
      <c r="L2395" s="136"/>
      <c r="M2395" s="136"/>
      <c r="N2395" s="136"/>
      <c r="O2395" s="136"/>
      <c r="P2395" s="136"/>
      <c r="Q2395" s="136"/>
      <c r="R2395" s="137"/>
    </row>
    <row r="2396" spans="2:18" ht="15.75" thickBot="1" x14ac:dyDescent="0.3">
      <c r="B2396" s="141"/>
      <c r="C2396" s="142"/>
      <c r="D2396" s="142"/>
      <c r="E2396" s="142"/>
      <c r="F2396" s="142"/>
      <c r="G2396" s="142"/>
      <c r="H2396" s="142"/>
      <c r="I2396" s="142"/>
      <c r="J2396" s="138"/>
      <c r="K2396" s="139"/>
      <c r="L2396" s="139"/>
      <c r="M2396" s="139"/>
      <c r="N2396" s="139"/>
      <c r="O2396" s="139"/>
      <c r="P2396" s="139"/>
      <c r="Q2396" s="139"/>
      <c r="R2396" s="140"/>
    </row>
    <row r="2397" spans="2:18" thickBot="1" x14ac:dyDescent="0.35">
      <c r="B2397" s="25"/>
      <c r="C2397" s="25"/>
      <c r="D2397" s="25"/>
      <c r="E2397" s="25"/>
      <c r="F2397" s="25"/>
      <c r="G2397" s="25"/>
      <c r="H2397" s="25"/>
      <c r="I2397" s="25"/>
      <c r="J2397" s="37"/>
      <c r="K2397" s="37"/>
      <c r="L2397" s="37"/>
      <c r="M2397" s="37"/>
      <c r="N2397" s="37"/>
      <c r="O2397" s="37"/>
      <c r="P2397" s="37"/>
      <c r="Q2397" s="37"/>
      <c r="R2397" s="37"/>
    </row>
    <row r="2398" spans="2:18" x14ac:dyDescent="0.25">
      <c r="B2398" s="173" t="s">
        <v>1</v>
      </c>
      <c r="C2398" s="154"/>
      <c r="D2398" s="154"/>
      <c r="E2398" s="154"/>
      <c r="F2398" s="154"/>
      <c r="G2398" s="154"/>
      <c r="H2398" s="154"/>
      <c r="I2398" s="154"/>
      <c r="J2398" s="154"/>
      <c r="K2398" s="154"/>
      <c r="L2398" s="154"/>
      <c r="M2398" s="154"/>
      <c r="N2398" s="154"/>
      <c r="O2398" s="154"/>
      <c r="P2398" s="154"/>
      <c r="Q2398" s="154"/>
      <c r="R2398" s="155"/>
    </row>
    <row r="2399" spans="2:18" x14ac:dyDescent="0.25">
      <c r="B2399" s="174"/>
      <c r="C2399" s="157"/>
      <c r="D2399" s="157"/>
      <c r="E2399" s="157"/>
      <c r="F2399" s="157"/>
      <c r="G2399" s="157"/>
      <c r="H2399" s="157"/>
      <c r="I2399" s="157"/>
      <c r="J2399" s="157"/>
      <c r="K2399" s="157"/>
      <c r="L2399" s="157"/>
      <c r="M2399" s="157"/>
      <c r="N2399" s="157"/>
      <c r="O2399" s="157"/>
      <c r="P2399" s="157"/>
      <c r="Q2399" s="157"/>
      <c r="R2399" s="158"/>
    </row>
    <row r="2400" spans="2:18" x14ac:dyDescent="0.25">
      <c r="B2400" s="174"/>
      <c r="C2400" s="157"/>
      <c r="D2400" s="157"/>
      <c r="E2400" s="157"/>
      <c r="F2400" s="157"/>
      <c r="G2400" s="157"/>
      <c r="H2400" s="157"/>
      <c r="I2400" s="157"/>
      <c r="J2400" s="157"/>
      <c r="K2400" s="157"/>
      <c r="L2400" s="157"/>
      <c r="M2400" s="157"/>
      <c r="N2400" s="157"/>
      <c r="O2400" s="157"/>
      <c r="P2400" s="157"/>
      <c r="Q2400" s="157"/>
      <c r="R2400" s="158"/>
    </row>
    <row r="2401" spans="2:18" x14ac:dyDescent="0.25">
      <c r="B2401" s="174" t="s">
        <v>2</v>
      </c>
      <c r="C2401" s="157"/>
      <c r="D2401" s="157"/>
      <c r="E2401" s="157"/>
      <c r="F2401" s="157"/>
      <c r="G2401" s="157"/>
      <c r="H2401" s="157"/>
      <c r="I2401" s="157"/>
      <c r="J2401" s="157"/>
      <c r="K2401" s="157"/>
      <c r="L2401" s="157"/>
      <c r="M2401" s="157"/>
      <c r="N2401" s="157"/>
      <c r="O2401" s="157"/>
      <c r="P2401" s="157"/>
      <c r="Q2401" s="157"/>
      <c r="R2401" s="158"/>
    </row>
    <row r="2402" spans="2:18" x14ac:dyDescent="0.25">
      <c r="B2402" s="174"/>
      <c r="C2402" s="157"/>
      <c r="D2402" s="157"/>
      <c r="E2402" s="157"/>
      <c r="F2402" s="157"/>
      <c r="G2402" s="157"/>
      <c r="H2402" s="157"/>
      <c r="I2402" s="157"/>
      <c r="J2402" s="157"/>
      <c r="K2402" s="157"/>
      <c r="L2402" s="157"/>
      <c r="M2402" s="157"/>
      <c r="N2402" s="157"/>
      <c r="O2402" s="157"/>
      <c r="P2402" s="157"/>
      <c r="Q2402" s="157"/>
      <c r="R2402" s="158"/>
    </row>
    <row r="2403" spans="2:18" ht="15.75" thickBot="1" x14ac:dyDescent="0.3">
      <c r="B2403" s="175" t="s">
        <v>3</v>
      </c>
      <c r="C2403" s="146"/>
      <c r="D2403" s="146"/>
      <c r="E2403" s="146"/>
      <c r="F2403" s="146"/>
      <c r="G2403" s="146"/>
      <c r="H2403" s="146"/>
      <c r="I2403" s="146"/>
      <c r="J2403" s="146"/>
      <c r="K2403" s="146"/>
      <c r="L2403" s="146"/>
      <c r="M2403" s="146"/>
      <c r="N2403" s="146"/>
      <c r="O2403" s="146"/>
      <c r="P2403" s="146"/>
      <c r="Q2403" s="146"/>
      <c r="R2403" s="176"/>
    </row>
    <row r="2404" spans="2:18" thickBot="1" x14ac:dyDescent="0.35"/>
    <row r="2405" spans="2:18" ht="14.45" x14ac:dyDescent="0.3">
      <c r="B2405" s="177"/>
      <c r="C2405" s="178"/>
      <c r="D2405" s="178"/>
      <c r="E2405" s="178"/>
      <c r="F2405" s="178"/>
      <c r="G2405" s="178"/>
      <c r="H2405" s="178"/>
      <c r="I2405" s="178"/>
      <c r="J2405" s="178"/>
      <c r="K2405" s="178"/>
      <c r="L2405" s="178"/>
      <c r="M2405" s="178"/>
      <c r="N2405" s="178"/>
      <c r="O2405" s="178"/>
      <c r="P2405" s="178"/>
      <c r="Q2405" s="178"/>
      <c r="R2405" s="9"/>
    </row>
    <row r="2406" spans="2:18" ht="15.75" thickBot="1" x14ac:dyDescent="0.3">
      <c r="B2406" s="143" t="s">
        <v>4</v>
      </c>
      <c r="C2406" s="144"/>
      <c r="D2406" s="146" t="s">
        <v>273</v>
      </c>
      <c r="E2406" s="146"/>
      <c r="F2406" s="58"/>
      <c r="G2406" s="58" t="s">
        <v>7</v>
      </c>
      <c r="H2406" s="179">
        <v>43546</v>
      </c>
      <c r="I2406" s="146"/>
      <c r="J2406" s="58"/>
      <c r="K2406" s="58" t="s">
        <v>11</v>
      </c>
      <c r="L2406" s="147" t="s">
        <v>228</v>
      </c>
      <c r="M2406" s="147"/>
      <c r="N2406" s="58"/>
      <c r="O2406" s="58" t="s">
        <v>13</v>
      </c>
      <c r="P2406" s="109" t="s">
        <v>588</v>
      </c>
      <c r="Q2406" s="144"/>
      <c r="R2406" s="145"/>
    </row>
    <row r="2407" spans="2:18" ht="14.45" x14ac:dyDescent="0.3">
      <c r="B2407" s="143"/>
      <c r="C2407" s="144"/>
      <c r="D2407" s="144"/>
      <c r="E2407" s="144"/>
      <c r="F2407" s="144"/>
      <c r="G2407" s="144"/>
      <c r="H2407" s="144"/>
      <c r="I2407" s="144"/>
      <c r="J2407" s="144"/>
      <c r="K2407" s="144"/>
      <c r="L2407" s="144"/>
      <c r="M2407" s="144"/>
      <c r="N2407" s="144"/>
      <c r="O2407" s="144"/>
      <c r="P2407" s="144"/>
      <c r="Q2407" s="144"/>
      <c r="R2407" s="145"/>
    </row>
    <row r="2408" spans="2:18" ht="15.75" thickBot="1" x14ac:dyDescent="0.3">
      <c r="B2408" s="143" t="s">
        <v>5</v>
      </c>
      <c r="C2408" s="144"/>
      <c r="D2408" s="146"/>
      <c r="E2408" s="146"/>
      <c r="F2408" s="58"/>
      <c r="G2408" s="58" t="s">
        <v>8</v>
      </c>
      <c r="H2408" s="146">
        <v>1230</v>
      </c>
      <c r="I2408" s="146"/>
      <c r="J2408" s="58"/>
      <c r="K2408" s="58" t="s">
        <v>12</v>
      </c>
      <c r="L2408" s="147"/>
      <c r="M2408" s="147"/>
      <c r="N2408" s="58"/>
      <c r="O2408" s="58" t="s">
        <v>14</v>
      </c>
      <c r="P2408" s="107" t="s">
        <v>211</v>
      </c>
      <c r="Q2408" s="144"/>
      <c r="R2408" s="145"/>
    </row>
    <row r="2409" spans="2:18" ht="14.45" x14ac:dyDescent="0.3">
      <c r="B2409" s="143"/>
      <c r="C2409" s="144"/>
      <c r="D2409" s="144"/>
      <c r="E2409" s="144"/>
      <c r="F2409" s="144"/>
      <c r="G2409" s="144"/>
      <c r="H2409" s="144"/>
      <c r="I2409" s="144"/>
      <c r="J2409" s="144"/>
      <c r="K2409" s="144"/>
      <c r="L2409" s="144"/>
      <c r="M2409" s="144"/>
      <c r="N2409" s="144"/>
      <c r="O2409" s="144"/>
      <c r="P2409" s="144"/>
      <c r="Q2409" s="144"/>
      <c r="R2409" s="145"/>
    </row>
    <row r="2410" spans="2:18" ht="15.75" thickBot="1" x14ac:dyDescent="0.3">
      <c r="B2410" s="143" t="s">
        <v>6</v>
      </c>
      <c r="C2410" s="144"/>
      <c r="D2410" s="146" t="s">
        <v>213</v>
      </c>
      <c r="E2410" s="146"/>
      <c r="F2410" s="58"/>
      <c r="G2410" s="58" t="s">
        <v>9</v>
      </c>
      <c r="H2410" s="146" t="s">
        <v>214</v>
      </c>
      <c r="I2410" s="146"/>
      <c r="J2410" s="58"/>
      <c r="K2410" s="58" t="s">
        <v>10</v>
      </c>
      <c r="L2410" s="147"/>
      <c r="M2410" s="147"/>
      <c r="N2410" s="58"/>
      <c r="O2410" s="58" t="s">
        <v>15</v>
      </c>
      <c r="P2410" s="47">
        <v>81</v>
      </c>
      <c r="Q2410" s="46" t="s">
        <v>16</v>
      </c>
      <c r="R2410" s="48">
        <v>154</v>
      </c>
    </row>
    <row r="2411" spans="2:18" thickBot="1" x14ac:dyDescent="0.35">
      <c r="B2411" s="148"/>
      <c r="C2411" s="149"/>
      <c r="D2411" s="149"/>
      <c r="E2411" s="149"/>
      <c r="F2411" s="149"/>
      <c r="G2411" s="149"/>
      <c r="H2411" s="149"/>
      <c r="I2411" s="149"/>
      <c r="J2411" s="149"/>
      <c r="K2411" s="149"/>
      <c r="L2411" s="149"/>
      <c r="M2411" s="149"/>
      <c r="N2411" s="149"/>
      <c r="O2411" s="149"/>
      <c r="P2411" s="149"/>
      <c r="Q2411" s="149"/>
      <c r="R2411" s="150"/>
    </row>
    <row r="2412" spans="2:18" thickBot="1" x14ac:dyDescent="0.35"/>
    <row r="2413" spans="2:18" x14ac:dyDescent="0.25">
      <c r="B2413" s="151" t="s">
        <v>17</v>
      </c>
      <c r="C2413" s="152"/>
      <c r="D2413" s="152"/>
      <c r="E2413" s="152"/>
      <c r="F2413" s="152"/>
      <c r="G2413" s="152"/>
      <c r="H2413" s="152"/>
      <c r="I2413" s="152"/>
      <c r="J2413" s="153" t="s">
        <v>24</v>
      </c>
      <c r="K2413" s="154"/>
      <c r="L2413" s="154"/>
      <c r="M2413" s="154"/>
      <c r="N2413" s="154"/>
      <c r="O2413" s="154"/>
      <c r="P2413" s="154"/>
      <c r="Q2413" s="154"/>
      <c r="R2413" s="155"/>
    </row>
    <row r="2414" spans="2:18" x14ac:dyDescent="0.25">
      <c r="B2414" s="162" t="s">
        <v>18</v>
      </c>
      <c r="C2414" s="163" t="s">
        <v>19</v>
      </c>
      <c r="D2414" s="163" t="s">
        <v>20</v>
      </c>
      <c r="E2414" s="147" t="s">
        <v>25</v>
      </c>
      <c r="F2414" s="147"/>
      <c r="G2414" s="147" t="s">
        <v>26</v>
      </c>
      <c r="H2414" s="147"/>
      <c r="I2414" s="163" t="s">
        <v>23</v>
      </c>
      <c r="J2414" s="156"/>
      <c r="K2414" s="157"/>
      <c r="L2414" s="157"/>
      <c r="M2414" s="157"/>
      <c r="N2414" s="157"/>
      <c r="O2414" s="157"/>
      <c r="P2414" s="157"/>
      <c r="Q2414" s="157"/>
      <c r="R2414" s="158"/>
    </row>
    <row r="2415" spans="2:18" x14ac:dyDescent="0.25">
      <c r="B2415" s="162"/>
      <c r="C2415" s="163"/>
      <c r="D2415" s="163"/>
      <c r="E2415" s="38" t="s">
        <v>21</v>
      </c>
      <c r="F2415" s="38" t="s">
        <v>22</v>
      </c>
      <c r="G2415" s="38" t="s">
        <v>21</v>
      </c>
      <c r="H2415" s="38" t="s">
        <v>22</v>
      </c>
      <c r="I2415" s="163"/>
      <c r="J2415" s="159"/>
      <c r="K2415" s="160"/>
      <c r="L2415" s="160"/>
      <c r="M2415" s="160"/>
      <c r="N2415" s="160"/>
      <c r="O2415" s="160"/>
      <c r="P2415" s="160"/>
      <c r="Q2415" s="160"/>
      <c r="R2415" s="161"/>
    </row>
    <row r="2416" spans="2:18" ht="40.15" customHeight="1" x14ac:dyDescent="0.25">
      <c r="B2416" s="11" t="s">
        <v>50</v>
      </c>
      <c r="C2416" s="12" t="s">
        <v>58</v>
      </c>
      <c r="D2416" s="12" t="s">
        <v>56</v>
      </c>
      <c r="E2416" s="12" t="s">
        <v>62</v>
      </c>
      <c r="F2416" s="12" t="s">
        <v>268</v>
      </c>
      <c r="G2416" s="3"/>
      <c r="H2416" s="3"/>
      <c r="I2416" s="97" t="s">
        <v>799</v>
      </c>
      <c r="J2416" s="164" t="s">
        <v>93</v>
      </c>
      <c r="K2416" s="165"/>
      <c r="L2416" s="165"/>
      <c r="M2416" s="165"/>
      <c r="N2416" s="165"/>
      <c r="O2416" s="165"/>
      <c r="P2416" s="165"/>
      <c r="Q2416" s="165"/>
      <c r="R2416" s="166"/>
    </row>
    <row r="2417" spans="2:18" ht="31.9" customHeight="1" x14ac:dyDescent="0.25">
      <c r="B2417" s="11" t="s">
        <v>94</v>
      </c>
      <c r="C2417" s="12" t="s">
        <v>58</v>
      </c>
      <c r="D2417" s="12" t="s">
        <v>56</v>
      </c>
      <c r="E2417" s="12" t="s">
        <v>62</v>
      </c>
      <c r="F2417" s="12" t="s">
        <v>268</v>
      </c>
      <c r="G2417" s="3"/>
      <c r="H2417" s="3"/>
      <c r="I2417" s="97" t="s">
        <v>800</v>
      </c>
      <c r="J2417" s="164" t="s">
        <v>93</v>
      </c>
      <c r="K2417" s="165"/>
      <c r="L2417" s="165"/>
      <c r="M2417" s="165"/>
      <c r="N2417" s="165"/>
      <c r="O2417" s="165"/>
      <c r="P2417" s="165"/>
      <c r="Q2417" s="165"/>
      <c r="R2417" s="166"/>
    </row>
    <row r="2418" spans="2:18" x14ac:dyDescent="0.25">
      <c r="B2418" s="130" t="s">
        <v>51</v>
      </c>
      <c r="C2418" s="131"/>
      <c r="D2418" s="131"/>
      <c r="E2418" s="131"/>
      <c r="F2418" s="131"/>
      <c r="G2418" s="131"/>
      <c r="H2418" s="131"/>
      <c r="I2418" s="131"/>
      <c r="J2418" s="167" t="s">
        <v>380</v>
      </c>
      <c r="K2418" s="168"/>
      <c r="L2418" s="168"/>
      <c r="M2418" s="168"/>
      <c r="N2418" s="168"/>
      <c r="O2418" s="168"/>
      <c r="P2418" s="168"/>
      <c r="Q2418" s="168"/>
      <c r="R2418" s="169"/>
    </row>
    <row r="2419" spans="2:18" ht="60" customHeight="1" x14ac:dyDescent="0.25">
      <c r="B2419" s="130"/>
      <c r="C2419" s="131"/>
      <c r="D2419" s="131"/>
      <c r="E2419" s="131"/>
      <c r="F2419" s="131"/>
      <c r="G2419" s="131"/>
      <c r="H2419" s="131"/>
      <c r="I2419" s="131"/>
      <c r="J2419" s="170"/>
      <c r="K2419" s="171"/>
      <c r="L2419" s="171"/>
      <c r="M2419" s="171"/>
      <c r="N2419" s="171"/>
      <c r="O2419" s="171"/>
      <c r="P2419" s="171"/>
      <c r="Q2419" s="171"/>
      <c r="R2419" s="172"/>
    </row>
    <row r="2420" spans="2:18" ht="14.45" customHeight="1" x14ac:dyDescent="0.25">
      <c r="B2420" s="130" t="s">
        <v>54</v>
      </c>
      <c r="C2420" s="131"/>
      <c r="D2420" s="131"/>
      <c r="E2420" s="131"/>
      <c r="F2420" s="131"/>
      <c r="G2420" s="131"/>
      <c r="H2420" s="131"/>
      <c r="I2420" s="131"/>
      <c r="J2420" s="132" t="s">
        <v>592</v>
      </c>
      <c r="K2420" s="133"/>
      <c r="L2420" s="133"/>
      <c r="M2420" s="133"/>
      <c r="N2420" s="133"/>
      <c r="O2420" s="133"/>
      <c r="P2420" s="133"/>
      <c r="Q2420" s="133"/>
      <c r="R2420" s="134"/>
    </row>
    <row r="2421" spans="2:18" x14ac:dyDescent="0.25">
      <c r="B2421" s="130"/>
      <c r="C2421" s="131"/>
      <c r="D2421" s="131"/>
      <c r="E2421" s="131"/>
      <c r="F2421" s="131"/>
      <c r="G2421" s="131"/>
      <c r="H2421" s="131"/>
      <c r="I2421" s="131"/>
      <c r="J2421" s="135"/>
      <c r="K2421" s="136"/>
      <c r="L2421" s="136"/>
      <c r="M2421" s="136"/>
      <c r="N2421" s="136"/>
      <c r="O2421" s="136"/>
      <c r="P2421" s="136"/>
      <c r="Q2421" s="136"/>
      <c r="R2421" s="137"/>
    </row>
    <row r="2422" spans="2:18" x14ac:dyDescent="0.25">
      <c r="B2422" s="130" t="s">
        <v>591</v>
      </c>
      <c r="C2422" s="131"/>
      <c r="D2422" s="131"/>
      <c r="E2422" s="131"/>
      <c r="F2422" s="131"/>
      <c r="G2422" s="131"/>
      <c r="H2422" s="131"/>
      <c r="I2422" s="131"/>
      <c r="J2422" s="135"/>
      <c r="K2422" s="136"/>
      <c r="L2422" s="136"/>
      <c r="M2422" s="136"/>
      <c r="N2422" s="136"/>
      <c r="O2422" s="136"/>
      <c r="P2422" s="136"/>
      <c r="Q2422" s="136"/>
      <c r="R2422" s="137"/>
    </row>
    <row r="2423" spans="2:18" ht="15.75" thickBot="1" x14ac:dyDescent="0.3">
      <c r="B2423" s="141"/>
      <c r="C2423" s="142"/>
      <c r="D2423" s="142"/>
      <c r="E2423" s="142"/>
      <c r="F2423" s="142"/>
      <c r="G2423" s="142"/>
      <c r="H2423" s="142"/>
      <c r="I2423" s="142"/>
      <c r="J2423" s="138"/>
      <c r="K2423" s="139"/>
      <c r="L2423" s="139"/>
      <c r="M2423" s="139"/>
      <c r="N2423" s="139"/>
      <c r="O2423" s="139"/>
      <c r="P2423" s="139"/>
      <c r="Q2423" s="139"/>
      <c r="R2423" s="140"/>
    </row>
    <row r="2424" spans="2:18" thickBot="1" x14ac:dyDescent="0.35">
      <c r="B2424" s="25"/>
      <c r="C2424" s="25"/>
      <c r="D2424" s="25"/>
      <c r="E2424" s="25"/>
      <c r="F2424" s="25"/>
      <c r="G2424" s="25"/>
      <c r="H2424" s="25"/>
      <c r="I2424" s="25"/>
      <c r="J2424" s="37"/>
      <c r="K2424" s="37"/>
      <c r="L2424" s="37"/>
      <c r="M2424" s="37"/>
      <c r="N2424" s="37"/>
      <c r="O2424" s="37"/>
      <c r="P2424" s="37"/>
      <c r="Q2424" s="37"/>
      <c r="R2424" s="37"/>
    </row>
    <row r="2425" spans="2:18" x14ac:dyDescent="0.25">
      <c r="B2425" s="173" t="s">
        <v>1</v>
      </c>
      <c r="C2425" s="154"/>
      <c r="D2425" s="154"/>
      <c r="E2425" s="154"/>
      <c r="F2425" s="154"/>
      <c r="G2425" s="154"/>
      <c r="H2425" s="154"/>
      <c r="I2425" s="154"/>
      <c r="J2425" s="154"/>
      <c r="K2425" s="154"/>
      <c r="L2425" s="154"/>
      <c r="M2425" s="154"/>
      <c r="N2425" s="154"/>
      <c r="O2425" s="154"/>
      <c r="P2425" s="154"/>
      <c r="Q2425" s="154"/>
      <c r="R2425" s="155"/>
    </row>
    <row r="2426" spans="2:18" x14ac:dyDescent="0.25">
      <c r="B2426" s="174"/>
      <c r="C2426" s="157"/>
      <c r="D2426" s="157"/>
      <c r="E2426" s="157"/>
      <c r="F2426" s="157"/>
      <c r="G2426" s="157"/>
      <c r="H2426" s="157"/>
      <c r="I2426" s="157"/>
      <c r="J2426" s="157"/>
      <c r="K2426" s="157"/>
      <c r="L2426" s="157"/>
      <c r="M2426" s="157"/>
      <c r="N2426" s="157"/>
      <c r="O2426" s="157"/>
      <c r="P2426" s="157"/>
      <c r="Q2426" s="157"/>
      <c r="R2426" s="158"/>
    </row>
    <row r="2427" spans="2:18" x14ac:dyDescent="0.25">
      <c r="B2427" s="174"/>
      <c r="C2427" s="157"/>
      <c r="D2427" s="157"/>
      <c r="E2427" s="157"/>
      <c r="F2427" s="157"/>
      <c r="G2427" s="157"/>
      <c r="H2427" s="157"/>
      <c r="I2427" s="157"/>
      <c r="J2427" s="157"/>
      <c r="K2427" s="157"/>
      <c r="L2427" s="157"/>
      <c r="M2427" s="157"/>
      <c r="N2427" s="157"/>
      <c r="O2427" s="157"/>
      <c r="P2427" s="157"/>
      <c r="Q2427" s="157"/>
      <c r="R2427" s="158"/>
    </row>
    <row r="2428" spans="2:18" x14ac:dyDescent="0.25">
      <c r="B2428" s="174" t="s">
        <v>2</v>
      </c>
      <c r="C2428" s="157"/>
      <c r="D2428" s="157"/>
      <c r="E2428" s="157"/>
      <c r="F2428" s="157"/>
      <c r="G2428" s="157"/>
      <c r="H2428" s="157"/>
      <c r="I2428" s="157"/>
      <c r="J2428" s="157"/>
      <c r="K2428" s="157"/>
      <c r="L2428" s="157"/>
      <c r="M2428" s="157"/>
      <c r="N2428" s="157"/>
      <c r="O2428" s="157"/>
      <c r="P2428" s="157"/>
      <c r="Q2428" s="157"/>
      <c r="R2428" s="158"/>
    </row>
    <row r="2429" spans="2:18" x14ac:dyDescent="0.25">
      <c r="B2429" s="174"/>
      <c r="C2429" s="157"/>
      <c r="D2429" s="157"/>
      <c r="E2429" s="157"/>
      <c r="F2429" s="157"/>
      <c r="G2429" s="157"/>
      <c r="H2429" s="157"/>
      <c r="I2429" s="157"/>
      <c r="J2429" s="157"/>
      <c r="K2429" s="157"/>
      <c r="L2429" s="157"/>
      <c r="M2429" s="157"/>
      <c r="N2429" s="157"/>
      <c r="O2429" s="157"/>
      <c r="P2429" s="157"/>
      <c r="Q2429" s="157"/>
      <c r="R2429" s="158"/>
    </row>
    <row r="2430" spans="2:18" ht="15.75" thickBot="1" x14ac:dyDescent="0.3">
      <c r="B2430" s="175" t="s">
        <v>3</v>
      </c>
      <c r="C2430" s="146"/>
      <c r="D2430" s="146"/>
      <c r="E2430" s="146"/>
      <c r="F2430" s="146"/>
      <c r="G2430" s="146"/>
      <c r="H2430" s="146"/>
      <c r="I2430" s="146"/>
      <c r="J2430" s="146"/>
      <c r="K2430" s="146"/>
      <c r="L2430" s="146"/>
      <c r="M2430" s="146"/>
      <c r="N2430" s="146"/>
      <c r="O2430" s="146"/>
      <c r="P2430" s="146"/>
      <c r="Q2430" s="146"/>
      <c r="R2430" s="176"/>
    </row>
    <row r="2431" spans="2:18" thickBot="1" x14ac:dyDescent="0.35"/>
    <row r="2432" spans="2:18" ht="14.45" x14ac:dyDescent="0.3">
      <c r="B2432" s="177"/>
      <c r="C2432" s="178"/>
      <c r="D2432" s="178"/>
      <c r="E2432" s="178"/>
      <c r="F2432" s="178"/>
      <c r="G2432" s="178"/>
      <c r="H2432" s="178"/>
      <c r="I2432" s="178"/>
      <c r="J2432" s="178"/>
      <c r="K2432" s="178"/>
      <c r="L2432" s="178"/>
      <c r="M2432" s="178"/>
      <c r="N2432" s="178"/>
      <c r="O2432" s="178"/>
      <c r="P2432" s="178"/>
      <c r="Q2432" s="178"/>
      <c r="R2432" s="9"/>
    </row>
    <row r="2433" spans="2:18" ht="15.75" thickBot="1" x14ac:dyDescent="0.3">
      <c r="B2433" s="143" t="s">
        <v>4</v>
      </c>
      <c r="C2433" s="144"/>
      <c r="D2433" s="146" t="s">
        <v>273</v>
      </c>
      <c r="E2433" s="146"/>
      <c r="F2433" s="58"/>
      <c r="G2433" s="58" t="s">
        <v>7</v>
      </c>
      <c r="H2433" s="179">
        <v>43546</v>
      </c>
      <c r="I2433" s="146"/>
      <c r="J2433" s="58"/>
      <c r="K2433" s="58" t="s">
        <v>11</v>
      </c>
      <c r="L2433" s="147" t="s">
        <v>228</v>
      </c>
      <c r="M2433" s="147"/>
      <c r="N2433" s="58"/>
      <c r="O2433" s="58" t="s">
        <v>13</v>
      </c>
      <c r="P2433" s="103" t="s">
        <v>211</v>
      </c>
      <c r="Q2433" s="144"/>
      <c r="R2433" s="145"/>
    </row>
    <row r="2434" spans="2:18" ht="14.45" x14ac:dyDescent="0.3">
      <c r="B2434" s="143"/>
      <c r="C2434" s="144"/>
      <c r="D2434" s="144"/>
      <c r="E2434" s="144"/>
      <c r="F2434" s="144"/>
      <c r="G2434" s="144"/>
      <c r="H2434" s="144"/>
      <c r="I2434" s="144"/>
      <c r="J2434" s="144"/>
      <c r="K2434" s="144"/>
      <c r="L2434" s="144"/>
      <c r="M2434" s="144"/>
      <c r="N2434" s="144"/>
      <c r="O2434" s="144"/>
      <c r="P2434" s="144"/>
      <c r="Q2434" s="144"/>
      <c r="R2434" s="145"/>
    </row>
    <row r="2435" spans="2:18" ht="15.75" thickBot="1" x14ac:dyDescent="0.3">
      <c r="B2435" s="143" t="s">
        <v>5</v>
      </c>
      <c r="C2435" s="144"/>
      <c r="D2435" s="146"/>
      <c r="E2435" s="146"/>
      <c r="F2435" s="58"/>
      <c r="G2435" s="58" t="s">
        <v>8</v>
      </c>
      <c r="H2435" s="146">
        <v>1230</v>
      </c>
      <c r="I2435" s="146"/>
      <c r="J2435" s="58"/>
      <c r="K2435" s="58" t="s">
        <v>12</v>
      </c>
      <c r="L2435" s="147"/>
      <c r="M2435" s="147"/>
      <c r="N2435" s="58"/>
      <c r="O2435" s="58" t="s">
        <v>14</v>
      </c>
      <c r="P2435" s="106" t="s">
        <v>577</v>
      </c>
      <c r="Q2435" s="144"/>
      <c r="R2435" s="145"/>
    </row>
    <row r="2436" spans="2:18" ht="14.45" x14ac:dyDescent="0.3">
      <c r="B2436" s="143"/>
      <c r="C2436" s="144"/>
      <c r="D2436" s="144"/>
      <c r="E2436" s="144"/>
      <c r="F2436" s="144"/>
      <c r="G2436" s="144"/>
      <c r="H2436" s="144"/>
      <c r="I2436" s="144"/>
      <c r="J2436" s="144"/>
      <c r="K2436" s="144"/>
      <c r="L2436" s="144"/>
      <c r="M2436" s="144"/>
      <c r="N2436" s="144"/>
      <c r="O2436" s="144"/>
      <c r="P2436" s="144"/>
      <c r="Q2436" s="144"/>
      <c r="R2436" s="145"/>
    </row>
    <row r="2437" spans="2:18" ht="15.75" thickBot="1" x14ac:dyDescent="0.3">
      <c r="B2437" s="143" t="s">
        <v>6</v>
      </c>
      <c r="C2437" s="144"/>
      <c r="D2437" s="146" t="s">
        <v>213</v>
      </c>
      <c r="E2437" s="146"/>
      <c r="F2437" s="58"/>
      <c r="G2437" s="58" t="s">
        <v>9</v>
      </c>
      <c r="H2437" s="146" t="s">
        <v>214</v>
      </c>
      <c r="I2437" s="146"/>
      <c r="J2437" s="58"/>
      <c r="K2437" s="58" t="s">
        <v>10</v>
      </c>
      <c r="L2437" s="147"/>
      <c r="M2437" s="147"/>
      <c r="N2437" s="58"/>
      <c r="O2437" s="58" t="s">
        <v>15</v>
      </c>
      <c r="P2437" s="47">
        <v>82</v>
      </c>
      <c r="Q2437" s="46" t="s">
        <v>16</v>
      </c>
      <c r="R2437" s="48">
        <v>154</v>
      </c>
    </row>
    <row r="2438" spans="2:18" thickBot="1" x14ac:dyDescent="0.35">
      <c r="B2438" s="148"/>
      <c r="C2438" s="149"/>
      <c r="D2438" s="149"/>
      <c r="E2438" s="149"/>
      <c r="F2438" s="149"/>
      <c r="G2438" s="149"/>
      <c r="H2438" s="149"/>
      <c r="I2438" s="149"/>
      <c r="J2438" s="149"/>
      <c r="K2438" s="149"/>
      <c r="L2438" s="149"/>
      <c r="M2438" s="149"/>
      <c r="N2438" s="149"/>
      <c r="O2438" s="149"/>
      <c r="P2438" s="149"/>
      <c r="Q2438" s="149"/>
      <c r="R2438" s="150"/>
    </row>
    <row r="2439" spans="2:18" thickBot="1" x14ac:dyDescent="0.35"/>
    <row r="2440" spans="2:18" x14ac:dyDescent="0.25">
      <c r="B2440" s="151" t="s">
        <v>17</v>
      </c>
      <c r="C2440" s="152"/>
      <c r="D2440" s="152"/>
      <c r="E2440" s="152"/>
      <c r="F2440" s="152"/>
      <c r="G2440" s="152"/>
      <c r="H2440" s="152"/>
      <c r="I2440" s="152"/>
      <c r="J2440" s="153" t="s">
        <v>24</v>
      </c>
      <c r="K2440" s="154"/>
      <c r="L2440" s="154"/>
      <c r="M2440" s="154"/>
      <c r="N2440" s="154"/>
      <c r="O2440" s="154"/>
      <c r="P2440" s="154"/>
      <c r="Q2440" s="154"/>
      <c r="R2440" s="155"/>
    </row>
    <row r="2441" spans="2:18" x14ac:dyDescent="0.25">
      <c r="B2441" s="162" t="s">
        <v>18</v>
      </c>
      <c r="C2441" s="163" t="s">
        <v>19</v>
      </c>
      <c r="D2441" s="163" t="s">
        <v>20</v>
      </c>
      <c r="E2441" s="147" t="s">
        <v>25</v>
      </c>
      <c r="F2441" s="147"/>
      <c r="G2441" s="147" t="s">
        <v>26</v>
      </c>
      <c r="H2441" s="147"/>
      <c r="I2441" s="163" t="s">
        <v>23</v>
      </c>
      <c r="J2441" s="156"/>
      <c r="K2441" s="157"/>
      <c r="L2441" s="157"/>
      <c r="M2441" s="157"/>
      <c r="N2441" s="157"/>
      <c r="O2441" s="157"/>
      <c r="P2441" s="157"/>
      <c r="Q2441" s="157"/>
      <c r="R2441" s="158"/>
    </row>
    <row r="2442" spans="2:18" x14ac:dyDescent="0.25">
      <c r="B2442" s="162"/>
      <c r="C2442" s="163"/>
      <c r="D2442" s="163"/>
      <c r="E2442" s="38" t="s">
        <v>21</v>
      </c>
      <c r="F2442" s="38" t="s">
        <v>22</v>
      </c>
      <c r="G2442" s="38" t="s">
        <v>21</v>
      </c>
      <c r="H2442" s="38" t="s">
        <v>22</v>
      </c>
      <c r="I2442" s="163"/>
      <c r="J2442" s="159"/>
      <c r="K2442" s="160"/>
      <c r="L2442" s="160"/>
      <c r="M2442" s="160"/>
      <c r="N2442" s="160"/>
      <c r="O2442" s="160"/>
      <c r="P2442" s="160"/>
      <c r="Q2442" s="160"/>
      <c r="R2442" s="161"/>
    </row>
    <row r="2443" spans="2:18" ht="39.6" customHeight="1" x14ac:dyDescent="0.25">
      <c r="B2443" s="11" t="s">
        <v>50</v>
      </c>
      <c r="C2443" s="12" t="s">
        <v>58</v>
      </c>
      <c r="D2443" s="12" t="s">
        <v>56</v>
      </c>
      <c r="E2443" s="12" t="s">
        <v>62</v>
      </c>
      <c r="F2443" s="12" t="s">
        <v>268</v>
      </c>
      <c r="G2443" s="3"/>
      <c r="H2443" s="3"/>
      <c r="I2443" s="97" t="s">
        <v>801</v>
      </c>
      <c r="J2443" s="164" t="s">
        <v>93</v>
      </c>
      <c r="K2443" s="165"/>
      <c r="L2443" s="165"/>
      <c r="M2443" s="165"/>
      <c r="N2443" s="165"/>
      <c r="O2443" s="165"/>
      <c r="P2443" s="165"/>
      <c r="Q2443" s="165"/>
      <c r="R2443" s="166"/>
    </row>
    <row r="2444" spans="2:18" ht="41.45" customHeight="1" x14ac:dyDescent="0.25">
      <c r="B2444" s="11" t="s">
        <v>94</v>
      </c>
      <c r="C2444" s="12" t="s">
        <v>58</v>
      </c>
      <c r="D2444" s="12" t="s">
        <v>56</v>
      </c>
      <c r="E2444" s="12" t="s">
        <v>62</v>
      </c>
      <c r="F2444" s="12" t="s">
        <v>268</v>
      </c>
      <c r="G2444" s="3"/>
      <c r="H2444" s="3"/>
      <c r="I2444" s="97" t="s">
        <v>802</v>
      </c>
      <c r="J2444" s="164" t="s">
        <v>93</v>
      </c>
      <c r="K2444" s="165"/>
      <c r="L2444" s="165"/>
      <c r="M2444" s="165"/>
      <c r="N2444" s="165"/>
      <c r="O2444" s="165"/>
      <c r="P2444" s="165"/>
      <c r="Q2444" s="165"/>
      <c r="R2444" s="166"/>
    </row>
    <row r="2445" spans="2:18" ht="14.45" customHeight="1" x14ac:dyDescent="0.25">
      <c r="B2445" s="130" t="s">
        <v>51</v>
      </c>
      <c r="C2445" s="131"/>
      <c r="D2445" s="131"/>
      <c r="E2445" s="131"/>
      <c r="F2445" s="131"/>
      <c r="G2445" s="131"/>
      <c r="H2445" s="131"/>
      <c r="I2445" s="131"/>
      <c r="J2445" s="167" t="s">
        <v>380</v>
      </c>
      <c r="K2445" s="168"/>
      <c r="L2445" s="168"/>
      <c r="M2445" s="168"/>
      <c r="N2445" s="168"/>
      <c r="O2445" s="168"/>
      <c r="P2445" s="168"/>
      <c r="Q2445" s="168"/>
      <c r="R2445" s="169"/>
    </row>
    <row r="2446" spans="2:18" ht="58.9" customHeight="1" x14ac:dyDescent="0.25">
      <c r="B2446" s="130"/>
      <c r="C2446" s="131"/>
      <c r="D2446" s="131"/>
      <c r="E2446" s="131"/>
      <c r="F2446" s="131"/>
      <c r="G2446" s="131"/>
      <c r="H2446" s="131"/>
      <c r="I2446" s="131"/>
      <c r="J2446" s="170"/>
      <c r="K2446" s="171"/>
      <c r="L2446" s="171"/>
      <c r="M2446" s="171"/>
      <c r="N2446" s="171"/>
      <c r="O2446" s="171"/>
      <c r="P2446" s="171"/>
      <c r="Q2446" s="171"/>
      <c r="R2446" s="172"/>
    </row>
    <row r="2447" spans="2:18" ht="14.45" customHeight="1" x14ac:dyDescent="0.25">
      <c r="B2447" s="130" t="s">
        <v>54</v>
      </c>
      <c r="C2447" s="131"/>
      <c r="D2447" s="131"/>
      <c r="E2447" s="131"/>
      <c r="F2447" s="131"/>
      <c r="G2447" s="131"/>
      <c r="H2447" s="131"/>
      <c r="I2447" s="131"/>
      <c r="J2447" s="132" t="s">
        <v>592</v>
      </c>
      <c r="K2447" s="133"/>
      <c r="L2447" s="133"/>
      <c r="M2447" s="133"/>
      <c r="N2447" s="133"/>
      <c r="O2447" s="133"/>
      <c r="P2447" s="133"/>
      <c r="Q2447" s="133"/>
      <c r="R2447" s="134"/>
    </row>
    <row r="2448" spans="2:18" x14ac:dyDescent="0.25">
      <c r="B2448" s="130"/>
      <c r="C2448" s="131"/>
      <c r="D2448" s="131"/>
      <c r="E2448" s="131"/>
      <c r="F2448" s="131"/>
      <c r="G2448" s="131"/>
      <c r="H2448" s="131"/>
      <c r="I2448" s="131"/>
      <c r="J2448" s="135"/>
      <c r="K2448" s="136"/>
      <c r="L2448" s="136"/>
      <c r="M2448" s="136"/>
      <c r="N2448" s="136"/>
      <c r="O2448" s="136"/>
      <c r="P2448" s="136"/>
      <c r="Q2448" s="136"/>
      <c r="R2448" s="137"/>
    </row>
    <row r="2449" spans="2:18" x14ac:dyDescent="0.25">
      <c r="B2449" s="130" t="s">
        <v>591</v>
      </c>
      <c r="C2449" s="131"/>
      <c r="D2449" s="131"/>
      <c r="E2449" s="131"/>
      <c r="F2449" s="131"/>
      <c r="G2449" s="131"/>
      <c r="H2449" s="131"/>
      <c r="I2449" s="131"/>
      <c r="J2449" s="135"/>
      <c r="K2449" s="136"/>
      <c r="L2449" s="136"/>
      <c r="M2449" s="136"/>
      <c r="N2449" s="136"/>
      <c r="O2449" s="136"/>
      <c r="P2449" s="136"/>
      <c r="Q2449" s="136"/>
      <c r="R2449" s="137"/>
    </row>
    <row r="2450" spans="2:18" ht="15.75" thickBot="1" x14ac:dyDescent="0.3">
      <c r="B2450" s="141"/>
      <c r="C2450" s="142"/>
      <c r="D2450" s="142"/>
      <c r="E2450" s="142"/>
      <c r="F2450" s="142"/>
      <c r="G2450" s="142"/>
      <c r="H2450" s="142"/>
      <c r="I2450" s="142"/>
      <c r="J2450" s="138"/>
      <c r="K2450" s="139"/>
      <c r="L2450" s="139"/>
      <c r="M2450" s="139"/>
      <c r="N2450" s="139"/>
      <c r="O2450" s="139"/>
      <c r="P2450" s="139"/>
      <c r="Q2450" s="139"/>
      <c r="R2450" s="140"/>
    </row>
    <row r="2451" spans="2:18" thickBot="1" x14ac:dyDescent="0.35">
      <c r="B2451" s="25"/>
      <c r="C2451" s="25"/>
      <c r="D2451" s="25"/>
      <c r="E2451" s="25"/>
      <c r="F2451" s="25"/>
      <c r="G2451" s="25"/>
      <c r="H2451" s="25"/>
      <c r="I2451" s="25"/>
      <c r="J2451" s="37"/>
      <c r="K2451" s="37"/>
      <c r="L2451" s="37"/>
      <c r="M2451" s="37"/>
      <c r="N2451" s="37"/>
      <c r="O2451" s="37"/>
      <c r="P2451" s="37"/>
      <c r="Q2451" s="37"/>
      <c r="R2451" s="37"/>
    </row>
    <row r="2452" spans="2:18" x14ac:dyDescent="0.25">
      <c r="B2452" s="173" t="s">
        <v>1</v>
      </c>
      <c r="C2452" s="154"/>
      <c r="D2452" s="154"/>
      <c r="E2452" s="154"/>
      <c r="F2452" s="154"/>
      <c r="G2452" s="154"/>
      <c r="H2452" s="154"/>
      <c r="I2452" s="154"/>
      <c r="J2452" s="154"/>
      <c r="K2452" s="154"/>
      <c r="L2452" s="154"/>
      <c r="M2452" s="154"/>
      <c r="N2452" s="154"/>
      <c r="O2452" s="154"/>
      <c r="P2452" s="154"/>
      <c r="Q2452" s="154"/>
      <c r="R2452" s="155"/>
    </row>
    <row r="2453" spans="2:18" ht="14.45" customHeight="1" x14ac:dyDescent="0.25">
      <c r="B2453" s="174"/>
      <c r="C2453" s="157"/>
      <c r="D2453" s="157"/>
      <c r="E2453" s="157"/>
      <c r="F2453" s="157"/>
      <c r="G2453" s="157"/>
      <c r="H2453" s="157"/>
      <c r="I2453" s="157"/>
      <c r="J2453" s="157"/>
      <c r="K2453" s="157"/>
      <c r="L2453" s="157"/>
      <c r="M2453" s="157"/>
      <c r="N2453" s="157"/>
      <c r="O2453" s="157"/>
      <c r="P2453" s="157"/>
      <c r="Q2453" s="157"/>
      <c r="R2453" s="158"/>
    </row>
    <row r="2454" spans="2:18" x14ac:dyDescent="0.25">
      <c r="B2454" s="174"/>
      <c r="C2454" s="157"/>
      <c r="D2454" s="157"/>
      <c r="E2454" s="157"/>
      <c r="F2454" s="157"/>
      <c r="G2454" s="157"/>
      <c r="H2454" s="157"/>
      <c r="I2454" s="157"/>
      <c r="J2454" s="157"/>
      <c r="K2454" s="157"/>
      <c r="L2454" s="157"/>
      <c r="M2454" s="157"/>
      <c r="N2454" s="157"/>
      <c r="O2454" s="157"/>
      <c r="P2454" s="157"/>
      <c r="Q2454" s="157"/>
      <c r="R2454" s="158"/>
    </row>
    <row r="2455" spans="2:18" x14ac:dyDescent="0.25">
      <c r="B2455" s="174" t="s">
        <v>2</v>
      </c>
      <c r="C2455" s="157"/>
      <c r="D2455" s="157"/>
      <c r="E2455" s="157"/>
      <c r="F2455" s="157"/>
      <c r="G2455" s="157"/>
      <c r="H2455" s="157"/>
      <c r="I2455" s="157"/>
      <c r="J2455" s="157"/>
      <c r="K2455" s="157"/>
      <c r="L2455" s="157"/>
      <c r="M2455" s="157"/>
      <c r="N2455" s="157"/>
      <c r="O2455" s="157"/>
      <c r="P2455" s="157"/>
      <c r="Q2455" s="157"/>
      <c r="R2455" s="158"/>
    </row>
    <row r="2456" spans="2:18" x14ac:dyDescent="0.25">
      <c r="B2456" s="174"/>
      <c r="C2456" s="157"/>
      <c r="D2456" s="157"/>
      <c r="E2456" s="157"/>
      <c r="F2456" s="157"/>
      <c r="G2456" s="157"/>
      <c r="H2456" s="157"/>
      <c r="I2456" s="157"/>
      <c r="J2456" s="157"/>
      <c r="K2456" s="157"/>
      <c r="L2456" s="157"/>
      <c r="M2456" s="157"/>
      <c r="N2456" s="157"/>
      <c r="O2456" s="157"/>
      <c r="P2456" s="157"/>
      <c r="Q2456" s="157"/>
      <c r="R2456" s="158"/>
    </row>
    <row r="2457" spans="2:18" ht="15.75" thickBot="1" x14ac:dyDescent="0.3">
      <c r="B2457" s="175" t="s">
        <v>3</v>
      </c>
      <c r="C2457" s="146"/>
      <c r="D2457" s="146"/>
      <c r="E2457" s="146"/>
      <c r="F2457" s="146"/>
      <c r="G2457" s="146"/>
      <c r="H2457" s="146"/>
      <c r="I2457" s="146"/>
      <c r="J2457" s="146"/>
      <c r="K2457" s="146"/>
      <c r="L2457" s="146"/>
      <c r="M2457" s="146"/>
      <c r="N2457" s="146"/>
      <c r="O2457" s="146"/>
      <c r="P2457" s="146"/>
      <c r="Q2457" s="146"/>
      <c r="R2457" s="176"/>
    </row>
    <row r="2458" spans="2:18" thickBot="1" x14ac:dyDescent="0.35"/>
    <row r="2459" spans="2:18" ht="14.45" x14ac:dyDescent="0.3">
      <c r="B2459" s="177"/>
      <c r="C2459" s="178"/>
      <c r="D2459" s="178"/>
      <c r="E2459" s="178"/>
      <c r="F2459" s="178"/>
      <c r="G2459" s="178"/>
      <c r="H2459" s="178"/>
      <c r="I2459" s="178"/>
      <c r="J2459" s="178"/>
      <c r="K2459" s="178"/>
      <c r="L2459" s="178"/>
      <c r="M2459" s="178"/>
      <c r="N2459" s="178"/>
      <c r="O2459" s="178"/>
      <c r="P2459" s="178"/>
      <c r="Q2459" s="178"/>
      <c r="R2459" s="9"/>
    </row>
    <row r="2460" spans="2:18" ht="15.75" thickBot="1" x14ac:dyDescent="0.3">
      <c r="B2460" s="143" t="s">
        <v>4</v>
      </c>
      <c r="C2460" s="144"/>
      <c r="D2460" s="146" t="s">
        <v>273</v>
      </c>
      <c r="E2460" s="146"/>
      <c r="F2460" s="58"/>
      <c r="G2460" s="58" t="s">
        <v>7</v>
      </c>
      <c r="H2460" s="179">
        <v>43546</v>
      </c>
      <c r="I2460" s="146"/>
      <c r="J2460" s="58"/>
      <c r="K2460" s="58" t="s">
        <v>11</v>
      </c>
      <c r="L2460" s="147" t="s">
        <v>228</v>
      </c>
      <c r="M2460" s="147"/>
      <c r="N2460" s="58"/>
      <c r="O2460" s="58" t="s">
        <v>13</v>
      </c>
      <c r="P2460" s="98" t="s">
        <v>577</v>
      </c>
      <c r="Q2460" s="144"/>
      <c r="R2460" s="145"/>
    </row>
    <row r="2461" spans="2:18" ht="14.45" x14ac:dyDescent="0.3">
      <c r="B2461" s="143"/>
      <c r="C2461" s="144"/>
      <c r="D2461" s="144"/>
      <c r="E2461" s="144"/>
      <c r="F2461" s="144"/>
      <c r="G2461" s="144"/>
      <c r="H2461" s="144"/>
      <c r="I2461" s="144"/>
      <c r="J2461" s="144"/>
      <c r="K2461" s="144"/>
      <c r="L2461" s="144"/>
      <c r="M2461" s="144"/>
      <c r="N2461" s="144"/>
      <c r="O2461" s="144"/>
      <c r="P2461" s="144"/>
      <c r="Q2461" s="144"/>
      <c r="R2461" s="145"/>
    </row>
    <row r="2462" spans="2:18" ht="15.75" thickBot="1" x14ac:dyDescent="0.3">
      <c r="B2462" s="143" t="s">
        <v>5</v>
      </c>
      <c r="C2462" s="144"/>
      <c r="D2462" s="146"/>
      <c r="E2462" s="146"/>
      <c r="F2462" s="58"/>
      <c r="G2462" s="58" t="s">
        <v>8</v>
      </c>
      <c r="H2462" s="146">
        <v>1230</v>
      </c>
      <c r="I2462" s="146"/>
      <c r="J2462" s="58"/>
      <c r="K2462" s="58" t="s">
        <v>12</v>
      </c>
      <c r="L2462" s="147"/>
      <c r="M2462" s="147"/>
      <c r="N2462" s="58"/>
      <c r="O2462" s="58" t="s">
        <v>14</v>
      </c>
      <c r="P2462" s="28" t="s">
        <v>576</v>
      </c>
      <c r="Q2462" s="144"/>
      <c r="R2462" s="145"/>
    </row>
    <row r="2463" spans="2:18" ht="14.45" x14ac:dyDescent="0.3">
      <c r="B2463" s="143"/>
      <c r="C2463" s="144"/>
      <c r="D2463" s="144"/>
      <c r="E2463" s="144"/>
      <c r="F2463" s="144"/>
      <c r="G2463" s="144"/>
      <c r="H2463" s="144"/>
      <c r="I2463" s="144"/>
      <c r="J2463" s="144"/>
      <c r="K2463" s="144"/>
      <c r="L2463" s="144"/>
      <c r="M2463" s="144"/>
      <c r="N2463" s="144"/>
      <c r="O2463" s="144"/>
      <c r="P2463" s="144"/>
      <c r="Q2463" s="144"/>
      <c r="R2463" s="145"/>
    </row>
    <row r="2464" spans="2:18" ht="15.75" thickBot="1" x14ac:dyDescent="0.3">
      <c r="B2464" s="143" t="s">
        <v>6</v>
      </c>
      <c r="C2464" s="144"/>
      <c r="D2464" s="146" t="s">
        <v>213</v>
      </c>
      <c r="E2464" s="146"/>
      <c r="F2464" s="58"/>
      <c r="G2464" s="58" t="s">
        <v>9</v>
      </c>
      <c r="H2464" s="146" t="s">
        <v>214</v>
      </c>
      <c r="I2464" s="146"/>
      <c r="J2464" s="58"/>
      <c r="K2464" s="58" t="s">
        <v>10</v>
      </c>
      <c r="L2464" s="147"/>
      <c r="M2464" s="147"/>
      <c r="N2464" s="58"/>
      <c r="O2464" s="58" t="s">
        <v>15</v>
      </c>
      <c r="P2464" s="47">
        <v>83</v>
      </c>
      <c r="Q2464" s="46" t="s">
        <v>16</v>
      </c>
      <c r="R2464" s="48">
        <v>154</v>
      </c>
    </row>
    <row r="2465" spans="2:18" thickBot="1" x14ac:dyDescent="0.35">
      <c r="B2465" s="148"/>
      <c r="C2465" s="149"/>
      <c r="D2465" s="149"/>
      <c r="E2465" s="149"/>
      <c r="F2465" s="149"/>
      <c r="G2465" s="149"/>
      <c r="H2465" s="149"/>
      <c r="I2465" s="149"/>
      <c r="J2465" s="149"/>
      <c r="K2465" s="149"/>
      <c r="L2465" s="149"/>
      <c r="M2465" s="149"/>
      <c r="N2465" s="149"/>
      <c r="O2465" s="149"/>
      <c r="P2465" s="149"/>
      <c r="Q2465" s="149"/>
      <c r="R2465" s="150"/>
    </row>
    <row r="2466" spans="2:18" thickBot="1" x14ac:dyDescent="0.35"/>
    <row r="2467" spans="2:18" x14ac:dyDescent="0.25">
      <c r="B2467" s="182" t="s">
        <v>17</v>
      </c>
      <c r="C2467" s="183"/>
      <c r="D2467" s="183"/>
      <c r="E2467" s="183"/>
      <c r="F2467" s="183"/>
      <c r="G2467" s="183"/>
      <c r="H2467" s="183"/>
      <c r="I2467" s="184"/>
      <c r="J2467" s="153" t="s">
        <v>24</v>
      </c>
      <c r="K2467" s="154"/>
      <c r="L2467" s="154"/>
      <c r="M2467" s="154"/>
      <c r="N2467" s="154"/>
      <c r="O2467" s="154"/>
      <c r="P2467" s="154"/>
      <c r="Q2467" s="154"/>
      <c r="R2467" s="155"/>
    </row>
    <row r="2468" spans="2:18" x14ac:dyDescent="0.25">
      <c r="B2468" s="162" t="s">
        <v>18</v>
      </c>
      <c r="C2468" s="163" t="s">
        <v>19</v>
      </c>
      <c r="D2468" s="163" t="s">
        <v>20</v>
      </c>
      <c r="E2468" s="147" t="s">
        <v>25</v>
      </c>
      <c r="F2468" s="147"/>
      <c r="G2468" s="147" t="s">
        <v>26</v>
      </c>
      <c r="H2468" s="147"/>
      <c r="I2468" s="163" t="s">
        <v>23</v>
      </c>
      <c r="J2468" s="156"/>
      <c r="K2468" s="157"/>
      <c r="L2468" s="157"/>
      <c r="M2468" s="157"/>
      <c r="N2468" s="157"/>
      <c r="O2468" s="157"/>
      <c r="P2468" s="157"/>
      <c r="Q2468" s="157"/>
      <c r="R2468" s="158"/>
    </row>
    <row r="2469" spans="2:18" x14ac:dyDescent="0.25">
      <c r="B2469" s="162"/>
      <c r="C2469" s="163"/>
      <c r="D2469" s="163"/>
      <c r="E2469" s="6" t="s">
        <v>21</v>
      </c>
      <c r="F2469" s="6" t="s">
        <v>22</v>
      </c>
      <c r="G2469" s="6" t="s">
        <v>21</v>
      </c>
      <c r="H2469" s="6" t="s">
        <v>22</v>
      </c>
      <c r="I2469" s="163"/>
      <c r="J2469" s="159"/>
      <c r="K2469" s="160"/>
      <c r="L2469" s="160"/>
      <c r="M2469" s="160"/>
      <c r="N2469" s="160"/>
      <c r="O2469" s="160"/>
      <c r="P2469" s="160"/>
      <c r="Q2469" s="160"/>
      <c r="R2469" s="161"/>
    </row>
    <row r="2470" spans="2:18" ht="31.9" customHeight="1" x14ac:dyDescent="0.25">
      <c r="B2470" s="11" t="s">
        <v>50</v>
      </c>
      <c r="C2470" s="12" t="s">
        <v>58</v>
      </c>
      <c r="D2470" s="12" t="s">
        <v>56</v>
      </c>
      <c r="E2470" s="12" t="s">
        <v>62</v>
      </c>
      <c r="F2470" s="12" t="s">
        <v>268</v>
      </c>
      <c r="G2470" s="3"/>
      <c r="H2470" s="3"/>
      <c r="I2470" s="97" t="s">
        <v>803</v>
      </c>
      <c r="J2470" s="164" t="s">
        <v>93</v>
      </c>
      <c r="K2470" s="165"/>
      <c r="L2470" s="165"/>
      <c r="M2470" s="165"/>
      <c r="N2470" s="165"/>
      <c r="O2470" s="165"/>
      <c r="P2470" s="165"/>
      <c r="Q2470" s="165"/>
      <c r="R2470" s="166"/>
    </row>
    <row r="2471" spans="2:18" ht="37.9" customHeight="1" x14ac:dyDescent="0.25">
      <c r="B2471" s="11" t="s">
        <v>94</v>
      </c>
      <c r="C2471" s="12" t="s">
        <v>58</v>
      </c>
      <c r="D2471" s="12" t="s">
        <v>56</v>
      </c>
      <c r="E2471" s="12" t="s">
        <v>62</v>
      </c>
      <c r="F2471" s="12" t="s">
        <v>268</v>
      </c>
      <c r="G2471" s="3"/>
      <c r="H2471" s="3"/>
      <c r="I2471" s="97" t="s">
        <v>804</v>
      </c>
      <c r="J2471" s="164" t="s">
        <v>93</v>
      </c>
      <c r="K2471" s="165"/>
      <c r="L2471" s="165"/>
      <c r="M2471" s="165"/>
      <c r="N2471" s="165"/>
      <c r="O2471" s="165"/>
      <c r="P2471" s="165"/>
      <c r="Q2471" s="165"/>
      <c r="R2471" s="166"/>
    </row>
    <row r="2472" spans="2:18" ht="14.45" customHeight="1" x14ac:dyDescent="0.25">
      <c r="B2472" s="191" t="s">
        <v>51</v>
      </c>
      <c r="C2472" s="192"/>
      <c r="D2472" s="192"/>
      <c r="E2472" s="192"/>
      <c r="F2472" s="192"/>
      <c r="G2472" s="192"/>
      <c r="H2472" s="192"/>
      <c r="I2472" s="193"/>
      <c r="J2472" s="167" t="s">
        <v>380</v>
      </c>
      <c r="K2472" s="168"/>
      <c r="L2472" s="168"/>
      <c r="M2472" s="168"/>
      <c r="N2472" s="168"/>
      <c r="O2472" s="168"/>
      <c r="P2472" s="168"/>
      <c r="Q2472" s="168"/>
      <c r="R2472" s="169"/>
    </row>
    <row r="2473" spans="2:18" ht="72" customHeight="1" x14ac:dyDescent="0.25">
      <c r="B2473" s="194"/>
      <c r="C2473" s="195"/>
      <c r="D2473" s="195"/>
      <c r="E2473" s="195"/>
      <c r="F2473" s="195"/>
      <c r="G2473" s="195"/>
      <c r="H2473" s="195"/>
      <c r="I2473" s="196"/>
      <c r="J2473" s="170"/>
      <c r="K2473" s="171"/>
      <c r="L2473" s="171"/>
      <c r="M2473" s="171"/>
      <c r="N2473" s="171"/>
      <c r="O2473" s="171"/>
      <c r="P2473" s="171"/>
      <c r="Q2473" s="171"/>
      <c r="R2473" s="172"/>
    </row>
    <row r="2474" spans="2:18" ht="14.45" customHeight="1" x14ac:dyDescent="0.25">
      <c r="B2474" s="191" t="s">
        <v>54</v>
      </c>
      <c r="C2474" s="192"/>
      <c r="D2474" s="192"/>
      <c r="E2474" s="192"/>
      <c r="F2474" s="192"/>
      <c r="G2474" s="192"/>
      <c r="H2474" s="192"/>
      <c r="I2474" s="193"/>
      <c r="J2474" s="132" t="s">
        <v>592</v>
      </c>
      <c r="K2474" s="133"/>
      <c r="L2474" s="133"/>
      <c r="M2474" s="133"/>
      <c r="N2474" s="133"/>
      <c r="O2474" s="133"/>
      <c r="P2474" s="133"/>
      <c r="Q2474" s="133"/>
      <c r="R2474" s="134"/>
    </row>
    <row r="2475" spans="2:18" x14ac:dyDescent="0.25">
      <c r="B2475" s="194"/>
      <c r="C2475" s="195"/>
      <c r="D2475" s="195"/>
      <c r="E2475" s="195"/>
      <c r="F2475" s="195"/>
      <c r="G2475" s="195"/>
      <c r="H2475" s="195"/>
      <c r="I2475" s="196"/>
      <c r="J2475" s="135"/>
      <c r="K2475" s="136"/>
      <c r="L2475" s="136"/>
      <c r="M2475" s="136"/>
      <c r="N2475" s="136"/>
      <c r="O2475" s="136"/>
      <c r="P2475" s="136"/>
      <c r="Q2475" s="136"/>
      <c r="R2475" s="137"/>
    </row>
    <row r="2476" spans="2:18" x14ac:dyDescent="0.25">
      <c r="B2476" s="191" t="s">
        <v>578</v>
      </c>
      <c r="C2476" s="192"/>
      <c r="D2476" s="192"/>
      <c r="E2476" s="192"/>
      <c r="F2476" s="192"/>
      <c r="G2476" s="192"/>
      <c r="H2476" s="192"/>
      <c r="I2476" s="193"/>
      <c r="J2476" s="135"/>
      <c r="K2476" s="136"/>
      <c r="L2476" s="136"/>
      <c r="M2476" s="136"/>
      <c r="N2476" s="136"/>
      <c r="O2476" s="136"/>
      <c r="P2476" s="136"/>
      <c r="Q2476" s="136"/>
      <c r="R2476" s="137"/>
    </row>
    <row r="2477" spans="2:18" ht="15.75" thickBot="1" x14ac:dyDescent="0.3">
      <c r="B2477" s="197"/>
      <c r="C2477" s="198"/>
      <c r="D2477" s="198"/>
      <c r="E2477" s="198"/>
      <c r="F2477" s="198"/>
      <c r="G2477" s="198"/>
      <c r="H2477" s="198"/>
      <c r="I2477" s="199"/>
      <c r="J2477" s="138"/>
      <c r="K2477" s="139"/>
      <c r="L2477" s="139"/>
      <c r="M2477" s="139"/>
      <c r="N2477" s="139"/>
      <c r="O2477" s="139"/>
      <c r="P2477" s="139"/>
      <c r="Q2477" s="139"/>
      <c r="R2477" s="140"/>
    </row>
    <row r="2478" spans="2:18" thickBot="1" x14ac:dyDescent="0.35"/>
    <row r="2479" spans="2:18" x14ac:dyDescent="0.25">
      <c r="B2479" s="173" t="s">
        <v>1</v>
      </c>
      <c r="C2479" s="154"/>
      <c r="D2479" s="154"/>
      <c r="E2479" s="154"/>
      <c r="F2479" s="154"/>
      <c r="G2479" s="154"/>
      <c r="H2479" s="154"/>
      <c r="I2479" s="154"/>
      <c r="J2479" s="154"/>
      <c r="K2479" s="154"/>
      <c r="L2479" s="154"/>
      <c r="M2479" s="154"/>
      <c r="N2479" s="154"/>
      <c r="O2479" s="154"/>
      <c r="P2479" s="154"/>
      <c r="Q2479" s="154"/>
      <c r="R2479" s="155"/>
    </row>
    <row r="2480" spans="2:18" x14ac:dyDescent="0.25">
      <c r="B2480" s="174"/>
      <c r="C2480" s="157"/>
      <c r="D2480" s="157"/>
      <c r="E2480" s="157"/>
      <c r="F2480" s="157"/>
      <c r="G2480" s="157"/>
      <c r="H2480" s="157"/>
      <c r="I2480" s="157"/>
      <c r="J2480" s="157"/>
      <c r="K2480" s="157"/>
      <c r="L2480" s="157"/>
      <c r="M2480" s="157"/>
      <c r="N2480" s="157"/>
      <c r="O2480" s="157"/>
      <c r="P2480" s="157"/>
      <c r="Q2480" s="157"/>
      <c r="R2480" s="158"/>
    </row>
    <row r="2481" spans="2:18" x14ac:dyDescent="0.25">
      <c r="B2481" s="174"/>
      <c r="C2481" s="157"/>
      <c r="D2481" s="157"/>
      <c r="E2481" s="157"/>
      <c r="F2481" s="157"/>
      <c r="G2481" s="157"/>
      <c r="H2481" s="157"/>
      <c r="I2481" s="157"/>
      <c r="J2481" s="157"/>
      <c r="K2481" s="157"/>
      <c r="L2481" s="157"/>
      <c r="M2481" s="157"/>
      <c r="N2481" s="157"/>
      <c r="O2481" s="157"/>
      <c r="P2481" s="157"/>
      <c r="Q2481" s="157"/>
      <c r="R2481" s="158"/>
    </row>
    <row r="2482" spans="2:18" x14ac:dyDescent="0.25">
      <c r="B2482" s="174" t="s">
        <v>2</v>
      </c>
      <c r="C2482" s="157"/>
      <c r="D2482" s="157"/>
      <c r="E2482" s="157"/>
      <c r="F2482" s="157"/>
      <c r="G2482" s="157"/>
      <c r="H2482" s="157"/>
      <c r="I2482" s="157"/>
      <c r="J2482" s="157"/>
      <c r="K2482" s="157"/>
      <c r="L2482" s="157"/>
      <c r="M2482" s="157"/>
      <c r="N2482" s="157"/>
      <c r="O2482" s="157"/>
      <c r="P2482" s="157"/>
      <c r="Q2482" s="157"/>
      <c r="R2482" s="158"/>
    </row>
    <row r="2483" spans="2:18" x14ac:dyDescent="0.25">
      <c r="B2483" s="174"/>
      <c r="C2483" s="157"/>
      <c r="D2483" s="157"/>
      <c r="E2483" s="157"/>
      <c r="F2483" s="157"/>
      <c r="G2483" s="157"/>
      <c r="H2483" s="157"/>
      <c r="I2483" s="157"/>
      <c r="J2483" s="157"/>
      <c r="K2483" s="157"/>
      <c r="L2483" s="157"/>
      <c r="M2483" s="157"/>
      <c r="N2483" s="157"/>
      <c r="O2483" s="157"/>
      <c r="P2483" s="157"/>
      <c r="Q2483" s="157"/>
      <c r="R2483" s="158"/>
    </row>
    <row r="2484" spans="2:18" ht="15.75" thickBot="1" x14ac:dyDescent="0.3">
      <c r="B2484" s="175" t="s">
        <v>3</v>
      </c>
      <c r="C2484" s="146"/>
      <c r="D2484" s="146"/>
      <c r="E2484" s="146"/>
      <c r="F2484" s="146"/>
      <c r="G2484" s="146"/>
      <c r="H2484" s="146"/>
      <c r="I2484" s="146"/>
      <c r="J2484" s="146"/>
      <c r="K2484" s="146"/>
      <c r="L2484" s="146"/>
      <c r="M2484" s="146"/>
      <c r="N2484" s="146"/>
      <c r="O2484" s="146"/>
      <c r="P2484" s="146"/>
      <c r="Q2484" s="146"/>
      <c r="R2484" s="176"/>
    </row>
    <row r="2485" spans="2:18" thickBot="1" x14ac:dyDescent="0.35"/>
    <row r="2486" spans="2:18" ht="14.45" x14ac:dyDescent="0.3">
      <c r="B2486" s="177"/>
      <c r="C2486" s="178"/>
      <c r="D2486" s="178"/>
      <c r="E2486" s="178"/>
      <c r="F2486" s="178"/>
      <c r="G2486" s="178"/>
      <c r="H2486" s="178"/>
      <c r="I2486" s="178"/>
      <c r="J2486" s="178"/>
      <c r="K2486" s="178"/>
      <c r="L2486" s="178"/>
      <c r="M2486" s="178"/>
      <c r="N2486" s="178"/>
      <c r="O2486" s="178"/>
      <c r="P2486" s="178"/>
      <c r="Q2486" s="178"/>
      <c r="R2486" s="9"/>
    </row>
    <row r="2487" spans="2:18" ht="15.75" thickBot="1" x14ac:dyDescent="0.3">
      <c r="B2487" s="143" t="s">
        <v>4</v>
      </c>
      <c r="C2487" s="144"/>
      <c r="D2487" s="146" t="s">
        <v>273</v>
      </c>
      <c r="E2487" s="146"/>
      <c r="F2487" s="58"/>
      <c r="G2487" s="58" t="s">
        <v>7</v>
      </c>
      <c r="H2487" s="179">
        <v>43546</v>
      </c>
      <c r="I2487" s="146"/>
      <c r="J2487" s="58"/>
      <c r="K2487" s="58" t="s">
        <v>11</v>
      </c>
      <c r="L2487" s="147" t="s">
        <v>228</v>
      </c>
      <c r="M2487" s="147"/>
      <c r="N2487" s="58"/>
      <c r="O2487" s="58" t="s">
        <v>13</v>
      </c>
      <c r="P2487" s="111" t="s">
        <v>576</v>
      </c>
      <c r="Q2487" s="144"/>
      <c r="R2487" s="145"/>
    </row>
    <row r="2488" spans="2:18" ht="14.45" x14ac:dyDescent="0.3">
      <c r="B2488" s="143"/>
      <c r="C2488" s="144"/>
      <c r="D2488" s="144"/>
      <c r="E2488" s="144"/>
      <c r="F2488" s="144"/>
      <c r="G2488" s="144"/>
      <c r="H2488" s="144"/>
      <c r="I2488" s="144"/>
      <c r="J2488" s="144"/>
      <c r="K2488" s="144"/>
      <c r="L2488" s="144"/>
      <c r="M2488" s="144"/>
      <c r="N2488" s="144"/>
      <c r="O2488" s="144"/>
      <c r="P2488" s="144"/>
      <c r="Q2488" s="144"/>
      <c r="R2488" s="145"/>
    </row>
    <row r="2489" spans="2:18" ht="15.75" thickBot="1" x14ac:dyDescent="0.3">
      <c r="B2489" s="143" t="s">
        <v>5</v>
      </c>
      <c r="C2489" s="144"/>
      <c r="D2489" s="146"/>
      <c r="E2489" s="146"/>
      <c r="F2489" s="58"/>
      <c r="G2489" s="58" t="s">
        <v>8</v>
      </c>
      <c r="H2489" s="146">
        <v>1230</v>
      </c>
      <c r="I2489" s="146"/>
      <c r="J2489" s="58"/>
      <c r="K2489" s="58" t="s">
        <v>12</v>
      </c>
      <c r="L2489" s="147"/>
      <c r="M2489" s="147"/>
      <c r="N2489" s="58"/>
      <c r="O2489" s="58" t="s">
        <v>14</v>
      </c>
      <c r="P2489" s="28" t="s">
        <v>212</v>
      </c>
      <c r="Q2489" s="144"/>
      <c r="R2489" s="145"/>
    </row>
    <row r="2490" spans="2:18" ht="14.45" x14ac:dyDescent="0.3">
      <c r="B2490" s="143"/>
      <c r="C2490" s="144"/>
      <c r="D2490" s="144"/>
      <c r="E2490" s="144"/>
      <c r="F2490" s="144"/>
      <c r="G2490" s="144"/>
      <c r="H2490" s="144"/>
      <c r="I2490" s="144"/>
      <c r="J2490" s="144"/>
      <c r="K2490" s="144"/>
      <c r="L2490" s="144"/>
      <c r="M2490" s="144"/>
      <c r="N2490" s="144"/>
      <c r="O2490" s="144"/>
      <c r="P2490" s="144"/>
      <c r="Q2490" s="144"/>
      <c r="R2490" s="145"/>
    </row>
    <row r="2491" spans="2:18" ht="15.75" thickBot="1" x14ac:dyDescent="0.3">
      <c r="B2491" s="143" t="s">
        <v>6</v>
      </c>
      <c r="C2491" s="144"/>
      <c r="D2491" s="146" t="s">
        <v>213</v>
      </c>
      <c r="E2491" s="146"/>
      <c r="F2491" s="58"/>
      <c r="G2491" s="58" t="s">
        <v>9</v>
      </c>
      <c r="H2491" s="146" t="s">
        <v>214</v>
      </c>
      <c r="I2491" s="146"/>
      <c r="J2491" s="58"/>
      <c r="K2491" s="58" t="s">
        <v>10</v>
      </c>
      <c r="L2491" s="147"/>
      <c r="M2491" s="147"/>
      <c r="N2491" s="58"/>
      <c r="O2491" s="58" t="s">
        <v>15</v>
      </c>
      <c r="P2491" s="47">
        <v>84</v>
      </c>
      <c r="Q2491" s="46" t="s">
        <v>16</v>
      </c>
      <c r="R2491" s="48">
        <v>154</v>
      </c>
    </row>
    <row r="2492" spans="2:18" thickBot="1" x14ac:dyDescent="0.35">
      <c r="B2492" s="148"/>
      <c r="C2492" s="149"/>
      <c r="D2492" s="149"/>
      <c r="E2492" s="149"/>
      <c r="F2492" s="149"/>
      <c r="G2492" s="149"/>
      <c r="H2492" s="149"/>
      <c r="I2492" s="149"/>
      <c r="J2492" s="149"/>
      <c r="K2492" s="149"/>
      <c r="L2492" s="149"/>
      <c r="M2492" s="149"/>
      <c r="N2492" s="149"/>
      <c r="O2492" s="149"/>
      <c r="P2492" s="149"/>
      <c r="Q2492" s="149"/>
      <c r="R2492" s="150"/>
    </row>
    <row r="2493" spans="2:18" thickBot="1" x14ac:dyDescent="0.35"/>
    <row r="2494" spans="2:18" x14ac:dyDescent="0.25">
      <c r="B2494" s="182" t="s">
        <v>17</v>
      </c>
      <c r="C2494" s="183"/>
      <c r="D2494" s="183"/>
      <c r="E2494" s="183"/>
      <c r="F2494" s="183"/>
      <c r="G2494" s="183"/>
      <c r="H2494" s="183"/>
      <c r="I2494" s="184"/>
      <c r="J2494" s="153" t="s">
        <v>24</v>
      </c>
      <c r="K2494" s="154"/>
      <c r="L2494" s="154"/>
      <c r="M2494" s="154"/>
      <c r="N2494" s="154"/>
      <c r="O2494" s="154"/>
      <c r="P2494" s="154"/>
      <c r="Q2494" s="154"/>
      <c r="R2494" s="155"/>
    </row>
    <row r="2495" spans="2:18" x14ac:dyDescent="0.25">
      <c r="B2495" s="162" t="s">
        <v>18</v>
      </c>
      <c r="C2495" s="163" t="s">
        <v>19</v>
      </c>
      <c r="D2495" s="163" t="s">
        <v>20</v>
      </c>
      <c r="E2495" s="147" t="s">
        <v>25</v>
      </c>
      <c r="F2495" s="147"/>
      <c r="G2495" s="147" t="s">
        <v>26</v>
      </c>
      <c r="H2495" s="147"/>
      <c r="I2495" s="163" t="s">
        <v>23</v>
      </c>
      <c r="J2495" s="156"/>
      <c r="K2495" s="157"/>
      <c r="L2495" s="157"/>
      <c r="M2495" s="157"/>
      <c r="N2495" s="157"/>
      <c r="O2495" s="157"/>
      <c r="P2495" s="157"/>
      <c r="Q2495" s="157"/>
      <c r="R2495" s="158"/>
    </row>
    <row r="2496" spans="2:18" x14ac:dyDescent="0.25">
      <c r="B2496" s="162"/>
      <c r="C2496" s="163"/>
      <c r="D2496" s="163"/>
      <c r="E2496" s="6" t="s">
        <v>21</v>
      </c>
      <c r="F2496" s="6" t="s">
        <v>22</v>
      </c>
      <c r="G2496" s="6" t="s">
        <v>21</v>
      </c>
      <c r="H2496" s="6" t="s">
        <v>22</v>
      </c>
      <c r="I2496" s="163"/>
      <c r="J2496" s="159"/>
      <c r="K2496" s="160"/>
      <c r="L2496" s="160"/>
      <c r="M2496" s="160"/>
      <c r="N2496" s="160"/>
      <c r="O2496" s="160"/>
      <c r="P2496" s="160"/>
      <c r="Q2496" s="160"/>
      <c r="R2496" s="161"/>
    </row>
    <row r="2497" spans="2:18" ht="31.15" customHeight="1" x14ac:dyDescent="0.25">
      <c r="B2497" s="11" t="s">
        <v>50</v>
      </c>
      <c r="C2497" s="12" t="s">
        <v>58</v>
      </c>
      <c r="D2497" s="12" t="s">
        <v>56</v>
      </c>
      <c r="E2497" s="12" t="s">
        <v>62</v>
      </c>
      <c r="F2497" s="12" t="s">
        <v>268</v>
      </c>
      <c r="G2497" s="3"/>
      <c r="H2497" s="3"/>
      <c r="I2497" s="97" t="s">
        <v>805</v>
      </c>
      <c r="J2497" s="164" t="s">
        <v>93</v>
      </c>
      <c r="K2497" s="165"/>
      <c r="L2497" s="165"/>
      <c r="M2497" s="165"/>
      <c r="N2497" s="165"/>
      <c r="O2497" s="165"/>
      <c r="P2497" s="165"/>
      <c r="Q2497" s="165"/>
      <c r="R2497" s="166"/>
    </row>
    <row r="2498" spans="2:18" ht="31.15" customHeight="1" x14ac:dyDescent="0.25">
      <c r="B2498" s="11" t="s">
        <v>94</v>
      </c>
      <c r="C2498" s="12" t="s">
        <v>58</v>
      </c>
      <c r="D2498" s="12" t="s">
        <v>56</v>
      </c>
      <c r="E2498" s="12" t="s">
        <v>62</v>
      </c>
      <c r="F2498" s="12" t="s">
        <v>268</v>
      </c>
      <c r="G2498" s="3"/>
      <c r="H2498" s="3"/>
      <c r="I2498" s="97" t="s">
        <v>806</v>
      </c>
      <c r="J2498" s="164" t="s">
        <v>93</v>
      </c>
      <c r="K2498" s="165"/>
      <c r="L2498" s="165"/>
      <c r="M2498" s="165"/>
      <c r="N2498" s="165"/>
      <c r="O2498" s="165"/>
      <c r="P2498" s="165"/>
      <c r="Q2498" s="165"/>
      <c r="R2498" s="166"/>
    </row>
    <row r="2499" spans="2:18" ht="14.45" customHeight="1" x14ac:dyDescent="0.25">
      <c r="B2499" s="191" t="s">
        <v>51</v>
      </c>
      <c r="C2499" s="192"/>
      <c r="D2499" s="192"/>
      <c r="E2499" s="192"/>
      <c r="F2499" s="192"/>
      <c r="G2499" s="192"/>
      <c r="H2499" s="192"/>
      <c r="I2499" s="193"/>
      <c r="J2499" s="167" t="s">
        <v>380</v>
      </c>
      <c r="K2499" s="168"/>
      <c r="L2499" s="168"/>
      <c r="M2499" s="168"/>
      <c r="N2499" s="168"/>
      <c r="O2499" s="168"/>
      <c r="P2499" s="168"/>
      <c r="Q2499" s="168"/>
      <c r="R2499" s="169"/>
    </row>
    <row r="2500" spans="2:18" ht="64.900000000000006" customHeight="1" x14ac:dyDescent="0.25">
      <c r="B2500" s="194"/>
      <c r="C2500" s="195"/>
      <c r="D2500" s="195"/>
      <c r="E2500" s="195"/>
      <c r="F2500" s="195"/>
      <c r="G2500" s="195"/>
      <c r="H2500" s="195"/>
      <c r="I2500" s="196"/>
      <c r="J2500" s="170"/>
      <c r="K2500" s="171"/>
      <c r="L2500" s="171"/>
      <c r="M2500" s="171"/>
      <c r="N2500" s="171"/>
      <c r="O2500" s="171"/>
      <c r="P2500" s="171"/>
      <c r="Q2500" s="171"/>
      <c r="R2500" s="172"/>
    </row>
    <row r="2501" spans="2:18" ht="14.45" customHeight="1" x14ac:dyDescent="0.25">
      <c r="B2501" s="191" t="s">
        <v>54</v>
      </c>
      <c r="C2501" s="192"/>
      <c r="D2501" s="192"/>
      <c r="E2501" s="192"/>
      <c r="F2501" s="192"/>
      <c r="G2501" s="192"/>
      <c r="H2501" s="192"/>
      <c r="I2501" s="193"/>
      <c r="J2501" s="132" t="s">
        <v>592</v>
      </c>
      <c r="K2501" s="133"/>
      <c r="L2501" s="133"/>
      <c r="M2501" s="133"/>
      <c r="N2501" s="133"/>
      <c r="O2501" s="133"/>
      <c r="P2501" s="133"/>
      <c r="Q2501" s="133"/>
      <c r="R2501" s="134"/>
    </row>
    <row r="2502" spans="2:18" x14ac:dyDescent="0.25">
      <c r="B2502" s="194"/>
      <c r="C2502" s="195"/>
      <c r="D2502" s="195"/>
      <c r="E2502" s="195"/>
      <c r="F2502" s="195"/>
      <c r="G2502" s="195"/>
      <c r="H2502" s="195"/>
      <c r="I2502" s="196"/>
      <c r="J2502" s="135"/>
      <c r="K2502" s="136"/>
      <c r="L2502" s="136"/>
      <c r="M2502" s="136"/>
      <c r="N2502" s="136"/>
      <c r="O2502" s="136"/>
      <c r="P2502" s="136"/>
      <c r="Q2502" s="136"/>
      <c r="R2502" s="137"/>
    </row>
    <row r="2503" spans="2:18" x14ac:dyDescent="0.25">
      <c r="B2503" s="191" t="s">
        <v>578</v>
      </c>
      <c r="C2503" s="192"/>
      <c r="D2503" s="192"/>
      <c r="E2503" s="192"/>
      <c r="F2503" s="192"/>
      <c r="G2503" s="192"/>
      <c r="H2503" s="192"/>
      <c r="I2503" s="193"/>
      <c r="J2503" s="135"/>
      <c r="K2503" s="136"/>
      <c r="L2503" s="136"/>
      <c r="M2503" s="136"/>
      <c r="N2503" s="136"/>
      <c r="O2503" s="136"/>
      <c r="P2503" s="136"/>
      <c r="Q2503" s="136"/>
      <c r="R2503" s="137"/>
    </row>
    <row r="2504" spans="2:18" ht="15.75" thickBot="1" x14ac:dyDescent="0.3">
      <c r="B2504" s="197"/>
      <c r="C2504" s="198"/>
      <c r="D2504" s="198"/>
      <c r="E2504" s="198"/>
      <c r="F2504" s="198"/>
      <c r="G2504" s="198"/>
      <c r="H2504" s="198"/>
      <c r="I2504" s="199"/>
      <c r="J2504" s="138"/>
      <c r="K2504" s="139"/>
      <c r="L2504" s="139"/>
      <c r="M2504" s="139"/>
      <c r="N2504" s="139"/>
      <c r="O2504" s="139"/>
      <c r="P2504" s="139"/>
      <c r="Q2504" s="139"/>
      <c r="R2504" s="140"/>
    </row>
    <row r="2505" spans="2:18" thickBot="1" x14ac:dyDescent="0.35"/>
    <row r="2506" spans="2:18" x14ac:dyDescent="0.25">
      <c r="B2506" s="173" t="s">
        <v>1</v>
      </c>
      <c r="C2506" s="154"/>
      <c r="D2506" s="154"/>
      <c r="E2506" s="154"/>
      <c r="F2506" s="154"/>
      <c r="G2506" s="154"/>
      <c r="H2506" s="154"/>
      <c r="I2506" s="154"/>
      <c r="J2506" s="154"/>
      <c r="K2506" s="154"/>
      <c r="L2506" s="154"/>
      <c r="M2506" s="154"/>
      <c r="N2506" s="154"/>
      <c r="O2506" s="154"/>
      <c r="P2506" s="154"/>
      <c r="Q2506" s="154"/>
      <c r="R2506" s="155"/>
    </row>
    <row r="2507" spans="2:18" x14ac:dyDescent="0.25">
      <c r="B2507" s="174"/>
      <c r="C2507" s="157"/>
      <c r="D2507" s="157"/>
      <c r="E2507" s="157"/>
      <c r="F2507" s="157"/>
      <c r="G2507" s="157"/>
      <c r="H2507" s="157"/>
      <c r="I2507" s="157"/>
      <c r="J2507" s="157"/>
      <c r="K2507" s="157"/>
      <c r="L2507" s="157"/>
      <c r="M2507" s="157"/>
      <c r="N2507" s="157"/>
      <c r="O2507" s="157"/>
      <c r="P2507" s="157"/>
      <c r="Q2507" s="157"/>
      <c r="R2507" s="158"/>
    </row>
    <row r="2508" spans="2:18" x14ac:dyDescent="0.25">
      <c r="B2508" s="174"/>
      <c r="C2508" s="157"/>
      <c r="D2508" s="157"/>
      <c r="E2508" s="157"/>
      <c r="F2508" s="157"/>
      <c r="G2508" s="157"/>
      <c r="H2508" s="157"/>
      <c r="I2508" s="157"/>
      <c r="J2508" s="157"/>
      <c r="K2508" s="157"/>
      <c r="L2508" s="157"/>
      <c r="M2508" s="157"/>
      <c r="N2508" s="157"/>
      <c r="O2508" s="157"/>
      <c r="P2508" s="157"/>
      <c r="Q2508" s="157"/>
      <c r="R2508" s="158"/>
    </row>
    <row r="2509" spans="2:18" x14ac:dyDescent="0.25">
      <c r="B2509" s="174" t="s">
        <v>2</v>
      </c>
      <c r="C2509" s="157"/>
      <c r="D2509" s="157"/>
      <c r="E2509" s="157"/>
      <c r="F2509" s="157"/>
      <c r="G2509" s="157"/>
      <c r="H2509" s="157"/>
      <c r="I2509" s="157"/>
      <c r="J2509" s="157"/>
      <c r="K2509" s="157"/>
      <c r="L2509" s="157"/>
      <c r="M2509" s="157"/>
      <c r="N2509" s="157"/>
      <c r="O2509" s="157"/>
      <c r="P2509" s="157"/>
      <c r="Q2509" s="157"/>
      <c r="R2509" s="158"/>
    </row>
    <row r="2510" spans="2:18" x14ac:dyDescent="0.25">
      <c r="B2510" s="174"/>
      <c r="C2510" s="157"/>
      <c r="D2510" s="157"/>
      <c r="E2510" s="157"/>
      <c r="F2510" s="157"/>
      <c r="G2510" s="157"/>
      <c r="H2510" s="157"/>
      <c r="I2510" s="157"/>
      <c r="J2510" s="157"/>
      <c r="K2510" s="157"/>
      <c r="L2510" s="157"/>
      <c r="M2510" s="157"/>
      <c r="N2510" s="157"/>
      <c r="O2510" s="157"/>
      <c r="P2510" s="157"/>
      <c r="Q2510" s="157"/>
      <c r="R2510" s="158"/>
    </row>
    <row r="2511" spans="2:18" ht="15.75" thickBot="1" x14ac:dyDescent="0.3">
      <c r="B2511" s="175" t="s">
        <v>3</v>
      </c>
      <c r="C2511" s="146"/>
      <c r="D2511" s="146"/>
      <c r="E2511" s="146"/>
      <c r="F2511" s="146"/>
      <c r="G2511" s="146"/>
      <c r="H2511" s="146"/>
      <c r="I2511" s="146"/>
      <c r="J2511" s="146"/>
      <c r="K2511" s="146"/>
      <c r="L2511" s="146"/>
      <c r="M2511" s="146"/>
      <c r="N2511" s="146"/>
      <c r="O2511" s="146"/>
      <c r="P2511" s="146"/>
      <c r="Q2511" s="146"/>
      <c r="R2511" s="176"/>
    </row>
    <row r="2512" spans="2:18" thickBot="1" x14ac:dyDescent="0.35"/>
    <row r="2513" spans="2:18" ht="14.45" x14ac:dyDescent="0.3">
      <c r="B2513" s="177"/>
      <c r="C2513" s="178"/>
      <c r="D2513" s="178"/>
      <c r="E2513" s="178"/>
      <c r="F2513" s="178"/>
      <c r="G2513" s="178"/>
      <c r="H2513" s="178"/>
      <c r="I2513" s="178"/>
      <c r="J2513" s="178"/>
      <c r="K2513" s="178"/>
      <c r="L2513" s="178"/>
      <c r="M2513" s="178"/>
      <c r="N2513" s="178"/>
      <c r="O2513" s="178"/>
      <c r="P2513" s="178"/>
      <c r="Q2513" s="178"/>
      <c r="R2513" s="9"/>
    </row>
    <row r="2514" spans="2:18" ht="15.75" thickBot="1" x14ac:dyDescent="0.3">
      <c r="B2514" s="143" t="s">
        <v>4</v>
      </c>
      <c r="C2514" s="144"/>
      <c r="D2514" s="146" t="s">
        <v>273</v>
      </c>
      <c r="E2514" s="146"/>
      <c r="F2514" s="58"/>
      <c r="G2514" s="58" t="s">
        <v>7</v>
      </c>
      <c r="H2514" s="179">
        <v>43546</v>
      </c>
      <c r="I2514" s="146"/>
      <c r="J2514" s="58"/>
      <c r="K2514" s="58" t="s">
        <v>11</v>
      </c>
      <c r="L2514" s="147" t="s">
        <v>228</v>
      </c>
      <c r="M2514" s="147"/>
      <c r="N2514" s="58"/>
      <c r="O2514" s="58" t="s">
        <v>13</v>
      </c>
      <c r="P2514" s="100" t="s">
        <v>212</v>
      </c>
      <c r="Q2514" s="144"/>
      <c r="R2514" s="145"/>
    </row>
    <row r="2515" spans="2:18" ht="14.45" x14ac:dyDescent="0.3">
      <c r="B2515" s="143"/>
      <c r="C2515" s="144"/>
      <c r="D2515" s="144"/>
      <c r="E2515" s="144"/>
      <c r="F2515" s="144"/>
      <c r="G2515" s="144"/>
      <c r="H2515" s="144"/>
      <c r="I2515" s="144"/>
      <c r="J2515" s="144"/>
      <c r="K2515" s="144"/>
      <c r="L2515" s="144"/>
      <c r="M2515" s="144"/>
      <c r="N2515" s="144"/>
      <c r="O2515" s="144"/>
      <c r="P2515" s="144"/>
      <c r="Q2515" s="144"/>
      <c r="R2515" s="145"/>
    </row>
    <row r="2516" spans="2:18" ht="15.75" thickBot="1" x14ac:dyDescent="0.3">
      <c r="B2516" s="143" t="s">
        <v>5</v>
      </c>
      <c r="C2516" s="144"/>
      <c r="D2516" s="146"/>
      <c r="E2516" s="146"/>
      <c r="F2516" s="58"/>
      <c r="G2516" s="58" t="s">
        <v>8</v>
      </c>
      <c r="H2516" s="146">
        <v>1230</v>
      </c>
      <c r="I2516" s="146"/>
      <c r="J2516" s="58"/>
      <c r="K2516" s="58" t="s">
        <v>12</v>
      </c>
      <c r="L2516" s="147"/>
      <c r="M2516" s="147"/>
      <c r="N2516" s="58"/>
      <c r="O2516" s="58" t="s">
        <v>14</v>
      </c>
      <c r="P2516" s="28" t="s">
        <v>218</v>
      </c>
      <c r="Q2516" s="144"/>
      <c r="R2516" s="145"/>
    </row>
    <row r="2517" spans="2:18" ht="14.45" x14ac:dyDescent="0.3">
      <c r="B2517" s="143"/>
      <c r="C2517" s="144"/>
      <c r="D2517" s="144"/>
      <c r="E2517" s="144"/>
      <c r="F2517" s="144"/>
      <c r="G2517" s="144"/>
      <c r="H2517" s="144"/>
      <c r="I2517" s="144"/>
      <c r="J2517" s="144"/>
      <c r="K2517" s="144"/>
      <c r="L2517" s="144"/>
      <c r="M2517" s="144"/>
      <c r="N2517" s="144"/>
      <c r="O2517" s="144"/>
      <c r="P2517" s="144"/>
      <c r="Q2517" s="144"/>
      <c r="R2517" s="145"/>
    </row>
    <row r="2518" spans="2:18" ht="15.75" thickBot="1" x14ac:dyDescent="0.3">
      <c r="B2518" s="143" t="s">
        <v>6</v>
      </c>
      <c r="C2518" s="144"/>
      <c r="D2518" s="146" t="s">
        <v>213</v>
      </c>
      <c r="E2518" s="146"/>
      <c r="F2518" s="58"/>
      <c r="G2518" s="58" t="s">
        <v>9</v>
      </c>
      <c r="H2518" s="146" t="s">
        <v>214</v>
      </c>
      <c r="I2518" s="146"/>
      <c r="J2518" s="58"/>
      <c r="K2518" s="58" t="s">
        <v>10</v>
      </c>
      <c r="L2518" s="147"/>
      <c r="M2518" s="147"/>
      <c r="N2518" s="58"/>
      <c r="O2518" s="58" t="s">
        <v>15</v>
      </c>
      <c r="P2518" s="47">
        <v>85</v>
      </c>
      <c r="Q2518" s="46" t="s">
        <v>16</v>
      </c>
      <c r="R2518" s="48">
        <v>154</v>
      </c>
    </row>
    <row r="2519" spans="2:18" thickBot="1" x14ac:dyDescent="0.35">
      <c r="B2519" s="148"/>
      <c r="C2519" s="149"/>
      <c r="D2519" s="149"/>
      <c r="E2519" s="149"/>
      <c r="F2519" s="149"/>
      <c r="G2519" s="149"/>
      <c r="H2519" s="149"/>
      <c r="I2519" s="149"/>
      <c r="J2519" s="149"/>
      <c r="K2519" s="149"/>
      <c r="L2519" s="149"/>
      <c r="M2519" s="149"/>
      <c r="N2519" s="149"/>
      <c r="O2519" s="149"/>
      <c r="P2519" s="149"/>
      <c r="Q2519" s="149"/>
      <c r="R2519" s="150"/>
    </row>
    <row r="2520" spans="2:18" thickBot="1" x14ac:dyDescent="0.35"/>
    <row r="2521" spans="2:18" x14ac:dyDescent="0.25">
      <c r="B2521" s="182" t="s">
        <v>17</v>
      </c>
      <c r="C2521" s="183"/>
      <c r="D2521" s="183"/>
      <c r="E2521" s="183"/>
      <c r="F2521" s="183"/>
      <c r="G2521" s="183"/>
      <c r="H2521" s="183"/>
      <c r="I2521" s="184"/>
      <c r="J2521" s="153" t="s">
        <v>24</v>
      </c>
      <c r="K2521" s="154"/>
      <c r="L2521" s="154"/>
      <c r="M2521" s="154"/>
      <c r="N2521" s="154"/>
      <c r="O2521" s="154"/>
      <c r="P2521" s="154"/>
      <c r="Q2521" s="154"/>
      <c r="R2521" s="155"/>
    </row>
    <row r="2522" spans="2:18" x14ac:dyDescent="0.25">
      <c r="B2522" s="162" t="s">
        <v>18</v>
      </c>
      <c r="C2522" s="163" t="s">
        <v>19</v>
      </c>
      <c r="D2522" s="163" t="s">
        <v>20</v>
      </c>
      <c r="E2522" s="147" t="s">
        <v>25</v>
      </c>
      <c r="F2522" s="147"/>
      <c r="G2522" s="147" t="s">
        <v>26</v>
      </c>
      <c r="H2522" s="147"/>
      <c r="I2522" s="163" t="s">
        <v>23</v>
      </c>
      <c r="J2522" s="156"/>
      <c r="K2522" s="157"/>
      <c r="L2522" s="157"/>
      <c r="M2522" s="157"/>
      <c r="N2522" s="157"/>
      <c r="O2522" s="157"/>
      <c r="P2522" s="157"/>
      <c r="Q2522" s="157"/>
      <c r="R2522" s="158"/>
    </row>
    <row r="2523" spans="2:18" x14ac:dyDescent="0.25">
      <c r="B2523" s="162"/>
      <c r="C2523" s="163"/>
      <c r="D2523" s="163"/>
      <c r="E2523" s="6" t="s">
        <v>21</v>
      </c>
      <c r="F2523" s="6" t="s">
        <v>22</v>
      </c>
      <c r="G2523" s="6" t="s">
        <v>21</v>
      </c>
      <c r="H2523" s="6" t="s">
        <v>22</v>
      </c>
      <c r="I2523" s="163"/>
      <c r="J2523" s="159"/>
      <c r="K2523" s="160"/>
      <c r="L2523" s="160"/>
      <c r="M2523" s="160"/>
      <c r="N2523" s="160"/>
      <c r="O2523" s="160"/>
      <c r="P2523" s="160"/>
      <c r="Q2523" s="160"/>
      <c r="R2523" s="161"/>
    </row>
    <row r="2524" spans="2:18" ht="29.45" customHeight="1" x14ac:dyDescent="0.25">
      <c r="B2524" s="11" t="s">
        <v>50</v>
      </c>
      <c r="C2524" s="12" t="s">
        <v>58</v>
      </c>
      <c r="D2524" s="12" t="s">
        <v>56</v>
      </c>
      <c r="E2524" s="12" t="s">
        <v>62</v>
      </c>
      <c r="F2524" s="12" t="s">
        <v>268</v>
      </c>
      <c r="G2524" s="3"/>
      <c r="H2524" s="3"/>
      <c r="I2524" s="97" t="s">
        <v>807</v>
      </c>
      <c r="J2524" s="164" t="s">
        <v>93</v>
      </c>
      <c r="K2524" s="165"/>
      <c r="L2524" s="165"/>
      <c r="M2524" s="165"/>
      <c r="N2524" s="165"/>
      <c r="O2524" s="165"/>
      <c r="P2524" s="165"/>
      <c r="Q2524" s="165"/>
      <c r="R2524" s="166"/>
    </row>
    <row r="2525" spans="2:18" ht="37.15" customHeight="1" x14ac:dyDescent="0.25">
      <c r="B2525" s="11" t="s">
        <v>94</v>
      </c>
      <c r="C2525" s="12" t="s">
        <v>58</v>
      </c>
      <c r="D2525" s="12" t="s">
        <v>56</v>
      </c>
      <c r="E2525" s="12" t="s">
        <v>62</v>
      </c>
      <c r="F2525" s="12" t="s">
        <v>268</v>
      </c>
      <c r="G2525" s="3"/>
      <c r="H2525" s="3"/>
      <c r="I2525" s="97" t="s">
        <v>808</v>
      </c>
      <c r="J2525" s="164" t="s">
        <v>93</v>
      </c>
      <c r="K2525" s="165"/>
      <c r="L2525" s="165"/>
      <c r="M2525" s="165"/>
      <c r="N2525" s="165"/>
      <c r="O2525" s="165"/>
      <c r="P2525" s="165"/>
      <c r="Q2525" s="165"/>
      <c r="R2525" s="166"/>
    </row>
    <row r="2526" spans="2:18" ht="14.45" customHeight="1" x14ac:dyDescent="0.25">
      <c r="B2526" s="191" t="s">
        <v>51</v>
      </c>
      <c r="C2526" s="192"/>
      <c r="D2526" s="192"/>
      <c r="E2526" s="192"/>
      <c r="F2526" s="192"/>
      <c r="G2526" s="192"/>
      <c r="H2526" s="192"/>
      <c r="I2526" s="193"/>
      <c r="J2526" s="167" t="s">
        <v>380</v>
      </c>
      <c r="K2526" s="168"/>
      <c r="L2526" s="168"/>
      <c r="M2526" s="168"/>
      <c r="N2526" s="168"/>
      <c r="O2526" s="168"/>
      <c r="P2526" s="168"/>
      <c r="Q2526" s="168"/>
      <c r="R2526" s="169"/>
    </row>
    <row r="2527" spans="2:18" ht="64.150000000000006" customHeight="1" x14ac:dyDescent="0.25">
      <c r="B2527" s="194"/>
      <c r="C2527" s="195"/>
      <c r="D2527" s="195"/>
      <c r="E2527" s="195"/>
      <c r="F2527" s="195"/>
      <c r="G2527" s="195"/>
      <c r="H2527" s="195"/>
      <c r="I2527" s="196"/>
      <c r="J2527" s="170"/>
      <c r="K2527" s="171"/>
      <c r="L2527" s="171"/>
      <c r="M2527" s="171"/>
      <c r="N2527" s="171"/>
      <c r="O2527" s="171"/>
      <c r="P2527" s="171"/>
      <c r="Q2527" s="171"/>
      <c r="R2527" s="172"/>
    </row>
    <row r="2528" spans="2:18" ht="14.45" customHeight="1" x14ac:dyDescent="0.25">
      <c r="B2528" s="191" t="s">
        <v>54</v>
      </c>
      <c r="C2528" s="192"/>
      <c r="D2528" s="192"/>
      <c r="E2528" s="192"/>
      <c r="F2528" s="192"/>
      <c r="G2528" s="192"/>
      <c r="H2528" s="192"/>
      <c r="I2528" s="193"/>
      <c r="J2528" s="132" t="s">
        <v>396</v>
      </c>
      <c r="K2528" s="133"/>
      <c r="L2528" s="133"/>
      <c r="M2528" s="133"/>
      <c r="N2528" s="133"/>
      <c r="O2528" s="133"/>
      <c r="P2528" s="133"/>
      <c r="Q2528" s="133"/>
      <c r="R2528" s="134"/>
    </row>
    <row r="2529" spans="2:18" x14ac:dyDescent="0.25">
      <c r="B2529" s="194"/>
      <c r="C2529" s="195"/>
      <c r="D2529" s="195"/>
      <c r="E2529" s="195"/>
      <c r="F2529" s="195"/>
      <c r="G2529" s="195"/>
      <c r="H2529" s="195"/>
      <c r="I2529" s="196"/>
      <c r="J2529" s="135"/>
      <c r="K2529" s="136"/>
      <c r="L2529" s="136"/>
      <c r="M2529" s="136"/>
      <c r="N2529" s="136"/>
      <c r="O2529" s="136"/>
      <c r="P2529" s="136"/>
      <c r="Q2529" s="136"/>
      <c r="R2529" s="137"/>
    </row>
    <row r="2530" spans="2:18" x14ac:dyDescent="0.25">
      <c r="B2530" s="191" t="s">
        <v>217</v>
      </c>
      <c r="C2530" s="192"/>
      <c r="D2530" s="192"/>
      <c r="E2530" s="192"/>
      <c r="F2530" s="192"/>
      <c r="G2530" s="192"/>
      <c r="H2530" s="192"/>
      <c r="I2530" s="193"/>
      <c r="J2530" s="135"/>
      <c r="K2530" s="136"/>
      <c r="L2530" s="136"/>
      <c r="M2530" s="136"/>
      <c r="N2530" s="136"/>
      <c r="O2530" s="136"/>
      <c r="P2530" s="136"/>
      <c r="Q2530" s="136"/>
      <c r="R2530" s="137"/>
    </row>
    <row r="2531" spans="2:18" ht="15.75" thickBot="1" x14ac:dyDescent="0.3">
      <c r="B2531" s="197"/>
      <c r="C2531" s="198"/>
      <c r="D2531" s="198"/>
      <c r="E2531" s="198"/>
      <c r="F2531" s="198"/>
      <c r="G2531" s="198"/>
      <c r="H2531" s="198"/>
      <c r="I2531" s="199"/>
      <c r="J2531" s="138"/>
      <c r="K2531" s="139"/>
      <c r="L2531" s="139"/>
      <c r="M2531" s="139"/>
      <c r="N2531" s="139"/>
      <c r="O2531" s="139"/>
      <c r="P2531" s="139"/>
      <c r="Q2531" s="139"/>
      <c r="R2531" s="140"/>
    </row>
    <row r="2532" spans="2:18" thickBot="1" x14ac:dyDescent="0.35"/>
    <row r="2533" spans="2:18" x14ac:dyDescent="0.25">
      <c r="B2533" s="173" t="s">
        <v>1</v>
      </c>
      <c r="C2533" s="154"/>
      <c r="D2533" s="154"/>
      <c r="E2533" s="154"/>
      <c r="F2533" s="154"/>
      <c r="G2533" s="154"/>
      <c r="H2533" s="154"/>
      <c r="I2533" s="154"/>
      <c r="J2533" s="154"/>
      <c r="K2533" s="154"/>
      <c r="L2533" s="154"/>
      <c r="M2533" s="154"/>
      <c r="N2533" s="154"/>
      <c r="O2533" s="154"/>
      <c r="P2533" s="154"/>
      <c r="Q2533" s="154"/>
      <c r="R2533" s="155"/>
    </row>
    <row r="2534" spans="2:18" x14ac:dyDescent="0.25">
      <c r="B2534" s="174"/>
      <c r="C2534" s="157"/>
      <c r="D2534" s="157"/>
      <c r="E2534" s="157"/>
      <c r="F2534" s="157"/>
      <c r="G2534" s="157"/>
      <c r="H2534" s="157"/>
      <c r="I2534" s="157"/>
      <c r="J2534" s="157"/>
      <c r="K2534" s="157"/>
      <c r="L2534" s="157"/>
      <c r="M2534" s="157"/>
      <c r="N2534" s="157"/>
      <c r="O2534" s="157"/>
      <c r="P2534" s="157"/>
      <c r="Q2534" s="157"/>
      <c r="R2534" s="158"/>
    </row>
    <row r="2535" spans="2:18" x14ac:dyDescent="0.25">
      <c r="B2535" s="174"/>
      <c r="C2535" s="157"/>
      <c r="D2535" s="157"/>
      <c r="E2535" s="157"/>
      <c r="F2535" s="157"/>
      <c r="G2535" s="157"/>
      <c r="H2535" s="157"/>
      <c r="I2535" s="157"/>
      <c r="J2535" s="157"/>
      <c r="K2535" s="157"/>
      <c r="L2535" s="157"/>
      <c r="M2535" s="157"/>
      <c r="N2535" s="157"/>
      <c r="O2535" s="157"/>
      <c r="P2535" s="157"/>
      <c r="Q2535" s="157"/>
      <c r="R2535" s="158"/>
    </row>
    <row r="2536" spans="2:18" x14ac:dyDescent="0.25">
      <c r="B2536" s="174" t="s">
        <v>2</v>
      </c>
      <c r="C2536" s="157"/>
      <c r="D2536" s="157"/>
      <c r="E2536" s="157"/>
      <c r="F2536" s="157"/>
      <c r="G2536" s="157"/>
      <c r="H2536" s="157"/>
      <c r="I2536" s="157"/>
      <c r="J2536" s="157"/>
      <c r="K2536" s="157"/>
      <c r="L2536" s="157"/>
      <c r="M2536" s="157"/>
      <c r="N2536" s="157"/>
      <c r="O2536" s="157"/>
      <c r="P2536" s="157"/>
      <c r="Q2536" s="157"/>
      <c r="R2536" s="158"/>
    </row>
    <row r="2537" spans="2:18" x14ac:dyDescent="0.25">
      <c r="B2537" s="174"/>
      <c r="C2537" s="157"/>
      <c r="D2537" s="157"/>
      <c r="E2537" s="157"/>
      <c r="F2537" s="157"/>
      <c r="G2537" s="157"/>
      <c r="H2537" s="157"/>
      <c r="I2537" s="157"/>
      <c r="J2537" s="157"/>
      <c r="K2537" s="157"/>
      <c r="L2537" s="157"/>
      <c r="M2537" s="157"/>
      <c r="N2537" s="157"/>
      <c r="O2537" s="157"/>
      <c r="P2537" s="157"/>
      <c r="Q2537" s="157"/>
      <c r="R2537" s="158"/>
    </row>
    <row r="2538" spans="2:18" ht="15.75" thickBot="1" x14ac:dyDescent="0.3">
      <c r="B2538" s="175" t="s">
        <v>3</v>
      </c>
      <c r="C2538" s="146"/>
      <c r="D2538" s="146"/>
      <c r="E2538" s="146"/>
      <c r="F2538" s="146"/>
      <c r="G2538" s="146"/>
      <c r="H2538" s="146"/>
      <c r="I2538" s="146"/>
      <c r="J2538" s="146"/>
      <c r="K2538" s="146"/>
      <c r="L2538" s="146"/>
      <c r="M2538" s="146"/>
      <c r="N2538" s="146"/>
      <c r="O2538" s="146"/>
      <c r="P2538" s="146"/>
      <c r="Q2538" s="146"/>
      <c r="R2538" s="176"/>
    </row>
    <row r="2539" spans="2:18" thickBot="1" x14ac:dyDescent="0.35"/>
    <row r="2540" spans="2:18" ht="14.45" x14ac:dyDescent="0.3">
      <c r="B2540" s="177"/>
      <c r="C2540" s="178"/>
      <c r="D2540" s="178"/>
      <c r="E2540" s="178"/>
      <c r="F2540" s="178"/>
      <c r="G2540" s="178"/>
      <c r="H2540" s="178"/>
      <c r="I2540" s="178"/>
      <c r="J2540" s="178"/>
      <c r="K2540" s="178"/>
      <c r="L2540" s="178"/>
      <c r="M2540" s="178"/>
      <c r="N2540" s="178"/>
      <c r="O2540" s="178"/>
      <c r="P2540" s="178"/>
      <c r="Q2540" s="178"/>
      <c r="R2540" s="9"/>
    </row>
    <row r="2541" spans="2:18" ht="15.75" thickBot="1" x14ac:dyDescent="0.3">
      <c r="B2541" s="143" t="s">
        <v>4</v>
      </c>
      <c r="C2541" s="144"/>
      <c r="D2541" s="146" t="s">
        <v>273</v>
      </c>
      <c r="E2541" s="146"/>
      <c r="F2541" s="58"/>
      <c r="G2541" s="58" t="s">
        <v>7</v>
      </c>
      <c r="H2541" s="179">
        <v>43546</v>
      </c>
      <c r="I2541" s="146"/>
      <c r="J2541" s="58"/>
      <c r="K2541" s="58" t="s">
        <v>11</v>
      </c>
      <c r="L2541" s="147" t="s">
        <v>228</v>
      </c>
      <c r="M2541" s="147"/>
      <c r="N2541" s="58"/>
      <c r="O2541" s="58" t="s">
        <v>13</v>
      </c>
      <c r="P2541" s="98" t="s">
        <v>218</v>
      </c>
      <c r="Q2541" s="144"/>
      <c r="R2541" s="145"/>
    </row>
    <row r="2542" spans="2:18" ht="14.45" x14ac:dyDescent="0.3">
      <c r="B2542" s="143"/>
      <c r="C2542" s="144"/>
      <c r="D2542" s="144"/>
      <c r="E2542" s="144"/>
      <c r="F2542" s="144"/>
      <c r="G2542" s="144"/>
      <c r="H2542" s="144"/>
      <c r="I2542" s="144"/>
      <c r="J2542" s="144"/>
      <c r="K2542" s="144"/>
      <c r="L2542" s="144"/>
      <c r="M2542" s="144"/>
      <c r="N2542" s="144"/>
      <c r="O2542" s="144"/>
      <c r="P2542" s="144"/>
      <c r="Q2542" s="144"/>
      <c r="R2542" s="145"/>
    </row>
    <row r="2543" spans="2:18" ht="15.75" thickBot="1" x14ac:dyDescent="0.3">
      <c r="B2543" s="143" t="s">
        <v>5</v>
      </c>
      <c r="C2543" s="144"/>
      <c r="D2543" s="146"/>
      <c r="E2543" s="146"/>
      <c r="F2543" s="58"/>
      <c r="G2543" s="58" t="s">
        <v>8</v>
      </c>
      <c r="H2543" s="146">
        <v>1230</v>
      </c>
      <c r="I2543" s="146"/>
      <c r="J2543" s="58"/>
      <c r="K2543" s="58" t="s">
        <v>12</v>
      </c>
      <c r="L2543" s="147"/>
      <c r="M2543" s="147"/>
      <c r="N2543" s="58"/>
      <c r="O2543" s="58" t="s">
        <v>14</v>
      </c>
      <c r="P2543" s="28" t="s">
        <v>219</v>
      </c>
      <c r="Q2543" s="144"/>
      <c r="R2543" s="145"/>
    </row>
    <row r="2544" spans="2:18" ht="14.45" x14ac:dyDescent="0.3">
      <c r="B2544" s="143"/>
      <c r="C2544" s="144"/>
      <c r="D2544" s="144"/>
      <c r="E2544" s="144"/>
      <c r="F2544" s="144"/>
      <c r="G2544" s="144"/>
      <c r="H2544" s="144"/>
      <c r="I2544" s="144"/>
      <c r="J2544" s="144"/>
      <c r="K2544" s="144"/>
      <c r="L2544" s="144"/>
      <c r="M2544" s="144"/>
      <c r="N2544" s="144"/>
      <c r="O2544" s="144"/>
      <c r="P2544" s="144"/>
      <c r="Q2544" s="144"/>
      <c r="R2544" s="145"/>
    </row>
    <row r="2545" spans="2:18" ht="15.75" thickBot="1" x14ac:dyDescent="0.3">
      <c r="B2545" s="143" t="s">
        <v>6</v>
      </c>
      <c r="C2545" s="144"/>
      <c r="D2545" s="146" t="s">
        <v>213</v>
      </c>
      <c r="E2545" s="146"/>
      <c r="F2545" s="58"/>
      <c r="G2545" s="58" t="s">
        <v>9</v>
      </c>
      <c r="H2545" s="146" t="s">
        <v>214</v>
      </c>
      <c r="I2545" s="146"/>
      <c r="J2545" s="58"/>
      <c r="K2545" s="58" t="s">
        <v>10</v>
      </c>
      <c r="L2545" s="147"/>
      <c r="M2545" s="147"/>
      <c r="N2545" s="58"/>
      <c r="O2545" s="58" t="s">
        <v>15</v>
      </c>
      <c r="P2545" s="47">
        <v>86</v>
      </c>
      <c r="Q2545" s="46" t="s">
        <v>16</v>
      </c>
      <c r="R2545" s="48">
        <v>154</v>
      </c>
    </row>
    <row r="2546" spans="2:18" thickBot="1" x14ac:dyDescent="0.35">
      <c r="B2546" s="148"/>
      <c r="C2546" s="149"/>
      <c r="D2546" s="149"/>
      <c r="E2546" s="149"/>
      <c r="F2546" s="149"/>
      <c r="G2546" s="149"/>
      <c r="H2546" s="149"/>
      <c r="I2546" s="149"/>
      <c r="J2546" s="149"/>
      <c r="K2546" s="149"/>
      <c r="L2546" s="149"/>
      <c r="M2546" s="149"/>
      <c r="N2546" s="149"/>
      <c r="O2546" s="149"/>
      <c r="P2546" s="149"/>
      <c r="Q2546" s="149"/>
      <c r="R2546" s="150"/>
    </row>
    <row r="2547" spans="2:18" thickBot="1" x14ac:dyDescent="0.35"/>
    <row r="2548" spans="2:18" x14ac:dyDescent="0.25">
      <c r="B2548" s="182" t="s">
        <v>17</v>
      </c>
      <c r="C2548" s="183"/>
      <c r="D2548" s="183"/>
      <c r="E2548" s="183"/>
      <c r="F2548" s="183"/>
      <c r="G2548" s="183"/>
      <c r="H2548" s="183"/>
      <c r="I2548" s="184"/>
      <c r="J2548" s="153" t="s">
        <v>24</v>
      </c>
      <c r="K2548" s="154"/>
      <c r="L2548" s="154"/>
      <c r="M2548" s="154"/>
      <c r="N2548" s="154"/>
      <c r="O2548" s="154"/>
      <c r="P2548" s="154"/>
      <c r="Q2548" s="154"/>
      <c r="R2548" s="155"/>
    </row>
    <row r="2549" spans="2:18" x14ac:dyDescent="0.25">
      <c r="B2549" s="162" t="s">
        <v>18</v>
      </c>
      <c r="C2549" s="163" t="s">
        <v>19</v>
      </c>
      <c r="D2549" s="163" t="s">
        <v>20</v>
      </c>
      <c r="E2549" s="147" t="s">
        <v>25</v>
      </c>
      <c r="F2549" s="147"/>
      <c r="G2549" s="147" t="s">
        <v>26</v>
      </c>
      <c r="H2549" s="147"/>
      <c r="I2549" s="163" t="s">
        <v>23</v>
      </c>
      <c r="J2549" s="156"/>
      <c r="K2549" s="157"/>
      <c r="L2549" s="157"/>
      <c r="M2549" s="157"/>
      <c r="N2549" s="157"/>
      <c r="O2549" s="157"/>
      <c r="P2549" s="157"/>
      <c r="Q2549" s="157"/>
      <c r="R2549" s="158"/>
    </row>
    <row r="2550" spans="2:18" x14ac:dyDescent="0.25">
      <c r="B2550" s="162"/>
      <c r="C2550" s="163"/>
      <c r="D2550" s="163"/>
      <c r="E2550" s="6" t="s">
        <v>21</v>
      </c>
      <c r="F2550" s="6" t="s">
        <v>22</v>
      </c>
      <c r="G2550" s="6" t="s">
        <v>21</v>
      </c>
      <c r="H2550" s="6" t="s">
        <v>22</v>
      </c>
      <c r="I2550" s="163"/>
      <c r="J2550" s="159"/>
      <c r="K2550" s="160"/>
      <c r="L2550" s="160"/>
      <c r="M2550" s="160"/>
      <c r="N2550" s="160"/>
      <c r="O2550" s="160"/>
      <c r="P2550" s="160"/>
      <c r="Q2550" s="160"/>
      <c r="R2550" s="161"/>
    </row>
    <row r="2551" spans="2:18" ht="29.45" customHeight="1" x14ac:dyDescent="0.25">
      <c r="B2551" s="11" t="s">
        <v>50</v>
      </c>
      <c r="C2551" s="12" t="s">
        <v>58</v>
      </c>
      <c r="D2551" s="12" t="s">
        <v>56</v>
      </c>
      <c r="E2551" s="12" t="s">
        <v>62</v>
      </c>
      <c r="F2551" s="12" t="s">
        <v>268</v>
      </c>
      <c r="G2551" s="3"/>
      <c r="H2551" s="3"/>
      <c r="I2551" s="97" t="s">
        <v>809</v>
      </c>
      <c r="J2551" s="164" t="s">
        <v>93</v>
      </c>
      <c r="K2551" s="165"/>
      <c r="L2551" s="165"/>
      <c r="M2551" s="165"/>
      <c r="N2551" s="165"/>
      <c r="O2551" s="165"/>
      <c r="P2551" s="165"/>
      <c r="Q2551" s="165"/>
      <c r="R2551" s="166"/>
    </row>
    <row r="2552" spans="2:18" ht="32.450000000000003" customHeight="1" x14ac:dyDescent="0.25">
      <c r="B2552" s="11" t="s">
        <v>94</v>
      </c>
      <c r="C2552" s="12" t="s">
        <v>58</v>
      </c>
      <c r="D2552" s="12" t="s">
        <v>56</v>
      </c>
      <c r="E2552" s="12" t="s">
        <v>62</v>
      </c>
      <c r="F2552" s="12" t="s">
        <v>268</v>
      </c>
      <c r="G2552" s="3"/>
      <c r="H2552" s="3"/>
      <c r="I2552" s="102" t="s">
        <v>810</v>
      </c>
      <c r="J2552" s="164" t="s">
        <v>93</v>
      </c>
      <c r="K2552" s="165"/>
      <c r="L2552" s="165"/>
      <c r="M2552" s="165"/>
      <c r="N2552" s="165"/>
      <c r="O2552" s="165"/>
      <c r="P2552" s="165"/>
      <c r="Q2552" s="165"/>
      <c r="R2552" s="166"/>
    </row>
    <row r="2553" spans="2:18" ht="14.45" customHeight="1" x14ac:dyDescent="0.25">
      <c r="B2553" s="191" t="s">
        <v>51</v>
      </c>
      <c r="C2553" s="192"/>
      <c r="D2553" s="192"/>
      <c r="E2553" s="192"/>
      <c r="F2553" s="192"/>
      <c r="G2553" s="192"/>
      <c r="H2553" s="192"/>
      <c r="I2553" s="193"/>
      <c r="J2553" s="167" t="s">
        <v>380</v>
      </c>
      <c r="K2553" s="168"/>
      <c r="L2553" s="168"/>
      <c r="M2553" s="168"/>
      <c r="N2553" s="168"/>
      <c r="O2553" s="168"/>
      <c r="P2553" s="168"/>
      <c r="Q2553" s="168"/>
      <c r="R2553" s="169"/>
    </row>
    <row r="2554" spans="2:18" ht="71.45" customHeight="1" x14ac:dyDescent="0.25">
      <c r="B2554" s="194"/>
      <c r="C2554" s="195"/>
      <c r="D2554" s="195"/>
      <c r="E2554" s="195"/>
      <c r="F2554" s="195"/>
      <c r="G2554" s="195"/>
      <c r="H2554" s="195"/>
      <c r="I2554" s="196"/>
      <c r="J2554" s="170"/>
      <c r="K2554" s="171"/>
      <c r="L2554" s="171"/>
      <c r="M2554" s="171"/>
      <c r="N2554" s="171"/>
      <c r="O2554" s="171"/>
      <c r="P2554" s="171"/>
      <c r="Q2554" s="171"/>
      <c r="R2554" s="172"/>
    </row>
    <row r="2555" spans="2:18" ht="14.45" customHeight="1" x14ac:dyDescent="0.25">
      <c r="B2555" s="191" t="s">
        <v>54</v>
      </c>
      <c r="C2555" s="192"/>
      <c r="D2555" s="192"/>
      <c r="E2555" s="192"/>
      <c r="F2555" s="192"/>
      <c r="G2555" s="192"/>
      <c r="H2555" s="192"/>
      <c r="I2555" s="193"/>
      <c r="J2555" s="132" t="s">
        <v>395</v>
      </c>
      <c r="K2555" s="133"/>
      <c r="L2555" s="133"/>
      <c r="M2555" s="133"/>
      <c r="N2555" s="133"/>
      <c r="O2555" s="133"/>
      <c r="P2555" s="133"/>
      <c r="Q2555" s="133"/>
      <c r="R2555" s="134"/>
    </row>
    <row r="2556" spans="2:18" x14ac:dyDescent="0.25">
      <c r="B2556" s="194"/>
      <c r="C2556" s="195"/>
      <c r="D2556" s="195"/>
      <c r="E2556" s="195"/>
      <c r="F2556" s="195"/>
      <c r="G2556" s="195"/>
      <c r="H2556" s="195"/>
      <c r="I2556" s="196"/>
      <c r="J2556" s="135"/>
      <c r="K2556" s="136"/>
      <c r="L2556" s="136"/>
      <c r="M2556" s="136"/>
      <c r="N2556" s="136"/>
      <c r="O2556" s="136"/>
      <c r="P2556" s="136"/>
      <c r="Q2556" s="136"/>
      <c r="R2556" s="137"/>
    </row>
    <row r="2557" spans="2:18" x14ac:dyDescent="0.25">
      <c r="B2557" s="191" t="s">
        <v>217</v>
      </c>
      <c r="C2557" s="192"/>
      <c r="D2557" s="192"/>
      <c r="E2557" s="192"/>
      <c r="F2557" s="192"/>
      <c r="G2557" s="192"/>
      <c r="H2557" s="192"/>
      <c r="I2557" s="193"/>
      <c r="J2557" s="135"/>
      <c r="K2557" s="136"/>
      <c r="L2557" s="136"/>
      <c r="M2557" s="136"/>
      <c r="N2557" s="136"/>
      <c r="O2557" s="136"/>
      <c r="P2557" s="136"/>
      <c r="Q2557" s="136"/>
      <c r="R2557" s="137"/>
    </row>
    <row r="2558" spans="2:18" ht="15.75" thickBot="1" x14ac:dyDescent="0.3">
      <c r="B2558" s="197"/>
      <c r="C2558" s="198"/>
      <c r="D2558" s="198"/>
      <c r="E2558" s="198"/>
      <c r="F2558" s="198"/>
      <c r="G2558" s="198"/>
      <c r="H2558" s="198"/>
      <c r="I2558" s="199"/>
      <c r="J2558" s="138"/>
      <c r="K2558" s="139"/>
      <c r="L2558" s="139"/>
      <c r="M2558" s="139"/>
      <c r="N2558" s="139"/>
      <c r="O2558" s="139"/>
      <c r="P2558" s="139"/>
      <c r="Q2558" s="139"/>
      <c r="R2558" s="140"/>
    </row>
    <row r="2559" spans="2:18" thickBot="1" x14ac:dyDescent="0.35"/>
    <row r="2560" spans="2:18" x14ac:dyDescent="0.25">
      <c r="B2560" s="173" t="s">
        <v>1</v>
      </c>
      <c r="C2560" s="154"/>
      <c r="D2560" s="154"/>
      <c r="E2560" s="154"/>
      <c r="F2560" s="154"/>
      <c r="G2560" s="154"/>
      <c r="H2560" s="154"/>
      <c r="I2560" s="154"/>
      <c r="J2560" s="154"/>
      <c r="K2560" s="154"/>
      <c r="L2560" s="154"/>
      <c r="M2560" s="154"/>
      <c r="N2560" s="154"/>
      <c r="O2560" s="154"/>
      <c r="P2560" s="154"/>
      <c r="Q2560" s="154"/>
      <c r="R2560" s="155"/>
    </row>
    <row r="2561" spans="2:18" x14ac:dyDescent="0.25">
      <c r="B2561" s="174"/>
      <c r="C2561" s="157"/>
      <c r="D2561" s="157"/>
      <c r="E2561" s="157"/>
      <c r="F2561" s="157"/>
      <c r="G2561" s="157"/>
      <c r="H2561" s="157"/>
      <c r="I2561" s="157"/>
      <c r="J2561" s="157"/>
      <c r="K2561" s="157"/>
      <c r="L2561" s="157"/>
      <c r="M2561" s="157"/>
      <c r="N2561" s="157"/>
      <c r="O2561" s="157"/>
      <c r="P2561" s="157"/>
      <c r="Q2561" s="157"/>
      <c r="R2561" s="158"/>
    </row>
    <row r="2562" spans="2:18" x14ac:dyDescent="0.25">
      <c r="B2562" s="174"/>
      <c r="C2562" s="157"/>
      <c r="D2562" s="157"/>
      <c r="E2562" s="157"/>
      <c r="F2562" s="157"/>
      <c r="G2562" s="157"/>
      <c r="H2562" s="157"/>
      <c r="I2562" s="157"/>
      <c r="J2562" s="157"/>
      <c r="K2562" s="157"/>
      <c r="L2562" s="157"/>
      <c r="M2562" s="157"/>
      <c r="N2562" s="157"/>
      <c r="O2562" s="157"/>
      <c r="P2562" s="157"/>
      <c r="Q2562" s="157"/>
      <c r="R2562" s="158"/>
    </row>
    <row r="2563" spans="2:18" x14ac:dyDescent="0.25">
      <c r="B2563" s="174" t="s">
        <v>2</v>
      </c>
      <c r="C2563" s="157"/>
      <c r="D2563" s="157"/>
      <c r="E2563" s="157"/>
      <c r="F2563" s="157"/>
      <c r="G2563" s="157"/>
      <c r="H2563" s="157"/>
      <c r="I2563" s="157"/>
      <c r="J2563" s="157"/>
      <c r="K2563" s="157"/>
      <c r="L2563" s="157"/>
      <c r="M2563" s="157"/>
      <c r="N2563" s="157"/>
      <c r="O2563" s="157"/>
      <c r="P2563" s="157"/>
      <c r="Q2563" s="157"/>
      <c r="R2563" s="158"/>
    </row>
    <row r="2564" spans="2:18" x14ac:dyDescent="0.25">
      <c r="B2564" s="174"/>
      <c r="C2564" s="157"/>
      <c r="D2564" s="157"/>
      <c r="E2564" s="157"/>
      <c r="F2564" s="157"/>
      <c r="G2564" s="157"/>
      <c r="H2564" s="157"/>
      <c r="I2564" s="157"/>
      <c r="J2564" s="157"/>
      <c r="K2564" s="157"/>
      <c r="L2564" s="157"/>
      <c r="M2564" s="157"/>
      <c r="N2564" s="157"/>
      <c r="O2564" s="157"/>
      <c r="P2564" s="157"/>
      <c r="Q2564" s="157"/>
      <c r="R2564" s="158"/>
    </row>
    <row r="2565" spans="2:18" ht="15.75" thickBot="1" x14ac:dyDescent="0.3">
      <c r="B2565" s="175" t="s">
        <v>3</v>
      </c>
      <c r="C2565" s="146"/>
      <c r="D2565" s="146"/>
      <c r="E2565" s="146"/>
      <c r="F2565" s="146"/>
      <c r="G2565" s="146"/>
      <c r="H2565" s="146"/>
      <c r="I2565" s="146"/>
      <c r="J2565" s="146"/>
      <c r="K2565" s="146"/>
      <c r="L2565" s="146"/>
      <c r="M2565" s="146"/>
      <c r="N2565" s="146"/>
      <c r="O2565" s="146"/>
      <c r="P2565" s="146"/>
      <c r="Q2565" s="146"/>
      <c r="R2565" s="176"/>
    </row>
    <row r="2566" spans="2:18" thickBot="1" x14ac:dyDescent="0.35"/>
    <row r="2567" spans="2:18" ht="14.45" x14ac:dyDescent="0.3">
      <c r="B2567" s="177"/>
      <c r="C2567" s="178"/>
      <c r="D2567" s="178"/>
      <c r="E2567" s="178"/>
      <c r="F2567" s="178"/>
      <c r="G2567" s="178"/>
      <c r="H2567" s="178"/>
      <c r="I2567" s="178"/>
      <c r="J2567" s="178"/>
      <c r="K2567" s="178"/>
      <c r="L2567" s="178"/>
      <c r="M2567" s="178"/>
      <c r="N2567" s="178"/>
      <c r="O2567" s="178"/>
      <c r="P2567" s="178"/>
      <c r="Q2567" s="178"/>
      <c r="R2567" s="9"/>
    </row>
    <row r="2568" spans="2:18" ht="15.75" thickBot="1" x14ac:dyDescent="0.3">
      <c r="B2568" s="143" t="s">
        <v>4</v>
      </c>
      <c r="C2568" s="144"/>
      <c r="D2568" s="146" t="s">
        <v>273</v>
      </c>
      <c r="E2568" s="146"/>
      <c r="F2568" s="58"/>
      <c r="G2568" s="58" t="s">
        <v>7</v>
      </c>
      <c r="H2568" s="179">
        <v>43546</v>
      </c>
      <c r="I2568" s="146"/>
      <c r="J2568" s="58"/>
      <c r="K2568" s="58" t="s">
        <v>11</v>
      </c>
      <c r="L2568" s="147" t="s">
        <v>228</v>
      </c>
      <c r="M2568" s="147"/>
      <c r="N2568" s="58"/>
      <c r="O2568" s="58" t="s">
        <v>13</v>
      </c>
      <c r="P2568" s="103" t="s">
        <v>219</v>
      </c>
      <c r="Q2568" s="144"/>
      <c r="R2568" s="145"/>
    </row>
    <row r="2569" spans="2:18" ht="14.45" x14ac:dyDescent="0.3">
      <c r="B2569" s="143"/>
      <c r="C2569" s="144"/>
      <c r="D2569" s="144"/>
      <c r="E2569" s="144"/>
      <c r="F2569" s="144"/>
      <c r="G2569" s="144"/>
      <c r="H2569" s="144"/>
      <c r="I2569" s="144"/>
      <c r="J2569" s="144"/>
      <c r="K2569" s="144"/>
      <c r="L2569" s="144"/>
      <c r="M2569" s="144"/>
      <c r="N2569" s="144"/>
      <c r="O2569" s="144"/>
      <c r="P2569" s="144"/>
      <c r="Q2569" s="144"/>
      <c r="R2569" s="145"/>
    </row>
    <row r="2570" spans="2:18" ht="15.75" thickBot="1" x14ac:dyDescent="0.3">
      <c r="B2570" s="143" t="s">
        <v>5</v>
      </c>
      <c r="C2570" s="144"/>
      <c r="D2570" s="146"/>
      <c r="E2570" s="146"/>
      <c r="F2570" s="58"/>
      <c r="G2570" s="58" t="s">
        <v>8</v>
      </c>
      <c r="H2570" s="146">
        <v>1230</v>
      </c>
      <c r="I2570" s="146"/>
      <c r="J2570" s="58"/>
      <c r="K2570" s="58" t="s">
        <v>12</v>
      </c>
      <c r="L2570" s="147"/>
      <c r="M2570" s="147"/>
      <c r="N2570" s="58"/>
      <c r="O2570" s="58" t="s">
        <v>14</v>
      </c>
      <c r="P2570" s="28" t="s">
        <v>220</v>
      </c>
      <c r="Q2570" s="144"/>
      <c r="R2570" s="145"/>
    </row>
    <row r="2571" spans="2:18" ht="14.45" x14ac:dyDescent="0.3">
      <c r="B2571" s="143"/>
      <c r="C2571" s="144"/>
      <c r="D2571" s="144"/>
      <c r="E2571" s="144"/>
      <c r="F2571" s="144"/>
      <c r="G2571" s="144"/>
      <c r="H2571" s="144"/>
      <c r="I2571" s="144"/>
      <c r="J2571" s="144"/>
      <c r="K2571" s="144"/>
      <c r="L2571" s="144"/>
      <c r="M2571" s="144"/>
      <c r="N2571" s="144"/>
      <c r="O2571" s="144"/>
      <c r="P2571" s="144"/>
      <c r="Q2571" s="144"/>
      <c r="R2571" s="145"/>
    </row>
    <row r="2572" spans="2:18" ht="15.75" thickBot="1" x14ac:dyDescent="0.3">
      <c r="B2572" s="143" t="s">
        <v>6</v>
      </c>
      <c r="C2572" s="144"/>
      <c r="D2572" s="146" t="s">
        <v>213</v>
      </c>
      <c r="E2572" s="146"/>
      <c r="F2572" s="58"/>
      <c r="G2572" s="58" t="s">
        <v>9</v>
      </c>
      <c r="H2572" s="146" t="s">
        <v>214</v>
      </c>
      <c r="I2572" s="146"/>
      <c r="J2572" s="58"/>
      <c r="K2572" s="58" t="s">
        <v>10</v>
      </c>
      <c r="L2572" s="147"/>
      <c r="M2572" s="147"/>
      <c r="N2572" s="58"/>
      <c r="O2572" s="58" t="s">
        <v>15</v>
      </c>
      <c r="P2572" s="47">
        <v>87</v>
      </c>
      <c r="Q2572" s="46" t="s">
        <v>16</v>
      </c>
      <c r="R2572" s="48">
        <v>154</v>
      </c>
    </row>
    <row r="2573" spans="2:18" thickBot="1" x14ac:dyDescent="0.35">
      <c r="B2573" s="148"/>
      <c r="C2573" s="149"/>
      <c r="D2573" s="149"/>
      <c r="E2573" s="149"/>
      <c r="F2573" s="149"/>
      <c r="G2573" s="149"/>
      <c r="H2573" s="149"/>
      <c r="I2573" s="149"/>
      <c r="J2573" s="149"/>
      <c r="K2573" s="149"/>
      <c r="L2573" s="149"/>
      <c r="M2573" s="149"/>
      <c r="N2573" s="149"/>
      <c r="O2573" s="149"/>
      <c r="P2573" s="149"/>
      <c r="Q2573" s="149"/>
      <c r="R2573" s="150"/>
    </row>
    <row r="2574" spans="2:18" thickBot="1" x14ac:dyDescent="0.35"/>
    <row r="2575" spans="2:18" x14ac:dyDescent="0.25">
      <c r="B2575" s="182" t="s">
        <v>17</v>
      </c>
      <c r="C2575" s="183"/>
      <c r="D2575" s="183"/>
      <c r="E2575" s="183"/>
      <c r="F2575" s="183"/>
      <c r="G2575" s="183"/>
      <c r="H2575" s="183"/>
      <c r="I2575" s="184"/>
      <c r="J2575" s="153" t="s">
        <v>24</v>
      </c>
      <c r="K2575" s="154"/>
      <c r="L2575" s="154"/>
      <c r="M2575" s="154"/>
      <c r="N2575" s="154"/>
      <c r="O2575" s="154"/>
      <c r="P2575" s="154"/>
      <c r="Q2575" s="154"/>
      <c r="R2575" s="155"/>
    </row>
    <row r="2576" spans="2:18" x14ac:dyDescent="0.25">
      <c r="B2576" s="162" t="s">
        <v>18</v>
      </c>
      <c r="C2576" s="163" t="s">
        <v>19</v>
      </c>
      <c r="D2576" s="163" t="s">
        <v>20</v>
      </c>
      <c r="E2576" s="147" t="s">
        <v>25</v>
      </c>
      <c r="F2576" s="147"/>
      <c r="G2576" s="147" t="s">
        <v>26</v>
      </c>
      <c r="H2576" s="147"/>
      <c r="I2576" s="163" t="s">
        <v>23</v>
      </c>
      <c r="J2576" s="156"/>
      <c r="K2576" s="157"/>
      <c r="L2576" s="157"/>
      <c r="M2576" s="157"/>
      <c r="N2576" s="157"/>
      <c r="O2576" s="157"/>
      <c r="P2576" s="157"/>
      <c r="Q2576" s="157"/>
      <c r="R2576" s="158"/>
    </row>
    <row r="2577" spans="2:18" x14ac:dyDescent="0.25">
      <c r="B2577" s="162"/>
      <c r="C2577" s="163"/>
      <c r="D2577" s="163"/>
      <c r="E2577" s="6" t="s">
        <v>21</v>
      </c>
      <c r="F2577" s="6" t="s">
        <v>22</v>
      </c>
      <c r="G2577" s="6" t="s">
        <v>21</v>
      </c>
      <c r="H2577" s="6" t="s">
        <v>22</v>
      </c>
      <c r="I2577" s="163"/>
      <c r="J2577" s="159"/>
      <c r="K2577" s="160"/>
      <c r="L2577" s="160"/>
      <c r="M2577" s="160"/>
      <c r="N2577" s="160"/>
      <c r="O2577" s="160"/>
      <c r="P2577" s="160"/>
      <c r="Q2577" s="160"/>
      <c r="R2577" s="161"/>
    </row>
    <row r="2578" spans="2:18" ht="35.450000000000003" customHeight="1" x14ac:dyDescent="0.25">
      <c r="B2578" s="11" t="s">
        <v>50</v>
      </c>
      <c r="C2578" s="12" t="s">
        <v>58</v>
      </c>
      <c r="D2578" s="12" t="s">
        <v>56</v>
      </c>
      <c r="E2578" s="12" t="s">
        <v>62</v>
      </c>
      <c r="F2578" s="12" t="s">
        <v>268</v>
      </c>
      <c r="G2578" s="3"/>
      <c r="H2578" s="3"/>
      <c r="I2578" s="97" t="s">
        <v>811</v>
      </c>
      <c r="J2578" s="164" t="s">
        <v>93</v>
      </c>
      <c r="K2578" s="165"/>
      <c r="L2578" s="165"/>
      <c r="M2578" s="165"/>
      <c r="N2578" s="165"/>
      <c r="O2578" s="165"/>
      <c r="P2578" s="165"/>
      <c r="Q2578" s="165"/>
      <c r="R2578" s="166"/>
    </row>
    <row r="2579" spans="2:18" ht="27.6" customHeight="1" x14ac:dyDescent="0.25">
      <c r="B2579" s="11" t="s">
        <v>94</v>
      </c>
      <c r="C2579" s="12" t="s">
        <v>58</v>
      </c>
      <c r="D2579" s="12" t="s">
        <v>56</v>
      </c>
      <c r="E2579" s="12" t="s">
        <v>62</v>
      </c>
      <c r="F2579" s="12" t="s">
        <v>268</v>
      </c>
      <c r="G2579" s="3"/>
      <c r="H2579" s="3"/>
      <c r="I2579" s="97" t="s">
        <v>812</v>
      </c>
      <c r="J2579" s="164" t="s">
        <v>93</v>
      </c>
      <c r="K2579" s="165"/>
      <c r="L2579" s="165"/>
      <c r="M2579" s="165"/>
      <c r="N2579" s="165"/>
      <c r="O2579" s="165"/>
      <c r="P2579" s="165"/>
      <c r="Q2579" s="165"/>
      <c r="R2579" s="166"/>
    </row>
    <row r="2580" spans="2:18" ht="14.45" customHeight="1" x14ac:dyDescent="0.25">
      <c r="B2580" s="191" t="s">
        <v>51</v>
      </c>
      <c r="C2580" s="192"/>
      <c r="D2580" s="192"/>
      <c r="E2580" s="192"/>
      <c r="F2580" s="192"/>
      <c r="G2580" s="192"/>
      <c r="H2580" s="192"/>
      <c r="I2580" s="193"/>
      <c r="J2580" s="167" t="s">
        <v>380</v>
      </c>
      <c r="K2580" s="168"/>
      <c r="L2580" s="168"/>
      <c r="M2580" s="168"/>
      <c r="N2580" s="168"/>
      <c r="O2580" s="168"/>
      <c r="P2580" s="168"/>
      <c r="Q2580" s="168"/>
      <c r="R2580" s="169"/>
    </row>
    <row r="2581" spans="2:18" ht="72" customHeight="1" x14ac:dyDescent="0.25">
      <c r="B2581" s="194"/>
      <c r="C2581" s="195"/>
      <c r="D2581" s="195"/>
      <c r="E2581" s="195"/>
      <c r="F2581" s="195"/>
      <c r="G2581" s="195"/>
      <c r="H2581" s="195"/>
      <c r="I2581" s="196"/>
      <c r="J2581" s="170"/>
      <c r="K2581" s="171"/>
      <c r="L2581" s="171"/>
      <c r="M2581" s="171"/>
      <c r="N2581" s="171"/>
      <c r="O2581" s="171"/>
      <c r="P2581" s="171"/>
      <c r="Q2581" s="171"/>
      <c r="R2581" s="172"/>
    </row>
    <row r="2582" spans="2:18" ht="14.45" customHeight="1" x14ac:dyDescent="0.25">
      <c r="B2582" s="191" t="s">
        <v>54</v>
      </c>
      <c r="C2582" s="192"/>
      <c r="D2582" s="192"/>
      <c r="E2582" s="192"/>
      <c r="F2582" s="192"/>
      <c r="G2582" s="192"/>
      <c r="H2582" s="192"/>
      <c r="I2582" s="193"/>
      <c r="J2582" s="132" t="s">
        <v>416</v>
      </c>
      <c r="K2582" s="133"/>
      <c r="L2582" s="133"/>
      <c r="M2582" s="133"/>
      <c r="N2582" s="133"/>
      <c r="O2582" s="133"/>
      <c r="P2582" s="133"/>
      <c r="Q2582" s="133"/>
      <c r="R2582" s="134"/>
    </row>
    <row r="2583" spans="2:18" x14ac:dyDescent="0.25">
      <c r="B2583" s="194"/>
      <c r="C2583" s="195"/>
      <c r="D2583" s="195"/>
      <c r="E2583" s="195"/>
      <c r="F2583" s="195"/>
      <c r="G2583" s="195"/>
      <c r="H2583" s="195"/>
      <c r="I2583" s="196"/>
      <c r="J2583" s="135"/>
      <c r="K2583" s="136"/>
      <c r="L2583" s="136"/>
      <c r="M2583" s="136"/>
      <c r="N2583" s="136"/>
      <c r="O2583" s="136"/>
      <c r="P2583" s="136"/>
      <c r="Q2583" s="136"/>
      <c r="R2583" s="137"/>
    </row>
    <row r="2584" spans="2:18" x14ac:dyDescent="0.25">
      <c r="B2584" s="191" t="s">
        <v>217</v>
      </c>
      <c r="C2584" s="192"/>
      <c r="D2584" s="192"/>
      <c r="E2584" s="192"/>
      <c r="F2584" s="192"/>
      <c r="G2584" s="192"/>
      <c r="H2584" s="192"/>
      <c r="I2584" s="193"/>
      <c r="J2584" s="135"/>
      <c r="K2584" s="136"/>
      <c r="L2584" s="136"/>
      <c r="M2584" s="136"/>
      <c r="N2584" s="136"/>
      <c r="O2584" s="136"/>
      <c r="P2584" s="136"/>
      <c r="Q2584" s="136"/>
      <c r="R2584" s="137"/>
    </row>
    <row r="2585" spans="2:18" ht="15.75" thickBot="1" x14ac:dyDescent="0.3">
      <c r="B2585" s="197"/>
      <c r="C2585" s="198"/>
      <c r="D2585" s="198"/>
      <c r="E2585" s="198"/>
      <c r="F2585" s="198"/>
      <c r="G2585" s="198"/>
      <c r="H2585" s="198"/>
      <c r="I2585" s="199"/>
      <c r="J2585" s="138"/>
      <c r="K2585" s="139"/>
      <c r="L2585" s="139"/>
      <c r="M2585" s="139"/>
      <c r="N2585" s="139"/>
      <c r="O2585" s="139"/>
      <c r="P2585" s="139"/>
      <c r="Q2585" s="139"/>
      <c r="R2585" s="140"/>
    </row>
    <row r="2586" spans="2:18" thickBot="1" x14ac:dyDescent="0.35"/>
    <row r="2587" spans="2:18" x14ac:dyDescent="0.25">
      <c r="B2587" s="173" t="s">
        <v>1</v>
      </c>
      <c r="C2587" s="154"/>
      <c r="D2587" s="154"/>
      <c r="E2587" s="154"/>
      <c r="F2587" s="154"/>
      <c r="G2587" s="154"/>
      <c r="H2587" s="154"/>
      <c r="I2587" s="154"/>
      <c r="J2587" s="154"/>
      <c r="K2587" s="154"/>
      <c r="L2587" s="154"/>
      <c r="M2587" s="154"/>
      <c r="N2587" s="154"/>
      <c r="O2587" s="154"/>
      <c r="P2587" s="154"/>
      <c r="Q2587" s="154"/>
      <c r="R2587" s="155"/>
    </row>
    <row r="2588" spans="2:18" x14ac:dyDescent="0.25">
      <c r="B2588" s="174"/>
      <c r="C2588" s="157"/>
      <c r="D2588" s="157"/>
      <c r="E2588" s="157"/>
      <c r="F2588" s="157"/>
      <c r="G2588" s="157"/>
      <c r="H2588" s="157"/>
      <c r="I2588" s="157"/>
      <c r="J2588" s="157"/>
      <c r="K2588" s="157"/>
      <c r="L2588" s="157"/>
      <c r="M2588" s="157"/>
      <c r="N2588" s="157"/>
      <c r="O2588" s="157"/>
      <c r="P2588" s="157"/>
      <c r="Q2588" s="157"/>
      <c r="R2588" s="158"/>
    </row>
    <row r="2589" spans="2:18" x14ac:dyDescent="0.25">
      <c r="B2589" s="174"/>
      <c r="C2589" s="157"/>
      <c r="D2589" s="157"/>
      <c r="E2589" s="157"/>
      <c r="F2589" s="157"/>
      <c r="G2589" s="157"/>
      <c r="H2589" s="157"/>
      <c r="I2589" s="157"/>
      <c r="J2589" s="157"/>
      <c r="K2589" s="157"/>
      <c r="L2589" s="157"/>
      <c r="M2589" s="157"/>
      <c r="N2589" s="157"/>
      <c r="O2589" s="157"/>
      <c r="P2589" s="157"/>
      <c r="Q2589" s="157"/>
      <c r="R2589" s="158"/>
    </row>
    <row r="2590" spans="2:18" x14ac:dyDescent="0.25">
      <c r="B2590" s="174" t="s">
        <v>2</v>
      </c>
      <c r="C2590" s="157"/>
      <c r="D2590" s="157"/>
      <c r="E2590" s="157"/>
      <c r="F2590" s="157"/>
      <c r="G2590" s="157"/>
      <c r="H2590" s="157"/>
      <c r="I2590" s="157"/>
      <c r="J2590" s="157"/>
      <c r="K2590" s="157"/>
      <c r="L2590" s="157"/>
      <c r="M2590" s="157"/>
      <c r="N2590" s="157"/>
      <c r="O2590" s="157"/>
      <c r="P2590" s="157"/>
      <c r="Q2590" s="157"/>
      <c r="R2590" s="158"/>
    </row>
    <row r="2591" spans="2:18" x14ac:dyDescent="0.25">
      <c r="B2591" s="174"/>
      <c r="C2591" s="157"/>
      <c r="D2591" s="157"/>
      <c r="E2591" s="157"/>
      <c r="F2591" s="157"/>
      <c r="G2591" s="157"/>
      <c r="H2591" s="157"/>
      <c r="I2591" s="157"/>
      <c r="J2591" s="157"/>
      <c r="K2591" s="157"/>
      <c r="L2591" s="157"/>
      <c r="M2591" s="157"/>
      <c r="N2591" s="157"/>
      <c r="O2591" s="157"/>
      <c r="P2591" s="157"/>
      <c r="Q2591" s="157"/>
      <c r="R2591" s="158"/>
    </row>
    <row r="2592" spans="2:18" ht="15.75" thickBot="1" x14ac:dyDescent="0.3">
      <c r="B2592" s="175" t="s">
        <v>3</v>
      </c>
      <c r="C2592" s="146"/>
      <c r="D2592" s="146"/>
      <c r="E2592" s="146"/>
      <c r="F2592" s="146"/>
      <c r="G2592" s="146"/>
      <c r="H2592" s="146"/>
      <c r="I2592" s="146"/>
      <c r="J2592" s="146"/>
      <c r="K2592" s="146"/>
      <c r="L2592" s="146"/>
      <c r="M2592" s="146"/>
      <c r="N2592" s="146"/>
      <c r="O2592" s="146"/>
      <c r="P2592" s="146"/>
      <c r="Q2592" s="146"/>
      <c r="R2592" s="176"/>
    </row>
    <row r="2593" spans="2:18" thickBot="1" x14ac:dyDescent="0.35"/>
    <row r="2594" spans="2:18" ht="14.45" x14ac:dyDescent="0.3">
      <c r="B2594" s="177"/>
      <c r="C2594" s="178"/>
      <c r="D2594" s="178"/>
      <c r="E2594" s="178"/>
      <c r="F2594" s="178"/>
      <c r="G2594" s="178"/>
      <c r="H2594" s="178"/>
      <c r="I2594" s="178"/>
      <c r="J2594" s="178"/>
      <c r="K2594" s="178"/>
      <c r="L2594" s="178"/>
      <c r="M2594" s="178"/>
      <c r="N2594" s="178"/>
      <c r="O2594" s="178"/>
      <c r="P2594" s="178"/>
      <c r="Q2594" s="178"/>
      <c r="R2594" s="9"/>
    </row>
    <row r="2595" spans="2:18" ht="15.75" thickBot="1" x14ac:dyDescent="0.3">
      <c r="B2595" s="143" t="s">
        <v>4</v>
      </c>
      <c r="C2595" s="144"/>
      <c r="D2595" s="146" t="s">
        <v>273</v>
      </c>
      <c r="E2595" s="146"/>
      <c r="F2595" s="58"/>
      <c r="G2595" s="58" t="s">
        <v>7</v>
      </c>
      <c r="H2595" s="179">
        <v>43548</v>
      </c>
      <c r="I2595" s="146"/>
      <c r="J2595" s="58"/>
      <c r="K2595" s="58" t="s">
        <v>11</v>
      </c>
      <c r="L2595" s="147" t="s">
        <v>228</v>
      </c>
      <c r="M2595" s="147"/>
      <c r="N2595" s="58"/>
      <c r="O2595" s="58" t="s">
        <v>13</v>
      </c>
      <c r="P2595" s="98" t="s">
        <v>220</v>
      </c>
      <c r="Q2595" s="144"/>
      <c r="R2595" s="145"/>
    </row>
    <row r="2596" spans="2:18" ht="14.45" x14ac:dyDescent="0.3">
      <c r="B2596" s="143"/>
      <c r="C2596" s="144"/>
      <c r="D2596" s="144"/>
      <c r="E2596" s="144"/>
      <c r="F2596" s="144"/>
      <c r="G2596" s="144"/>
      <c r="H2596" s="144"/>
      <c r="I2596" s="144"/>
      <c r="J2596" s="144"/>
      <c r="K2596" s="144"/>
      <c r="L2596" s="144"/>
      <c r="M2596" s="144"/>
      <c r="N2596" s="144"/>
      <c r="O2596" s="144"/>
      <c r="P2596" s="144"/>
      <c r="Q2596" s="144"/>
      <c r="R2596" s="145"/>
    </row>
    <row r="2597" spans="2:18" ht="15.75" thickBot="1" x14ac:dyDescent="0.3">
      <c r="B2597" s="143" t="s">
        <v>5</v>
      </c>
      <c r="C2597" s="144"/>
      <c r="D2597" s="146"/>
      <c r="E2597" s="146"/>
      <c r="F2597" s="58"/>
      <c r="G2597" s="58" t="s">
        <v>8</v>
      </c>
      <c r="H2597" s="146">
        <v>1230</v>
      </c>
      <c r="I2597" s="146"/>
      <c r="J2597" s="58"/>
      <c r="K2597" s="58" t="s">
        <v>12</v>
      </c>
      <c r="L2597" s="147"/>
      <c r="M2597" s="147"/>
      <c r="N2597" s="58"/>
      <c r="O2597" s="58" t="s">
        <v>14</v>
      </c>
      <c r="P2597" s="28" t="s">
        <v>221</v>
      </c>
      <c r="Q2597" s="144"/>
      <c r="R2597" s="145"/>
    </row>
    <row r="2598" spans="2:18" ht="14.45" x14ac:dyDescent="0.3">
      <c r="B2598" s="143"/>
      <c r="C2598" s="144"/>
      <c r="D2598" s="144"/>
      <c r="E2598" s="144"/>
      <c r="F2598" s="144"/>
      <c r="G2598" s="144"/>
      <c r="H2598" s="144"/>
      <c r="I2598" s="144"/>
      <c r="J2598" s="144"/>
      <c r="K2598" s="144"/>
      <c r="L2598" s="144"/>
      <c r="M2598" s="144"/>
      <c r="N2598" s="144"/>
      <c r="O2598" s="144"/>
      <c r="P2598" s="144"/>
      <c r="Q2598" s="144"/>
      <c r="R2598" s="145"/>
    </row>
    <row r="2599" spans="2:18" ht="15.75" thickBot="1" x14ac:dyDescent="0.3">
      <c r="B2599" s="143" t="s">
        <v>6</v>
      </c>
      <c r="C2599" s="144"/>
      <c r="D2599" s="146" t="s">
        <v>213</v>
      </c>
      <c r="E2599" s="146"/>
      <c r="F2599" s="58"/>
      <c r="G2599" s="58" t="s">
        <v>9</v>
      </c>
      <c r="H2599" s="146" t="s">
        <v>214</v>
      </c>
      <c r="I2599" s="146"/>
      <c r="J2599" s="58"/>
      <c r="K2599" s="58" t="s">
        <v>10</v>
      </c>
      <c r="L2599" s="147"/>
      <c r="M2599" s="147"/>
      <c r="N2599" s="58"/>
      <c r="O2599" s="58" t="s">
        <v>15</v>
      </c>
      <c r="P2599" s="47">
        <v>88</v>
      </c>
      <c r="Q2599" s="46" t="s">
        <v>16</v>
      </c>
      <c r="R2599" s="48">
        <v>154</v>
      </c>
    </row>
    <row r="2600" spans="2:18" thickBot="1" x14ac:dyDescent="0.35">
      <c r="B2600" s="148"/>
      <c r="C2600" s="149"/>
      <c r="D2600" s="149"/>
      <c r="E2600" s="149"/>
      <c r="F2600" s="149"/>
      <c r="G2600" s="149"/>
      <c r="H2600" s="149"/>
      <c r="I2600" s="149"/>
      <c r="J2600" s="149"/>
      <c r="K2600" s="149"/>
      <c r="L2600" s="149"/>
      <c r="M2600" s="149"/>
      <c r="N2600" s="149"/>
      <c r="O2600" s="149"/>
      <c r="P2600" s="149"/>
      <c r="Q2600" s="149"/>
      <c r="R2600" s="150"/>
    </row>
    <row r="2601" spans="2:18" thickBot="1" x14ac:dyDescent="0.35"/>
    <row r="2602" spans="2:18" x14ac:dyDescent="0.25">
      <c r="B2602" s="182" t="s">
        <v>17</v>
      </c>
      <c r="C2602" s="183"/>
      <c r="D2602" s="183"/>
      <c r="E2602" s="183"/>
      <c r="F2602" s="183"/>
      <c r="G2602" s="183"/>
      <c r="H2602" s="183"/>
      <c r="I2602" s="184"/>
      <c r="J2602" s="153" t="s">
        <v>24</v>
      </c>
      <c r="K2602" s="154"/>
      <c r="L2602" s="154"/>
      <c r="M2602" s="154"/>
      <c r="N2602" s="154"/>
      <c r="O2602" s="154"/>
      <c r="P2602" s="154"/>
      <c r="Q2602" s="154"/>
      <c r="R2602" s="155"/>
    </row>
    <row r="2603" spans="2:18" x14ac:dyDescent="0.25">
      <c r="B2603" s="162" t="s">
        <v>18</v>
      </c>
      <c r="C2603" s="163" t="s">
        <v>19</v>
      </c>
      <c r="D2603" s="163" t="s">
        <v>20</v>
      </c>
      <c r="E2603" s="147" t="s">
        <v>25</v>
      </c>
      <c r="F2603" s="147"/>
      <c r="G2603" s="147" t="s">
        <v>26</v>
      </c>
      <c r="H2603" s="147"/>
      <c r="I2603" s="163" t="s">
        <v>23</v>
      </c>
      <c r="J2603" s="156"/>
      <c r="K2603" s="157"/>
      <c r="L2603" s="157"/>
      <c r="M2603" s="157"/>
      <c r="N2603" s="157"/>
      <c r="O2603" s="157"/>
      <c r="P2603" s="157"/>
      <c r="Q2603" s="157"/>
      <c r="R2603" s="158"/>
    </row>
    <row r="2604" spans="2:18" x14ac:dyDescent="0.25">
      <c r="B2604" s="162"/>
      <c r="C2604" s="163"/>
      <c r="D2604" s="163"/>
      <c r="E2604" s="6" t="s">
        <v>21</v>
      </c>
      <c r="F2604" s="6" t="s">
        <v>22</v>
      </c>
      <c r="G2604" s="6" t="s">
        <v>21</v>
      </c>
      <c r="H2604" s="6" t="s">
        <v>22</v>
      </c>
      <c r="I2604" s="163"/>
      <c r="J2604" s="159"/>
      <c r="K2604" s="160"/>
      <c r="L2604" s="160"/>
      <c r="M2604" s="160"/>
      <c r="N2604" s="160"/>
      <c r="O2604" s="160"/>
      <c r="P2604" s="160"/>
      <c r="Q2604" s="160"/>
      <c r="R2604" s="161"/>
    </row>
    <row r="2605" spans="2:18" ht="31.15" customHeight="1" x14ac:dyDescent="0.25">
      <c r="B2605" s="11" t="s">
        <v>50</v>
      </c>
      <c r="C2605" s="12" t="s">
        <v>58</v>
      </c>
      <c r="D2605" s="12" t="s">
        <v>56</v>
      </c>
      <c r="E2605" s="12" t="s">
        <v>62</v>
      </c>
      <c r="F2605" s="12" t="s">
        <v>268</v>
      </c>
      <c r="G2605" s="3"/>
      <c r="H2605" s="3"/>
      <c r="I2605" s="97" t="s">
        <v>813</v>
      </c>
      <c r="J2605" s="164" t="s">
        <v>93</v>
      </c>
      <c r="K2605" s="165"/>
      <c r="L2605" s="165"/>
      <c r="M2605" s="165"/>
      <c r="N2605" s="165"/>
      <c r="O2605" s="165"/>
      <c r="P2605" s="165"/>
      <c r="Q2605" s="165"/>
      <c r="R2605" s="166"/>
    </row>
    <row r="2606" spans="2:18" ht="46.9" customHeight="1" x14ac:dyDescent="0.25">
      <c r="B2606" s="11" t="s">
        <v>94</v>
      </c>
      <c r="C2606" s="12" t="s">
        <v>58</v>
      </c>
      <c r="D2606" s="12" t="s">
        <v>56</v>
      </c>
      <c r="E2606" s="12" t="s">
        <v>62</v>
      </c>
      <c r="F2606" s="12" t="s">
        <v>268</v>
      </c>
      <c r="G2606" s="3"/>
      <c r="H2606" s="3"/>
      <c r="I2606" s="45"/>
      <c r="J2606" s="164" t="s">
        <v>93</v>
      </c>
      <c r="K2606" s="165"/>
      <c r="L2606" s="165"/>
      <c r="M2606" s="165"/>
      <c r="N2606" s="165"/>
      <c r="O2606" s="165"/>
      <c r="P2606" s="165"/>
      <c r="Q2606" s="165"/>
      <c r="R2606" s="166"/>
    </row>
    <row r="2607" spans="2:18" ht="14.45" customHeight="1" x14ac:dyDescent="0.25">
      <c r="B2607" s="191" t="s">
        <v>51</v>
      </c>
      <c r="C2607" s="192"/>
      <c r="D2607" s="192"/>
      <c r="E2607" s="192"/>
      <c r="F2607" s="192"/>
      <c r="G2607" s="192"/>
      <c r="H2607" s="192"/>
      <c r="I2607" s="193"/>
      <c r="J2607" s="167" t="s">
        <v>380</v>
      </c>
      <c r="K2607" s="168"/>
      <c r="L2607" s="168"/>
      <c r="M2607" s="168"/>
      <c r="N2607" s="168"/>
      <c r="O2607" s="168"/>
      <c r="P2607" s="168"/>
      <c r="Q2607" s="168"/>
      <c r="R2607" s="169"/>
    </row>
    <row r="2608" spans="2:18" ht="58.9" customHeight="1" x14ac:dyDescent="0.25">
      <c r="B2608" s="194"/>
      <c r="C2608" s="195"/>
      <c r="D2608" s="195"/>
      <c r="E2608" s="195"/>
      <c r="F2608" s="195"/>
      <c r="G2608" s="195"/>
      <c r="H2608" s="195"/>
      <c r="I2608" s="196"/>
      <c r="J2608" s="170"/>
      <c r="K2608" s="171"/>
      <c r="L2608" s="171"/>
      <c r="M2608" s="171"/>
      <c r="N2608" s="171"/>
      <c r="O2608" s="171"/>
      <c r="P2608" s="171"/>
      <c r="Q2608" s="171"/>
      <c r="R2608" s="172"/>
    </row>
    <row r="2609" spans="2:18" ht="14.45" customHeight="1" x14ac:dyDescent="0.25">
      <c r="B2609" s="191" t="s">
        <v>54</v>
      </c>
      <c r="C2609" s="192"/>
      <c r="D2609" s="192"/>
      <c r="E2609" s="192"/>
      <c r="F2609" s="192"/>
      <c r="G2609" s="192"/>
      <c r="H2609" s="192"/>
      <c r="I2609" s="193"/>
      <c r="J2609" s="132" t="s">
        <v>417</v>
      </c>
      <c r="K2609" s="133"/>
      <c r="L2609" s="133"/>
      <c r="M2609" s="133"/>
      <c r="N2609" s="133"/>
      <c r="O2609" s="133"/>
      <c r="P2609" s="133"/>
      <c r="Q2609" s="133"/>
      <c r="R2609" s="134"/>
    </row>
    <row r="2610" spans="2:18" x14ac:dyDescent="0.25">
      <c r="B2610" s="194"/>
      <c r="C2610" s="195"/>
      <c r="D2610" s="195"/>
      <c r="E2610" s="195"/>
      <c r="F2610" s="195"/>
      <c r="G2610" s="195"/>
      <c r="H2610" s="195"/>
      <c r="I2610" s="196"/>
      <c r="J2610" s="135"/>
      <c r="K2610" s="136"/>
      <c r="L2610" s="136"/>
      <c r="M2610" s="136"/>
      <c r="N2610" s="136"/>
      <c r="O2610" s="136"/>
      <c r="P2610" s="136"/>
      <c r="Q2610" s="136"/>
      <c r="R2610" s="137"/>
    </row>
    <row r="2611" spans="2:18" x14ac:dyDescent="0.25">
      <c r="B2611" s="191" t="s">
        <v>217</v>
      </c>
      <c r="C2611" s="192"/>
      <c r="D2611" s="192"/>
      <c r="E2611" s="192"/>
      <c r="F2611" s="192"/>
      <c r="G2611" s="192"/>
      <c r="H2611" s="192"/>
      <c r="I2611" s="193"/>
      <c r="J2611" s="135"/>
      <c r="K2611" s="136"/>
      <c r="L2611" s="136"/>
      <c r="M2611" s="136"/>
      <c r="N2611" s="136"/>
      <c r="O2611" s="136"/>
      <c r="P2611" s="136"/>
      <c r="Q2611" s="136"/>
      <c r="R2611" s="137"/>
    </row>
    <row r="2612" spans="2:18" ht="15.75" thickBot="1" x14ac:dyDescent="0.3">
      <c r="B2612" s="197"/>
      <c r="C2612" s="198"/>
      <c r="D2612" s="198"/>
      <c r="E2612" s="198"/>
      <c r="F2612" s="198"/>
      <c r="G2612" s="198"/>
      <c r="H2612" s="198"/>
      <c r="I2612" s="199"/>
      <c r="J2612" s="138"/>
      <c r="K2612" s="139"/>
      <c r="L2612" s="139"/>
      <c r="M2612" s="139"/>
      <c r="N2612" s="139"/>
      <c r="O2612" s="139"/>
      <c r="P2612" s="139"/>
      <c r="Q2612" s="139"/>
      <c r="R2612" s="140"/>
    </row>
    <row r="2614" spans="2:18" thickBot="1" x14ac:dyDescent="0.35"/>
    <row r="2615" spans="2:18" x14ac:dyDescent="0.25">
      <c r="B2615" s="173" t="s">
        <v>1</v>
      </c>
      <c r="C2615" s="154"/>
      <c r="D2615" s="154"/>
      <c r="E2615" s="154"/>
      <c r="F2615" s="154"/>
      <c r="G2615" s="154"/>
      <c r="H2615" s="154"/>
      <c r="I2615" s="154"/>
      <c r="J2615" s="154"/>
      <c r="K2615" s="154"/>
      <c r="L2615" s="154"/>
      <c r="M2615" s="154"/>
      <c r="N2615" s="154"/>
      <c r="O2615" s="154"/>
      <c r="P2615" s="154"/>
      <c r="Q2615" s="154"/>
      <c r="R2615" s="155"/>
    </row>
    <row r="2616" spans="2:18" x14ac:dyDescent="0.25">
      <c r="B2616" s="174"/>
      <c r="C2616" s="157"/>
      <c r="D2616" s="157"/>
      <c r="E2616" s="157"/>
      <c r="F2616" s="157"/>
      <c r="G2616" s="157"/>
      <c r="H2616" s="157"/>
      <c r="I2616" s="157"/>
      <c r="J2616" s="157"/>
      <c r="K2616" s="157"/>
      <c r="L2616" s="157"/>
      <c r="M2616" s="157"/>
      <c r="N2616" s="157"/>
      <c r="O2616" s="157"/>
      <c r="P2616" s="157"/>
      <c r="Q2616" s="157"/>
      <c r="R2616" s="158"/>
    </row>
    <row r="2617" spans="2:18" x14ac:dyDescent="0.25">
      <c r="B2617" s="174"/>
      <c r="C2617" s="157"/>
      <c r="D2617" s="157"/>
      <c r="E2617" s="157"/>
      <c r="F2617" s="157"/>
      <c r="G2617" s="157"/>
      <c r="H2617" s="157"/>
      <c r="I2617" s="157"/>
      <c r="J2617" s="157"/>
      <c r="K2617" s="157"/>
      <c r="L2617" s="157"/>
      <c r="M2617" s="157"/>
      <c r="N2617" s="157"/>
      <c r="O2617" s="157"/>
      <c r="P2617" s="157"/>
      <c r="Q2617" s="157"/>
      <c r="R2617" s="158"/>
    </row>
    <row r="2618" spans="2:18" x14ac:dyDescent="0.25">
      <c r="B2618" s="174" t="s">
        <v>2</v>
      </c>
      <c r="C2618" s="157"/>
      <c r="D2618" s="157"/>
      <c r="E2618" s="157"/>
      <c r="F2618" s="157"/>
      <c r="G2618" s="157"/>
      <c r="H2618" s="157"/>
      <c r="I2618" s="157"/>
      <c r="J2618" s="157"/>
      <c r="K2618" s="157"/>
      <c r="L2618" s="157"/>
      <c r="M2618" s="157"/>
      <c r="N2618" s="157"/>
      <c r="O2618" s="157"/>
      <c r="P2618" s="157"/>
      <c r="Q2618" s="157"/>
      <c r="R2618" s="158"/>
    </row>
    <row r="2619" spans="2:18" x14ac:dyDescent="0.25">
      <c r="B2619" s="174"/>
      <c r="C2619" s="157"/>
      <c r="D2619" s="157"/>
      <c r="E2619" s="157"/>
      <c r="F2619" s="157"/>
      <c r="G2619" s="157"/>
      <c r="H2619" s="157"/>
      <c r="I2619" s="157"/>
      <c r="J2619" s="157"/>
      <c r="K2619" s="157"/>
      <c r="L2619" s="157"/>
      <c r="M2619" s="157"/>
      <c r="N2619" s="157"/>
      <c r="O2619" s="157"/>
      <c r="P2619" s="157"/>
      <c r="Q2619" s="157"/>
      <c r="R2619" s="158"/>
    </row>
    <row r="2620" spans="2:18" ht="15.75" thickBot="1" x14ac:dyDescent="0.3">
      <c r="B2620" s="175" t="s">
        <v>3</v>
      </c>
      <c r="C2620" s="146"/>
      <c r="D2620" s="146"/>
      <c r="E2620" s="146"/>
      <c r="F2620" s="146"/>
      <c r="G2620" s="146"/>
      <c r="H2620" s="146"/>
      <c r="I2620" s="146"/>
      <c r="J2620" s="146"/>
      <c r="K2620" s="146"/>
      <c r="L2620" s="146"/>
      <c r="M2620" s="146"/>
      <c r="N2620" s="146"/>
      <c r="O2620" s="146"/>
      <c r="P2620" s="146"/>
      <c r="Q2620" s="146"/>
      <c r="R2620" s="176"/>
    </row>
    <row r="2621" spans="2:18" thickBot="1" x14ac:dyDescent="0.35"/>
    <row r="2622" spans="2:18" ht="14.45" x14ac:dyDescent="0.3">
      <c r="B2622" s="177"/>
      <c r="C2622" s="178"/>
      <c r="D2622" s="178"/>
      <c r="E2622" s="178"/>
      <c r="F2622" s="178"/>
      <c r="G2622" s="178"/>
      <c r="H2622" s="178"/>
      <c r="I2622" s="178"/>
      <c r="J2622" s="178"/>
      <c r="K2622" s="178"/>
      <c r="L2622" s="178"/>
      <c r="M2622" s="178"/>
      <c r="N2622" s="178"/>
      <c r="O2622" s="178"/>
      <c r="P2622" s="178"/>
      <c r="Q2622" s="178"/>
      <c r="R2622" s="9"/>
    </row>
    <row r="2623" spans="2:18" ht="15.75" thickBot="1" x14ac:dyDescent="0.3">
      <c r="B2623" s="143" t="s">
        <v>4</v>
      </c>
      <c r="C2623" s="144"/>
      <c r="D2623" s="146" t="s">
        <v>273</v>
      </c>
      <c r="E2623" s="146"/>
      <c r="F2623" s="58"/>
      <c r="G2623" s="58" t="s">
        <v>7</v>
      </c>
      <c r="H2623" s="179">
        <v>43548</v>
      </c>
      <c r="I2623" s="146"/>
      <c r="J2623" s="58"/>
      <c r="K2623" s="58" t="s">
        <v>11</v>
      </c>
      <c r="L2623" s="147"/>
      <c r="M2623" s="147"/>
      <c r="N2623" s="58"/>
      <c r="O2623" s="58" t="s">
        <v>13</v>
      </c>
      <c r="P2623" s="109" t="s">
        <v>221</v>
      </c>
      <c r="Q2623" s="144"/>
      <c r="R2623" s="145"/>
    </row>
    <row r="2624" spans="2:18" ht="14.45" x14ac:dyDescent="0.3">
      <c r="B2624" s="143"/>
      <c r="C2624" s="144"/>
      <c r="D2624" s="144"/>
      <c r="E2624" s="144"/>
      <c r="F2624" s="144"/>
      <c r="G2624" s="144"/>
      <c r="H2624" s="144"/>
      <c r="I2624" s="144"/>
      <c r="J2624" s="144"/>
      <c r="K2624" s="144"/>
      <c r="L2624" s="144"/>
      <c r="M2624" s="144"/>
      <c r="N2624" s="144"/>
      <c r="O2624" s="144"/>
      <c r="P2624" s="144"/>
      <c r="Q2624" s="144"/>
      <c r="R2624" s="145"/>
    </row>
    <row r="2625" spans="2:18" ht="15.75" thickBot="1" x14ac:dyDescent="0.3">
      <c r="B2625" s="143" t="s">
        <v>5</v>
      </c>
      <c r="C2625" s="144"/>
      <c r="D2625" s="146"/>
      <c r="E2625" s="146"/>
      <c r="F2625" s="58"/>
      <c r="G2625" s="58" t="s">
        <v>8</v>
      </c>
      <c r="H2625" s="146">
        <v>1230</v>
      </c>
      <c r="I2625" s="146"/>
      <c r="J2625" s="58"/>
      <c r="K2625" s="58" t="s">
        <v>12</v>
      </c>
      <c r="L2625" s="147"/>
      <c r="M2625" s="147"/>
      <c r="N2625" s="58"/>
      <c r="O2625" s="58" t="s">
        <v>14</v>
      </c>
      <c r="P2625" s="28" t="s">
        <v>222</v>
      </c>
      <c r="Q2625" s="144"/>
      <c r="R2625" s="145"/>
    </row>
    <row r="2626" spans="2:18" ht="14.45" x14ac:dyDescent="0.3">
      <c r="B2626" s="143"/>
      <c r="C2626" s="144"/>
      <c r="D2626" s="144"/>
      <c r="E2626" s="144"/>
      <c r="F2626" s="144"/>
      <c r="G2626" s="144"/>
      <c r="H2626" s="144"/>
      <c r="I2626" s="144"/>
      <c r="J2626" s="144"/>
      <c r="K2626" s="144"/>
      <c r="L2626" s="144"/>
      <c r="M2626" s="144"/>
      <c r="N2626" s="144"/>
      <c r="O2626" s="144"/>
      <c r="P2626" s="144"/>
      <c r="Q2626" s="144"/>
      <c r="R2626" s="145"/>
    </row>
    <row r="2627" spans="2:18" ht="15.75" thickBot="1" x14ac:dyDescent="0.3">
      <c r="B2627" s="143" t="s">
        <v>6</v>
      </c>
      <c r="C2627" s="144"/>
      <c r="D2627" s="146" t="s">
        <v>213</v>
      </c>
      <c r="E2627" s="146"/>
      <c r="F2627" s="58"/>
      <c r="G2627" s="58" t="s">
        <v>9</v>
      </c>
      <c r="H2627" s="146" t="s">
        <v>214</v>
      </c>
      <c r="I2627" s="146"/>
      <c r="J2627" s="58"/>
      <c r="K2627" s="58" t="s">
        <v>10</v>
      </c>
      <c r="L2627" s="147"/>
      <c r="M2627" s="147"/>
      <c r="N2627" s="58"/>
      <c r="O2627" s="58" t="s">
        <v>15</v>
      </c>
      <c r="P2627" s="47">
        <v>89</v>
      </c>
      <c r="Q2627" s="46" t="s">
        <v>16</v>
      </c>
      <c r="R2627" s="48">
        <v>154</v>
      </c>
    </row>
    <row r="2628" spans="2:18" thickBot="1" x14ac:dyDescent="0.35">
      <c r="B2628" s="148"/>
      <c r="C2628" s="149"/>
      <c r="D2628" s="149"/>
      <c r="E2628" s="149"/>
      <c r="F2628" s="149"/>
      <c r="G2628" s="149"/>
      <c r="H2628" s="149"/>
      <c r="I2628" s="149"/>
      <c r="J2628" s="149"/>
      <c r="K2628" s="149"/>
      <c r="L2628" s="149"/>
      <c r="M2628" s="149"/>
      <c r="N2628" s="149"/>
      <c r="O2628" s="149"/>
      <c r="P2628" s="149"/>
      <c r="Q2628" s="149"/>
      <c r="R2628" s="150"/>
    </row>
    <row r="2629" spans="2:18" thickBot="1" x14ac:dyDescent="0.35"/>
    <row r="2630" spans="2:18" x14ac:dyDescent="0.25">
      <c r="B2630" s="182" t="s">
        <v>17</v>
      </c>
      <c r="C2630" s="183"/>
      <c r="D2630" s="183"/>
      <c r="E2630" s="183"/>
      <c r="F2630" s="183"/>
      <c r="G2630" s="183"/>
      <c r="H2630" s="183"/>
      <c r="I2630" s="184"/>
      <c r="J2630" s="153" t="s">
        <v>24</v>
      </c>
      <c r="K2630" s="154"/>
      <c r="L2630" s="154"/>
      <c r="M2630" s="154"/>
      <c r="N2630" s="154"/>
      <c r="O2630" s="154"/>
      <c r="P2630" s="154"/>
      <c r="Q2630" s="154"/>
      <c r="R2630" s="155"/>
    </row>
    <row r="2631" spans="2:18" x14ac:dyDescent="0.25">
      <c r="B2631" s="162" t="s">
        <v>18</v>
      </c>
      <c r="C2631" s="163" t="s">
        <v>19</v>
      </c>
      <c r="D2631" s="163" t="s">
        <v>20</v>
      </c>
      <c r="E2631" s="147" t="s">
        <v>25</v>
      </c>
      <c r="F2631" s="147"/>
      <c r="G2631" s="147" t="s">
        <v>26</v>
      </c>
      <c r="H2631" s="147"/>
      <c r="I2631" s="163" t="s">
        <v>23</v>
      </c>
      <c r="J2631" s="156"/>
      <c r="K2631" s="157"/>
      <c r="L2631" s="157"/>
      <c r="M2631" s="157"/>
      <c r="N2631" s="157"/>
      <c r="O2631" s="157"/>
      <c r="P2631" s="157"/>
      <c r="Q2631" s="157"/>
      <c r="R2631" s="158"/>
    </row>
    <row r="2632" spans="2:18" x14ac:dyDescent="0.25">
      <c r="B2632" s="162"/>
      <c r="C2632" s="163"/>
      <c r="D2632" s="163"/>
      <c r="E2632" s="6" t="s">
        <v>21</v>
      </c>
      <c r="F2632" s="6" t="s">
        <v>22</v>
      </c>
      <c r="G2632" s="6" t="s">
        <v>21</v>
      </c>
      <c r="H2632" s="6" t="s">
        <v>22</v>
      </c>
      <c r="I2632" s="163"/>
      <c r="J2632" s="159"/>
      <c r="K2632" s="160"/>
      <c r="L2632" s="160"/>
      <c r="M2632" s="160"/>
      <c r="N2632" s="160"/>
      <c r="O2632" s="160"/>
      <c r="P2632" s="160"/>
      <c r="Q2632" s="160"/>
      <c r="R2632" s="161"/>
    </row>
    <row r="2633" spans="2:18" ht="38.450000000000003" customHeight="1" x14ac:dyDescent="0.25">
      <c r="B2633" s="11" t="s">
        <v>50</v>
      </c>
      <c r="C2633" s="12" t="s">
        <v>58</v>
      </c>
      <c r="D2633" s="12" t="s">
        <v>56</v>
      </c>
      <c r="E2633" s="12" t="s">
        <v>62</v>
      </c>
      <c r="F2633" s="12" t="s">
        <v>268</v>
      </c>
      <c r="G2633" s="3"/>
      <c r="H2633" s="3"/>
      <c r="I2633" s="97" t="s">
        <v>815</v>
      </c>
      <c r="J2633" s="164" t="s">
        <v>93</v>
      </c>
      <c r="K2633" s="165"/>
      <c r="L2633" s="165"/>
      <c r="M2633" s="165"/>
      <c r="N2633" s="165"/>
      <c r="O2633" s="165"/>
      <c r="P2633" s="165"/>
      <c r="Q2633" s="165"/>
      <c r="R2633" s="166"/>
    </row>
    <row r="2634" spans="2:18" ht="31.15" customHeight="1" x14ac:dyDescent="0.25">
      <c r="B2634" s="11" t="s">
        <v>94</v>
      </c>
      <c r="C2634" s="12" t="s">
        <v>58</v>
      </c>
      <c r="D2634" s="12" t="s">
        <v>56</v>
      </c>
      <c r="E2634" s="12" t="s">
        <v>62</v>
      </c>
      <c r="F2634" s="12" t="s">
        <v>268</v>
      </c>
      <c r="G2634" s="3"/>
      <c r="H2634" s="3"/>
      <c r="I2634" s="97" t="s">
        <v>814</v>
      </c>
      <c r="J2634" s="164" t="s">
        <v>93</v>
      </c>
      <c r="K2634" s="165"/>
      <c r="L2634" s="165"/>
      <c r="M2634" s="165"/>
      <c r="N2634" s="165"/>
      <c r="O2634" s="165"/>
      <c r="P2634" s="165"/>
      <c r="Q2634" s="165"/>
      <c r="R2634" s="166"/>
    </row>
    <row r="2635" spans="2:18" ht="14.45" customHeight="1" x14ac:dyDescent="0.25">
      <c r="B2635" s="191" t="s">
        <v>51</v>
      </c>
      <c r="C2635" s="192"/>
      <c r="D2635" s="192"/>
      <c r="E2635" s="192"/>
      <c r="F2635" s="192"/>
      <c r="G2635" s="192"/>
      <c r="H2635" s="192"/>
      <c r="I2635" s="193"/>
      <c r="J2635" s="167" t="s">
        <v>380</v>
      </c>
      <c r="K2635" s="168"/>
      <c r="L2635" s="168"/>
      <c r="M2635" s="168"/>
      <c r="N2635" s="168"/>
      <c r="O2635" s="168"/>
      <c r="P2635" s="168"/>
      <c r="Q2635" s="168"/>
      <c r="R2635" s="169"/>
    </row>
    <row r="2636" spans="2:18" ht="57.6" customHeight="1" x14ac:dyDescent="0.25">
      <c r="B2636" s="194"/>
      <c r="C2636" s="195"/>
      <c r="D2636" s="195"/>
      <c r="E2636" s="195"/>
      <c r="F2636" s="195"/>
      <c r="G2636" s="195"/>
      <c r="H2636" s="195"/>
      <c r="I2636" s="196"/>
      <c r="J2636" s="170"/>
      <c r="K2636" s="171"/>
      <c r="L2636" s="171"/>
      <c r="M2636" s="171"/>
      <c r="N2636" s="171"/>
      <c r="O2636" s="171"/>
      <c r="P2636" s="171"/>
      <c r="Q2636" s="171"/>
      <c r="R2636" s="172"/>
    </row>
    <row r="2637" spans="2:18" ht="14.45" customHeight="1" x14ac:dyDescent="0.25">
      <c r="B2637" s="191" t="s">
        <v>54</v>
      </c>
      <c r="C2637" s="192"/>
      <c r="D2637" s="192"/>
      <c r="E2637" s="192"/>
      <c r="F2637" s="192"/>
      <c r="G2637" s="192"/>
      <c r="H2637" s="192"/>
      <c r="I2637" s="193"/>
      <c r="J2637" s="132" t="s">
        <v>544</v>
      </c>
      <c r="K2637" s="133"/>
      <c r="L2637" s="133"/>
      <c r="M2637" s="133"/>
      <c r="N2637" s="133"/>
      <c r="O2637" s="133"/>
      <c r="P2637" s="133"/>
      <c r="Q2637" s="133"/>
      <c r="R2637" s="134"/>
    </row>
    <row r="2638" spans="2:18" x14ac:dyDescent="0.25">
      <c r="B2638" s="194"/>
      <c r="C2638" s="195"/>
      <c r="D2638" s="195"/>
      <c r="E2638" s="195"/>
      <c r="F2638" s="195"/>
      <c r="G2638" s="195"/>
      <c r="H2638" s="195"/>
      <c r="I2638" s="196"/>
      <c r="J2638" s="135"/>
      <c r="K2638" s="136"/>
      <c r="L2638" s="136"/>
      <c r="M2638" s="136"/>
      <c r="N2638" s="136"/>
      <c r="O2638" s="136"/>
      <c r="P2638" s="136"/>
      <c r="Q2638" s="136"/>
      <c r="R2638" s="137"/>
    </row>
    <row r="2639" spans="2:18" x14ac:dyDescent="0.25">
      <c r="B2639" s="191" t="s">
        <v>167</v>
      </c>
      <c r="C2639" s="192"/>
      <c r="D2639" s="192"/>
      <c r="E2639" s="192"/>
      <c r="F2639" s="192"/>
      <c r="G2639" s="192"/>
      <c r="H2639" s="192"/>
      <c r="I2639" s="193"/>
      <c r="J2639" s="135"/>
      <c r="K2639" s="136"/>
      <c r="L2639" s="136"/>
      <c r="M2639" s="136"/>
      <c r="N2639" s="136"/>
      <c r="O2639" s="136"/>
      <c r="P2639" s="136"/>
      <c r="Q2639" s="136"/>
      <c r="R2639" s="137"/>
    </row>
    <row r="2640" spans="2:18" ht="15.75" thickBot="1" x14ac:dyDescent="0.3">
      <c r="B2640" s="197"/>
      <c r="C2640" s="198"/>
      <c r="D2640" s="198"/>
      <c r="E2640" s="198"/>
      <c r="F2640" s="198"/>
      <c r="G2640" s="198"/>
      <c r="H2640" s="198"/>
      <c r="I2640" s="199"/>
      <c r="J2640" s="138"/>
      <c r="K2640" s="139"/>
      <c r="L2640" s="139"/>
      <c r="M2640" s="139"/>
      <c r="N2640" s="139"/>
      <c r="O2640" s="139"/>
      <c r="P2640" s="139"/>
      <c r="Q2640" s="139"/>
      <c r="R2640" s="140"/>
    </row>
    <row r="2641" spans="2:18" thickBot="1" x14ac:dyDescent="0.35"/>
    <row r="2642" spans="2:18" x14ac:dyDescent="0.25">
      <c r="B2642" s="173" t="s">
        <v>1</v>
      </c>
      <c r="C2642" s="154"/>
      <c r="D2642" s="154"/>
      <c r="E2642" s="154"/>
      <c r="F2642" s="154"/>
      <c r="G2642" s="154"/>
      <c r="H2642" s="154"/>
      <c r="I2642" s="154"/>
      <c r="J2642" s="154"/>
      <c r="K2642" s="154"/>
      <c r="L2642" s="154"/>
      <c r="M2642" s="154"/>
      <c r="N2642" s="154"/>
      <c r="O2642" s="154"/>
      <c r="P2642" s="154"/>
      <c r="Q2642" s="154"/>
      <c r="R2642" s="155"/>
    </row>
    <row r="2643" spans="2:18" x14ac:dyDescent="0.25">
      <c r="B2643" s="174"/>
      <c r="C2643" s="157"/>
      <c r="D2643" s="157"/>
      <c r="E2643" s="157"/>
      <c r="F2643" s="157"/>
      <c r="G2643" s="157"/>
      <c r="H2643" s="157"/>
      <c r="I2643" s="157"/>
      <c r="J2643" s="157"/>
      <c r="K2643" s="157"/>
      <c r="L2643" s="157"/>
      <c r="M2643" s="157"/>
      <c r="N2643" s="157"/>
      <c r="O2643" s="157"/>
      <c r="P2643" s="157"/>
      <c r="Q2643" s="157"/>
      <c r="R2643" s="158"/>
    </row>
    <row r="2644" spans="2:18" x14ac:dyDescent="0.25">
      <c r="B2644" s="174"/>
      <c r="C2644" s="157"/>
      <c r="D2644" s="157"/>
      <c r="E2644" s="157"/>
      <c r="F2644" s="157"/>
      <c r="G2644" s="157"/>
      <c r="H2644" s="157"/>
      <c r="I2644" s="157"/>
      <c r="J2644" s="157"/>
      <c r="K2644" s="157"/>
      <c r="L2644" s="157"/>
      <c r="M2644" s="157"/>
      <c r="N2644" s="157"/>
      <c r="O2644" s="157"/>
      <c r="P2644" s="157"/>
      <c r="Q2644" s="157"/>
      <c r="R2644" s="158"/>
    </row>
    <row r="2645" spans="2:18" x14ac:dyDescent="0.25">
      <c r="B2645" s="174" t="s">
        <v>2</v>
      </c>
      <c r="C2645" s="157"/>
      <c r="D2645" s="157"/>
      <c r="E2645" s="157"/>
      <c r="F2645" s="157"/>
      <c r="G2645" s="157"/>
      <c r="H2645" s="157"/>
      <c r="I2645" s="157"/>
      <c r="J2645" s="157"/>
      <c r="K2645" s="157"/>
      <c r="L2645" s="157"/>
      <c r="M2645" s="157"/>
      <c r="N2645" s="157"/>
      <c r="O2645" s="157"/>
      <c r="P2645" s="157"/>
      <c r="Q2645" s="157"/>
      <c r="R2645" s="158"/>
    </row>
    <row r="2646" spans="2:18" x14ac:dyDescent="0.25">
      <c r="B2646" s="174"/>
      <c r="C2646" s="157"/>
      <c r="D2646" s="157"/>
      <c r="E2646" s="157"/>
      <c r="F2646" s="157"/>
      <c r="G2646" s="157"/>
      <c r="H2646" s="157"/>
      <c r="I2646" s="157"/>
      <c r="J2646" s="157"/>
      <c r="K2646" s="157"/>
      <c r="L2646" s="157"/>
      <c r="M2646" s="157"/>
      <c r="N2646" s="157"/>
      <c r="O2646" s="157"/>
      <c r="P2646" s="157"/>
      <c r="Q2646" s="157"/>
      <c r="R2646" s="158"/>
    </row>
    <row r="2647" spans="2:18" ht="15.75" thickBot="1" x14ac:dyDescent="0.3">
      <c r="B2647" s="175" t="s">
        <v>3</v>
      </c>
      <c r="C2647" s="146"/>
      <c r="D2647" s="146"/>
      <c r="E2647" s="146"/>
      <c r="F2647" s="146"/>
      <c r="G2647" s="146"/>
      <c r="H2647" s="146"/>
      <c r="I2647" s="146"/>
      <c r="J2647" s="146"/>
      <c r="K2647" s="146"/>
      <c r="L2647" s="146"/>
      <c r="M2647" s="146"/>
      <c r="N2647" s="146"/>
      <c r="O2647" s="146"/>
      <c r="P2647" s="146"/>
      <c r="Q2647" s="146"/>
      <c r="R2647" s="176"/>
    </row>
    <row r="2648" spans="2:18" thickBot="1" x14ac:dyDescent="0.35"/>
    <row r="2649" spans="2:18" ht="14.45" x14ac:dyDescent="0.3">
      <c r="B2649" s="177"/>
      <c r="C2649" s="178"/>
      <c r="D2649" s="178"/>
      <c r="E2649" s="178"/>
      <c r="F2649" s="178"/>
      <c r="G2649" s="178"/>
      <c r="H2649" s="178"/>
      <c r="I2649" s="178"/>
      <c r="J2649" s="178"/>
      <c r="K2649" s="178"/>
      <c r="L2649" s="178"/>
      <c r="M2649" s="178"/>
      <c r="N2649" s="178"/>
      <c r="O2649" s="178"/>
      <c r="P2649" s="178"/>
      <c r="Q2649" s="178"/>
      <c r="R2649" s="9"/>
    </row>
    <row r="2650" spans="2:18" ht="15.75" thickBot="1" x14ac:dyDescent="0.3">
      <c r="B2650" s="143" t="s">
        <v>4</v>
      </c>
      <c r="C2650" s="144"/>
      <c r="D2650" s="146" t="s">
        <v>273</v>
      </c>
      <c r="E2650" s="146"/>
      <c r="F2650" s="58"/>
      <c r="G2650" s="58" t="s">
        <v>7</v>
      </c>
      <c r="H2650" s="179">
        <v>43548</v>
      </c>
      <c r="I2650" s="146"/>
      <c r="J2650" s="58"/>
      <c r="K2650" s="58" t="s">
        <v>11</v>
      </c>
      <c r="L2650" s="147" t="s">
        <v>228</v>
      </c>
      <c r="M2650" s="147"/>
      <c r="N2650" s="58"/>
      <c r="O2650" s="58" t="s">
        <v>13</v>
      </c>
      <c r="P2650" s="100" t="s">
        <v>222</v>
      </c>
      <c r="Q2650" s="144"/>
      <c r="R2650" s="145"/>
    </row>
    <row r="2651" spans="2:18" ht="14.45" x14ac:dyDescent="0.3">
      <c r="B2651" s="143"/>
      <c r="C2651" s="144"/>
      <c r="D2651" s="144"/>
      <c r="E2651" s="144"/>
      <c r="F2651" s="144"/>
      <c r="G2651" s="144"/>
      <c r="H2651" s="144"/>
      <c r="I2651" s="144"/>
      <c r="J2651" s="144"/>
      <c r="K2651" s="144"/>
      <c r="L2651" s="144"/>
      <c r="M2651" s="144"/>
      <c r="N2651" s="144"/>
      <c r="O2651" s="144"/>
      <c r="P2651" s="144"/>
      <c r="Q2651" s="144"/>
      <c r="R2651" s="145"/>
    </row>
    <row r="2652" spans="2:18" ht="15.75" thickBot="1" x14ac:dyDescent="0.3">
      <c r="B2652" s="143" t="s">
        <v>5</v>
      </c>
      <c r="C2652" s="144"/>
      <c r="D2652" s="146"/>
      <c r="E2652" s="146"/>
      <c r="F2652" s="58"/>
      <c r="G2652" s="58" t="s">
        <v>8</v>
      </c>
      <c r="H2652" s="146">
        <v>1230</v>
      </c>
      <c r="I2652" s="146"/>
      <c r="J2652" s="58"/>
      <c r="K2652" s="58" t="s">
        <v>12</v>
      </c>
      <c r="L2652" s="147"/>
      <c r="M2652" s="147"/>
      <c r="N2652" s="58"/>
      <c r="O2652" s="58" t="s">
        <v>14</v>
      </c>
      <c r="P2652" s="28" t="s">
        <v>223</v>
      </c>
      <c r="Q2652" s="144"/>
      <c r="R2652" s="145"/>
    </row>
    <row r="2653" spans="2:18" ht="14.45" x14ac:dyDescent="0.3">
      <c r="B2653" s="143"/>
      <c r="C2653" s="144"/>
      <c r="D2653" s="144"/>
      <c r="E2653" s="144"/>
      <c r="F2653" s="144"/>
      <c r="G2653" s="144"/>
      <c r="H2653" s="144"/>
      <c r="I2653" s="144"/>
      <c r="J2653" s="144"/>
      <c r="K2653" s="144"/>
      <c r="L2653" s="144"/>
      <c r="M2653" s="144"/>
      <c r="N2653" s="144"/>
      <c r="O2653" s="144"/>
      <c r="P2653" s="144"/>
      <c r="Q2653" s="144"/>
      <c r="R2653" s="145"/>
    </row>
    <row r="2654" spans="2:18" ht="15.75" thickBot="1" x14ac:dyDescent="0.3">
      <c r="B2654" s="143" t="s">
        <v>6</v>
      </c>
      <c r="C2654" s="144"/>
      <c r="D2654" s="146" t="s">
        <v>213</v>
      </c>
      <c r="E2654" s="146"/>
      <c r="F2654" s="58"/>
      <c r="G2654" s="58" t="s">
        <v>9</v>
      </c>
      <c r="H2654" s="146" t="s">
        <v>214</v>
      </c>
      <c r="I2654" s="146"/>
      <c r="J2654" s="58"/>
      <c r="K2654" s="58" t="s">
        <v>10</v>
      </c>
      <c r="L2654" s="147"/>
      <c r="M2654" s="147"/>
      <c r="N2654" s="58"/>
      <c r="O2654" s="58" t="s">
        <v>15</v>
      </c>
      <c r="P2654" s="47">
        <v>90</v>
      </c>
      <c r="Q2654" s="46" t="s">
        <v>16</v>
      </c>
      <c r="R2654" s="48">
        <v>154</v>
      </c>
    </row>
    <row r="2655" spans="2:18" thickBot="1" x14ac:dyDescent="0.35">
      <c r="B2655" s="148"/>
      <c r="C2655" s="149"/>
      <c r="D2655" s="149"/>
      <c r="E2655" s="149"/>
      <c r="F2655" s="149"/>
      <c r="G2655" s="149"/>
      <c r="H2655" s="149"/>
      <c r="I2655" s="149"/>
      <c r="J2655" s="149"/>
      <c r="K2655" s="149"/>
      <c r="L2655" s="149"/>
      <c r="M2655" s="149"/>
      <c r="N2655" s="149"/>
      <c r="O2655" s="149"/>
      <c r="P2655" s="149"/>
      <c r="Q2655" s="149"/>
      <c r="R2655" s="150"/>
    </row>
    <row r="2656" spans="2:18" thickBot="1" x14ac:dyDescent="0.35"/>
    <row r="2657" spans="2:18" x14ac:dyDescent="0.25">
      <c r="B2657" s="182" t="s">
        <v>17</v>
      </c>
      <c r="C2657" s="183"/>
      <c r="D2657" s="183"/>
      <c r="E2657" s="183"/>
      <c r="F2657" s="183"/>
      <c r="G2657" s="183"/>
      <c r="H2657" s="183"/>
      <c r="I2657" s="184"/>
      <c r="J2657" s="153" t="s">
        <v>24</v>
      </c>
      <c r="K2657" s="154"/>
      <c r="L2657" s="154"/>
      <c r="M2657" s="154"/>
      <c r="N2657" s="154"/>
      <c r="O2657" s="154"/>
      <c r="P2657" s="154"/>
      <c r="Q2657" s="154"/>
      <c r="R2657" s="155"/>
    </row>
    <row r="2658" spans="2:18" x14ac:dyDescent="0.25">
      <c r="B2658" s="162" t="s">
        <v>18</v>
      </c>
      <c r="C2658" s="163" t="s">
        <v>19</v>
      </c>
      <c r="D2658" s="163" t="s">
        <v>20</v>
      </c>
      <c r="E2658" s="147" t="s">
        <v>25</v>
      </c>
      <c r="F2658" s="147"/>
      <c r="G2658" s="147" t="s">
        <v>26</v>
      </c>
      <c r="H2658" s="147"/>
      <c r="I2658" s="163" t="s">
        <v>23</v>
      </c>
      <c r="J2658" s="156"/>
      <c r="K2658" s="157"/>
      <c r="L2658" s="157"/>
      <c r="M2658" s="157"/>
      <c r="N2658" s="157"/>
      <c r="O2658" s="157"/>
      <c r="P2658" s="157"/>
      <c r="Q2658" s="157"/>
      <c r="R2658" s="158"/>
    </row>
    <row r="2659" spans="2:18" x14ac:dyDescent="0.25">
      <c r="B2659" s="162"/>
      <c r="C2659" s="163"/>
      <c r="D2659" s="163"/>
      <c r="E2659" s="6" t="s">
        <v>21</v>
      </c>
      <c r="F2659" s="6" t="s">
        <v>22</v>
      </c>
      <c r="G2659" s="6" t="s">
        <v>21</v>
      </c>
      <c r="H2659" s="6" t="s">
        <v>22</v>
      </c>
      <c r="I2659" s="163"/>
      <c r="J2659" s="159"/>
      <c r="K2659" s="160"/>
      <c r="L2659" s="160"/>
      <c r="M2659" s="160"/>
      <c r="N2659" s="160"/>
      <c r="O2659" s="160"/>
      <c r="P2659" s="160"/>
      <c r="Q2659" s="160"/>
      <c r="R2659" s="161"/>
    </row>
    <row r="2660" spans="2:18" ht="33" customHeight="1" x14ac:dyDescent="0.25">
      <c r="B2660" s="11" t="s">
        <v>50</v>
      </c>
      <c r="C2660" s="12" t="s">
        <v>58</v>
      </c>
      <c r="D2660" s="12" t="s">
        <v>56</v>
      </c>
      <c r="E2660" s="12" t="s">
        <v>62</v>
      </c>
      <c r="F2660" s="12" t="s">
        <v>268</v>
      </c>
      <c r="G2660" s="3"/>
      <c r="H2660" s="3"/>
      <c r="I2660" s="97" t="s">
        <v>816</v>
      </c>
      <c r="J2660" s="164" t="s">
        <v>93</v>
      </c>
      <c r="K2660" s="165"/>
      <c r="L2660" s="165"/>
      <c r="M2660" s="165"/>
      <c r="N2660" s="165"/>
      <c r="O2660" s="165"/>
      <c r="P2660" s="165"/>
      <c r="Q2660" s="165"/>
      <c r="R2660" s="166"/>
    </row>
    <row r="2661" spans="2:18" ht="45" customHeight="1" x14ac:dyDescent="0.25">
      <c r="B2661" s="11" t="s">
        <v>94</v>
      </c>
      <c r="C2661" s="12" t="s">
        <v>58</v>
      </c>
      <c r="D2661" s="12" t="s">
        <v>56</v>
      </c>
      <c r="E2661" s="12" t="s">
        <v>62</v>
      </c>
      <c r="F2661" s="12" t="s">
        <v>268</v>
      </c>
      <c r="G2661" s="3"/>
      <c r="H2661" s="3"/>
      <c r="I2661" s="97" t="s">
        <v>817</v>
      </c>
      <c r="J2661" s="164" t="s">
        <v>93</v>
      </c>
      <c r="K2661" s="165"/>
      <c r="L2661" s="165"/>
      <c r="M2661" s="165"/>
      <c r="N2661" s="165"/>
      <c r="O2661" s="165"/>
      <c r="P2661" s="165"/>
      <c r="Q2661" s="165"/>
      <c r="R2661" s="166"/>
    </row>
    <row r="2662" spans="2:18" ht="14.45" customHeight="1" x14ac:dyDescent="0.25">
      <c r="B2662" s="191" t="s">
        <v>51</v>
      </c>
      <c r="C2662" s="192"/>
      <c r="D2662" s="192"/>
      <c r="E2662" s="192"/>
      <c r="F2662" s="192"/>
      <c r="G2662" s="192"/>
      <c r="H2662" s="192"/>
      <c r="I2662" s="193"/>
      <c r="J2662" s="167" t="s">
        <v>380</v>
      </c>
      <c r="K2662" s="168"/>
      <c r="L2662" s="168"/>
      <c r="M2662" s="168"/>
      <c r="N2662" s="168"/>
      <c r="O2662" s="168"/>
      <c r="P2662" s="168"/>
      <c r="Q2662" s="168"/>
      <c r="R2662" s="169"/>
    </row>
    <row r="2663" spans="2:18" ht="58.15" customHeight="1" x14ac:dyDescent="0.25">
      <c r="B2663" s="194"/>
      <c r="C2663" s="195"/>
      <c r="D2663" s="195"/>
      <c r="E2663" s="195"/>
      <c r="F2663" s="195"/>
      <c r="G2663" s="195"/>
      <c r="H2663" s="195"/>
      <c r="I2663" s="196"/>
      <c r="J2663" s="170"/>
      <c r="K2663" s="171"/>
      <c r="L2663" s="171"/>
      <c r="M2663" s="171"/>
      <c r="N2663" s="171"/>
      <c r="O2663" s="171"/>
      <c r="P2663" s="171"/>
      <c r="Q2663" s="171"/>
      <c r="R2663" s="172"/>
    </row>
    <row r="2664" spans="2:18" ht="14.45" customHeight="1" x14ac:dyDescent="0.25">
      <c r="B2664" s="191" t="s">
        <v>54</v>
      </c>
      <c r="C2664" s="192"/>
      <c r="D2664" s="192"/>
      <c r="E2664" s="192"/>
      <c r="F2664" s="192"/>
      <c r="G2664" s="192"/>
      <c r="H2664" s="192"/>
      <c r="I2664" s="193"/>
      <c r="J2664" s="132" t="s">
        <v>545</v>
      </c>
      <c r="K2664" s="133"/>
      <c r="L2664" s="133"/>
      <c r="M2664" s="133"/>
      <c r="N2664" s="133"/>
      <c r="O2664" s="133"/>
      <c r="P2664" s="133"/>
      <c r="Q2664" s="133"/>
      <c r="R2664" s="134"/>
    </row>
    <row r="2665" spans="2:18" x14ac:dyDescent="0.25">
      <c r="B2665" s="194"/>
      <c r="C2665" s="195"/>
      <c r="D2665" s="195"/>
      <c r="E2665" s="195"/>
      <c r="F2665" s="195"/>
      <c r="G2665" s="195"/>
      <c r="H2665" s="195"/>
      <c r="I2665" s="196"/>
      <c r="J2665" s="135"/>
      <c r="K2665" s="136"/>
      <c r="L2665" s="136"/>
      <c r="M2665" s="136"/>
      <c r="N2665" s="136"/>
      <c r="O2665" s="136"/>
      <c r="P2665" s="136"/>
      <c r="Q2665" s="136"/>
      <c r="R2665" s="137"/>
    </row>
    <row r="2666" spans="2:18" x14ac:dyDescent="0.25">
      <c r="B2666" s="191" t="s">
        <v>167</v>
      </c>
      <c r="C2666" s="192"/>
      <c r="D2666" s="192"/>
      <c r="E2666" s="192"/>
      <c r="F2666" s="192"/>
      <c r="G2666" s="192"/>
      <c r="H2666" s="192"/>
      <c r="I2666" s="193"/>
      <c r="J2666" s="135"/>
      <c r="K2666" s="136"/>
      <c r="L2666" s="136"/>
      <c r="M2666" s="136"/>
      <c r="N2666" s="136"/>
      <c r="O2666" s="136"/>
      <c r="P2666" s="136"/>
      <c r="Q2666" s="136"/>
      <c r="R2666" s="137"/>
    </row>
    <row r="2667" spans="2:18" ht="15.75" thickBot="1" x14ac:dyDescent="0.3">
      <c r="B2667" s="197"/>
      <c r="C2667" s="198"/>
      <c r="D2667" s="198"/>
      <c r="E2667" s="198"/>
      <c r="F2667" s="198"/>
      <c r="G2667" s="198"/>
      <c r="H2667" s="198"/>
      <c r="I2667" s="199"/>
      <c r="J2667" s="138"/>
      <c r="K2667" s="139"/>
      <c r="L2667" s="139"/>
      <c r="M2667" s="139"/>
      <c r="N2667" s="139"/>
      <c r="O2667" s="139"/>
      <c r="P2667" s="139"/>
      <c r="Q2667" s="139"/>
      <c r="R2667" s="140"/>
    </row>
    <row r="2668" spans="2:18" thickBot="1" x14ac:dyDescent="0.35"/>
    <row r="2669" spans="2:18" x14ac:dyDescent="0.25">
      <c r="B2669" s="173" t="s">
        <v>1</v>
      </c>
      <c r="C2669" s="154"/>
      <c r="D2669" s="154"/>
      <c r="E2669" s="154"/>
      <c r="F2669" s="154"/>
      <c r="G2669" s="154"/>
      <c r="H2669" s="154"/>
      <c r="I2669" s="154"/>
      <c r="J2669" s="154"/>
      <c r="K2669" s="154"/>
      <c r="L2669" s="154"/>
      <c r="M2669" s="154"/>
      <c r="N2669" s="154"/>
      <c r="O2669" s="154"/>
      <c r="P2669" s="154"/>
      <c r="Q2669" s="154"/>
      <c r="R2669" s="155"/>
    </row>
    <row r="2670" spans="2:18" x14ac:dyDescent="0.25">
      <c r="B2670" s="174"/>
      <c r="C2670" s="157"/>
      <c r="D2670" s="157"/>
      <c r="E2670" s="157"/>
      <c r="F2670" s="157"/>
      <c r="G2670" s="157"/>
      <c r="H2670" s="157"/>
      <c r="I2670" s="157"/>
      <c r="J2670" s="157"/>
      <c r="K2670" s="157"/>
      <c r="L2670" s="157"/>
      <c r="M2670" s="157"/>
      <c r="N2670" s="157"/>
      <c r="O2670" s="157"/>
      <c r="P2670" s="157"/>
      <c r="Q2670" s="157"/>
      <c r="R2670" s="158"/>
    </row>
    <row r="2671" spans="2:18" x14ac:dyDescent="0.25">
      <c r="B2671" s="174"/>
      <c r="C2671" s="157"/>
      <c r="D2671" s="157"/>
      <c r="E2671" s="157"/>
      <c r="F2671" s="157"/>
      <c r="G2671" s="157"/>
      <c r="H2671" s="157"/>
      <c r="I2671" s="157"/>
      <c r="J2671" s="157"/>
      <c r="K2671" s="157"/>
      <c r="L2671" s="157"/>
      <c r="M2671" s="157"/>
      <c r="N2671" s="157"/>
      <c r="O2671" s="157"/>
      <c r="P2671" s="157"/>
      <c r="Q2671" s="157"/>
      <c r="R2671" s="158"/>
    </row>
    <row r="2672" spans="2:18" x14ac:dyDescent="0.25">
      <c r="B2672" s="174" t="s">
        <v>2</v>
      </c>
      <c r="C2672" s="157"/>
      <c r="D2672" s="157"/>
      <c r="E2672" s="157"/>
      <c r="F2672" s="157"/>
      <c r="G2672" s="157"/>
      <c r="H2672" s="157"/>
      <c r="I2672" s="157"/>
      <c r="J2672" s="157"/>
      <c r="K2672" s="157"/>
      <c r="L2672" s="157"/>
      <c r="M2672" s="157"/>
      <c r="N2672" s="157"/>
      <c r="O2672" s="157"/>
      <c r="P2672" s="157"/>
      <c r="Q2672" s="157"/>
      <c r="R2672" s="158"/>
    </row>
    <row r="2673" spans="2:18" x14ac:dyDescent="0.25">
      <c r="B2673" s="174"/>
      <c r="C2673" s="157"/>
      <c r="D2673" s="157"/>
      <c r="E2673" s="157"/>
      <c r="F2673" s="157"/>
      <c r="G2673" s="157"/>
      <c r="H2673" s="157"/>
      <c r="I2673" s="157"/>
      <c r="J2673" s="157"/>
      <c r="K2673" s="157"/>
      <c r="L2673" s="157"/>
      <c r="M2673" s="157"/>
      <c r="N2673" s="157"/>
      <c r="O2673" s="157"/>
      <c r="P2673" s="157"/>
      <c r="Q2673" s="157"/>
      <c r="R2673" s="158"/>
    </row>
    <row r="2674" spans="2:18" ht="15.75" thickBot="1" x14ac:dyDescent="0.3">
      <c r="B2674" s="175" t="s">
        <v>3</v>
      </c>
      <c r="C2674" s="146"/>
      <c r="D2674" s="146"/>
      <c r="E2674" s="146"/>
      <c r="F2674" s="146"/>
      <c r="G2674" s="146"/>
      <c r="H2674" s="146"/>
      <c r="I2674" s="146"/>
      <c r="J2674" s="146"/>
      <c r="K2674" s="146"/>
      <c r="L2674" s="146"/>
      <c r="M2674" s="146"/>
      <c r="N2674" s="146"/>
      <c r="O2674" s="146"/>
      <c r="P2674" s="146"/>
      <c r="Q2674" s="146"/>
      <c r="R2674" s="176"/>
    </row>
    <row r="2675" spans="2:18" thickBot="1" x14ac:dyDescent="0.35"/>
    <row r="2676" spans="2:18" ht="14.45" x14ac:dyDescent="0.3">
      <c r="B2676" s="177"/>
      <c r="C2676" s="178"/>
      <c r="D2676" s="178"/>
      <c r="E2676" s="178"/>
      <c r="F2676" s="178"/>
      <c r="G2676" s="178"/>
      <c r="H2676" s="178"/>
      <c r="I2676" s="178"/>
      <c r="J2676" s="178"/>
      <c r="K2676" s="178"/>
      <c r="L2676" s="178"/>
      <c r="M2676" s="178"/>
      <c r="N2676" s="178"/>
      <c r="O2676" s="178"/>
      <c r="P2676" s="178"/>
      <c r="Q2676" s="178"/>
      <c r="R2676" s="9"/>
    </row>
    <row r="2677" spans="2:18" ht="15.75" thickBot="1" x14ac:dyDescent="0.3">
      <c r="B2677" s="143" t="s">
        <v>4</v>
      </c>
      <c r="C2677" s="144"/>
      <c r="D2677" s="146" t="s">
        <v>273</v>
      </c>
      <c r="E2677" s="146"/>
      <c r="F2677" s="58"/>
      <c r="G2677" s="58" t="s">
        <v>7</v>
      </c>
      <c r="H2677" s="179">
        <v>43548</v>
      </c>
      <c r="I2677" s="146"/>
      <c r="J2677" s="58"/>
      <c r="K2677" s="58" t="s">
        <v>11</v>
      </c>
      <c r="L2677" s="147" t="s">
        <v>228</v>
      </c>
      <c r="M2677" s="147"/>
      <c r="N2677" s="58"/>
      <c r="O2677" s="58" t="s">
        <v>13</v>
      </c>
      <c r="P2677" s="100" t="s">
        <v>223</v>
      </c>
      <c r="Q2677" s="144"/>
      <c r="R2677" s="145"/>
    </row>
    <row r="2678" spans="2:18" ht="14.45" x14ac:dyDescent="0.3">
      <c r="B2678" s="143"/>
      <c r="C2678" s="144"/>
      <c r="D2678" s="144"/>
      <c r="E2678" s="144"/>
      <c r="F2678" s="144"/>
      <c r="G2678" s="144"/>
      <c r="H2678" s="144"/>
      <c r="I2678" s="144"/>
      <c r="J2678" s="144"/>
      <c r="K2678" s="144"/>
      <c r="L2678" s="144"/>
      <c r="M2678" s="144"/>
      <c r="N2678" s="144"/>
      <c r="O2678" s="144"/>
      <c r="P2678" s="144"/>
      <c r="Q2678" s="144"/>
      <c r="R2678" s="145"/>
    </row>
    <row r="2679" spans="2:18" ht="15.75" thickBot="1" x14ac:dyDescent="0.3">
      <c r="B2679" s="143" t="s">
        <v>5</v>
      </c>
      <c r="C2679" s="144"/>
      <c r="D2679" s="146"/>
      <c r="E2679" s="146"/>
      <c r="F2679" s="58"/>
      <c r="G2679" s="58" t="s">
        <v>8</v>
      </c>
      <c r="H2679" s="146">
        <v>1230</v>
      </c>
      <c r="I2679" s="146"/>
      <c r="J2679" s="58"/>
      <c r="K2679" s="58" t="s">
        <v>12</v>
      </c>
      <c r="L2679" s="147"/>
      <c r="M2679" s="147"/>
      <c r="N2679" s="58"/>
      <c r="O2679" s="58" t="s">
        <v>14</v>
      </c>
      <c r="P2679" s="28" t="s">
        <v>224</v>
      </c>
      <c r="Q2679" s="144"/>
      <c r="R2679" s="145"/>
    </row>
    <row r="2680" spans="2:18" ht="14.45" x14ac:dyDescent="0.3">
      <c r="B2680" s="143"/>
      <c r="C2680" s="144"/>
      <c r="D2680" s="144"/>
      <c r="E2680" s="144"/>
      <c r="F2680" s="144"/>
      <c r="G2680" s="144"/>
      <c r="H2680" s="144"/>
      <c r="I2680" s="144"/>
      <c r="J2680" s="144"/>
      <c r="K2680" s="144"/>
      <c r="L2680" s="144"/>
      <c r="M2680" s="144"/>
      <c r="N2680" s="144"/>
      <c r="O2680" s="144"/>
      <c r="P2680" s="144"/>
      <c r="Q2680" s="144"/>
      <c r="R2680" s="145"/>
    </row>
    <row r="2681" spans="2:18" ht="15.75" thickBot="1" x14ac:dyDescent="0.3">
      <c r="B2681" s="143" t="s">
        <v>6</v>
      </c>
      <c r="C2681" s="144"/>
      <c r="D2681" s="146" t="s">
        <v>213</v>
      </c>
      <c r="E2681" s="146"/>
      <c r="F2681" s="58"/>
      <c r="G2681" s="58" t="s">
        <v>9</v>
      </c>
      <c r="H2681" s="146" t="s">
        <v>214</v>
      </c>
      <c r="I2681" s="146"/>
      <c r="J2681" s="58"/>
      <c r="K2681" s="58" t="s">
        <v>10</v>
      </c>
      <c r="L2681" s="147"/>
      <c r="M2681" s="147"/>
      <c r="N2681" s="58"/>
      <c r="O2681" s="58" t="s">
        <v>15</v>
      </c>
      <c r="P2681" s="47">
        <v>91</v>
      </c>
      <c r="Q2681" s="46" t="s">
        <v>16</v>
      </c>
      <c r="R2681" s="48">
        <v>154</v>
      </c>
    </row>
    <row r="2682" spans="2:18" thickBot="1" x14ac:dyDescent="0.35">
      <c r="B2682" s="148"/>
      <c r="C2682" s="149"/>
      <c r="D2682" s="149"/>
      <c r="E2682" s="149"/>
      <c r="F2682" s="149"/>
      <c r="G2682" s="149"/>
      <c r="H2682" s="149"/>
      <c r="I2682" s="149"/>
      <c r="J2682" s="149"/>
      <c r="K2682" s="149"/>
      <c r="L2682" s="149"/>
      <c r="M2682" s="149"/>
      <c r="N2682" s="149"/>
      <c r="O2682" s="149"/>
      <c r="P2682" s="149"/>
      <c r="Q2682" s="149"/>
      <c r="R2682" s="150"/>
    </row>
    <row r="2683" spans="2:18" thickBot="1" x14ac:dyDescent="0.35"/>
    <row r="2684" spans="2:18" x14ac:dyDescent="0.25">
      <c r="B2684" s="182" t="s">
        <v>17</v>
      </c>
      <c r="C2684" s="183"/>
      <c r="D2684" s="183"/>
      <c r="E2684" s="183"/>
      <c r="F2684" s="183"/>
      <c r="G2684" s="183"/>
      <c r="H2684" s="183"/>
      <c r="I2684" s="184"/>
      <c r="J2684" s="153" t="s">
        <v>24</v>
      </c>
      <c r="K2684" s="154"/>
      <c r="L2684" s="154"/>
      <c r="M2684" s="154"/>
      <c r="N2684" s="154"/>
      <c r="O2684" s="154"/>
      <c r="P2684" s="154"/>
      <c r="Q2684" s="154"/>
      <c r="R2684" s="155"/>
    </row>
    <row r="2685" spans="2:18" x14ac:dyDescent="0.25">
      <c r="B2685" s="162" t="s">
        <v>18</v>
      </c>
      <c r="C2685" s="163" t="s">
        <v>19</v>
      </c>
      <c r="D2685" s="163" t="s">
        <v>20</v>
      </c>
      <c r="E2685" s="147" t="s">
        <v>25</v>
      </c>
      <c r="F2685" s="147"/>
      <c r="G2685" s="147" t="s">
        <v>26</v>
      </c>
      <c r="H2685" s="147"/>
      <c r="I2685" s="163" t="s">
        <v>23</v>
      </c>
      <c r="J2685" s="156"/>
      <c r="K2685" s="157"/>
      <c r="L2685" s="157"/>
      <c r="M2685" s="157"/>
      <c r="N2685" s="157"/>
      <c r="O2685" s="157"/>
      <c r="P2685" s="157"/>
      <c r="Q2685" s="157"/>
      <c r="R2685" s="158"/>
    </row>
    <row r="2686" spans="2:18" x14ac:dyDescent="0.25">
      <c r="B2686" s="162"/>
      <c r="C2686" s="163"/>
      <c r="D2686" s="163"/>
      <c r="E2686" s="6" t="s">
        <v>21</v>
      </c>
      <c r="F2686" s="6" t="s">
        <v>22</v>
      </c>
      <c r="G2686" s="6" t="s">
        <v>21</v>
      </c>
      <c r="H2686" s="6" t="s">
        <v>22</v>
      </c>
      <c r="I2686" s="163"/>
      <c r="J2686" s="159"/>
      <c r="K2686" s="160"/>
      <c r="L2686" s="160"/>
      <c r="M2686" s="160"/>
      <c r="N2686" s="160"/>
      <c r="O2686" s="160"/>
      <c r="P2686" s="160"/>
      <c r="Q2686" s="160"/>
      <c r="R2686" s="161"/>
    </row>
    <row r="2687" spans="2:18" ht="35.450000000000003" customHeight="1" x14ac:dyDescent="0.25">
      <c r="B2687" s="11" t="s">
        <v>50</v>
      </c>
      <c r="C2687" s="12" t="s">
        <v>58</v>
      </c>
      <c r="D2687" s="12" t="s">
        <v>56</v>
      </c>
      <c r="E2687" s="12" t="s">
        <v>62</v>
      </c>
      <c r="F2687" s="12" t="s">
        <v>268</v>
      </c>
      <c r="G2687" s="3"/>
      <c r="H2687" s="3"/>
      <c r="I2687" s="97" t="s">
        <v>818</v>
      </c>
      <c r="J2687" s="164" t="s">
        <v>93</v>
      </c>
      <c r="K2687" s="165"/>
      <c r="L2687" s="165"/>
      <c r="M2687" s="165"/>
      <c r="N2687" s="165"/>
      <c r="O2687" s="165"/>
      <c r="P2687" s="165"/>
      <c r="Q2687" s="165"/>
      <c r="R2687" s="166"/>
    </row>
    <row r="2688" spans="2:18" ht="32.450000000000003" customHeight="1" x14ac:dyDescent="0.25">
      <c r="B2688" s="11" t="s">
        <v>94</v>
      </c>
      <c r="C2688" s="12" t="s">
        <v>58</v>
      </c>
      <c r="D2688" s="12" t="s">
        <v>56</v>
      </c>
      <c r="E2688" s="12" t="s">
        <v>62</v>
      </c>
      <c r="F2688" s="12" t="s">
        <v>268</v>
      </c>
      <c r="G2688" s="3"/>
      <c r="H2688" s="3"/>
      <c r="I2688" s="97" t="s">
        <v>819</v>
      </c>
      <c r="J2688" s="164" t="s">
        <v>93</v>
      </c>
      <c r="K2688" s="165"/>
      <c r="L2688" s="165"/>
      <c r="M2688" s="165"/>
      <c r="N2688" s="165"/>
      <c r="O2688" s="165"/>
      <c r="P2688" s="165"/>
      <c r="Q2688" s="165"/>
      <c r="R2688" s="166"/>
    </row>
    <row r="2689" spans="2:18" ht="14.45" customHeight="1" x14ac:dyDescent="0.25">
      <c r="B2689" s="191" t="s">
        <v>51</v>
      </c>
      <c r="C2689" s="192"/>
      <c r="D2689" s="192"/>
      <c r="E2689" s="192"/>
      <c r="F2689" s="192"/>
      <c r="G2689" s="192"/>
      <c r="H2689" s="192"/>
      <c r="I2689" s="193"/>
      <c r="J2689" s="167" t="s">
        <v>380</v>
      </c>
      <c r="K2689" s="168"/>
      <c r="L2689" s="168"/>
      <c r="M2689" s="168"/>
      <c r="N2689" s="168"/>
      <c r="O2689" s="168"/>
      <c r="P2689" s="168"/>
      <c r="Q2689" s="168"/>
      <c r="R2689" s="169"/>
    </row>
    <row r="2690" spans="2:18" ht="58.15" customHeight="1" x14ac:dyDescent="0.25">
      <c r="B2690" s="194"/>
      <c r="C2690" s="195"/>
      <c r="D2690" s="195"/>
      <c r="E2690" s="195"/>
      <c r="F2690" s="195"/>
      <c r="G2690" s="195"/>
      <c r="H2690" s="195"/>
      <c r="I2690" s="196"/>
      <c r="J2690" s="170"/>
      <c r="K2690" s="171"/>
      <c r="L2690" s="171"/>
      <c r="M2690" s="171"/>
      <c r="N2690" s="171"/>
      <c r="O2690" s="171"/>
      <c r="P2690" s="171"/>
      <c r="Q2690" s="171"/>
      <c r="R2690" s="172"/>
    </row>
    <row r="2691" spans="2:18" ht="14.45" customHeight="1" x14ac:dyDescent="0.25">
      <c r="B2691" s="191" t="s">
        <v>54</v>
      </c>
      <c r="C2691" s="192"/>
      <c r="D2691" s="192"/>
      <c r="E2691" s="192"/>
      <c r="F2691" s="192"/>
      <c r="G2691" s="192"/>
      <c r="H2691" s="192"/>
      <c r="I2691" s="193"/>
      <c r="J2691" s="132" t="s">
        <v>546</v>
      </c>
      <c r="K2691" s="133"/>
      <c r="L2691" s="133"/>
      <c r="M2691" s="133"/>
      <c r="N2691" s="133"/>
      <c r="O2691" s="133"/>
      <c r="P2691" s="133"/>
      <c r="Q2691" s="133"/>
      <c r="R2691" s="134"/>
    </row>
    <row r="2692" spans="2:18" x14ac:dyDescent="0.25">
      <c r="B2692" s="194"/>
      <c r="C2692" s="195"/>
      <c r="D2692" s="195"/>
      <c r="E2692" s="195"/>
      <c r="F2692" s="195"/>
      <c r="G2692" s="195"/>
      <c r="H2692" s="195"/>
      <c r="I2692" s="196"/>
      <c r="J2692" s="135"/>
      <c r="K2692" s="136"/>
      <c r="L2692" s="136"/>
      <c r="M2692" s="136"/>
      <c r="N2692" s="136"/>
      <c r="O2692" s="136"/>
      <c r="P2692" s="136"/>
      <c r="Q2692" s="136"/>
      <c r="R2692" s="137"/>
    </row>
    <row r="2693" spans="2:18" x14ac:dyDescent="0.25">
      <c r="B2693" s="191" t="s">
        <v>167</v>
      </c>
      <c r="C2693" s="192"/>
      <c r="D2693" s="192"/>
      <c r="E2693" s="192"/>
      <c r="F2693" s="192"/>
      <c r="G2693" s="192"/>
      <c r="H2693" s="192"/>
      <c r="I2693" s="193"/>
      <c r="J2693" s="135"/>
      <c r="K2693" s="136"/>
      <c r="L2693" s="136"/>
      <c r="M2693" s="136"/>
      <c r="N2693" s="136"/>
      <c r="O2693" s="136"/>
      <c r="P2693" s="136"/>
      <c r="Q2693" s="136"/>
      <c r="R2693" s="137"/>
    </row>
    <row r="2694" spans="2:18" ht="15.75" thickBot="1" x14ac:dyDescent="0.3">
      <c r="B2694" s="197"/>
      <c r="C2694" s="198"/>
      <c r="D2694" s="198"/>
      <c r="E2694" s="198"/>
      <c r="F2694" s="198"/>
      <c r="G2694" s="198"/>
      <c r="H2694" s="198"/>
      <c r="I2694" s="199"/>
      <c r="J2694" s="138"/>
      <c r="K2694" s="139"/>
      <c r="L2694" s="139"/>
      <c r="M2694" s="139"/>
      <c r="N2694" s="139"/>
      <c r="O2694" s="139"/>
      <c r="P2694" s="139"/>
      <c r="Q2694" s="139"/>
      <c r="R2694" s="140"/>
    </row>
    <row r="2695" spans="2:18" thickBot="1" x14ac:dyDescent="0.35"/>
    <row r="2696" spans="2:18" x14ac:dyDescent="0.25">
      <c r="B2696" s="173" t="s">
        <v>1</v>
      </c>
      <c r="C2696" s="154"/>
      <c r="D2696" s="154"/>
      <c r="E2696" s="154"/>
      <c r="F2696" s="154"/>
      <c r="G2696" s="154"/>
      <c r="H2696" s="154"/>
      <c r="I2696" s="154"/>
      <c r="J2696" s="154"/>
      <c r="K2696" s="154"/>
      <c r="L2696" s="154"/>
      <c r="M2696" s="154"/>
      <c r="N2696" s="154"/>
      <c r="O2696" s="154"/>
      <c r="P2696" s="154"/>
      <c r="Q2696" s="154"/>
      <c r="R2696" s="155"/>
    </row>
    <row r="2697" spans="2:18" x14ac:dyDescent="0.25">
      <c r="B2697" s="174"/>
      <c r="C2697" s="157"/>
      <c r="D2697" s="157"/>
      <c r="E2697" s="157"/>
      <c r="F2697" s="157"/>
      <c r="G2697" s="157"/>
      <c r="H2697" s="157"/>
      <c r="I2697" s="157"/>
      <c r="J2697" s="157"/>
      <c r="K2697" s="157"/>
      <c r="L2697" s="157"/>
      <c r="M2697" s="157"/>
      <c r="N2697" s="157"/>
      <c r="O2697" s="157"/>
      <c r="P2697" s="157"/>
      <c r="Q2697" s="157"/>
      <c r="R2697" s="158"/>
    </row>
    <row r="2698" spans="2:18" x14ac:dyDescent="0.25">
      <c r="B2698" s="174"/>
      <c r="C2698" s="157"/>
      <c r="D2698" s="157"/>
      <c r="E2698" s="157"/>
      <c r="F2698" s="157"/>
      <c r="G2698" s="157"/>
      <c r="H2698" s="157"/>
      <c r="I2698" s="157"/>
      <c r="J2698" s="157"/>
      <c r="K2698" s="157"/>
      <c r="L2698" s="157"/>
      <c r="M2698" s="157"/>
      <c r="N2698" s="157"/>
      <c r="O2698" s="157"/>
      <c r="P2698" s="157"/>
      <c r="Q2698" s="157"/>
      <c r="R2698" s="158"/>
    </row>
    <row r="2699" spans="2:18" x14ac:dyDescent="0.25">
      <c r="B2699" s="174" t="s">
        <v>2</v>
      </c>
      <c r="C2699" s="157"/>
      <c r="D2699" s="157"/>
      <c r="E2699" s="157"/>
      <c r="F2699" s="157"/>
      <c r="G2699" s="157"/>
      <c r="H2699" s="157"/>
      <c r="I2699" s="157"/>
      <c r="J2699" s="157"/>
      <c r="K2699" s="157"/>
      <c r="L2699" s="157"/>
      <c r="M2699" s="157"/>
      <c r="N2699" s="157"/>
      <c r="O2699" s="157"/>
      <c r="P2699" s="157"/>
      <c r="Q2699" s="157"/>
      <c r="R2699" s="158"/>
    </row>
    <row r="2700" spans="2:18" x14ac:dyDescent="0.25">
      <c r="B2700" s="174"/>
      <c r="C2700" s="157"/>
      <c r="D2700" s="157"/>
      <c r="E2700" s="157"/>
      <c r="F2700" s="157"/>
      <c r="G2700" s="157"/>
      <c r="H2700" s="157"/>
      <c r="I2700" s="157"/>
      <c r="J2700" s="157"/>
      <c r="K2700" s="157"/>
      <c r="L2700" s="157"/>
      <c r="M2700" s="157"/>
      <c r="N2700" s="157"/>
      <c r="O2700" s="157"/>
      <c r="P2700" s="157"/>
      <c r="Q2700" s="157"/>
      <c r="R2700" s="158"/>
    </row>
    <row r="2701" spans="2:18" ht="15.75" thickBot="1" x14ac:dyDescent="0.3">
      <c r="B2701" s="175" t="s">
        <v>3</v>
      </c>
      <c r="C2701" s="146"/>
      <c r="D2701" s="146"/>
      <c r="E2701" s="146"/>
      <c r="F2701" s="146"/>
      <c r="G2701" s="146"/>
      <c r="H2701" s="146"/>
      <c r="I2701" s="146"/>
      <c r="J2701" s="146"/>
      <c r="K2701" s="146"/>
      <c r="L2701" s="146"/>
      <c r="M2701" s="146"/>
      <c r="N2701" s="146"/>
      <c r="O2701" s="146"/>
      <c r="P2701" s="146"/>
      <c r="Q2701" s="146"/>
      <c r="R2701" s="176"/>
    </row>
    <row r="2702" spans="2:18" thickBot="1" x14ac:dyDescent="0.35"/>
    <row r="2703" spans="2:18" ht="14.45" x14ac:dyDescent="0.3">
      <c r="B2703" s="177"/>
      <c r="C2703" s="178"/>
      <c r="D2703" s="178"/>
      <c r="E2703" s="178"/>
      <c r="F2703" s="178"/>
      <c r="G2703" s="178"/>
      <c r="H2703" s="178"/>
      <c r="I2703" s="178"/>
      <c r="J2703" s="178"/>
      <c r="K2703" s="178"/>
      <c r="L2703" s="178"/>
      <c r="M2703" s="178"/>
      <c r="N2703" s="178"/>
      <c r="O2703" s="178"/>
      <c r="P2703" s="178"/>
      <c r="Q2703" s="178"/>
      <c r="R2703" s="9"/>
    </row>
    <row r="2704" spans="2:18" ht="15.75" thickBot="1" x14ac:dyDescent="0.3">
      <c r="B2704" s="143" t="s">
        <v>4</v>
      </c>
      <c r="C2704" s="144"/>
      <c r="D2704" s="146" t="s">
        <v>273</v>
      </c>
      <c r="E2704" s="146"/>
      <c r="F2704" s="58"/>
      <c r="G2704" s="58" t="s">
        <v>7</v>
      </c>
      <c r="H2704" s="179">
        <v>43548</v>
      </c>
      <c r="I2704" s="146"/>
      <c r="J2704" s="58"/>
      <c r="K2704" s="58" t="s">
        <v>11</v>
      </c>
      <c r="L2704" s="147"/>
      <c r="M2704" s="147"/>
      <c r="N2704" s="58"/>
      <c r="O2704" s="58" t="s">
        <v>13</v>
      </c>
      <c r="P2704" s="100" t="s">
        <v>224</v>
      </c>
      <c r="Q2704" s="144"/>
      <c r="R2704" s="145"/>
    </row>
    <row r="2705" spans="2:18" ht="14.45" x14ac:dyDescent="0.3">
      <c r="B2705" s="143"/>
      <c r="C2705" s="144"/>
      <c r="D2705" s="144"/>
      <c r="E2705" s="144"/>
      <c r="F2705" s="144"/>
      <c r="G2705" s="144"/>
      <c r="H2705" s="144"/>
      <c r="I2705" s="144"/>
      <c r="J2705" s="144"/>
      <c r="K2705" s="144"/>
      <c r="L2705" s="144"/>
      <c r="M2705" s="144"/>
      <c r="N2705" s="144"/>
      <c r="O2705" s="144"/>
      <c r="P2705" s="144"/>
      <c r="Q2705" s="144"/>
      <c r="R2705" s="145"/>
    </row>
    <row r="2706" spans="2:18" ht="15.75" thickBot="1" x14ac:dyDescent="0.3">
      <c r="B2706" s="143" t="s">
        <v>5</v>
      </c>
      <c r="C2706" s="144"/>
      <c r="D2706" s="146"/>
      <c r="E2706" s="146"/>
      <c r="F2706" s="58"/>
      <c r="G2706" s="58" t="s">
        <v>8</v>
      </c>
      <c r="H2706" s="146">
        <v>1230</v>
      </c>
      <c r="I2706" s="146"/>
      <c r="J2706" s="58"/>
      <c r="K2706" s="58" t="s">
        <v>12</v>
      </c>
      <c r="L2706" s="147"/>
      <c r="M2706" s="147"/>
      <c r="N2706" s="58"/>
      <c r="O2706" s="58" t="s">
        <v>14</v>
      </c>
      <c r="P2706" s="28" t="s">
        <v>225</v>
      </c>
      <c r="Q2706" s="144"/>
      <c r="R2706" s="145"/>
    </row>
    <row r="2707" spans="2:18" ht="14.45" x14ac:dyDescent="0.3">
      <c r="B2707" s="143"/>
      <c r="C2707" s="144"/>
      <c r="D2707" s="144"/>
      <c r="E2707" s="144"/>
      <c r="F2707" s="144"/>
      <c r="G2707" s="144"/>
      <c r="H2707" s="144"/>
      <c r="I2707" s="144"/>
      <c r="J2707" s="144"/>
      <c r="K2707" s="144"/>
      <c r="L2707" s="144"/>
      <c r="M2707" s="144"/>
      <c r="N2707" s="144"/>
      <c r="O2707" s="144"/>
      <c r="P2707" s="144"/>
      <c r="Q2707" s="144"/>
      <c r="R2707" s="145"/>
    </row>
    <row r="2708" spans="2:18" ht="15.75" thickBot="1" x14ac:dyDescent="0.3">
      <c r="B2708" s="143" t="s">
        <v>6</v>
      </c>
      <c r="C2708" s="144"/>
      <c r="D2708" s="146" t="s">
        <v>213</v>
      </c>
      <c r="E2708" s="146"/>
      <c r="F2708" s="58"/>
      <c r="G2708" s="58" t="s">
        <v>9</v>
      </c>
      <c r="H2708" s="146" t="s">
        <v>214</v>
      </c>
      <c r="I2708" s="146"/>
      <c r="J2708" s="58"/>
      <c r="K2708" s="58" t="s">
        <v>10</v>
      </c>
      <c r="L2708" s="147"/>
      <c r="M2708" s="147"/>
      <c r="N2708" s="58"/>
      <c r="O2708" s="58" t="s">
        <v>15</v>
      </c>
      <c r="P2708" s="47">
        <v>92</v>
      </c>
      <c r="Q2708" s="46" t="s">
        <v>16</v>
      </c>
      <c r="R2708" s="48">
        <v>154</v>
      </c>
    </row>
    <row r="2709" spans="2:18" thickBot="1" x14ac:dyDescent="0.35">
      <c r="B2709" s="148"/>
      <c r="C2709" s="149"/>
      <c r="D2709" s="149"/>
      <c r="E2709" s="149"/>
      <c r="F2709" s="149"/>
      <c r="G2709" s="149"/>
      <c r="H2709" s="149"/>
      <c r="I2709" s="149"/>
      <c r="J2709" s="149"/>
      <c r="K2709" s="149"/>
      <c r="L2709" s="149"/>
      <c r="M2709" s="149"/>
      <c r="N2709" s="149"/>
      <c r="O2709" s="149"/>
      <c r="P2709" s="149"/>
      <c r="Q2709" s="149"/>
      <c r="R2709" s="150"/>
    </row>
    <row r="2710" spans="2:18" thickBot="1" x14ac:dyDescent="0.35"/>
    <row r="2711" spans="2:18" x14ac:dyDescent="0.25">
      <c r="B2711" s="182" t="s">
        <v>17</v>
      </c>
      <c r="C2711" s="183"/>
      <c r="D2711" s="183"/>
      <c r="E2711" s="183"/>
      <c r="F2711" s="183"/>
      <c r="G2711" s="183"/>
      <c r="H2711" s="183"/>
      <c r="I2711" s="184"/>
      <c r="J2711" s="153" t="s">
        <v>24</v>
      </c>
      <c r="K2711" s="154"/>
      <c r="L2711" s="154"/>
      <c r="M2711" s="154"/>
      <c r="N2711" s="154"/>
      <c r="O2711" s="154"/>
      <c r="P2711" s="154"/>
      <c r="Q2711" s="154"/>
      <c r="R2711" s="155"/>
    </row>
    <row r="2712" spans="2:18" x14ac:dyDescent="0.25">
      <c r="B2712" s="162" t="s">
        <v>18</v>
      </c>
      <c r="C2712" s="163" t="s">
        <v>19</v>
      </c>
      <c r="D2712" s="163" t="s">
        <v>20</v>
      </c>
      <c r="E2712" s="147" t="s">
        <v>25</v>
      </c>
      <c r="F2712" s="147"/>
      <c r="G2712" s="147" t="s">
        <v>26</v>
      </c>
      <c r="H2712" s="147"/>
      <c r="I2712" s="163" t="s">
        <v>23</v>
      </c>
      <c r="J2712" s="156"/>
      <c r="K2712" s="157"/>
      <c r="L2712" s="157"/>
      <c r="M2712" s="157"/>
      <c r="N2712" s="157"/>
      <c r="O2712" s="157"/>
      <c r="P2712" s="157"/>
      <c r="Q2712" s="157"/>
      <c r="R2712" s="158"/>
    </row>
    <row r="2713" spans="2:18" x14ac:dyDescent="0.25">
      <c r="B2713" s="162"/>
      <c r="C2713" s="163"/>
      <c r="D2713" s="163"/>
      <c r="E2713" s="6" t="s">
        <v>21</v>
      </c>
      <c r="F2713" s="6" t="s">
        <v>22</v>
      </c>
      <c r="G2713" s="6" t="s">
        <v>21</v>
      </c>
      <c r="H2713" s="6" t="s">
        <v>22</v>
      </c>
      <c r="I2713" s="163"/>
      <c r="J2713" s="159"/>
      <c r="K2713" s="160"/>
      <c r="L2713" s="160"/>
      <c r="M2713" s="160"/>
      <c r="N2713" s="160"/>
      <c r="O2713" s="160"/>
      <c r="P2713" s="160"/>
      <c r="Q2713" s="160"/>
      <c r="R2713" s="161"/>
    </row>
    <row r="2714" spans="2:18" ht="29.45" customHeight="1" x14ac:dyDescent="0.25">
      <c r="B2714" s="11" t="s">
        <v>50</v>
      </c>
      <c r="C2714" s="12" t="s">
        <v>58</v>
      </c>
      <c r="D2714" s="12" t="s">
        <v>56</v>
      </c>
      <c r="E2714" s="12" t="s">
        <v>62</v>
      </c>
      <c r="F2714" s="2" t="s">
        <v>268</v>
      </c>
      <c r="G2714" s="3"/>
      <c r="H2714" s="3"/>
      <c r="I2714" s="97" t="s">
        <v>820</v>
      </c>
      <c r="J2714" s="164" t="s">
        <v>93</v>
      </c>
      <c r="K2714" s="165"/>
      <c r="L2714" s="165"/>
      <c r="M2714" s="165"/>
      <c r="N2714" s="165"/>
      <c r="O2714" s="165"/>
      <c r="P2714" s="165"/>
      <c r="Q2714" s="165"/>
      <c r="R2714" s="166"/>
    </row>
    <row r="2715" spans="2:18" ht="30" customHeight="1" x14ac:dyDescent="0.25">
      <c r="B2715" s="11" t="s">
        <v>94</v>
      </c>
      <c r="C2715" s="12" t="s">
        <v>58</v>
      </c>
      <c r="D2715" s="12" t="s">
        <v>56</v>
      </c>
      <c r="E2715" s="12" t="s">
        <v>62</v>
      </c>
      <c r="F2715" s="2" t="s">
        <v>268</v>
      </c>
      <c r="G2715" s="3"/>
      <c r="H2715" s="3"/>
      <c r="I2715" s="2"/>
      <c r="J2715" s="164" t="s">
        <v>93</v>
      </c>
      <c r="K2715" s="165"/>
      <c r="L2715" s="165"/>
      <c r="M2715" s="165"/>
      <c r="N2715" s="165"/>
      <c r="O2715" s="165"/>
      <c r="P2715" s="165"/>
      <c r="Q2715" s="165"/>
      <c r="R2715" s="166"/>
    </row>
    <row r="2716" spans="2:18" ht="14.45" customHeight="1" x14ac:dyDescent="0.25">
      <c r="B2716" s="191" t="s">
        <v>51</v>
      </c>
      <c r="C2716" s="192"/>
      <c r="D2716" s="192"/>
      <c r="E2716" s="192"/>
      <c r="F2716" s="192"/>
      <c r="G2716" s="192"/>
      <c r="H2716" s="192"/>
      <c r="I2716" s="193"/>
      <c r="J2716" s="167" t="s">
        <v>380</v>
      </c>
      <c r="K2716" s="168"/>
      <c r="L2716" s="168"/>
      <c r="M2716" s="168"/>
      <c r="N2716" s="168"/>
      <c r="O2716" s="168"/>
      <c r="P2716" s="168"/>
      <c r="Q2716" s="168"/>
      <c r="R2716" s="169"/>
    </row>
    <row r="2717" spans="2:18" ht="73.900000000000006" customHeight="1" x14ac:dyDescent="0.25">
      <c r="B2717" s="194"/>
      <c r="C2717" s="195"/>
      <c r="D2717" s="195"/>
      <c r="E2717" s="195"/>
      <c r="F2717" s="195"/>
      <c r="G2717" s="195"/>
      <c r="H2717" s="195"/>
      <c r="I2717" s="196"/>
      <c r="J2717" s="170"/>
      <c r="K2717" s="171"/>
      <c r="L2717" s="171"/>
      <c r="M2717" s="171"/>
      <c r="N2717" s="171"/>
      <c r="O2717" s="171"/>
      <c r="P2717" s="171"/>
      <c r="Q2717" s="171"/>
      <c r="R2717" s="172"/>
    </row>
    <row r="2718" spans="2:18" ht="14.45" customHeight="1" x14ac:dyDescent="0.25">
      <c r="B2718" s="191" t="s">
        <v>54</v>
      </c>
      <c r="C2718" s="192"/>
      <c r="D2718" s="192"/>
      <c r="E2718" s="192"/>
      <c r="F2718" s="192"/>
      <c r="G2718" s="192"/>
      <c r="H2718" s="192"/>
      <c r="I2718" s="193"/>
      <c r="J2718" s="132" t="s">
        <v>547</v>
      </c>
      <c r="K2718" s="133"/>
      <c r="L2718" s="133"/>
      <c r="M2718" s="133"/>
      <c r="N2718" s="133"/>
      <c r="O2718" s="133"/>
      <c r="P2718" s="133"/>
      <c r="Q2718" s="133"/>
      <c r="R2718" s="134"/>
    </row>
    <row r="2719" spans="2:18" x14ac:dyDescent="0.25">
      <c r="B2719" s="194"/>
      <c r="C2719" s="195"/>
      <c r="D2719" s="195"/>
      <c r="E2719" s="195"/>
      <c r="F2719" s="195"/>
      <c r="G2719" s="195"/>
      <c r="H2719" s="195"/>
      <c r="I2719" s="196"/>
      <c r="J2719" s="135"/>
      <c r="K2719" s="136"/>
      <c r="L2719" s="136"/>
      <c r="M2719" s="136"/>
      <c r="N2719" s="136"/>
      <c r="O2719" s="136"/>
      <c r="P2719" s="136"/>
      <c r="Q2719" s="136"/>
      <c r="R2719" s="137"/>
    </row>
    <row r="2720" spans="2:18" x14ac:dyDescent="0.25">
      <c r="B2720" s="191" t="s">
        <v>167</v>
      </c>
      <c r="C2720" s="192"/>
      <c r="D2720" s="192"/>
      <c r="E2720" s="192"/>
      <c r="F2720" s="192"/>
      <c r="G2720" s="192"/>
      <c r="H2720" s="192"/>
      <c r="I2720" s="193"/>
      <c r="J2720" s="135"/>
      <c r="K2720" s="136"/>
      <c r="L2720" s="136"/>
      <c r="M2720" s="136"/>
      <c r="N2720" s="136"/>
      <c r="O2720" s="136"/>
      <c r="P2720" s="136"/>
      <c r="Q2720" s="136"/>
      <c r="R2720" s="137"/>
    </row>
    <row r="2721" spans="2:18" ht="15.75" thickBot="1" x14ac:dyDescent="0.3">
      <c r="B2721" s="197"/>
      <c r="C2721" s="198"/>
      <c r="D2721" s="198"/>
      <c r="E2721" s="198"/>
      <c r="F2721" s="198"/>
      <c r="G2721" s="198"/>
      <c r="H2721" s="198"/>
      <c r="I2721" s="199"/>
      <c r="J2721" s="138"/>
      <c r="K2721" s="139"/>
      <c r="L2721" s="139"/>
      <c r="M2721" s="139"/>
      <c r="N2721" s="139"/>
      <c r="O2721" s="139"/>
      <c r="P2721" s="139"/>
      <c r="Q2721" s="139"/>
      <c r="R2721" s="140"/>
    </row>
    <row r="2722" spans="2:18" thickBot="1" x14ac:dyDescent="0.35"/>
    <row r="2723" spans="2:18" x14ac:dyDescent="0.25">
      <c r="B2723" s="173" t="s">
        <v>1</v>
      </c>
      <c r="C2723" s="154"/>
      <c r="D2723" s="154"/>
      <c r="E2723" s="154"/>
      <c r="F2723" s="154"/>
      <c r="G2723" s="154"/>
      <c r="H2723" s="154"/>
      <c r="I2723" s="154"/>
      <c r="J2723" s="154"/>
      <c r="K2723" s="154"/>
      <c r="L2723" s="154"/>
      <c r="M2723" s="154"/>
      <c r="N2723" s="154"/>
      <c r="O2723" s="154"/>
      <c r="P2723" s="154"/>
      <c r="Q2723" s="154"/>
      <c r="R2723" s="155"/>
    </row>
    <row r="2724" spans="2:18" x14ac:dyDescent="0.25">
      <c r="B2724" s="174"/>
      <c r="C2724" s="157"/>
      <c r="D2724" s="157"/>
      <c r="E2724" s="157"/>
      <c r="F2724" s="157"/>
      <c r="G2724" s="157"/>
      <c r="H2724" s="157"/>
      <c r="I2724" s="157"/>
      <c r="J2724" s="157"/>
      <c r="K2724" s="157"/>
      <c r="L2724" s="157"/>
      <c r="M2724" s="157"/>
      <c r="N2724" s="157"/>
      <c r="O2724" s="157"/>
      <c r="P2724" s="157"/>
      <c r="Q2724" s="157"/>
      <c r="R2724" s="158"/>
    </row>
    <row r="2725" spans="2:18" x14ac:dyDescent="0.25">
      <c r="B2725" s="174"/>
      <c r="C2725" s="157"/>
      <c r="D2725" s="157"/>
      <c r="E2725" s="157"/>
      <c r="F2725" s="157"/>
      <c r="G2725" s="157"/>
      <c r="H2725" s="157"/>
      <c r="I2725" s="157"/>
      <c r="J2725" s="157"/>
      <c r="K2725" s="157"/>
      <c r="L2725" s="157"/>
      <c r="M2725" s="157"/>
      <c r="N2725" s="157"/>
      <c r="O2725" s="157"/>
      <c r="P2725" s="157"/>
      <c r="Q2725" s="157"/>
      <c r="R2725" s="158"/>
    </row>
    <row r="2726" spans="2:18" x14ac:dyDescent="0.25">
      <c r="B2726" s="174" t="s">
        <v>2</v>
      </c>
      <c r="C2726" s="157"/>
      <c r="D2726" s="157"/>
      <c r="E2726" s="157"/>
      <c r="F2726" s="157"/>
      <c r="G2726" s="157"/>
      <c r="H2726" s="157"/>
      <c r="I2726" s="157"/>
      <c r="J2726" s="157"/>
      <c r="K2726" s="157"/>
      <c r="L2726" s="157"/>
      <c r="M2726" s="157"/>
      <c r="N2726" s="157"/>
      <c r="O2726" s="157"/>
      <c r="P2726" s="157"/>
      <c r="Q2726" s="157"/>
      <c r="R2726" s="158"/>
    </row>
    <row r="2727" spans="2:18" x14ac:dyDescent="0.25">
      <c r="B2727" s="174"/>
      <c r="C2727" s="157"/>
      <c r="D2727" s="157"/>
      <c r="E2727" s="157"/>
      <c r="F2727" s="157"/>
      <c r="G2727" s="157"/>
      <c r="H2727" s="157"/>
      <c r="I2727" s="157"/>
      <c r="J2727" s="157"/>
      <c r="K2727" s="157"/>
      <c r="L2727" s="157"/>
      <c r="M2727" s="157"/>
      <c r="N2727" s="157"/>
      <c r="O2727" s="157"/>
      <c r="P2727" s="157"/>
      <c r="Q2727" s="157"/>
      <c r="R2727" s="158"/>
    </row>
    <row r="2728" spans="2:18" ht="15.75" thickBot="1" x14ac:dyDescent="0.3">
      <c r="B2728" s="175" t="s">
        <v>3</v>
      </c>
      <c r="C2728" s="146"/>
      <c r="D2728" s="146"/>
      <c r="E2728" s="146"/>
      <c r="F2728" s="146"/>
      <c r="G2728" s="146"/>
      <c r="H2728" s="146"/>
      <c r="I2728" s="146"/>
      <c r="J2728" s="146"/>
      <c r="K2728" s="146"/>
      <c r="L2728" s="146"/>
      <c r="M2728" s="146"/>
      <c r="N2728" s="146"/>
      <c r="O2728" s="146"/>
      <c r="P2728" s="146"/>
      <c r="Q2728" s="146"/>
      <c r="R2728" s="176"/>
    </row>
    <row r="2729" spans="2:18" thickBot="1" x14ac:dyDescent="0.35"/>
    <row r="2730" spans="2:18" ht="14.45" x14ac:dyDescent="0.3">
      <c r="B2730" s="177"/>
      <c r="C2730" s="178"/>
      <c r="D2730" s="178"/>
      <c r="E2730" s="178"/>
      <c r="F2730" s="178"/>
      <c r="G2730" s="178"/>
      <c r="H2730" s="178"/>
      <c r="I2730" s="178"/>
      <c r="J2730" s="178"/>
      <c r="K2730" s="178"/>
      <c r="L2730" s="178"/>
      <c r="M2730" s="178"/>
      <c r="N2730" s="178"/>
      <c r="O2730" s="178"/>
      <c r="P2730" s="178"/>
      <c r="Q2730" s="178"/>
      <c r="R2730" s="9"/>
    </row>
    <row r="2731" spans="2:18" ht="15.75" thickBot="1" x14ac:dyDescent="0.3">
      <c r="B2731" s="143" t="s">
        <v>4</v>
      </c>
      <c r="C2731" s="144"/>
      <c r="D2731" s="146" t="s">
        <v>273</v>
      </c>
      <c r="E2731" s="146"/>
      <c r="F2731" s="58"/>
      <c r="G2731" s="58" t="s">
        <v>7</v>
      </c>
      <c r="H2731" s="179">
        <v>43548</v>
      </c>
      <c r="I2731" s="146"/>
      <c r="J2731" s="58"/>
      <c r="K2731" s="58" t="s">
        <v>11</v>
      </c>
      <c r="L2731" s="147" t="s">
        <v>228</v>
      </c>
      <c r="M2731" s="147"/>
      <c r="N2731" s="58"/>
      <c r="O2731" s="58" t="s">
        <v>13</v>
      </c>
      <c r="P2731" s="100" t="s">
        <v>225</v>
      </c>
      <c r="Q2731" s="144"/>
      <c r="R2731" s="145"/>
    </row>
    <row r="2732" spans="2:18" ht="14.45" x14ac:dyDescent="0.3">
      <c r="B2732" s="143"/>
      <c r="C2732" s="144"/>
      <c r="D2732" s="144"/>
      <c r="E2732" s="144"/>
      <c r="F2732" s="144"/>
      <c r="G2732" s="144"/>
      <c r="H2732" s="144"/>
      <c r="I2732" s="144"/>
      <c r="J2732" s="144"/>
      <c r="K2732" s="144"/>
      <c r="L2732" s="144"/>
      <c r="M2732" s="144"/>
      <c r="N2732" s="144"/>
      <c r="O2732" s="144"/>
      <c r="P2732" s="144"/>
      <c r="Q2732" s="144"/>
      <c r="R2732" s="145"/>
    </row>
    <row r="2733" spans="2:18" ht="15.75" thickBot="1" x14ac:dyDescent="0.3">
      <c r="B2733" s="143" t="s">
        <v>5</v>
      </c>
      <c r="C2733" s="144"/>
      <c r="D2733" s="146"/>
      <c r="E2733" s="146"/>
      <c r="F2733" s="58"/>
      <c r="G2733" s="58" t="s">
        <v>8</v>
      </c>
      <c r="H2733" s="146">
        <v>1230</v>
      </c>
      <c r="I2733" s="146"/>
      <c r="J2733" s="58"/>
      <c r="K2733" s="58" t="s">
        <v>12</v>
      </c>
      <c r="L2733" s="147"/>
      <c r="M2733" s="147"/>
      <c r="N2733" s="58"/>
      <c r="O2733" s="58" t="s">
        <v>14</v>
      </c>
      <c r="P2733" s="28" t="s">
        <v>226</v>
      </c>
      <c r="Q2733" s="144"/>
      <c r="R2733" s="145"/>
    </row>
    <row r="2734" spans="2:18" ht="14.45" x14ac:dyDescent="0.3">
      <c r="B2734" s="143"/>
      <c r="C2734" s="144"/>
      <c r="D2734" s="144"/>
      <c r="E2734" s="144"/>
      <c r="F2734" s="144"/>
      <c r="G2734" s="144"/>
      <c r="H2734" s="144"/>
      <c r="I2734" s="144"/>
      <c r="J2734" s="144"/>
      <c r="K2734" s="144"/>
      <c r="L2734" s="144"/>
      <c r="M2734" s="144"/>
      <c r="N2734" s="144"/>
      <c r="O2734" s="144"/>
      <c r="P2734" s="144"/>
      <c r="Q2734" s="144"/>
      <c r="R2734" s="145"/>
    </row>
    <row r="2735" spans="2:18" ht="15.75" thickBot="1" x14ac:dyDescent="0.3">
      <c r="B2735" s="143" t="s">
        <v>6</v>
      </c>
      <c r="C2735" s="144"/>
      <c r="D2735" s="146" t="s">
        <v>213</v>
      </c>
      <c r="E2735" s="146"/>
      <c r="F2735" s="58"/>
      <c r="G2735" s="58" t="s">
        <v>9</v>
      </c>
      <c r="H2735" s="146" t="s">
        <v>214</v>
      </c>
      <c r="I2735" s="146"/>
      <c r="J2735" s="58"/>
      <c r="K2735" s="58" t="s">
        <v>10</v>
      </c>
      <c r="L2735" s="147"/>
      <c r="M2735" s="147"/>
      <c r="N2735" s="58"/>
      <c r="O2735" s="58" t="s">
        <v>15</v>
      </c>
      <c r="P2735" s="47">
        <v>93</v>
      </c>
      <c r="Q2735" s="46" t="s">
        <v>16</v>
      </c>
      <c r="R2735" s="48">
        <v>154</v>
      </c>
    </row>
    <row r="2736" spans="2:18" thickBot="1" x14ac:dyDescent="0.35">
      <c r="B2736" s="148"/>
      <c r="C2736" s="149"/>
      <c r="D2736" s="149"/>
      <c r="E2736" s="149"/>
      <c r="F2736" s="149"/>
      <c r="G2736" s="149"/>
      <c r="H2736" s="149"/>
      <c r="I2736" s="149"/>
      <c r="J2736" s="149"/>
      <c r="K2736" s="149"/>
      <c r="L2736" s="149"/>
      <c r="M2736" s="149"/>
      <c r="N2736" s="149"/>
      <c r="O2736" s="149"/>
      <c r="P2736" s="149"/>
      <c r="Q2736" s="149"/>
      <c r="R2736" s="150"/>
    </row>
    <row r="2737" spans="2:18" thickBot="1" x14ac:dyDescent="0.35"/>
    <row r="2738" spans="2:18" x14ac:dyDescent="0.25">
      <c r="B2738" s="182" t="s">
        <v>17</v>
      </c>
      <c r="C2738" s="183"/>
      <c r="D2738" s="183"/>
      <c r="E2738" s="183"/>
      <c r="F2738" s="183"/>
      <c r="G2738" s="183"/>
      <c r="H2738" s="183"/>
      <c r="I2738" s="184"/>
      <c r="J2738" s="153" t="s">
        <v>24</v>
      </c>
      <c r="K2738" s="154"/>
      <c r="L2738" s="154"/>
      <c r="M2738" s="154"/>
      <c r="N2738" s="154"/>
      <c r="O2738" s="154"/>
      <c r="P2738" s="154"/>
      <c r="Q2738" s="154"/>
      <c r="R2738" s="155"/>
    </row>
    <row r="2739" spans="2:18" x14ac:dyDescent="0.25">
      <c r="B2739" s="162" t="s">
        <v>18</v>
      </c>
      <c r="C2739" s="163" t="s">
        <v>19</v>
      </c>
      <c r="D2739" s="163" t="s">
        <v>20</v>
      </c>
      <c r="E2739" s="147" t="s">
        <v>25</v>
      </c>
      <c r="F2739" s="147"/>
      <c r="G2739" s="147" t="s">
        <v>26</v>
      </c>
      <c r="H2739" s="147"/>
      <c r="I2739" s="163" t="s">
        <v>23</v>
      </c>
      <c r="J2739" s="156"/>
      <c r="K2739" s="157"/>
      <c r="L2739" s="157"/>
      <c r="M2739" s="157"/>
      <c r="N2739" s="157"/>
      <c r="O2739" s="157"/>
      <c r="P2739" s="157"/>
      <c r="Q2739" s="157"/>
      <c r="R2739" s="158"/>
    </row>
    <row r="2740" spans="2:18" x14ac:dyDescent="0.25">
      <c r="B2740" s="162"/>
      <c r="C2740" s="163"/>
      <c r="D2740" s="163"/>
      <c r="E2740" s="6" t="s">
        <v>21</v>
      </c>
      <c r="F2740" s="6" t="s">
        <v>22</v>
      </c>
      <c r="G2740" s="6" t="s">
        <v>21</v>
      </c>
      <c r="H2740" s="6" t="s">
        <v>22</v>
      </c>
      <c r="I2740" s="163"/>
      <c r="J2740" s="159"/>
      <c r="K2740" s="160"/>
      <c r="L2740" s="160"/>
      <c r="M2740" s="160"/>
      <c r="N2740" s="160"/>
      <c r="O2740" s="160"/>
      <c r="P2740" s="160"/>
      <c r="Q2740" s="160"/>
      <c r="R2740" s="161"/>
    </row>
    <row r="2741" spans="2:18" ht="34.15" customHeight="1" x14ac:dyDescent="0.25">
      <c r="B2741" s="11" t="s">
        <v>50</v>
      </c>
      <c r="C2741" s="12" t="s">
        <v>58</v>
      </c>
      <c r="D2741" s="12" t="s">
        <v>56</v>
      </c>
      <c r="E2741" s="12" t="s">
        <v>62</v>
      </c>
      <c r="F2741" s="12" t="s">
        <v>268</v>
      </c>
      <c r="G2741" s="3"/>
      <c r="H2741" s="3"/>
      <c r="I2741" s="97" t="s">
        <v>821</v>
      </c>
      <c r="J2741" s="164" t="s">
        <v>93</v>
      </c>
      <c r="K2741" s="165"/>
      <c r="L2741" s="165"/>
      <c r="M2741" s="165"/>
      <c r="N2741" s="165"/>
      <c r="O2741" s="165"/>
      <c r="P2741" s="165"/>
      <c r="Q2741" s="165"/>
      <c r="R2741" s="166"/>
    </row>
    <row r="2742" spans="2:18" ht="37.9" customHeight="1" x14ac:dyDescent="0.25">
      <c r="B2742" s="11" t="s">
        <v>94</v>
      </c>
      <c r="C2742" s="12" t="s">
        <v>58</v>
      </c>
      <c r="D2742" s="12" t="s">
        <v>56</v>
      </c>
      <c r="E2742" s="12" t="s">
        <v>62</v>
      </c>
      <c r="F2742" s="12" t="s">
        <v>286</v>
      </c>
      <c r="G2742" s="3"/>
      <c r="H2742" s="3"/>
      <c r="I2742" s="3"/>
      <c r="J2742" s="164" t="s">
        <v>93</v>
      </c>
      <c r="K2742" s="165"/>
      <c r="L2742" s="165"/>
      <c r="M2742" s="165"/>
      <c r="N2742" s="165"/>
      <c r="O2742" s="165"/>
      <c r="P2742" s="165"/>
      <c r="Q2742" s="165"/>
      <c r="R2742" s="166"/>
    </row>
    <row r="2743" spans="2:18" ht="14.45" customHeight="1" x14ac:dyDescent="0.25">
      <c r="B2743" s="191" t="s">
        <v>51</v>
      </c>
      <c r="C2743" s="192"/>
      <c r="D2743" s="192"/>
      <c r="E2743" s="192"/>
      <c r="F2743" s="192"/>
      <c r="G2743" s="192"/>
      <c r="H2743" s="192"/>
      <c r="I2743" s="193"/>
      <c r="J2743" s="167" t="s">
        <v>380</v>
      </c>
      <c r="K2743" s="168"/>
      <c r="L2743" s="168"/>
      <c r="M2743" s="168"/>
      <c r="N2743" s="168"/>
      <c r="O2743" s="168"/>
      <c r="P2743" s="168"/>
      <c r="Q2743" s="168"/>
      <c r="R2743" s="169"/>
    </row>
    <row r="2744" spans="2:18" ht="65.45" customHeight="1" x14ac:dyDescent="0.25">
      <c r="B2744" s="194"/>
      <c r="C2744" s="195"/>
      <c r="D2744" s="195"/>
      <c r="E2744" s="195"/>
      <c r="F2744" s="195"/>
      <c r="G2744" s="195"/>
      <c r="H2744" s="195"/>
      <c r="I2744" s="196"/>
      <c r="J2744" s="170"/>
      <c r="K2744" s="171"/>
      <c r="L2744" s="171"/>
      <c r="M2744" s="171"/>
      <c r="N2744" s="171"/>
      <c r="O2744" s="171"/>
      <c r="P2744" s="171"/>
      <c r="Q2744" s="171"/>
      <c r="R2744" s="172"/>
    </row>
    <row r="2745" spans="2:18" ht="14.45" customHeight="1" x14ac:dyDescent="0.25">
      <c r="B2745" s="191" t="s">
        <v>54</v>
      </c>
      <c r="C2745" s="192"/>
      <c r="D2745" s="192"/>
      <c r="E2745" s="192"/>
      <c r="F2745" s="192"/>
      <c r="G2745" s="192"/>
      <c r="H2745" s="192"/>
      <c r="I2745" s="193"/>
      <c r="J2745" s="132" t="s">
        <v>548</v>
      </c>
      <c r="K2745" s="133"/>
      <c r="L2745" s="133"/>
      <c r="M2745" s="133"/>
      <c r="N2745" s="133"/>
      <c r="O2745" s="133"/>
      <c r="P2745" s="133"/>
      <c r="Q2745" s="133"/>
      <c r="R2745" s="134"/>
    </row>
    <row r="2746" spans="2:18" x14ac:dyDescent="0.25">
      <c r="B2746" s="194"/>
      <c r="C2746" s="195"/>
      <c r="D2746" s="195"/>
      <c r="E2746" s="195"/>
      <c r="F2746" s="195"/>
      <c r="G2746" s="195"/>
      <c r="H2746" s="195"/>
      <c r="I2746" s="196"/>
      <c r="J2746" s="135"/>
      <c r="K2746" s="136"/>
      <c r="L2746" s="136"/>
      <c r="M2746" s="136"/>
      <c r="N2746" s="136"/>
      <c r="O2746" s="136"/>
      <c r="P2746" s="136"/>
      <c r="Q2746" s="136"/>
      <c r="R2746" s="137"/>
    </row>
    <row r="2747" spans="2:18" x14ac:dyDescent="0.25">
      <c r="B2747" s="191" t="s">
        <v>363</v>
      </c>
      <c r="C2747" s="192"/>
      <c r="D2747" s="192"/>
      <c r="E2747" s="192"/>
      <c r="F2747" s="192"/>
      <c r="G2747" s="192"/>
      <c r="H2747" s="192"/>
      <c r="I2747" s="193"/>
      <c r="J2747" s="135"/>
      <c r="K2747" s="136"/>
      <c r="L2747" s="136"/>
      <c r="M2747" s="136"/>
      <c r="N2747" s="136"/>
      <c r="O2747" s="136"/>
      <c r="P2747" s="136"/>
      <c r="Q2747" s="136"/>
      <c r="R2747" s="137"/>
    </row>
    <row r="2748" spans="2:18" ht="15.75" thickBot="1" x14ac:dyDescent="0.3">
      <c r="B2748" s="197"/>
      <c r="C2748" s="198"/>
      <c r="D2748" s="198"/>
      <c r="E2748" s="198"/>
      <c r="F2748" s="198"/>
      <c r="G2748" s="198"/>
      <c r="H2748" s="198"/>
      <c r="I2748" s="199"/>
      <c r="J2748" s="138"/>
      <c r="K2748" s="139"/>
      <c r="L2748" s="139"/>
      <c r="M2748" s="139"/>
      <c r="N2748" s="139"/>
      <c r="O2748" s="139"/>
      <c r="P2748" s="139"/>
      <c r="Q2748" s="139"/>
      <c r="R2748" s="140"/>
    </row>
    <row r="2749" spans="2:18" thickBot="1" x14ac:dyDescent="0.35"/>
    <row r="2750" spans="2:18" x14ac:dyDescent="0.25">
      <c r="B2750" s="173" t="s">
        <v>1</v>
      </c>
      <c r="C2750" s="154"/>
      <c r="D2750" s="154"/>
      <c r="E2750" s="154"/>
      <c r="F2750" s="154"/>
      <c r="G2750" s="154"/>
      <c r="H2750" s="154"/>
      <c r="I2750" s="154"/>
      <c r="J2750" s="154"/>
      <c r="K2750" s="154"/>
      <c r="L2750" s="154"/>
      <c r="M2750" s="154"/>
      <c r="N2750" s="154"/>
      <c r="O2750" s="154"/>
      <c r="P2750" s="154"/>
      <c r="Q2750" s="154"/>
      <c r="R2750" s="155"/>
    </row>
    <row r="2751" spans="2:18" x14ac:dyDescent="0.25">
      <c r="B2751" s="174"/>
      <c r="C2751" s="157"/>
      <c r="D2751" s="157"/>
      <c r="E2751" s="157"/>
      <c r="F2751" s="157"/>
      <c r="G2751" s="157"/>
      <c r="H2751" s="157"/>
      <c r="I2751" s="157"/>
      <c r="J2751" s="157"/>
      <c r="K2751" s="157"/>
      <c r="L2751" s="157"/>
      <c r="M2751" s="157"/>
      <c r="N2751" s="157"/>
      <c r="O2751" s="157"/>
      <c r="P2751" s="157"/>
      <c r="Q2751" s="157"/>
      <c r="R2751" s="158"/>
    </row>
    <row r="2752" spans="2:18" x14ac:dyDescent="0.25">
      <c r="B2752" s="174"/>
      <c r="C2752" s="157"/>
      <c r="D2752" s="157"/>
      <c r="E2752" s="157"/>
      <c r="F2752" s="157"/>
      <c r="G2752" s="157"/>
      <c r="H2752" s="157"/>
      <c r="I2752" s="157"/>
      <c r="J2752" s="157"/>
      <c r="K2752" s="157"/>
      <c r="L2752" s="157"/>
      <c r="M2752" s="157"/>
      <c r="N2752" s="157"/>
      <c r="O2752" s="157"/>
      <c r="P2752" s="157"/>
      <c r="Q2752" s="157"/>
      <c r="R2752" s="158"/>
    </row>
    <row r="2753" spans="2:18" x14ac:dyDescent="0.25">
      <c r="B2753" s="174" t="s">
        <v>2</v>
      </c>
      <c r="C2753" s="157"/>
      <c r="D2753" s="157"/>
      <c r="E2753" s="157"/>
      <c r="F2753" s="157"/>
      <c r="G2753" s="157"/>
      <c r="H2753" s="157"/>
      <c r="I2753" s="157"/>
      <c r="J2753" s="157"/>
      <c r="K2753" s="157"/>
      <c r="L2753" s="157"/>
      <c r="M2753" s="157"/>
      <c r="N2753" s="157"/>
      <c r="O2753" s="157"/>
      <c r="P2753" s="157"/>
      <c r="Q2753" s="157"/>
      <c r="R2753" s="158"/>
    </row>
    <row r="2754" spans="2:18" x14ac:dyDescent="0.25">
      <c r="B2754" s="174"/>
      <c r="C2754" s="157"/>
      <c r="D2754" s="157"/>
      <c r="E2754" s="157"/>
      <c r="F2754" s="157"/>
      <c r="G2754" s="157"/>
      <c r="H2754" s="157"/>
      <c r="I2754" s="157"/>
      <c r="J2754" s="157"/>
      <c r="K2754" s="157"/>
      <c r="L2754" s="157"/>
      <c r="M2754" s="157"/>
      <c r="N2754" s="157"/>
      <c r="O2754" s="157"/>
      <c r="P2754" s="157"/>
      <c r="Q2754" s="157"/>
      <c r="R2754" s="158"/>
    </row>
    <row r="2755" spans="2:18" ht="15.75" thickBot="1" x14ac:dyDescent="0.3">
      <c r="B2755" s="175" t="s">
        <v>3</v>
      </c>
      <c r="C2755" s="146"/>
      <c r="D2755" s="146"/>
      <c r="E2755" s="146"/>
      <c r="F2755" s="146"/>
      <c r="G2755" s="146"/>
      <c r="H2755" s="146"/>
      <c r="I2755" s="146"/>
      <c r="J2755" s="146"/>
      <c r="K2755" s="146"/>
      <c r="L2755" s="146"/>
      <c r="M2755" s="146"/>
      <c r="N2755" s="146"/>
      <c r="O2755" s="146"/>
      <c r="P2755" s="146"/>
      <c r="Q2755" s="146"/>
      <c r="R2755" s="176"/>
    </row>
    <row r="2756" spans="2:18" thickBot="1" x14ac:dyDescent="0.35"/>
    <row r="2757" spans="2:18" ht="14.45" x14ac:dyDescent="0.3">
      <c r="B2757" s="177"/>
      <c r="C2757" s="178"/>
      <c r="D2757" s="178"/>
      <c r="E2757" s="178"/>
      <c r="F2757" s="178"/>
      <c r="G2757" s="178"/>
      <c r="H2757" s="178"/>
      <c r="I2757" s="178"/>
      <c r="J2757" s="178"/>
      <c r="K2757" s="178"/>
      <c r="L2757" s="178"/>
      <c r="M2757" s="178"/>
      <c r="N2757" s="178"/>
      <c r="O2757" s="178"/>
      <c r="P2757" s="178"/>
      <c r="Q2757" s="178"/>
      <c r="R2757" s="9"/>
    </row>
    <row r="2758" spans="2:18" ht="15.75" thickBot="1" x14ac:dyDescent="0.3">
      <c r="B2758" s="143" t="s">
        <v>4</v>
      </c>
      <c r="C2758" s="144"/>
      <c r="D2758" s="146" t="s">
        <v>273</v>
      </c>
      <c r="E2758" s="146"/>
      <c r="F2758" s="58"/>
      <c r="G2758" s="58" t="s">
        <v>7</v>
      </c>
      <c r="H2758" s="179">
        <v>43548</v>
      </c>
      <c r="I2758" s="146"/>
      <c r="J2758" s="58"/>
      <c r="K2758" s="58" t="s">
        <v>11</v>
      </c>
      <c r="L2758" s="147" t="s">
        <v>228</v>
      </c>
      <c r="M2758" s="147"/>
      <c r="N2758" s="58"/>
      <c r="O2758" s="58" t="s">
        <v>13</v>
      </c>
      <c r="P2758" s="100" t="s">
        <v>226</v>
      </c>
      <c r="Q2758" s="144"/>
      <c r="R2758" s="145"/>
    </row>
    <row r="2759" spans="2:18" ht="14.45" x14ac:dyDescent="0.3">
      <c r="B2759" s="143"/>
      <c r="C2759" s="144"/>
      <c r="D2759" s="144"/>
      <c r="E2759" s="144"/>
      <c r="F2759" s="144"/>
      <c r="G2759" s="144"/>
      <c r="H2759" s="144"/>
      <c r="I2759" s="144"/>
      <c r="J2759" s="144"/>
      <c r="K2759" s="144"/>
      <c r="L2759" s="144"/>
      <c r="M2759" s="144"/>
      <c r="N2759" s="144"/>
      <c r="O2759" s="144"/>
      <c r="P2759" s="144"/>
      <c r="Q2759" s="144"/>
      <c r="R2759" s="145"/>
    </row>
    <row r="2760" spans="2:18" ht="15.75" thickBot="1" x14ac:dyDescent="0.3">
      <c r="B2760" s="143" t="s">
        <v>5</v>
      </c>
      <c r="C2760" s="144"/>
      <c r="D2760" s="146"/>
      <c r="E2760" s="146"/>
      <c r="F2760" s="58"/>
      <c r="G2760" s="58" t="s">
        <v>8</v>
      </c>
      <c r="H2760" s="146">
        <v>1230</v>
      </c>
      <c r="I2760" s="146"/>
      <c r="J2760" s="58"/>
      <c r="K2760" s="58" t="s">
        <v>12</v>
      </c>
      <c r="L2760" s="147"/>
      <c r="M2760" s="147"/>
      <c r="N2760" s="58"/>
      <c r="O2760" s="58" t="s">
        <v>14</v>
      </c>
      <c r="P2760" s="28" t="s">
        <v>227</v>
      </c>
      <c r="Q2760" s="144"/>
      <c r="R2760" s="145"/>
    </row>
    <row r="2761" spans="2:18" ht="14.45" x14ac:dyDescent="0.3">
      <c r="B2761" s="143"/>
      <c r="C2761" s="144"/>
      <c r="D2761" s="144"/>
      <c r="E2761" s="144"/>
      <c r="F2761" s="144"/>
      <c r="G2761" s="144"/>
      <c r="H2761" s="144"/>
      <c r="I2761" s="144"/>
      <c r="J2761" s="144"/>
      <c r="K2761" s="144"/>
      <c r="L2761" s="144"/>
      <c r="M2761" s="144"/>
      <c r="N2761" s="144"/>
      <c r="O2761" s="144"/>
      <c r="P2761" s="144"/>
      <c r="Q2761" s="144"/>
      <c r="R2761" s="145"/>
    </row>
    <row r="2762" spans="2:18" ht="15.75" thickBot="1" x14ac:dyDescent="0.3">
      <c r="B2762" s="143" t="s">
        <v>6</v>
      </c>
      <c r="C2762" s="144"/>
      <c r="D2762" s="146" t="s">
        <v>213</v>
      </c>
      <c r="E2762" s="146"/>
      <c r="F2762" s="58"/>
      <c r="G2762" s="58" t="s">
        <v>9</v>
      </c>
      <c r="H2762" s="146" t="s">
        <v>214</v>
      </c>
      <c r="I2762" s="146"/>
      <c r="J2762" s="58"/>
      <c r="K2762" s="58" t="s">
        <v>10</v>
      </c>
      <c r="L2762" s="147"/>
      <c r="M2762" s="147"/>
      <c r="N2762" s="58"/>
      <c r="O2762" s="58" t="s">
        <v>15</v>
      </c>
      <c r="P2762" s="47">
        <v>94</v>
      </c>
      <c r="Q2762" s="46" t="s">
        <v>16</v>
      </c>
      <c r="R2762" s="48">
        <v>154</v>
      </c>
    </row>
    <row r="2763" spans="2:18" thickBot="1" x14ac:dyDescent="0.35">
      <c r="B2763" s="148"/>
      <c r="C2763" s="149"/>
      <c r="D2763" s="149"/>
      <c r="E2763" s="149"/>
      <c r="F2763" s="149"/>
      <c r="G2763" s="149"/>
      <c r="H2763" s="149"/>
      <c r="I2763" s="149"/>
      <c r="J2763" s="149"/>
      <c r="K2763" s="149"/>
      <c r="L2763" s="149"/>
      <c r="M2763" s="149"/>
      <c r="N2763" s="149"/>
      <c r="O2763" s="149"/>
      <c r="P2763" s="149"/>
      <c r="Q2763" s="149"/>
      <c r="R2763" s="150"/>
    </row>
    <row r="2764" spans="2:18" thickBot="1" x14ac:dyDescent="0.35"/>
    <row r="2765" spans="2:18" x14ac:dyDescent="0.25">
      <c r="B2765" s="182" t="s">
        <v>17</v>
      </c>
      <c r="C2765" s="183"/>
      <c r="D2765" s="183"/>
      <c r="E2765" s="183"/>
      <c r="F2765" s="183"/>
      <c r="G2765" s="183"/>
      <c r="H2765" s="183"/>
      <c r="I2765" s="184"/>
      <c r="J2765" s="153" t="s">
        <v>24</v>
      </c>
      <c r="K2765" s="154"/>
      <c r="L2765" s="154"/>
      <c r="M2765" s="154"/>
      <c r="N2765" s="154"/>
      <c r="O2765" s="154"/>
      <c r="P2765" s="154"/>
      <c r="Q2765" s="154"/>
      <c r="R2765" s="155"/>
    </row>
    <row r="2766" spans="2:18" x14ac:dyDescent="0.25">
      <c r="B2766" s="162" t="s">
        <v>18</v>
      </c>
      <c r="C2766" s="163" t="s">
        <v>19</v>
      </c>
      <c r="D2766" s="163" t="s">
        <v>20</v>
      </c>
      <c r="E2766" s="147" t="s">
        <v>25</v>
      </c>
      <c r="F2766" s="147"/>
      <c r="G2766" s="147" t="s">
        <v>26</v>
      </c>
      <c r="H2766" s="147"/>
      <c r="I2766" s="163" t="s">
        <v>23</v>
      </c>
      <c r="J2766" s="156"/>
      <c r="K2766" s="157"/>
      <c r="L2766" s="157"/>
      <c r="M2766" s="157"/>
      <c r="N2766" s="157"/>
      <c r="O2766" s="157"/>
      <c r="P2766" s="157"/>
      <c r="Q2766" s="157"/>
      <c r="R2766" s="158"/>
    </row>
    <row r="2767" spans="2:18" x14ac:dyDescent="0.25">
      <c r="B2767" s="162"/>
      <c r="C2767" s="163"/>
      <c r="D2767" s="163"/>
      <c r="E2767" s="6" t="s">
        <v>21</v>
      </c>
      <c r="F2767" s="6" t="s">
        <v>22</v>
      </c>
      <c r="G2767" s="6" t="s">
        <v>21</v>
      </c>
      <c r="H2767" s="6" t="s">
        <v>22</v>
      </c>
      <c r="I2767" s="163"/>
      <c r="J2767" s="159"/>
      <c r="K2767" s="160"/>
      <c r="L2767" s="160"/>
      <c r="M2767" s="160"/>
      <c r="N2767" s="160"/>
      <c r="O2767" s="160"/>
      <c r="P2767" s="160"/>
      <c r="Q2767" s="160"/>
      <c r="R2767" s="161"/>
    </row>
    <row r="2768" spans="2:18" ht="35.450000000000003" customHeight="1" x14ac:dyDescent="0.25">
      <c r="B2768" s="11" t="s">
        <v>50</v>
      </c>
      <c r="C2768" s="12" t="s">
        <v>58</v>
      </c>
      <c r="D2768" s="12" t="s">
        <v>56</v>
      </c>
      <c r="E2768" s="12" t="s">
        <v>62</v>
      </c>
      <c r="F2768" s="12" t="s">
        <v>268</v>
      </c>
      <c r="G2768" s="3"/>
      <c r="H2768" s="3"/>
      <c r="I2768" s="97" t="s">
        <v>822</v>
      </c>
      <c r="J2768" s="164" t="s">
        <v>93</v>
      </c>
      <c r="K2768" s="165"/>
      <c r="L2768" s="165"/>
      <c r="M2768" s="165"/>
      <c r="N2768" s="165"/>
      <c r="O2768" s="165"/>
      <c r="P2768" s="165"/>
      <c r="Q2768" s="165"/>
      <c r="R2768" s="166"/>
    </row>
    <row r="2769" spans="2:18" ht="31.9" customHeight="1" x14ac:dyDescent="0.25">
      <c r="B2769" s="11" t="s">
        <v>94</v>
      </c>
      <c r="C2769" s="12" t="s">
        <v>58</v>
      </c>
      <c r="D2769" s="12" t="s">
        <v>56</v>
      </c>
      <c r="E2769" s="12" t="s">
        <v>62</v>
      </c>
      <c r="F2769" s="12" t="s">
        <v>268</v>
      </c>
      <c r="G2769" s="3"/>
      <c r="H2769" s="3"/>
      <c r="I2769" s="3"/>
      <c r="J2769" s="164" t="s">
        <v>93</v>
      </c>
      <c r="K2769" s="165"/>
      <c r="L2769" s="165"/>
      <c r="M2769" s="165"/>
      <c r="N2769" s="165"/>
      <c r="O2769" s="165"/>
      <c r="P2769" s="165"/>
      <c r="Q2769" s="165"/>
      <c r="R2769" s="166"/>
    </row>
    <row r="2770" spans="2:18" ht="14.45" customHeight="1" x14ac:dyDescent="0.25">
      <c r="B2770" s="191" t="s">
        <v>51</v>
      </c>
      <c r="C2770" s="192"/>
      <c r="D2770" s="192"/>
      <c r="E2770" s="192"/>
      <c r="F2770" s="192"/>
      <c r="G2770" s="192"/>
      <c r="H2770" s="192"/>
      <c r="I2770" s="193"/>
      <c r="J2770" s="167" t="s">
        <v>380</v>
      </c>
      <c r="K2770" s="168"/>
      <c r="L2770" s="168"/>
      <c r="M2770" s="168"/>
      <c r="N2770" s="168"/>
      <c r="O2770" s="168"/>
      <c r="P2770" s="168"/>
      <c r="Q2770" s="168"/>
      <c r="R2770" s="169"/>
    </row>
    <row r="2771" spans="2:18" ht="64.900000000000006" customHeight="1" x14ac:dyDescent="0.25">
      <c r="B2771" s="194"/>
      <c r="C2771" s="195"/>
      <c r="D2771" s="195"/>
      <c r="E2771" s="195"/>
      <c r="F2771" s="195"/>
      <c r="G2771" s="195"/>
      <c r="H2771" s="195"/>
      <c r="I2771" s="196"/>
      <c r="J2771" s="170"/>
      <c r="K2771" s="171"/>
      <c r="L2771" s="171"/>
      <c r="M2771" s="171"/>
      <c r="N2771" s="171"/>
      <c r="O2771" s="171"/>
      <c r="P2771" s="171"/>
      <c r="Q2771" s="171"/>
      <c r="R2771" s="172"/>
    </row>
    <row r="2772" spans="2:18" ht="14.45" customHeight="1" x14ac:dyDescent="0.25">
      <c r="B2772" s="191" t="s">
        <v>54</v>
      </c>
      <c r="C2772" s="192"/>
      <c r="D2772" s="192"/>
      <c r="E2772" s="192"/>
      <c r="F2772" s="192"/>
      <c r="G2772" s="192"/>
      <c r="H2772" s="192"/>
      <c r="I2772" s="193"/>
      <c r="J2772" s="132" t="s">
        <v>549</v>
      </c>
      <c r="K2772" s="133"/>
      <c r="L2772" s="133"/>
      <c r="M2772" s="133"/>
      <c r="N2772" s="133"/>
      <c r="O2772" s="133"/>
      <c r="P2772" s="133"/>
      <c r="Q2772" s="133"/>
      <c r="R2772" s="134"/>
    </row>
    <row r="2773" spans="2:18" x14ac:dyDescent="0.25">
      <c r="B2773" s="194"/>
      <c r="C2773" s="195"/>
      <c r="D2773" s="195"/>
      <c r="E2773" s="195"/>
      <c r="F2773" s="195"/>
      <c r="G2773" s="195"/>
      <c r="H2773" s="195"/>
      <c r="I2773" s="196"/>
      <c r="J2773" s="135"/>
      <c r="K2773" s="136"/>
      <c r="L2773" s="136"/>
      <c r="M2773" s="136"/>
      <c r="N2773" s="136"/>
      <c r="O2773" s="136"/>
      <c r="P2773" s="136"/>
      <c r="Q2773" s="136"/>
      <c r="R2773" s="137"/>
    </row>
    <row r="2774" spans="2:18" x14ac:dyDescent="0.25">
      <c r="B2774" s="191" t="s">
        <v>363</v>
      </c>
      <c r="C2774" s="192"/>
      <c r="D2774" s="192"/>
      <c r="E2774" s="192"/>
      <c r="F2774" s="192"/>
      <c r="G2774" s="192"/>
      <c r="H2774" s="192"/>
      <c r="I2774" s="193"/>
      <c r="J2774" s="135"/>
      <c r="K2774" s="136"/>
      <c r="L2774" s="136"/>
      <c r="M2774" s="136"/>
      <c r="N2774" s="136"/>
      <c r="O2774" s="136"/>
      <c r="P2774" s="136"/>
      <c r="Q2774" s="136"/>
      <c r="R2774" s="137"/>
    </row>
    <row r="2775" spans="2:18" ht="15.75" thickBot="1" x14ac:dyDescent="0.3">
      <c r="B2775" s="197"/>
      <c r="C2775" s="198"/>
      <c r="D2775" s="198"/>
      <c r="E2775" s="198"/>
      <c r="F2775" s="198"/>
      <c r="G2775" s="198"/>
      <c r="H2775" s="198"/>
      <c r="I2775" s="199"/>
      <c r="J2775" s="138"/>
      <c r="K2775" s="139"/>
      <c r="L2775" s="139"/>
      <c r="M2775" s="139"/>
      <c r="N2775" s="139"/>
      <c r="O2775" s="139"/>
      <c r="P2775" s="139"/>
      <c r="Q2775" s="139"/>
      <c r="R2775" s="140"/>
    </row>
    <row r="2776" spans="2:18" thickBot="1" x14ac:dyDescent="0.35"/>
    <row r="2777" spans="2:18" x14ac:dyDescent="0.25">
      <c r="B2777" s="173" t="s">
        <v>1</v>
      </c>
      <c r="C2777" s="154"/>
      <c r="D2777" s="154"/>
      <c r="E2777" s="154"/>
      <c r="F2777" s="154"/>
      <c r="G2777" s="154"/>
      <c r="H2777" s="154"/>
      <c r="I2777" s="154"/>
      <c r="J2777" s="154"/>
      <c r="K2777" s="154"/>
      <c r="L2777" s="154"/>
      <c r="M2777" s="154"/>
      <c r="N2777" s="154"/>
      <c r="O2777" s="154"/>
      <c r="P2777" s="154"/>
      <c r="Q2777" s="154"/>
      <c r="R2777" s="155"/>
    </row>
    <row r="2778" spans="2:18" x14ac:dyDescent="0.25">
      <c r="B2778" s="174"/>
      <c r="C2778" s="157"/>
      <c r="D2778" s="157"/>
      <c r="E2778" s="157"/>
      <c r="F2778" s="157"/>
      <c r="G2778" s="157"/>
      <c r="H2778" s="157"/>
      <c r="I2778" s="157"/>
      <c r="J2778" s="157"/>
      <c r="K2778" s="157"/>
      <c r="L2778" s="157"/>
      <c r="M2778" s="157"/>
      <c r="N2778" s="157"/>
      <c r="O2778" s="157"/>
      <c r="P2778" s="157"/>
      <c r="Q2778" s="157"/>
      <c r="R2778" s="158"/>
    </row>
    <row r="2779" spans="2:18" x14ac:dyDescent="0.25">
      <c r="B2779" s="174"/>
      <c r="C2779" s="157"/>
      <c r="D2779" s="157"/>
      <c r="E2779" s="157"/>
      <c r="F2779" s="157"/>
      <c r="G2779" s="157"/>
      <c r="H2779" s="157"/>
      <c r="I2779" s="157"/>
      <c r="J2779" s="157"/>
      <c r="K2779" s="157"/>
      <c r="L2779" s="157"/>
      <c r="M2779" s="157"/>
      <c r="N2779" s="157"/>
      <c r="O2779" s="157"/>
      <c r="P2779" s="157"/>
      <c r="Q2779" s="157"/>
      <c r="R2779" s="158"/>
    </row>
    <row r="2780" spans="2:18" x14ac:dyDescent="0.25">
      <c r="B2780" s="174" t="s">
        <v>2</v>
      </c>
      <c r="C2780" s="157"/>
      <c r="D2780" s="157"/>
      <c r="E2780" s="157"/>
      <c r="F2780" s="157"/>
      <c r="G2780" s="157"/>
      <c r="H2780" s="157"/>
      <c r="I2780" s="157"/>
      <c r="J2780" s="157"/>
      <c r="K2780" s="157"/>
      <c r="L2780" s="157"/>
      <c r="M2780" s="157"/>
      <c r="N2780" s="157"/>
      <c r="O2780" s="157"/>
      <c r="P2780" s="157"/>
      <c r="Q2780" s="157"/>
      <c r="R2780" s="158"/>
    </row>
    <row r="2781" spans="2:18" x14ac:dyDescent="0.25">
      <c r="B2781" s="174"/>
      <c r="C2781" s="157"/>
      <c r="D2781" s="157"/>
      <c r="E2781" s="157"/>
      <c r="F2781" s="157"/>
      <c r="G2781" s="157"/>
      <c r="H2781" s="157"/>
      <c r="I2781" s="157"/>
      <c r="J2781" s="157"/>
      <c r="K2781" s="157"/>
      <c r="L2781" s="157"/>
      <c r="M2781" s="157"/>
      <c r="N2781" s="157"/>
      <c r="O2781" s="157"/>
      <c r="P2781" s="157"/>
      <c r="Q2781" s="157"/>
      <c r="R2781" s="158"/>
    </row>
    <row r="2782" spans="2:18" ht="15.75" thickBot="1" x14ac:dyDescent="0.3">
      <c r="B2782" s="175" t="s">
        <v>3</v>
      </c>
      <c r="C2782" s="146"/>
      <c r="D2782" s="146"/>
      <c r="E2782" s="146"/>
      <c r="F2782" s="146"/>
      <c r="G2782" s="146"/>
      <c r="H2782" s="146"/>
      <c r="I2782" s="146"/>
      <c r="J2782" s="146"/>
      <c r="K2782" s="146"/>
      <c r="L2782" s="146"/>
      <c r="M2782" s="146"/>
      <c r="N2782" s="146"/>
      <c r="O2782" s="146"/>
      <c r="P2782" s="146"/>
      <c r="Q2782" s="146"/>
      <c r="R2782" s="176"/>
    </row>
    <row r="2783" spans="2:18" thickBot="1" x14ac:dyDescent="0.35"/>
    <row r="2784" spans="2:18" ht="14.45" x14ac:dyDescent="0.3">
      <c r="B2784" s="177"/>
      <c r="C2784" s="178"/>
      <c r="D2784" s="178"/>
      <c r="E2784" s="178"/>
      <c r="F2784" s="178"/>
      <c r="G2784" s="178"/>
      <c r="H2784" s="178"/>
      <c r="I2784" s="178"/>
      <c r="J2784" s="178"/>
      <c r="K2784" s="178"/>
      <c r="L2784" s="178"/>
      <c r="M2784" s="178"/>
      <c r="N2784" s="178"/>
      <c r="O2784" s="178"/>
      <c r="P2784" s="178"/>
      <c r="Q2784" s="178"/>
      <c r="R2784" s="9"/>
    </row>
    <row r="2785" spans="2:18" ht="15.75" thickBot="1" x14ac:dyDescent="0.3">
      <c r="B2785" s="143" t="s">
        <v>4</v>
      </c>
      <c r="C2785" s="144"/>
      <c r="D2785" s="146" t="s">
        <v>273</v>
      </c>
      <c r="E2785" s="146"/>
      <c r="F2785" s="58"/>
      <c r="G2785" s="58" t="s">
        <v>7</v>
      </c>
      <c r="H2785" s="179">
        <v>43548</v>
      </c>
      <c r="I2785" s="146"/>
      <c r="J2785" s="58"/>
      <c r="K2785" s="58" t="s">
        <v>11</v>
      </c>
      <c r="L2785" s="147" t="s">
        <v>228</v>
      </c>
      <c r="M2785" s="147"/>
      <c r="N2785" s="58"/>
      <c r="O2785" s="58" t="s">
        <v>13</v>
      </c>
      <c r="P2785" s="102" t="s">
        <v>227</v>
      </c>
      <c r="Q2785" s="144"/>
      <c r="R2785" s="145"/>
    </row>
    <row r="2786" spans="2:18" ht="14.45" x14ac:dyDescent="0.3">
      <c r="B2786" s="143"/>
      <c r="C2786" s="144"/>
      <c r="D2786" s="144"/>
      <c r="E2786" s="144"/>
      <c r="F2786" s="144"/>
      <c r="G2786" s="144"/>
      <c r="H2786" s="144"/>
      <c r="I2786" s="144"/>
      <c r="J2786" s="144"/>
      <c r="K2786" s="144"/>
      <c r="L2786" s="144"/>
      <c r="M2786" s="144"/>
      <c r="N2786" s="144"/>
      <c r="O2786" s="144"/>
      <c r="P2786" s="144"/>
      <c r="Q2786" s="144"/>
      <c r="R2786" s="145"/>
    </row>
    <row r="2787" spans="2:18" ht="15.75" thickBot="1" x14ac:dyDescent="0.3">
      <c r="B2787" s="143" t="s">
        <v>5</v>
      </c>
      <c r="C2787" s="144"/>
      <c r="D2787" s="146"/>
      <c r="E2787" s="146"/>
      <c r="F2787" s="58"/>
      <c r="G2787" s="58" t="s">
        <v>8</v>
      </c>
      <c r="H2787" s="146">
        <v>1230</v>
      </c>
      <c r="I2787" s="146"/>
      <c r="J2787" s="58"/>
      <c r="K2787" s="58" t="s">
        <v>12</v>
      </c>
      <c r="L2787" s="147"/>
      <c r="M2787" s="147"/>
      <c r="N2787" s="58"/>
      <c r="O2787" s="58" t="s">
        <v>14</v>
      </c>
      <c r="P2787" s="28" t="s">
        <v>229</v>
      </c>
      <c r="Q2787" s="144"/>
      <c r="R2787" s="145"/>
    </row>
    <row r="2788" spans="2:18" ht="14.45" x14ac:dyDescent="0.3">
      <c r="B2788" s="143"/>
      <c r="C2788" s="144"/>
      <c r="D2788" s="144"/>
      <c r="E2788" s="144"/>
      <c r="F2788" s="144"/>
      <c r="G2788" s="144"/>
      <c r="H2788" s="144"/>
      <c r="I2788" s="144"/>
      <c r="J2788" s="144"/>
      <c r="K2788" s="144"/>
      <c r="L2788" s="144"/>
      <c r="M2788" s="144"/>
      <c r="N2788" s="144"/>
      <c r="O2788" s="144"/>
      <c r="P2788" s="144"/>
      <c r="Q2788" s="144"/>
      <c r="R2788" s="145"/>
    </row>
    <row r="2789" spans="2:18" ht="15.75" thickBot="1" x14ac:dyDescent="0.3">
      <c r="B2789" s="143" t="s">
        <v>6</v>
      </c>
      <c r="C2789" s="144"/>
      <c r="D2789" s="146" t="s">
        <v>213</v>
      </c>
      <c r="E2789" s="146"/>
      <c r="F2789" s="58"/>
      <c r="G2789" s="58" t="s">
        <v>9</v>
      </c>
      <c r="H2789" s="146" t="s">
        <v>214</v>
      </c>
      <c r="I2789" s="146"/>
      <c r="J2789" s="58"/>
      <c r="K2789" s="58" t="s">
        <v>10</v>
      </c>
      <c r="L2789" s="147"/>
      <c r="M2789" s="147"/>
      <c r="N2789" s="58"/>
      <c r="O2789" s="58" t="s">
        <v>15</v>
      </c>
      <c r="P2789" s="47">
        <v>95</v>
      </c>
      <c r="Q2789" s="46" t="s">
        <v>16</v>
      </c>
      <c r="R2789" s="48">
        <v>154</v>
      </c>
    </row>
    <row r="2790" spans="2:18" thickBot="1" x14ac:dyDescent="0.35">
      <c r="B2790" s="148"/>
      <c r="C2790" s="149"/>
      <c r="D2790" s="149"/>
      <c r="E2790" s="149"/>
      <c r="F2790" s="149"/>
      <c r="G2790" s="149"/>
      <c r="H2790" s="149"/>
      <c r="I2790" s="149"/>
      <c r="J2790" s="149"/>
      <c r="K2790" s="149"/>
      <c r="L2790" s="149"/>
      <c r="M2790" s="149"/>
      <c r="N2790" s="149"/>
      <c r="O2790" s="149"/>
      <c r="P2790" s="149"/>
      <c r="Q2790" s="149"/>
      <c r="R2790" s="150"/>
    </row>
    <row r="2791" spans="2:18" thickBot="1" x14ac:dyDescent="0.35"/>
    <row r="2792" spans="2:18" x14ac:dyDescent="0.25">
      <c r="B2792" s="182" t="s">
        <v>17</v>
      </c>
      <c r="C2792" s="183"/>
      <c r="D2792" s="183"/>
      <c r="E2792" s="183"/>
      <c r="F2792" s="183"/>
      <c r="G2792" s="183"/>
      <c r="H2792" s="183"/>
      <c r="I2792" s="184"/>
      <c r="J2792" s="153" t="s">
        <v>24</v>
      </c>
      <c r="K2792" s="154"/>
      <c r="L2792" s="154"/>
      <c r="M2792" s="154"/>
      <c r="N2792" s="154"/>
      <c r="O2792" s="154"/>
      <c r="P2792" s="154"/>
      <c r="Q2792" s="154"/>
      <c r="R2792" s="155"/>
    </row>
    <row r="2793" spans="2:18" x14ac:dyDescent="0.25">
      <c r="B2793" s="162" t="s">
        <v>18</v>
      </c>
      <c r="C2793" s="163" t="s">
        <v>19</v>
      </c>
      <c r="D2793" s="163" t="s">
        <v>20</v>
      </c>
      <c r="E2793" s="147" t="s">
        <v>25</v>
      </c>
      <c r="F2793" s="147"/>
      <c r="G2793" s="147" t="s">
        <v>26</v>
      </c>
      <c r="H2793" s="147"/>
      <c r="I2793" s="163" t="s">
        <v>23</v>
      </c>
      <c r="J2793" s="156"/>
      <c r="K2793" s="157"/>
      <c r="L2793" s="157"/>
      <c r="M2793" s="157"/>
      <c r="N2793" s="157"/>
      <c r="O2793" s="157"/>
      <c r="P2793" s="157"/>
      <c r="Q2793" s="157"/>
      <c r="R2793" s="158"/>
    </row>
    <row r="2794" spans="2:18" x14ac:dyDescent="0.25">
      <c r="B2794" s="162"/>
      <c r="C2794" s="163"/>
      <c r="D2794" s="163"/>
      <c r="E2794" s="6" t="s">
        <v>21</v>
      </c>
      <c r="F2794" s="6" t="s">
        <v>22</v>
      </c>
      <c r="G2794" s="6" t="s">
        <v>21</v>
      </c>
      <c r="H2794" s="6" t="s">
        <v>22</v>
      </c>
      <c r="I2794" s="163"/>
      <c r="J2794" s="159"/>
      <c r="K2794" s="160"/>
      <c r="L2794" s="160"/>
      <c r="M2794" s="160"/>
      <c r="N2794" s="160"/>
      <c r="O2794" s="160"/>
      <c r="P2794" s="160"/>
      <c r="Q2794" s="160"/>
      <c r="R2794" s="161"/>
    </row>
    <row r="2795" spans="2:18" ht="30.6" customHeight="1" x14ac:dyDescent="0.25">
      <c r="B2795" s="11" t="s">
        <v>50</v>
      </c>
      <c r="C2795" s="12" t="s">
        <v>58</v>
      </c>
      <c r="D2795" s="12" t="s">
        <v>56</v>
      </c>
      <c r="E2795" s="12" t="s">
        <v>62</v>
      </c>
      <c r="F2795" s="12" t="s">
        <v>268</v>
      </c>
      <c r="G2795" s="3"/>
      <c r="H2795" s="3"/>
      <c r="I2795" s="97" t="s">
        <v>823</v>
      </c>
      <c r="J2795" s="164" t="s">
        <v>93</v>
      </c>
      <c r="K2795" s="165"/>
      <c r="L2795" s="165"/>
      <c r="M2795" s="165"/>
      <c r="N2795" s="165"/>
      <c r="O2795" s="165"/>
      <c r="P2795" s="165"/>
      <c r="Q2795" s="165"/>
      <c r="R2795" s="166"/>
    </row>
    <row r="2796" spans="2:18" ht="30" customHeight="1" x14ac:dyDescent="0.25">
      <c r="B2796" s="11" t="s">
        <v>94</v>
      </c>
      <c r="C2796" s="12" t="s">
        <v>58</v>
      </c>
      <c r="D2796" s="12" t="s">
        <v>56</v>
      </c>
      <c r="E2796" s="12" t="s">
        <v>62</v>
      </c>
      <c r="F2796" s="12" t="s">
        <v>268</v>
      </c>
      <c r="G2796" s="3"/>
      <c r="H2796" s="3"/>
      <c r="I2796" s="3"/>
      <c r="J2796" s="164" t="s">
        <v>93</v>
      </c>
      <c r="K2796" s="165"/>
      <c r="L2796" s="165"/>
      <c r="M2796" s="165"/>
      <c r="N2796" s="165"/>
      <c r="O2796" s="165"/>
      <c r="P2796" s="165"/>
      <c r="Q2796" s="165"/>
      <c r="R2796" s="166"/>
    </row>
    <row r="2797" spans="2:18" ht="14.45" customHeight="1" x14ac:dyDescent="0.25">
      <c r="B2797" s="191" t="s">
        <v>51</v>
      </c>
      <c r="C2797" s="192"/>
      <c r="D2797" s="192"/>
      <c r="E2797" s="192"/>
      <c r="F2797" s="192"/>
      <c r="G2797" s="192"/>
      <c r="H2797" s="192"/>
      <c r="I2797" s="193"/>
      <c r="J2797" s="167" t="s">
        <v>380</v>
      </c>
      <c r="K2797" s="168"/>
      <c r="L2797" s="168"/>
      <c r="M2797" s="168"/>
      <c r="N2797" s="168"/>
      <c r="O2797" s="168"/>
      <c r="P2797" s="168"/>
      <c r="Q2797" s="168"/>
      <c r="R2797" s="169"/>
    </row>
    <row r="2798" spans="2:18" ht="64.900000000000006" customHeight="1" x14ac:dyDescent="0.25">
      <c r="B2798" s="194"/>
      <c r="C2798" s="195"/>
      <c r="D2798" s="195"/>
      <c r="E2798" s="195"/>
      <c r="F2798" s="195"/>
      <c r="G2798" s="195"/>
      <c r="H2798" s="195"/>
      <c r="I2798" s="196"/>
      <c r="J2798" s="170"/>
      <c r="K2798" s="171"/>
      <c r="L2798" s="171"/>
      <c r="M2798" s="171"/>
      <c r="N2798" s="171"/>
      <c r="O2798" s="171"/>
      <c r="P2798" s="171"/>
      <c r="Q2798" s="171"/>
      <c r="R2798" s="172"/>
    </row>
    <row r="2799" spans="2:18" ht="14.45" customHeight="1" x14ac:dyDescent="0.25">
      <c r="B2799" s="191" t="s">
        <v>54</v>
      </c>
      <c r="C2799" s="192"/>
      <c r="D2799" s="192"/>
      <c r="E2799" s="192"/>
      <c r="F2799" s="192"/>
      <c r="G2799" s="192"/>
      <c r="H2799" s="192"/>
      <c r="I2799" s="193"/>
      <c r="J2799" s="132" t="s">
        <v>550</v>
      </c>
      <c r="K2799" s="133"/>
      <c r="L2799" s="133"/>
      <c r="M2799" s="133"/>
      <c r="N2799" s="133"/>
      <c r="O2799" s="133"/>
      <c r="P2799" s="133"/>
      <c r="Q2799" s="133"/>
      <c r="R2799" s="134"/>
    </row>
    <row r="2800" spans="2:18" x14ac:dyDescent="0.25">
      <c r="B2800" s="194"/>
      <c r="C2800" s="195"/>
      <c r="D2800" s="195"/>
      <c r="E2800" s="195"/>
      <c r="F2800" s="195"/>
      <c r="G2800" s="195"/>
      <c r="H2800" s="195"/>
      <c r="I2800" s="196"/>
      <c r="J2800" s="135"/>
      <c r="K2800" s="136"/>
      <c r="L2800" s="136"/>
      <c r="M2800" s="136"/>
      <c r="N2800" s="136"/>
      <c r="O2800" s="136"/>
      <c r="P2800" s="136"/>
      <c r="Q2800" s="136"/>
      <c r="R2800" s="137"/>
    </row>
    <row r="2801" spans="2:18" x14ac:dyDescent="0.25">
      <c r="B2801" s="191" t="s">
        <v>363</v>
      </c>
      <c r="C2801" s="192"/>
      <c r="D2801" s="192"/>
      <c r="E2801" s="192"/>
      <c r="F2801" s="192"/>
      <c r="G2801" s="192"/>
      <c r="H2801" s="192"/>
      <c r="I2801" s="193"/>
      <c r="J2801" s="135"/>
      <c r="K2801" s="136"/>
      <c r="L2801" s="136"/>
      <c r="M2801" s="136"/>
      <c r="N2801" s="136"/>
      <c r="O2801" s="136"/>
      <c r="P2801" s="136"/>
      <c r="Q2801" s="136"/>
      <c r="R2801" s="137"/>
    </row>
    <row r="2802" spans="2:18" ht="15.75" thickBot="1" x14ac:dyDescent="0.3">
      <c r="B2802" s="197"/>
      <c r="C2802" s="198"/>
      <c r="D2802" s="198"/>
      <c r="E2802" s="198"/>
      <c r="F2802" s="198"/>
      <c r="G2802" s="198"/>
      <c r="H2802" s="198"/>
      <c r="I2802" s="199"/>
      <c r="J2802" s="138"/>
      <c r="K2802" s="139"/>
      <c r="L2802" s="139"/>
      <c r="M2802" s="139"/>
      <c r="N2802" s="139"/>
      <c r="O2802" s="139"/>
      <c r="P2802" s="139"/>
      <c r="Q2802" s="139"/>
      <c r="R2802" s="140"/>
    </row>
    <row r="2803" spans="2:18" thickBot="1" x14ac:dyDescent="0.35"/>
    <row r="2804" spans="2:18" x14ac:dyDescent="0.25">
      <c r="B2804" s="173" t="s">
        <v>1</v>
      </c>
      <c r="C2804" s="154"/>
      <c r="D2804" s="154"/>
      <c r="E2804" s="154"/>
      <c r="F2804" s="154"/>
      <c r="G2804" s="154"/>
      <c r="H2804" s="154"/>
      <c r="I2804" s="154"/>
      <c r="J2804" s="154"/>
      <c r="K2804" s="154"/>
      <c r="L2804" s="154"/>
      <c r="M2804" s="154"/>
      <c r="N2804" s="154"/>
      <c r="O2804" s="154"/>
      <c r="P2804" s="154"/>
      <c r="Q2804" s="154"/>
      <c r="R2804" s="155"/>
    </row>
    <row r="2805" spans="2:18" x14ac:dyDescent="0.25">
      <c r="B2805" s="174"/>
      <c r="C2805" s="157"/>
      <c r="D2805" s="157"/>
      <c r="E2805" s="157"/>
      <c r="F2805" s="157"/>
      <c r="G2805" s="157"/>
      <c r="H2805" s="157"/>
      <c r="I2805" s="157"/>
      <c r="J2805" s="157"/>
      <c r="K2805" s="157"/>
      <c r="L2805" s="157"/>
      <c r="M2805" s="157"/>
      <c r="N2805" s="157"/>
      <c r="O2805" s="157"/>
      <c r="P2805" s="157"/>
      <c r="Q2805" s="157"/>
      <c r="R2805" s="158"/>
    </row>
    <row r="2806" spans="2:18" x14ac:dyDescent="0.25">
      <c r="B2806" s="174"/>
      <c r="C2806" s="157"/>
      <c r="D2806" s="157"/>
      <c r="E2806" s="157"/>
      <c r="F2806" s="157"/>
      <c r="G2806" s="157"/>
      <c r="H2806" s="157"/>
      <c r="I2806" s="157"/>
      <c r="J2806" s="157"/>
      <c r="K2806" s="157"/>
      <c r="L2806" s="157"/>
      <c r="M2806" s="157"/>
      <c r="N2806" s="157"/>
      <c r="O2806" s="157"/>
      <c r="P2806" s="157"/>
      <c r="Q2806" s="157"/>
      <c r="R2806" s="158"/>
    </row>
    <row r="2807" spans="2:18" x14ac:dyDescent="0.25">
      <c r="B2807" s="174" t="s">
        <v>2</v>
      </c>
      <c r="C2807" s="157"/>
      <c r="D2807" s="157"/>
      <c r="E2807" s="157"/>
      <c r="F2807" s="157"/>
      <c r="G2807" s="157"/>
      <c r="H2807" s="157"/>
      <c r="I2807" s="157"/>
      <c r="J2807" s="157"/>
      <c r="K2807" s="157"/>
      <c r="L2807" s="157"/>
      <c r="M2807" s="157"/>
      <c r="N2807" s="157"/>
      <c r="O2807" s="157"/>
      <c r="P2807" s="157"/>
      <c r="Q2807" s="157"/>
      <c r="R2807" s="158"/>
    </row>
    <row r="2808" spans="2:18" x14ac:dyDescent="0.25">
      <c r="B2808" s="174"/>
      <c r="C2808" s="157"/>
      <c r="D2808" s="157"/>
      <c r="E2808" s="157"/>
      <c r="F2808" s="157"/>
      <c r="G2808" s="157"/>
      <c r="H2808" s="157"/>
      <c r="I2808" s="157"/>
      <c r="J2808" s="157"/>
      <c r="K2808" s="157"/>
      <c r="L2808" s="157"/>
      <c r="M2808" s="157"/>
      <c r="N2808" s="157"/>
      <c r="O2808" s="157"/>
      <c r="P2808" s="157"/>
      <c r="Q2808" s="157"/>
      <c r="R2808" s="158"/>
    </row>
    <row r="2809" spans="2:18" ht="15.75" thickBot="1" x14ac:dyDescent="0.3">
      <c r="B2809" s="175" t="s">
        <v>3</v>
      </c>
      <c r="C2809" s="146"/>
      <c r="D2809" s="146"/>
      <c r="E2809" s="146"/>
      <c r="F2809" s="146"/>
      <c r="G2809" s="146"/>
      <c r="H2809" s="146"/>
      <c r="I2809" s="146"/>
      <c r="J2809" s="146"/>
      <c r="K2809" s="146"/>
      <c r="L2809" s="146"/>
      <c r="M2809" s="146"/>
      <c r="N2809" s="146"/>
      <c r="O2809" s="146"/>
      <c r="P2809" s="146"/>
      <c r="Q2809" s="146"/>
      <c r="R2809" s="176"/>
    </row>
    <row r="2810" spans="2:18" thickBot="1" x14ac:dyDescent="0.35"/>
    <row r="2811" spans="2:18" ht="14.45" x14ac:dyDescent="0.3">
      <c r="B2811" s="177"/>
      <c r="C2811" s="178"/>
      <c r="D2811" s="178"/>
      <c r="E2811" s="178"/>
      <c r="F2811" s="178"/>
      <c r="G2811" s="178"/>
      <c r="H2811" s="178"/>
      <c r="I2811" s="178"/>
      <c r="J2811" s="178"/>
      <c r="K2811" s="178"/>
      <c r="L2811" s="178"/>
      <c r="M2811" s="178"/>
      <c r="N2811" s="178"/>
      <c r="O2811" s="178"/>
      <c r="P2811" s="178"/>
      <c r="Q2811" s="178"/>
      <c r="R2811" s="9"/>
    </row>
    <row r="2812" spans="2:18" ht="15.75" thickBot="1" x14ac:dyDescent="0.3">
      <c r="B2812" s="143" t="s">
        <v>4</v>
      </c>
      <c r="C2812" s="144"/>
      <c r="D2812" s="146" t="s">
        <v>273</v>
      </c>
      <c r="E2812" s="146"/>
      <c r="F2812" s="58"/>
      <c r="G2812" s="58" t="s">
        <v>7</v>
      </c>
      <c r="H2812" s="179">
        <v>43548</v>
      </c>
      <c r="I2812" s="146"/>
      <c r="J2812" s="58"/>
      <c r="K2812" s="58" t="s">
        <v>11</v>
      </c>
      <c r="L2812" s="147" t="s">
        <v>228</v>
      </c>
      <c r="M2812" s="147"/>
      <c r="N2812" s="58"/>
      <c r="O2812" s="58" t="s">
        <v>13</v>
      </c>
      <c r="P2812" s="100" t="s">
        <v>229</v>
      </c>
      <c r="Q2812" s="144"/>
      <c r="R2812" s="145"/>
    </row>
    <row r="2813" spans="2:18" ht="14.45" x14ac:dyDescent="0.3">
      <c r="B2813" s="143"/>
      <c r="C2813" s="144"/>
      <c r="D2813" s="144"/>
      <c r="E2813" s="144"/>
      <c r="F2813" s="144"/>
      <c r="G2813" s="144"/>
      <c r="H2813" s="144"/>
      <c r="I2813" s="144"/>
      <c r="J2813" s="144"/>
      <c r="K2813" s="144"/>
      <c r="L2813" s="144"/>
      <c r="M2813" s="144"/>
      <c r="N2813" s="144"/>
      <c r="O2813" s="144"/>
      <c r="P2813" s="144"/>
      <c r="Q2813" s="144"/>
      <c r="R2813" s="145"/>
    </row>
    <row r="2814" spans="2:18" ht="15.75" thickBot="1" x14ac:dyDescent="0.3">
      <c r="B2814" s="143" t="s">
        <v>5</v>
      </c>
      <c r="C2814" s="144"/>
      <c r="D2814" s="146"/>
      <c r="E2814" s="146"/>
      <c r="F2814" s="58"/>
      <c r="G2814" s="58" t="s">
        <v>8</v>
      </c>
      <c r="H2814" s="146">
        <v>1230</v>
      </c>
      <c r="I2814" s="146"/>
      <c r="J2814" s="58"/>
      <c r="K2814" s="58" t="s">
        <v>12</v>
      </c>
      <c r="L2814" s="147"/>
      <c r="M2814" s="147"/>
      <c r="N2814" s="58"/>
      <c r="O2814" s="58" t="s">
        <v>14</v>
      </c>
      <c r="P2814" s="28" t="s">
        <v>230</v>
      </c>
      <c r="Q2814" s="144"/>
      <c r="R2814" s="145"/>
    </row>
    <row r="2815" spans="2:18" ht="14.45" x14ac:dyDescent="0.3">
      <c r="B2815" s="143"/>
      <c r="C2815" s="144"/>
      <c r="D2815" s="144"/>
      <c r="E2815" s="144"/>
      <c r="F2815" s="144"/>
      <c r="G2815" s="144"/>
      <c r="H2815" s="144"/>
      <c r="I2815" s="144"/>
      <c r="J2815" s="144"/>
      <c r="K2815" s="144"/>
      <c r="L2815" s="144"/>
      <c r="M2815" s="144"/>
      <c r="N2815" s="144"/>
      <c r="O2815" s="144"/>
      <c r="P2815" s="144"/>
      <c r="Q2815" s="144"/>
      <c r="R2815" s="145"/>
    </row>
    <row r="2816" spans="2:18" ht="15.75" thickBot="1" x14ac:dyDescent="0.3">
      <c r="B2816" s="143" t="s">
        <v>6</v>
      </c>
      <c r="C2816" s="144"/>
      <c r="D2816" s="146" t="s">
        <v>213</v>
      </c>
      <c r="E2816" s="146"/>
      <c r="F2816" s="58"/>
      <c r="G2816" s="58" t="s">
        <v>9</v>
      </c>
      <c r="H2816" s="146" t="s">
        <v>214</v>
      </c>
      <c r="I2816" s="146"/>
      <c r="J2816" s="58"/>
      <c r="K2816" s="58" t="s">
        <v>10</v>
      </c>
      <c r="L2816" s="147"/>
      <c r="M2816" s="147"/>
      <c r="N2816" s="58"/>
      <c r="O2816" s="58" t="s">
        <v>15</v>
      </c>
      <c r="P2816" s="47">
        <v>96</v>
      </c>
      <c r="Q2816" s="46" t="s">
        <v>16</v>
      </c>
      <c r="R2816" s="48">
        <v>154</v>
      </c>
    </row>
    <row r="2817" spans="2:18" thickBot="1" x14ac:dyDescent="0.35">
      <c r="B2817" s="148"/>
      <c r="C2817" s="149"/>
      <c r="D2817" s="149"/>
      <c r="E2817" s="149"/>
      <c r="F2817" s="149"/>
      <c r="G2817" s="149"/>
      <c r="H2817" s="149"/>
      <c r="I2817" s="149"/>
      <c r="J2817" s="149"/>
      <c r="K2817" s="149"/>
      <c r="L2817" s="149"/>
      <c r="M2817" s="149"/>
      <c r="N2817" s="149"/>
      <c r="O2817" s="149"/>
      <c r="P2817" s="149"/>
      <c r="Q2817" s="149"/>
      <c r="R2817" s="150"/>
    </row>
    <row r="2818" spans="2:18" thickBot="1" x14ac:dyDescent="0.35"/>
    <row r="2819" spans="2:18" x14ac:dyDescent="0.25">
      <c r="B2819" s="182" t="s">
        <v>17</v>
      </c>
      <c r="C2819" s="183"/>
      <c r="D2819" s="183"/>
      <c r="E2819" s="183"/>
      <c r="F2819" s="183"/>
      <c r="G2819" s="183"/>
      <c r="H2819" s="183"/>
      <c r="I2819" s="184"/>
      <c r="J2819" s="153" t="s">
        <v>24</v>
      </c>
      <c r="K2819" s="154"/>
      <c r="L2819" s="154"/>
      <c r="M2819" s="154"/>
      <c r="N2819" s="154"/>
      <c r="O2819" s="154"/>
      <c r="P2819" s="154"/>
      <c r="Q2819" s="154"/>
      <c r="R2819" s="155"/>
    </row>
    <row r="2820" spans="2:18" x14ac:dyDescent="0.25">
      <c r="B2820" s="162" t="s">
        <v>18</v>
      </c>
      <c r="C2820" s="163" t="s">
        <v>19</v>
      </c>
      <c r="D2820" s="163" t="s">
        <v>20</v>
      </c>
      <c r="E2820" s="147" t="s">
        <v>25</v>
      </c>
      <c r="F2820" s="147"/>
      <c r="G2820" s="147" t="s">
        <v>26</v>
      </c>
      <c r="H2820" s="147"/>
      <c r="I2820" s="163" t="s">
        <v>23</v>
      </c>
      <c r="J2820" s="156"/>
      <c r="K2820" s="157"/>
      <c r="L2820" s="157"/>
      <c r="M2820" s="157"/>
      <c r="N2820" s="157"/>
      <c r="O2820" s="157"/>
      <c r="P2820" s="157"/>
      <c r="Q2820" s="157"/>
      <c r="R2820" s="158"/>
    </row>
    <row r="2821" spans="2:18" x14ac:dyDescent="0.25">
      <c r="B2821" s="162"/>
      <c r="C2821" s="163"/>
      <c r="D2821" s="163"/>
      <c r="E2821" s="6" t="s">
        <v>21</v>
      </c>
      <c r="F2821" s="6" t="s">
        <v>22</v>
      </c>
      <c r="G2821" s="6" t="s">
        <v>21</v>
      </c>
      <c r="H2821" s="6" t="s">
        <v>22</v>
      </c>
      <c r="I2821" s="163"/>
      <c r="J2821" s="159"/>
      <c r="K2821" s="160"/>
      <c r="L2821" s="160"/>
      <c r="M2821" s="160"/>
      <c r="N2821" s="160"/>
      <c r="O2821" s="160"/>
      <c r="P2821" s="160"/>
      <c r="Q2821" s="160"/>
      <c r="R2821" s="161"/>
    </row>
    <row r="2822" spans="2:18" ht="30" customHeight="1" x14ac:dyDescent="0.25">
      <c r="B2822" s="11" t="s">
        <v>50</v>
      </c>
      <c r="C2822" s="12" t="s">
        <v>58</v>
      </c>
      <c r="D2822" s="12" t="s">
        <v>56</v>
      </c>
      <c r="E2822" s="12" t="s">
        <v>62</v>
      </c>
      <c r="F2822" s="12" t="s">
        <v>268</v>
      </c>
      <c r="G2822" s="3"/>
      <c r="H2822" s="3"/>
      <c r="I2822" s="97" t="s">
        <v>824</v>
      </c>
      <c r="J2822" s="164" t="s">
        <v>93</v>
      </c>
      <c r="K2822" s="165"/>
      <c r="L2822" s="165"/>
      <c r="M2822" s="165"/>
      <c r="N2822" s="165"/>
      <c r="O2822" s="165"/>
      <c r="P2822" s="165"/>
      <c r="Q2822" s="165"/>
      <c r="R2822" s="166"/>
    </row>
    <row r="2823" spans="2:18" ht="31.9" customHeight="1" x14ac:dyDescent="0.25">
      <c r="B2823" s="11" t="s">
        <v>94</v>
      </c>
      <c r="C2823" s="12" t="s">
        <v>58</v>
      </c>
      <c r="D2823" s="12" t="s">
        <v>56</v>
      </c>
      <c r="E2823" s="12" t="s">
        <v>62</v>
      </c>
      <c r="F2823" s="12" t="s">
        <v>268</v>
      </c>
      <c r="G2823" s="3"/>
      <c r="H2823" s="3"/>
      <c r="I2823" s="97" t="s">
        <v>825</v>
      </c>
      <c r="J2823" s="164" t="s">
        <v>93</v>
      </c>
      <c r="K2823" s="165"/>
      <c r="L2823" s="165"/>
      <c r="M2823" s="165"/>
      <c r="N2823" s="165"/>
      <c r="O2823" s="165"/>
      <c r="P2823" s="165"/>
      <c r="Q2823" s="165"/>
      <c r="R2823" s="166"/>
    </row>
    <row r="2824" spans="2:18" ht="14.45" customHeight="1" x14ac:dyDescent="0.25">
      <c r="B2824" s="191" t="s">
        <v>51</v>
      </c>
      <c r="C2824" s="192"/>
      <c r="D2824" s="192"/>
      <c r="E2824" s="192"/>
      <c r="F2824" s="192"/>
      <c r="G2824" s="192"/>
      <c r="H2824" s="192"/>
      <c r="I2824" s="193"/>
      <c r="J2824" s="167" t="s">
        <v>380</v>
      </c>
      <c r="K2824" s="168"/>
      <c r="L2824" s="168"/>
      <c r="M2824" s="168"/>
      <c r="N2824" s="168"/>
      <c r="O2824" s="168"/>
      <c r="P2824" s="168"/>
      <c r="Q2824" s="168"/>
      <c r="R2824" s="169"/>
    </row>
    <row r="2825" spans="2:18" ht="69" customHeight="1" x14ac:dyDescent="0.25">
      <c r="B2825" s="194"/>
      <c r="C2825" s="195"/>
      <c r="D2825" s="195"/>
      <c r="E2825" s="195"/>
      <c r="F2825" s="195"/>
      <c r="G2825" s="195"/>
      <c r="H2825" s="195"/>
      <c r="I2825" s="196"/>
      <c r="J2825" s="170"/>
      <c r="K2825" s="171"/>
      <c r="L2825" s="171"/>
      <c r="M2825" s="171"/>
      <c r="N2825" s="171"/>
      <c r="O2825" s="171"/>
      <c r="P2825" s="171"/>
      <c r="Q2825" s="171"/>
      <c r="R2825" s="172"/>
    </row>
    <row r="2826" spans="2:18" ht="14.45" customHeight="1" x14ac:dyDescent="0.25">
      <c r="B2826" s="191" t="s">
        <v>54</v>
      </c>
      <c r="C2826" s="192"/>
      <c r="D2826" s="192"/>
      <c r="E2826" s="192"/>
      <c r="F2826" s="192"/>
      <c r="G2826" s="192"/>
      <c r="H2826" s="192"/>
      <c r="I2826" s="193"/>
      <c r="J2826" s="132" t="s">
        <v>551</v>
      </c>
      <c r="K2826" s="133"/>
      <c r="L2826" s="133"/>
      <c r="M2826" s="133"/>
      <c r="N2826" s="133"/>
      <c r="O2826" s="133"/>
      <c r="P2826" s="133"/>
      <c r="Q2826" s="133"/>
      <c r="R2826" s="134"/>
    </row>
    <row r="2827" spans="2:18" x14ac:dyDescent="0.25">
      <c r="B2827" s="194"/>
      <c r="C2827" s="195"/>
      <c r="D2827" s="195"/>
      <c r="E2827" s="195"/>
      <c r="F2827" s="195"/>
      <c r="G2827" s="195"/>
      <c r="H2827" s="195"/>
      <c r="I2827" s="196"/>
      <c r="J2827" s="135"/>
      <c r="K2827" s="136"/>
      <c r="L2827" s="136"/>
      <c r="M2827" s="136"/>
      <c r="N2827" s="136"/>
      <c r="O2827" s="136"/>
      <c r="P2827" s="136"/>
      <c r="Q2827" s="136"/>
      <c r="R2827" s="137"/>
    </row>
    <row r="2828" spans="2:18" x14ac:dyDescent="0.25">
      <c r="B2828" s="191" t="s">
        <v>363</v>
      </c>
      <c r="C2828" s="192"/>
      <c r="D2828" s="192"/>
      <c r="E2828" s="192"/>
      <c r="F2828" s="192"/>
      <c r="G2828" s="192"/>
      <c r="H2828" s="192"/>
      <c r="I2828" s="193"/>
      <c r="J2828" s="135"/>
      <c r="K2828" s="136"/>
      <c r="L2828" s="136"/>
      <c r="M2828" s="136"/>
      <c r="N2828" s="136"/>
      <c r="O2828" s="136"/>
      <c r="P2828" s="136"/>
      <c r="Q2828" s="136"/>
      <c r="R2828" s="137"/>
    </row>
    <row r="2829" spans="2:18" ht="15.75" thickBot="1" x14ac:dyDescent="0.3">
      <c r="B2829" s="197"/>
      <c r="C2829" s="198"/>
      <c r="D2829" s="198"/>
      <c r="E2829" s="198"/>
      <c r="F2829" s="198"/>
      <c r="G2829" s="198"/>
      <c r="H2829" s="198"/>
      <c r="I2829" s="199"/>
      <c r="J2829" s="138"/>
      <c r="K2829" s="139"/>
      <c r="L2829" s="139"/>
      <c r="M2829" s="139"/>
      <c r="N2829" s="139"/>
      <c r="O2829" s="139"/>
      <c r="P2829" s="139"/>
      <c r="Q2829" s="139"/>
      <c r="R2829" s="140"/>
    </row>
    <row r="2830" spans="2:18" thickBot="1" x14ac:dyDescent="0.35"/>
    <row r="2831" spans="2:18" x14ac:dyDescent="0.25">
      <c r="B2831" s="173" t="s">
        <v>1</v>
      </c>
      <c r="C2831" s="154"/>
      <c r="D2831" s="154"/>
      <c r="E2831" s="154"/>
      <c r="F2831" s="154"/>
      <c r="G2831" s="154"/>
      <c r="H2831" s="154"/>
      <c r="I2831" s="154"/>
      <c r="J2831" s="154"/>
      <c r="K2831" s="154"/>
      <c r="L2831" s="154"/>
      <c r="M2831" s="154"/>
      <c r="N2831" s="154"/>
      <c r="O2831" s="154"/>
      <c r="P2831" s="154"/>
      <c r="Q2831" s="154"/>
      <c r="R2831" s="155"/>
    </row>
    <row r="2832" spans="2:18" x14ac:dyDescent="0.25">
      <c r="B2832" s="174"/>
      <c r="C2832" s="157"/>
      <c r="D2832" s="157"/>
      <c r="E2832" s="157"/>
      <c r="F2832" s="157"/>
      <c r="G2832" s="157"/>
      <c r="H2832" s="157"/>
      <c r="I2832" s="157"/>
      <c r="J2832" s="157"/>
      <c r="K2832" s="157"/>
      <c r="L2832" s="157"/>
      <c r="M2832" s="157"/>
      <c r="N2832" s="157"/>
      <c r="O2832" s="157"/>
      <c r="P2832" s="157"/>
      <c r="Q2832" s="157"/>
      <c r="R2832" s="158"/>
    </row>
    <row r="2833" spans="2:18" x14ac:dyDescent="0.25">
      <c r="B2833" s="174"/>
      <c r="C2833" s="157"/>
      <c r="D2833" s="157"/>
      <c r="E2833" s="157"/>
      <c r="F2833" s="157"/>
      <c r="G2833" s="157"/>
      <c r="H2833" s="157"/>
      <c r="I2833" s="157"/>
      <c r="J2833" s="157"/>
      <c r="K2833" s="157"/>
      <c r="L2833" s="157"/>
      <c r="M2833" s="157"/>
      <c r="N2833" s="157"/>
      <c r="O2833" s="157"/>
      <c r="P2833" s="157"/>
      <c r="Q2833" s="157"/>
      <c r="R2833" s="158"/>
    </row>
    <row r="2834" spans="2:18" x14ac:dyDescent="0.25">
      <c r="B2834" s="174" t="s">
        <v>2</v>
      </c>
      <c r="C2834" s="157"/>
      <c r="D2834" s="157"/>
      <c r="E2834" s="157"/>
      <c r="F2834" s="157"/>
      <c r="G2834" s="157"/>
      <c r="H2834" s="157"/>
      <c r="I2834" s="157"/>
      <c r="J2834" s="157"/>
      <c r="K2834" s="157"/>
      <c r="L2834" s="157"/>
      <c r="M2834" s="157"/>
      <c r="N2834" s="157"/>
      <c r="O2834" s="157"/>
      <c r="P2834" s="157"/>
      <c r="Q2834" s="157"/>
      <c r="R2834" s="158"/>
    </row>
    <row r="2835" spans="2:18" x14ac:dyDescent="0.25">
      <c r="B2835" s="174"/>
      <c r="C2835" s="157"/>
      <c r="D2835" s="157"/>
      <c r="E2835" s="157"/>
      <c r="F2835" s="157"/>
      <c r="G2835" s="157"/>
      <c r="H2835" s="157"/>
      <c r="I2835" s="157"/>
      <c r="J2835" s="157"/>
      <c r="K2835" s="157"/>
      <c r="L2835" s="157"/>
      <c r="M2835" s="157"/>
      <c r="N2835" s="157"/>
      <c r="O2835" s="157"/>
      <c r="P2835" s="157"/>
      <c r="Q2835" s="157"/>
      <c r="R2835" s="158"/>
    </row>
    <row r="2836" spans="2:18" ht="15.75" thickBot="1" x14ac:dyDescent="0.3">
      <c r="B2836" s="175" t="s">
        <v>3</v>
      </c>
      <c r="C2836" s="146"/>
      <c r="D2836" s="146"/>
      <c r="E2836" s="146"/>
      <c r="F2836" s="146"/>
      <c r="G2836" s="146"/>
      <c r="H2836" s="146"/>
      <c r="I2836" s="146"/>
      <c r="J2836" s="146"/>
      <c r="K2836" s="146"/>
      <c r="L2836" s="146"/>
      <c r="M2836" s="146"/>
      <c r="N2836" s="146"/>
      <c r="O2836" s="146"/>
      <c r="P2836" s="146"/>
      <c r="Q2836" s="146"/>
      <c r="R2836" s="176"/>
    </row>
    <row r="2837" spans="2:18" thickBot="1" x14ac:dyDescent="0.35"/>
    <row r="2838" spans="2:18" ht="14.45" x14ac:dyDescent="0.3">
      <c r="B2838" s="177"/>
      <c r="C2838" s="178"/>
      <c r="D2838" s="178"/>
      <c r="E2838" s="178"/>
      <c r="F2838" s="178"/>
      <c r="G2838" s="178"/>
      <c r="H2838" s="178"/>
      <c r="I2838" s="178"/>
      <c r="J2838" s="178"/>
      <c r="K2838" s="178"/>
      <c r="L2838" s="178"/>
      <c r="M2838" s="178"/>
      <c r="N2838" s="178"/>
      <c r="O2838" s="178"/>
      <c r="P2838" s="178"/>
      <c r="Q2838" s="178"/>
      <c r="R2838" s="9"/>
    </row>
    <row r="2839" spans="2:18" ht="15.75" thickBot="1" x14ac:dyDescent="0.3">
      <c r="B2839" s="143" t="s">
        <v>4</v>
      </c>
      <c r="C2839" s="144"/>
      <c r="D2839" s="146" t="s">
        <v>273</v>
      </c>
      <c r="E2839" s="146"/>
      <c r="F2839" s="58"/>
      <c r="G2839" s="58" t="s">
        <v>7</v>
      </c>
      <c r="H2839" s="179">
        <v>43548</v>
      </c>
      <c r="I2839" s="146"/>
      <c r="J2839" s="58"/>
      <c r="K2839" s="58" t="s">
        <v>11</v>
      </c>
      <c r="L2839" s="147" t="s">
        <v>228</v>
      </c>
      <c r="M2839" s="147"/>
      <c r="N2839" s="58"/>
      <c r="O2839" s="58" t="s">
        <v>13</v>
      </c>
      <c r="P2839" s="100" t="s">
        <v>230</v>
      </c>
      <c r="Q2839" s="144"/>
      <c r="R2839" s="145"/>
    </row>
    <row r="2840" spans="2:18" ht="14.45" x14ac:dyDescent="0.3">
      <c r="B2840" s="143"/>
      <c r="C2840" s="144"/>
      <c r="D2840" s="144"/>
      <c r="E2840" s="144"/>
      <c r="F2840" s="144"/>
      <c r="G2840" s="144"/>
      <c r="H2840" s="144"/>
      <c r="I2840" s="144"/>
      <c r="J2840" s="144"/>
      <c r="K2840" s="144"/>
      <c r="L2840" s="144"/>
      <c r="M2840" s="144"/>
      <c r="N2840" s="144"/>
      <c r="O2840" s="144"/>
      <c r="P2840" s="144"/>
      <c r="Q2840" s="144"/>
      <c r="R2840" s="145"/>
    </row>
    <row r="2841" spans="2:18" ht="15.75" thickBot="1" x14ac:dyDescent="0.3">
      <c r="B2841" s="143" t="s">
        <v>5</v>
      </c>
      <c r="C2841" s="144"/>
      <c r="D2841" s="146"/>
      <c r="E2841" s="146"/>
      <c r="F2841" s="58"/>
      <c r="G2841" s="58" t="s">
        <v>8</v>
      </c>
      <c r="H2841" s="146">
        <v>1230</v>
      </c>
      <c r="I2841" s="146"/>
      <c r="J2841" s="58"/>
      <c r="K2841" s="58" t="s">
        <v>12</v>
      </c>
      <c r="L2841" s="147"/>
      <c r="M2841" s="147"/>
      <c r="N2841" s="58"/>
      <c r="O2841" s="58" t="s">
        <v>14</v>
      </c>
      <c r="P2841" s="28" t="s">
        <v>231</v>
      </c>
      <c r="Q2841" s="144"/>
      <c r="R2841" s="145"/>
    </row>
    <row r="2842" spans="2:18" ht="14.45" x14ac:dyDescent="0.3">
      <c r="B2842" s="143"/>
      <c r="C2842" s="144"/>
      <c r="D2842" s="144"/>
      <c r="E2842" s="144"/>
      <c r="F2842" s="144"/>
      <c r="G2842" s="144"/>
      <c r="H2842" s="144"/>
      <c r="I2842" s="144"/>
      <c r="J2842" s="144"/>
      <c r="K2842" s="144"/>
      <c r="L2842" s="144"/>
      <c r="M2842" s="144"/>
      <c r="N2842" s="144"/>
      <c r="O2842" s="144"/>
      <c r="P2842" s="144"/>
      <c r="Q2842" s="144"/>
      <c r="R2842" s="145"/>
    </row>
    <row r="2843" spans="2:18" ht="15.75" thickBot="1" x14ac:dyDescent="0.3">
      <c r="B2843" s="143" t="s">
        <v>6</v>
      </c>
      <c r="C2843" s="144"/>
      <c r="D2843" s="146" t="s">
        <v>213</v>
      </c>
      <c r="E2843" s="146"/>
      <c r="F2843" s="58"/>
      <c r="G2843" s="58" t="s">
        <v>9</v>
      </c>
      <c r="H2843" s="146" t="s">
        <v>214</v>
      </c>
      <c r="I2843" s="146"/>
      <c r="J2843" s="58"/>
      <c r="K2843" s="58" t="s">
        <v>10</v>
      </c>
      <c r="L2843" s="147"/>
      <c r="M2843" s="147"/>
      <c r="N2843" s="58"/>
      <c r="O2843" s="58" t="s">
        <v>15</v>
      </c>
      <c r="P2843" s="47">
        <v>97</v>
      </c>
      <c r="Q2843" s="46" t="s">
        <v>16</v>
      </c>
      <c r="R2843" s="48">
        <v>154</v>
      </c>
    </row>
    <row r="2844" spans="2:18" thickBot="1" x14ac:dyDescent="0.35">
      <c r="B2844" s="148"/>
      <c r="C2844" s="149"/>
      <c r="D2844" s="149"/>
      <c r="E2844" s="149"/>
      <c r="F2844" s="149"/>
      <c r="G2844" s="149"/>
      <c r="H2844" s="149"/>
      <c r="I2844" s="149"/>
      <c r="J2844" s="149"/>
      <c r="K2844" s="149"/>
      <c r="L2844" s="149"/>
      <c r="M2844" s="149"/>
      <c r="N2844" s="149"/>
      <c r="O2844" s="149"/>
      <c r="P2844" s="149"/>
      <c r="Q2844" s="149"/>
      <c r="R2844" s="150"/>
    </row>
    <row r="2845" spans="2:18" thickBot="1" x14ac:dyDescent="0.35"/>
    <row r="2846" spans="2:18" x14ac:dyDescent="0.25">
      <c r="B2846" s="182" t="s">
        <v>17</v>
      </c>
      <c r="C2846" s="183"/>
      <c r="D2846" s="183"/>
      <c r="E2846" s="183"/>
      <c r="F2846" s="183"/>
      <c r="G2846" s="183"/>
      <c r="H2846" s="183"/>
      <c r="I2846" s="184"/>
      <c r="J2846" s="153" t="s">
        <v>24</v>
      </c>
      <c r="K2846" s="154"/>
      <c r="L2846" s="154"/>
      <c r="M2846" s="154"/>
      <c r="N2846" s="154"/>
      <c r="O2846" s="154"/>
      <c r="P2846" s="154"/>
      <c r="Q2846" s="154"/>
      <c r="R2846" s="155"/>
    </row>
    <row r="2847" spans="2:18" x14ac:dyDescent="0.25">
      <c r="B2847" s="162" t="s">
        <v>18</v>
      </c>
      <c r="C2847" s="163" t="s">
        <v>19</v>
      </c>
      <c r="D2847" s="163" t="s">
        <v>20</v>
      </c>
      <c r="E2847" s="147" t="s">
        <v>25</v>
      </c>
      <c r="F2847" s="147"/>
      <c r="G2847" s="147" t="s">
        <v>26</v>
      </c>
      <c r="H2847" s="147"/>
      <c r="I2847" s="163" t="s">
        <v>23</v>
      </c>
      <c r="J2847" s="156"/>
      <c r="K2847" s="157"/>
      <c r="L2847" s="157"/>
      <c r="M2847" s="157"/>
      <c r="N2847" s="157"/>
      <c r="O2847" s="157"/>
      <c r="P2847" s="157"/>
      <c r="Q2847" s="157"/>
      <c r="R2847" s="158"/>
    </row>
    <row r="2848" spans="2:18" x14ac:dyDescent="0.25">
      <c r="B2848" s="162"/>
      <c r="C2848" s="163"/>
      <c r="D2848" s="163"/>
      <c r="E2848" s="6" t="s">
        <v>21</v>
      </c>
      <c r="F2848" s="6" t="s">
        <v>22</v>
      </c>
      <c r="G2848" s="6" t="s">
        <v>21</v>
      </c>
      <c r="H2848" s="6" t="s">
        <v>22</v>
      </c>
      <c r="I2848" s="163"/>
      <c r="J2848" s="159"/>
      <c r="K2848" s="160"/>
      <c r="L2848" s="160"/>
      <c r="M2848" s="160"/>
      <c r="N2848" s="160"/>
      <c r="O2848" s="160"/>
      <c r="P2848" s="160"/>
      <c r="Q2848" s="160"/>
      <c r="R2848" s="161"/>
    </row>
    <row r="2849" spans="2:18" ht="30.6" customHeight="1" x14ac:dyDescent="0.25">
      <c r="B2849" s="11" t="s">
        <v>50</v>
      </c>
      <c r="C2849" s="12" t="s">
        <v>58</v>
      </c>
      <c r="D2849" s="12" t="s">
        <v>56</v>
      </c>
      <c r="E2849" s="12" t="s">
        <v>62</v>
      </c>
      <c r="F2849" s="12" t="s">
        <v>268</v>
      </c>
      <c r="G2849" s="3"/>
      <c r="H2849" s="3"/>
      <c r="I2849" s="97" t="s">
        <v>826</v>
      </c>
      <c r="J2849" s="164" t="s">
        <v>93</v>
      </c>
      <c r="K2849" s="165"/>
      <c r="L2849" s="165"/>
      <c r="M2849" s="165"/>
      <c r="N2849" s="165"/>
      <c r="O2849" s="165"/>
      <c r="P2849" s="165"/>
      <c r="Q2849" s="165"/>
      <c r="R2849" s="166"/>
    </row>
    <row r="2850" spans="2:18" ht="31.15" customHeight="1" x14ac:dyDescent="0.25">
      <c r="B2850" s="11" t="s">
        <v>94</v>
      </c>
      <c r="C2850" s="12" t="s">
        <v>58</v>
      </c>
      <c r="D2850" s="12" t="s">
        <v>56</v>
      </c>
      <c r="E2850" s="12" t="s">
        <v>62</v>
      </c>
      <c r="F2850" s="12" t="s">
        <v>268</v>
      </c>
      <c r="G2850" s="3"/>
      <c r="H2850" s="3"/>
      <c r="I2850" s="45"/>
      <c r="J2850" s="164" t="s">
        <v>93</v>
      </c>
      <c r="K2850" s="165"/>
      <c r="L2850" s="165"/>
      <c r="M2850" s="165"/>
      <c r="N2850" s="165"/>
      <c r="O2850" s="165"/>
      <c r="P2850" s="165"/>
      <c r="Q2850" s="165"/>
      <c r="R2850" s="166"/>
    </row>
    <row r="2851" spans="2:18" ht="14.45" customHeight="1" x14ac:dyDescent="0.25">
      <c r="B2851" s="191" t="s">
        <v>51</v>
      </c>
      <c r="C2851" s="192"/>
      <c r="D2851" s="192"/>
      <c r="E2851" s="192"/>
      <c r="F2851" s="192"/>
      <c r="G2851" s="192"/>
      <c r="H2851" s="192"/>
      <c r="I2851" s="193"/>
      <c r="J2851" s="167" t="s">
        <v>380</v>
      </c>
      <c r="K2851" s="168"/>
      <c r="L2851" s="168"/>
      <c r="M2851" s="168"/>
      <c r="N2851" s="168"/>
      <c r="O2851" s="168"/>
      <c r="P2851" s="168"/>
      <c r="Q2851" s="168"/>
      <c r="R2851" s="169"/>
    </row>
    <row r="2852" spans="2:18" ht="61.15" customHeight="1" x14ac:dyDescent="0.25">
      <c r="B2852" s="194"/>
      <c r="C2852" s="195"/>
      <c r="D2852" s="195"/>
      <c r="E2852" s="195"/>
      <c r="F2852" s="195"/>
      <c r="G2852" s="195"/>
      <c r="H2852" s="195"/>
      <c r="I2852" s="196"/>
      <c r="J2852" s="170"/>
      <c r="K2852" s="171"/>
      <c r="L2852" s="171"/>
      <c r="M2852" s="171"/>
      <c r="N2852" s="171"/>
      <c r="O2852" s="171"/>
      <c r="P2852" s="171"/>
      <c r="Q2852" s="171"/>
      <c r="R2852" s="172"/>
    </row>
    <row r="2853" spans="2:18" ht="14.45" customHeight="1" x14ac:dyDescent="0.25">
      <c r="B2853" s="191" t="s">
        <v>54</v>
      </c>
      <c r="C2853" s="192"/>
      <c r="D2853" s="192"/>
      <c r="E2853" s="192"/>
      <c r="F2853" s="192"/>
      <c r="G2853" s="192"/>
      <c r="H2853" s="192"/>
      <c r="I2853" s="193"/>
      <c r="J2853" s="132" t="s">
        <v>418</v>
      </c>
      <c r="K2853" s="133"/>
      <c r="L2853" s="133"/>
      <c r="M2853" s="133"/>
      <c r="N2853" s="133"/>
      <c r="O2853" s="133"/>
      <c r="P2853" s="133"/>
      <c r="Q2853" s="133"/>
      <c r="R2853" s="134"/>
    </row>
    <row r="2854" spans="2:18" x14ac:dyDescent="0.25">
      <c r="B2854" s="194"/>
      <c r="C2854" s="195"/>
      <c r="D2854" s="195"/>
      <c r="E2854" s="195"/>
      <c r="F2854" s="195"/>
      <c r="G2854" s="195"/>
      <c r="H2854" s="195"/>
      <c r="I2854" s="196"/>
      <c r="J2854" s="135"/>
      <c r="K2854" s="136"/>
      <c r="L2854" s="136"/>
      <c r="M2854" s="136"/>
      <c r="N2854" s="136"/>
      <c r="O2854" s="136"/>
      <c r="P2854" s="136"/>
      <c r="Q2854" s="136"/>
      <c r="R2854" s="137"/>
    </row>
    <row r="2855" spans="2:18" x14ac:dyDescent="0.25">
      <c r="B2855" s="191" t="s">
        <v>363</v>
      </c>
      <c r="C2855" s="192"/>
      <c r="D2855" s="192"/>
      <c r="E2855" s="192"/>
      <c r="F2855" s="192"/>
      <c r="G2855" s="192"/>
      <c r="H2855" s="192"/>
      <c r="I2855" s="193"/>
      <c r="J2855" s="135"/>
      <c r="K2855" s="136"/>
      <c r="L2855" s="136"/>
      <c r="M2855" s="136"/>
      <c r="N2855" s="136"/>
      <c r="O2855" s="136"/>
      <c r="P2855" s="136"/>
      <c r="Q2855" s="136"/>
      <c r="R2855" s="137"/>
    </row>
    <row r="2856" spans="2:18" ht="15.75" thickBot="1" x14ac:dyDescent="0.3">
      <c r="B2856" s="197"/>
      <c r="C2856" s="198"/>
      <c r="D2856" s="198"/>
      <c r="E2856" s="198"/>
      <c r="F2856" s="198"/>
      <c r="G2856" s="198"/>
      <c r="H2856" s="198"/>
      <c r="I2856" s="199"/>
      <c r="J2856" s="138"/>
      <c r="K2856" s="139"/>
      <c r="L2856" s="139"/>
      <c r="M2856" s="139"/>
      <c r="N2856" s="139"/>
      <c r="O2856" s="139"/>
      <c r="P2856" s="139"/>
      <c r="Q2856" s="139"/>
      <c r="R2856" s="140"/>
    </row>
    <row r="2857" spans="2:18" thickBot="1" x14ac:dyDescent="0.35"/>
    <row r="2858" spans="2:18" x14ac:dyDescent="0.25">
      <c r="B2858" s="173" t="s">
        <v>1</v>
      </c>
      <c r="C2858" s="154"/>
      <c r="D2858" s="154"/>
      <c r="E2858" s="154"/>
      <c r="F2858" s="154"/>
      <c r="G2858" s="154"/>
      <c r="H2858" s="154"/>
      <c r="I2858" s="154"/>
      <c r="J2858" s="154"/>
      <c r="K2858" s="154"/>
      <c r="L2858" s="154"/>
      <c r="M2858" s="154"/>
      <c r="N2858" s="154"/>
      <c r="O2858" s="154"/>
      <c r="P2858" s="154"/>
      <c r="Q2858" s="154"/>
      <c r="R2858" s="155"/>
    </row>
    <row r="2859" spans="2:18" x14ac:dyDescent="0.25">
      <c r="B2859" s="174"/>
      <c r="C2859" s="157"/>
      <c r="D2859" s="157"/>
      <c r="E2859" s="157"/>
      <c r="F2859" s="157"/>
      <c r="G2859" s="157"/>
      <c r="H2859" s="157"/>
      <c r="I2859" s="157"/>
      <c r="J2859" s="157"/>
      <c r="K2859" s="157"/>
      <c r="L2859" s="157"/>
      <c r="M2859" s="157"/>
      <c r="N2859" s="157"/>
      <c r="O2859" s="157"/>
      <c r="P2859" s="157"/>
      <c r="Q2859" s="157"/>
      <c r="R2859" s="158"/>
    </row>
    <row r="2860" spans="2:18" x14ac:dyDescent="0.25">
      <c r="B2860" s="174"/>
      <c r="C2860" s="157"/>
      <c r="D2860" s="157"/>
      <c r="E2860" s="157"/>
      <c r="F2860" s="157"/>
      <c r="G2860" s="157"/>
      <c r="H2860" s="157"/>
      <c r="I2860" s="157"/>
      <c r="J2860" s="157"/>
      <c r="K2860" s="157"/>
      <c r="L2860" s="157"/>
      <c r="M2860" s="157"/>
      <c r="N2860" s="157"/>
      <c r="O2860" s="157"/>
      <c r="P2860" s="157"/>
      <c r="Q2860" s="157"/>
      <c r="R2860" s="158"/>
    </row>
    <row r="2861" spans="2:18" x14ac:dyDescent="0.25">
      <c r="B2861" s="174" t="s">
        <v>2</v>
      </c>
      <c r="C2861" s="157"/>
      <c r="D2861" s="157"/>
      <c r="E2861" s="157"/>
      <c r="F2861" s="157"/>
      <c r="G2861" s="157"/>
      <c r="H2861" s="157"/>
      <c r="I2861" s="157"/>
      <c r="J2861" s="157"/>
      <c r="K2861" s="157"/>
      <c r="L2861" s="157"/>
      <c r="M2861" s="157"/>
      <c r="N2861" s="157"/>
      <c r="O2861" s="157"/>
      <c r="P2861" s="157"/>
      <c r="Q2861" s="157"/>
      <c r="R2861" s="158"/>
    </row>
    <row r="2862" spans="2:18" x14ac:dyDescent="0.25">
      <c r="B2862" s="174"/>
      <c r="C2862" s="157"/>
      <c r="D2862" s="157"/>
      <c r="E2862" s="157"/>
      <c r="F2862" s="157"/>
      <c r="G2862" s="157"/>
      <c r="H2862" s="157"/>
      <c r="I2862" s="157"/>
      <c r="J2862" s="157"/>
      <c r="K2862" s="157"/>
      <c r="L2862" s="157"/>
      <c r="M2862" s="157"/>
      <c r="N2862" s="157"/>
      <c r="O2862" s="157"/>
      <c r="P2862" s="157"/>
      <c r="Q2862" s="157"/>
      <c r="R2862" s="158"/>
    </row>
    <row r="2863" spans="2:18" ht="15.75" thickBot="1" x14ac:dyDescent="0.3">
      <c r="B2863" s="175" t="s">
        <v>3</v>
      </c>
      <c r="C2863" s="146"/>
      <c r="D2863" s="146"/>
      <c r="E2863" s="146"/>
      <c r="F2863" s="146"/>
      <c r="G2863" s="146"/>
      <c r="H2863" s="146"/>
      <c r="I2863" s="146"/>
      <c r="J2863" s="146"/>
      <c r="K2863" s="146"/>
      <c r="L2863" s="146"/>
      <c r="M2863" s="146"/>
      <c r="N2863" s="146"/>
      <c r="O2863" s="146"/>
      <c r="P2863" s="146"/>
      <c r="Q2863" s="146"/>
      <c r="R2863" s="176"/>
    </row>
    <row r="2864" spans="2:18" thickBot="1" x14ac:dyDescent="0.35"/>
    <row r="2865" spans="2:18" ht="14.45" x14ac:dyDescent="0.3">
      <c r="B2865" s="177"/>
      <c r="C2865" s="178"/>
      <c r="D2865" s="178"/>
      <c r="E2865" s="178"/>
      <c r="F2865" s="178"/>
      <c r="G2865" s="178"/>
      <c r="H2865" s="178"/>
      <c r="I2865" s="178"/>
      <c r="J2865" s="178"/>
      <c r="K2865" s="178"/>
      <c r="L2865" s="178"/>
      <c r="M2865" s="178"/>
      <c r="N2865" s="178"/>
      <c r="O2865" s="178"/>
      <c r="P2865" s="178"/>
      <c r="Q2865" s="178"/>
      <c r="R2865" s="9"/>
    </row>
    <row r="2866" spans="2:18" ht="15.75" thickBot="1" x14ac:dyDescent="0.3">
      <c r="B2866" s="143" t="s">
        <v>4</v>
      </c>
      <c r="C2866" s="144"/>
      <c r="D2866" s="146" t="s">
        <v>273</v>
      </c>
      <c r="E2866" s="146"/>
      <c r="F2866" s="58"/>
      <c r="G2866" s="58" t="s">
        <v>7</v>
      </c>
      <c r="H2866" s="179">
        <v>43548</v>
      </c>
      <c r="I2866" s="146"/>
      <c r="J2866" s="58"/>
      <c r="K2866" s="58" t="s">
        <v>11</v>
      </c>
      <c r="L2866" s="147" t="s">
        <v>228</v>
      </c>
      <c r="M2866" s="147"/>
      <c r="N2866" s="58"/>
      <c r="O2866" s="58" t="s">
        <v>13</v>
      </c>
      <c r="P2866" s="100" t="s">
        <v>231</v>
      </c>
      <c r="Q2866" s="144"/>
      <c r="R2866" s="145"/>
    </row>
    <row r="2867" spans="2:18" ht="14.45" x14ac:dyDescent="0.3">
      <c r="B2867" s="143"/>
      <c r="C2867" s="144"/>
      <c r="D2867" s="144"/>
      <c r="E2867" s="144"/>
      <c r="F2867" s="144"/>
      <c r="G2867" s="144"/>
      <c r="H2867" s="144"/>
      <c r="I2867" s="144"/>
      <c r="J2867" s="144"/>
      <c r="K2867" s="144"/>
      <c r="L2867" s="144"/>
      <c r="M2867" s="144"/>
      <c r="N2867" s="144"/>
      <c r="O2867" s="144"/>
      <c r="P2867" s="144"/>
      <c r="Q2867" s="144"/>
      <c r="R2867" s="145"/>
    </row>
    <row r="2868" spans="2:18" ht="15.75" thickBot="1" x14ac:dyDescent="0.3">
      <c r="B2868" s="143" t="s">
        <v>5</v>
      </c>
      <c r="C2868" s="144"/>
      <c r="D2868" s="146"/>
      <c r="E2868" s="146"/>
      <c r="F2868" s="58"/>
      <c r="G2868" s="58" t="s">
        <v>8</v>
      </c>
      <c r="H2868" s="146">
        <v>1230</v>
      </c>
      <c r="I2868" s="146"/>
      <c r="J2868" s="58"/>
      <c r="K2868" s="58" t="s">
        <v>12</v>
      </c>
      <c r="L2868" s="147"/>
      <c r="M2868" s="147"/>
      <c r="N2868" s="58"/>
      <c r="O2868" s="58" t="s">
        <v>14</v>
      </c>
      <c r="P2868" s="28" t="s">
        <v>232</v>
      </c>
      <c r="Q2868" s="144"/>
      <c r="R2868" s="145"/>
    </row>
    <row r="2869" spans="2:18" ht="14.45" x14ac:dyDescent="0.3">
      <c r="B2869" s="143"/>
      <c r="C2869" s="144"/>
      <c r="D2869" s="144"/>
      <c r="E2869" s="144"/>
      <c r="F2869" s="144"/>
      <c r="G2869" s="144"/>
      <c r="H2869" s="144"/>
      <c r="I2869" s="144"/>
      <c r="J2869" s="144"/>
      <c r="K2869" s="144"/>
      <c r="L2869" s="144"/>
      <c r="M2869" s="144"/>
      <c r="N2869" s="144"/>
      <c r="O2869" s="144"/>
      <c r="P2869" s="144"/>
      <c r="Q2869" s="144"/>
      <c r="R2869" s="145"/>
    </row>
    <row r="2870" spans="2:18" ht="15.75" thickBot="1" x14ac:dyDescent="0.3">
      <c r="B2870" s="143" t="s">
        <v>6</v>
      </c>
      <c r="C2870" s="144"/>
      <c r="D2870" s="146" t="s">
        <v>213</v>
      </c>
      <c r="E2870" s="146"/>
      <c r="F2870" s="58"/>
      <c r="G2870" s="58" t="s">
        <v>9</v>
      </c>
      <c r="H2870" s="146" t="s">
        <v>214</v>
      </c>
      <c r="I2870" s="146"/>
      <c r="J2870" s="58"/>
      <c r="K2870" s="58" t="s">
        <v>10</v>
      </c>
      <c r="L2870" s="147"/>
      <c r="M2870" s="147"/>
      <c r="N2870" s="58"/>
      <c r="O2870" s="58" t="s">
        <v>15</v>
      </c>
      <c r="P2870" s="47">
        <v>98</v>
      </c>
      <c r="Q2870" s="46" t="s">
        <v>16</v>
      </c>
      <c r="R2870" s="48">
        <v>154</v>
      </c>
    </row>
    <row r="2871" spans="2:18" thickBot="1" x14ac:dyDescent="0.35">
      <c r="B2871" s="148"/>
      <c r="C2871" s="149"/>
      <c r="D2871" s="149"/>
      <c r="E2871" s="149"/>
      <c r="F2871" s="149"/>
      <c r="G2871" s="149"/>
      <c r="H2871" s="149"/>
      <c r="I2871" s="149"/>
      <c r="J2871" s="149"/>
      <c r="K2871" s="149"/>
      <c r="L2871" s="149"/>
      <c r="M2871" s="149"/>
      <c r="N2871" s="149"/>
      <c r="O2871" s="149"/>
      <c r="P2871" s="149"/>
      <c r="Q2871" s="149"/>
      <c r="R2871" s="150"/>
    </row>
    <row r="2872" spans="2:18" thickBot="1" x14ac:dyDescent="0.35"/>
    <row r="2873" spans="2:18" x14ac:dyDescent="0.25">
      <c r="B2873" s="182" t="s">
        <v>17</v>
      </c>
      <c r="C2873" s="183"/>
      <c r="D2873" s="183"/>
      <c r="E2873" s="183"/>
      <c r="F2873" s="183"/>
      <c r="G2873" s="183"/>
      <c r="H2873" s="183"/>
      <c r="I2873" s="184"/>
      <c r="J2873" s="153" t="s">
        <v>24</v>
      </c>
      <c r="K2873" s="154"/>
      <c r="L2873" s="154"/>
      <c r="M2873" s="154"/>
      <c r="N2873" s="154"/>
      <c r="O2873" s="154"/>
      <c r="P2873" s="154"/>
      <c r="Q2873" s="154"/>
      <c r="R2873" s="155"/>
    </row>
    <row r="2874" spans="2:18" x14ac:dyDescent="0.25">
      <c r="B2874" s="162" t="s">
        <v>18</v>
      </c>
      <c r="C2874" s="163" t="s">
        <v>19</v>
      </c>
      <c r="D2874" s="163" t="s">
        <v>20</v>
      </c>
      <c r="E2874" s="147" t="s">
        <v>25</v>
      </c>
      <c r="F2874" s="147"/>
      <c r="G2874" s="147" t="s">
        <v>26</v>
      </c>
      <c r="H2874" s="147"/>
      <c r="I2874" s="163" t="s">
        <v>23</v>
      </c>
      <c r="J2874" s="156"/>
      <c r="K2874" s="157"/>
      <c r="L2874" s="157"/>
      <c r="M2874" s="157"/>
      <c r="N2874" s="157"/>
      <c r="O2874" s="157"/>
      <c r="P2874" s="157"/>
      <c r="Q2874" s="157"/>
      <c r="R2874" s="158"/>
    </row>
    <row r="2875" spans="2:18" x14ac:dyDescent="0.25">
      <c r="B2875" s="162"/>
      <c r="C2875" s="163"/>
      <c r="D2875" s="163"/>
      <c r="E2875" s="6" t="s">
        <v>21</v>
      </c>
      <c r="F2875" s="6" t="s">
        <v>22</v>
      </c>
      <c r="G2875" s="6" t="s">
        <v>21</v>
      </c>
      <c r="H2875" s="6" t="s">
        <v>22</v>
      </c>
      <c r="I2875" s="163"/>
      <c r="J2875" s="159"/>
      <c r="K2875" s="160"/>
      <c r="L2875" s="160"/>
      <c r="M2875" s="160"/>
      <c r="N2875" s="160"/>
      <c r="O2875" s="160"/>
      <c r="P2875" s="160"/>
      <c r="Q2875" s="160"/>
      <c r="R2875" s="161"/>
    </row>
    <row r="2876" spans="2:18" ht="30" customHeight="1" x14ac:dyDescent="0.25">
      <c r="B2876" s="11" t="s">
        <v>50</v>
      </c>
      <c r="C2876" s="12" t="s">
        <v>58</v>
      </c>
      <c r="D2876" s="12" t="s">
        <v>56</v>
      </c>
      <c r="E2876" s="12" t="s">
        <v>62</v>
      </c>
      <c r="F2876" s="12" t="s">
        <v>287</v>
      </c>
      <c r="G2876" s="3"/>
      <c r="H2876" s="3"/>
      <c r="I2876" s="97" t="s">
        <v>827</v>
      </c>
      <c r="J2876" s="164" t="s">
        <v>93</v>
      </c>
      <c r="K2876" s="165"/>
      <c r="L2876" s="165"/>
      <c r="M2876" s="165"/>
      <c r="N2876" s="165"/>
      <c r="O2876" s="165"/>
      <c r="P2876" s="165"/>
      <c r="Q2876" s="165"/>
      <c r="R2876" s="166"/>
    </row>
    <row r="2877" spans="2:18" ht="30" customHeight="1" x14ac:dyDescent="0.25">
      <c r="B2877" s="11" t="s">
        <v>94</v>
      </c>
      <c r="C2877" s="12" t="s">
        <v>58</v>
      </c>
      <c r="D2877" s="12" t="s">
        <v>56</v>
      </c>
      <c r="E2877" s="12" t="s">
        <v>62</v>
      </c>
      <c r="F2877" s="12" t="s">
        <v>287</v>
      </c>
      <c r="G2877" s="3"/>
      <c r="H2877" s="3"/>
      <c r="I2877" s="97" t="s">
        <v>828</v>
      </c>
      <c r="J2877" s="164" t="s">
        <v>93</v>
      </c>
      <c r="K2877" s="165"/>
      <c r="L2877" s="165"/>
      <c r="M2877" s="165"/>
      <c r="N2877" s="165"/>
      <c r="O2877" s="165"/>
      <c r="P2877" s="165"/>
      <c r="Q2877" s="165"/>
      <c r="R2877" s="166"/>
    </row>
    <row r="2878" spans="2:18" ht="14.45" customHeight="1" x14ac:dyDescent="0.25">
      <c r="B2878" s="191" t="s">
        <v>51</v>
      </c>
      <c r="C2878" s="192"/>
      <c r="D2878" s="192"/>
      <c r="E2878" s="192"/>
      <c r="F2878" s="192"/>
      <c r="G2878" s="192"/>
      <c r="H2878" s="192"/>
      <c r="I2878" s="193"/>
      <c r="J2878" s="167" t="s">
        <v>380</v>
      </c>
      <c r="K2878" s="168"/>
      <c r="L2878" s="168"/>
      <c r="M2878" s="168"/>
      <c r="N2878" s="168"/>
      <c r="O2878" s="168"/>
      <c r="P2878" s="168"/>
      <c r="Q2878" s="168"/>
      <c r="R2878" s="169"/>
    </row>
    <row r="2879" spans="2:18" ht="58.15" customHeight="1" x14ac:dyDescent="0.25">
      <c r="B2879" s="194"/>
      <c r="C2879" s="195"/>
      <c r="D2879" s="195"/>
      <c r="E2879" s="195"/>
      <c r="F2879" s="195"/>
      <c r="G2879" s="195"/>
      <c r="H2879" s="195"/>
      <c r="I2879" s="196"/>
      <c r="J2879" s="170"/>
      <c r="K2879" s="171"/>
      <c r="L2879" s="171"/>
      <c r="M2879" s="171"/>
      <c r="N2879" s="171"/>
      <c r="O2879" s="171"/>
      <c r="P2879" s="171"/>
      <c r="Q2879" s="171"/>
      <c r="R2879" s="172"/>
    </row>
    <row r="2880" spans="2:18" ht="14.45" customHeight="1" x14ac:dyDescent="0.25">
      <c r="B2880" s="191" t="s">
        <v>54</v>
      </c>
      <c r="C2880" s="192"/>
      <c r="D2880" s="192"/>
      <c r="E2880" s="192"/>
      <c r="F2880" s="192"/>
      <c r="G2880" s="192"/>
      <c r="H2880" s="192"/>
      <c r="I2880" s="193"/>
      <c r="J2880" s="132" t="s">
        <v>418</v>
      </c>
      <c r="K2880" s="133"/>
      <c r="L2880" s="133"/>
      <c r="M2880" s="133"/>
      <c r="N2880" s="133"/>
      <c r="O2880" s="133"/>
      <c r="P2880" s="133"/>
      <c r="Q2880" s="133"/>
      <c r="R2880" s="134"/>
    </row>
    <row r="2881" spans="2:18" x14ac:dyDescent="0.25">
      <c r="B2881" s="194"/>
      <c r="C2881" s="195"/>
      <c r="D2881" s="195"/>
      <c r="E2881" s="195"/>
      <c r="F2881" s="195"/>
      <c r="G2881" s="195"/>
      <c r="H2881" s="195"/>
      <c r="I2881" s="196"/>
      <c r="J2881" s="135"/>
      <c r="K2881" s="136"/>
      <c r="L2881" s="136"/>
      <c r="M2881" s="136"/>
      <c r="N2881" s="136"/>
      <c r="O2881" s="136"/>
      <c r="P2881" s="136"/>
      <c r="Q2881" s="136"/>
      <c r="R2881" s="137"/>
    </row>
    <row r="2882" spans="2:18" x14ac:dyDescent="0.25">
      <c r="B2882" s="191" t="s">
        <v>363</v>
      </c>
      <c r="C2882" s="192"/>
      <c r="D2882" s="192"/>
      <c r="E2882" s="192"/>
      <c r="F2882" s="192"/>
      <c r="G2882" s="192"/>
      <c r="H2882" s="192"/>
      <c r="I2882" s="193"/>
      <c r="J2882" s="135"/>
      <c r="K2882" s="136"/>
      <c r="L2882" s="136"/>
      <c r="M2882" s="136"/>
      <c r="N2882" s="136"/>
      <c r="O2882" s="136"/>
      <c r="P2882" s="136"/>
      <c r="Q2882" s="136"/>
      <c r="R2882" s="137"/>
    </row>
    <row r="2883" spans="2:18" ht="15.75" thickBot="1" x14ac:dyDescent="0.3">
      <c r="B2883" s="197"/>
      <c r="C2883" s="198"/>
      <c r="D2883" s="198"/>
      <c r="E2883" s="198"/>
      <c r="F2883" s="198"/>
      <c r="G2883" s="198"/>
      <c r="H2883" s="198"/>
      <c r="I2883" s="199"/>
      <c r="J2883" s="138"/>
      <c r="K2883" s="139"/>
      <c r="L2883" s="139"/>
      <c r="M2883" s="139"/>
      <c r="N2883" s="139"/>
      <c r="O2883" s="139"/>
      <c r="P2883" s="139"/>
      <c r="Q2883" s="139"/>
      <c r="R2883" s="140"/>
    </row>
    <row r="2884" spans="2:18" thickBot="1" x14ac:dyDescent="0.35"/>
    <row r="2885" spans="2:18" x14ac:dyDescent="0.25">
      <c r="B2885" s="173" t="s">
        <v>1</v>
      </c>
      <c r="C2885" s="154"/>
      <c r="D2885" s="154"/>
      <c r="E2885" s="154"/>
      <c r="F2885" s="154"/>
      <c r="G2885" s="154"/>
      <c r="H2885" s="154"/>
      <c r="I2885" s="154"/>
      <c r="J2885" s="154"/>
      <c r="K2885" s="154"/>
      <c r="L2885" s="154"/>
      <c r="M2885" s="154"/>
      <c r="N2885" s="154"/>
      <c r="O2885" s="154"/>
      <c r="P2885" s="154"/>
      <c r="Q2885" s="154"/>
      <c r="R2885" s="155"/>
    </row>
    <row r="2886" spans="2:18" x14ac:dyDescent="0.25">
      <c r="B2886" s="174"/>
      <c r="C2886" s="157"/>
      <c r="D2886" s="157"/>
      <c r="E2886" s="157"/>
      <c r="F2886" s="157"/>
      <c r="G2886" s="157"/>
      <c r="H2886" s="157"/>
      <c r="I2886" s="157"/>
      <c r="J2886" s="157"/>
      <c r="K2886" s="157"/>
      <c r="L2886" s="157"/>
      <c r="M2886" s="157"/>
      <c r="N2886" s="157"/>
      <c r="O2886" s="157"/>
      <c r="P2886" s="157"/>
      <c r="Q2886" s="157"/>
      <c r="R2886" s="158"/>
    </row>
    <row r="2887" spans="2:18" x14ac:dyDescent="0.25">
      <c r="B2887" s="174"/>
      <c r="C2887" s="157"/>
      <c r="D2887" s="157"/>
      <c r="E2887" s="157"/>
      <c r="F2887" s="157"/>
      <c r="G2887" s="157"/>
      <c r="H2887" s="157"/>
      <c r="I2887" s="157"/>
      <c r="J2887" s="157"/>
      <c r="K2887" s="157"/>
      <c r="L2887" s="157"/>
      <c r="M2887" s="157"/>
      <c r="N2887" s="157"/>
      <c r="O2887" s="157"/>
      <c r="P2887" s="157"/>
      <c r="Q2887" s="157"/>
      <c r="R2887" s="158"/>
    </row>
    <row r="2888" spans="2:18" x14ac:dyDescent="0.25">
      <c r="B2888" s="174" t="s">
        <v>2</v>
      </c>
      <c r="C2888" s="157"/>
      <c r="D2888" s="157"/>
      <c r="E2888" s="157"/>
      <c r="F2888" s="157"/>
      <c r="G2888" s="157"/>
      <c r="H2888" s="157"/>
      <c r="I2888" s="157"/>
      <c r="J2888" s="157"/>
      <c r="K2888" s="157"/>
      <c r="L2888" s="157"/>
      <c r="M2888" s="157"/>
      <c r="N2888" s="157"/>
      <c r="O2888" s="157"/>
      <c r="P2888" s="157"/>
      <c r="Q2888" s="157"/>
      <c r="R2888" s="158"/>
    </row>
    <row r="2889" spans="2:18" x14ac:dyDescent="0.25">
      <c r="B2889" s="174"/>
      <c r="C2889" s="157"/>
      <c r="D2889" s="157"/>
      <c r="E2889" s="157"/>
      <c r="F2889" s="157"/>
      <c r="G2889" s="157"/>
      <c r="H2889" s="157"/>
      <c r="I2889" s="157"/>
      <c r="J2889" s="157"/>
      <c r="K2889" s="157"/>
      <c r="L2889" s="157"/>
      <c r="M2889" s="157"/>
      <c r="N2889" s="157"/>
      <c r="O2889" s="157"/>
      <c r="P2889" s="157"/>
      <c r="Q2889" s="157"/>
      <c r="R2889" s="158"/>
    </row>
    <row r="2890" spans="2:18" ht="15.75" thickBot="1" x14ac:dyDescent="0.3">
      <c r="B2890" s="175" t="s">
        <v>3</v>
      </c>
      <c r="C2890" s="146"/>
      <c r="D2890" s="146"/>
      <c r="E2890" s="146"/>
      <c r="F2890" s="146"/>
      <c r="G2890" s="146"/>
      <c r="H2890" s="146"/>
      <c r="I2890" s="146"/>
      <c r="J2890" s="146"/>
      <c r="K2890" s="146"/>
      <c r="L2890" s="146"/>
      <c r="M2890" s="146"/>
      <c r="N2890" s="146"/>
      <c r="O2890" s="146"/>
      <c r="P2890" s="146"/>
      <c r="Q2890" s="146"/>
      <c r="R2890" s="176"/>
    </row>
    <row r="2891" spans="2:18" thickBot="1" x14ac:dyDescent="0.35"/>
    <row r="2892" spans="2:18" ht="14.45" x14ac:dyDescent="0.3">
      <c r="B2892" s="177"/>
      <c r="C2892" s="178"/>
      <c r="D2892" s="178"/>
      <c r="E2892" s="178"/>
      <c r="F2892" s="178"/>
      <c r="G2892" s="178"/>
      <c r="H2892" s="178"/>
      <c r="I2892" s="178"/>
      <c r="J2892" s="178"/>
      <c r="K2892" s="178"/>
      <c r="L2892" s="178"/>
      <c r="M2892" s="178"/>
      <c r="N2892" s="178"/>
      <c r="O2892" s="178"/>
      <c r="P2892" s="178"/>
      <c r="Q2892" s="178"/>
      <c r="R2892" s="9"/>
    </row>
    <row r="2893" spans="2:18" ht="15.75" thickBot="1" x14ac:dyDescent="0.3">
      <c r="B2893" s="143" t="s">
        <v>4</v>
      </c>
      <c r="C2893" s="144"/>
      <c r="D2893" s="146" t="s">
        <v>273</v>
      </c>
      <c r="E2893" s="146"/>
      <c r="F2893" s="58"/>
      <c r="G2893" s="58" t="s">
        <v>7</v>
      </c>
      <c r="H2893" s="179">
        <v>43548</v>
      </c>
      <c r="I2893" s="146"/>
      <c r="J2893" s="58"/>
      <c r="K2893" s="58" t="s">
        <v>11</v>
      </c>
      <c r="L2893" s="147" t="s">
        <v>228</v>
      </c>
      <c r="M2893" s="147"/>
      <c r="N2893" s="58"/>
      <c r="O2893" s="58" t="s">
        <v>13</v>
      </c>
      <c r="P2893" s="100" t="s">
        <v>232</v>
      </c>
      <c r="Q2893" s="144"/>
      <c r="R2893" s="145"/>
    </row>
    <row r="2894" spans="2:18" ht="14.45" x14ac:dyDescent="0.3">
      <c r="B2894" s="143"/>
      <c r="C2894" s="144"/>
      <c r="D2894" s="144"/>
      <c r="E2894" s="144"/>
      <c r="F2894" s="144"/>
      <c r="G2894" s="144"/>
      <c r="H2894" s="144"/>
      <c r="I2894" s="144"/>
      <c r="J2894" s="144"/>
      <c r="K2894" s="144"/>
      <c r="L2894" s="144"/>
      <c r="M2894" s="144"/>
      <c r="N2894" s="144"/>
      <c r="O2894" s="144"/>
      <c r="P2894" s="144"/>
      <c r="Q2894" s="144"/>
      <c r="R2894" s="145"/>
    </row>
    <row r="2895" spans="2:18" ht="15.75" thickBot="1" x14ac:dyDescent="0.3">
      <c r="B2895" s="143" t="s">
        <v>5</v>
      </c>
      <c r="C2895" s="144"/>
      <c r="D2895" s="146"/>
      <c r="E2895" s="146"/>
      <c r="F2895" s="58"/>
      <c r="G2895" s="58" t="s">
        <v>8</v>
      </c>
      <c r="H2895" s="146">
        <v>1230</v>
      </c>
      <c r="I2895" s="146"/>
      <c r="J2895" s="58"/>
      <c r="K2895" s="58" t="s">
        <v>12</v>
      </c>
      <c r="L2895" s="147"/>
      <c r="M2895" s="147"/>
      <c r="N2895" s="58"/>
      <c r="O2895" s="58" t="s">
        <v>14</v>
      </c>
      <c r="P2895" s="28" t="s">
        <v>233</v>
      </c>
      <c r="Q2895" s="144"/>
      <c r="R2895" s="145"/>
    </row>
    <row r="2896" spans="2:18" ht="14.45" x14ac:dyDescent="0.3">
      <c r="B2896" s="143"/>
      <c r="C2896" s="144"/>
      <c r="D2896" s="144"/>
      <c r="E2896" s="144"/>
      <c r="F2896" s="144"/>
      <c r="G2896" s="144"/>
      <c r="H2896" s="144"/>
      <c r="I2896" s="144"/>
      <c r="J2896" s="144"/>
      <c r="K2896" s="144"/>
      <c r="L2896" s="144"/>
      <c r="M2896" s="144"/>
      <c r="N2896" s="144"/>
      <c r="O2896" s="144"/>
      <c r="P2896" s="144"/>
      <c r="Q2896" s="144"/>
      <c r="R2896" s="145"/>
    </row>
    <row r="2897" spans="2:18" ht="15.75" thickBot="1" x14ac:dyDescent="0.3">
      <c r="B2897" s="143" t="s">
        <v>6</v>
      </c>
      <c r="C2897" s="144"/>
      <c r="D2897" s="146" t="s">
        <v>213</v>
      </c>
      <c r="E2897" s="146"/>
      <c r="F2897" s="58"/>
      <c r="G2897" s="58" t="s">
        <v>9</v>
      </c>
      <c r="H2897" s="146" t="s">
        <v>214</v>
      </c>
      <c r="I2897" s="146"/>
      <c r="J2897" s="58"/>
      <c r="K2897" s="58" t="s">
        <v>10</v>
      </c>
      <c r="L2897" s="147"/>
      <c r="M2897" s="147"/>
      <c r="N2897" s="58"/>
      <c r="O2897" s="58" t="s">
        <v>15</v>
      </c>
      <c r="P2897" s="47">
        <v>99</v>
      </c>
      <c r="Q2897" s="46" t="s">
        <v>16</v>
      </c>
      <c r="R2897" s="48">
        <v>154</v>
      </c>
    </row>
    <row r="2898" spans="2:18" thickBot="1" x14ac:dyDescent="0.35">
      <c r="B2898" s="148"/>
      <c r="C2898" s="149"/>
      <c r="D2898" s="149"/>
      <c r="E2898" s="149"/>
      <c r="F2898" s="149"/>
      <c r="G2898" s="149"/>
      <c r="H2898" s="149"/>
      <c r="I2898" s="149"/>
      <c r="J2898" s="149"/>
      <c r="K2898" s="149"/>
      <c r="L2898" s="149"/>
      <c r="M2898" s="149"/>
      <c r="N2898" s="149"/>
      <c r="O2898" s="149"/>
      <c r="P2898" s="149"/>
      <c r="Q2898" s="149"/>
      <c r="R2898" s="150"/>
    </row>
    <row r="2899" spans="2:18" thickBot="1" x14ac:dyDescent="0.35"/>
    <row r="2900" spans="2:18" x14ac:dyDescent="0.25">
      <c r="B2900" s="182" t="s">
        <v>17</v>
      </c>
      <c r="C2900" s="183"/>
      <c r="D2900" s="183"/>
      <c r="E2900" s="183"/>
      <c r="F2900" s="183"/>
      <c r="G2900" s="183"/>
      <c r="H2900" s="183"/>
      <c r="I2900" s="184"/>
      <c r="J2900" s="153" t="s">
        <v>24</v>
      </c>
      <c r="K2900" s="154"/>
      <c r="L2900" s="154"/>
      <c r="M2900" s="154"/>
      <c r="N2900" s="154"/>
      <c r="O2900" s="154"/>
      <c r="P2900" s="154"/>
      <c r="Q2900" s="154"/>
      <c r="R2900" s="155"/>
    </row>
    <row r="2901" spans="2:18" x14ac:dyDescent="0.25">
      <c r="B2901" s="162" t="s">
        <v>18</v>
      </c>
      <c r="C2901" s="163" t="s">
        <v>19</v>
      </c>
      <c r="D2901" s="163" t="s">
        <v>20</v>
      </c>
      <c r="E2901" s="147" t="s">
        <v>25</v>
      </c>
      <c r="F2901" s="147"/>
      <c r="G2901" s="147" t="s">
        <v>26</v>
      </c>
      <c r="H2901" s="147"/>
      <c r="I2901" s="163" t="s">
        <v>23</v>
      </c>
      <c r="J2901" s="156"/>
      <c r="K2901" s="157"/>
      <c r="L2901" s="157"/>
      <c r="M2901" s="157"/>
      <c r="N2901" s="157"/>
      <c r="O2901" s="157"/>
      <c r="P2901" s="157"/>
      <c r="Q2901" s="157"/>
      <c r="R2901" s="158"/>
    </row>
    <row r="2902" spans="2:18" x14ac:dyDescent="0.25">
      <c r="B2902" s="162"/>
      <c r="C2902" s="163"/>
      <c r="D2902" s="163"/>
      <c r="E2902" s="6" t="s">
        <v>21</v>
      </c>
      <c r="F2902" s="6" t="s">
        <v>22</v>
      </c>
      <c r="G2902" s="6" t="s">
        <v>21</v>
      </c>
      <c r="H2902" s="6" t="s">
        <v>22</v>
      </c>
      <c r="I2902" s="163"/>
      <c r="J2902" s="159"/>
      <c r="K2902" s="160"/>
      <c r="L2902" s="160"/>
      <c r="M2902" s="160"/>
      <c r="N2902" s="160"/>
      <c r="O2902" s="160"/>
      <c r="P2902" s="160"/>
      <c r="Q2902" s="160"/>
      <c r="R2902" s="161"/>
    </row>
    <row r="2903" spans="2:18" ht="36" customHeight="1" x14ac:dyDescent="0.25">
      <c r="B2903" s="11" t="s">
        <v>50</v>
      </c>
      <c r="C2903" s="12" t="s">
        <v>58</v>
      </c>
      <c r="D2903" s="12" t="s">
        <v>56</v>
      </c>
      <c r="E2903" s="12" t="s">
        <v>62</v>
      </c>
      <c r="F2903" s="12" t="s">
        <v>268</v>
      </c>
      <c r="G2903" s="3"/>
      <c r="H2903" s="3"/>
      <c r="I2903" s="97" t="s">
        <v>829</v>
      </c>
      <c r="J2903" s="164" t="s">
        <v>93</v>
      </c>
      <c r="K2903" s="165"/>
      <c r="L2903" s="165"/>
      <c r="M2903" s="165"/>
      <c r="N2903" s="165"/>
      <c r="O2903" s="165"/>
      <c r="P2903" s="165"/>
      <c r="Q2903" s="165"/>
      <c r="R2903" s="166"/>
    </row>
    <row r="2904" spans="2:18" ht="28.15" customHeight="1" x14ac:dyDescent="0.25">
      <c r="B2904" s="11" t="s">
        <v>94</v>
      </c>
      <c r="C2904" s="12" t="s">
        <v>58</v>
      </c>
      <c r="D2904" s="12" t="s">
        <v>56</v>
      </c>
      <c r="E2904" s="12" t="s">
        <v>62</v>
      </c>
      <c r="F2904" s="12" t="s">
        <v>268</v>
      </c>
      <c r="G2904" s="3"/>
      <c r="H2904" s="3"/>
      <c r="I2904" s="45"/>
      <c r="J2904" s="164" t="s">
        <v>93</v>
      </c>
      <c r="K2904" s="165"/>
      <c r="L2904" s="165"/>
      <c r="M2904" s="165"/>
      <c r="N2904" s="165"/>
      <c r="O2904" s="165"/>
      <c r="P2904" s="165"/>
      <c r="Q2904" s="165"/>
      <c r="R2904" s="166"/>
    </row>
    <row r="2905" spans="2:18" ht="14.45" customHeight="1" x14ac:dyDescent="0.25">
      <c r="B2905" s="191" t="s">
        <v>51</v>
      </c>
      <c r="C2905" s="192"/>
      <c r="D2905" s="192"/>
      <c r="E2905" s="192"/>
      <c r="F2905" s="192"/>
      <c r="G2905" s="192"/>
      <c r="H2905" s="192"/>
      <c r="I2905" s="193"/>
      <c r="J2905" s="167" t="s">
        <v>380</v>
      </c>
      <c r="K2905" s="168"/>
      <c r="L2905" s="168"/>
      <c r="M2905" s="168"/>
      <c r="N2905" s="168"/>
      <c r="O2905" s="168"/>
      <c r="P2905" s="168"/>
      <c r="Q2905" s="168"/>
      <c r="R2905" s="169"/>
    </row>
    <row r="2906" spans="2:18" ht="60" customHeight="1" x14ac:dyDescent="0.25">
      <c r="B2906" s="194"/>
      <c r="C2906" s="195"/>
      <c r="D2906" s="195"/>
      <c r="E2906" s="195"/>
      <c r="F2906" s="195"/>
      <c r="G2906" s="195"/>
      <c r="H2906" s="195"/>
      <c r="I2906" s="196"/>
      <c r="J2906" s="170"/>
      <c r="K2906" s="171"/>
      <c r="L2906" s="171"/>
      <c r="M2906" s="171"/>
      <c r="N2906" s="171"/>
      <c r="O2906" s="171"/>
      <c r="P2906" s="171"/>
      <c r="Q2906" s="171"/>
      <c r="R2906" s="172"/>
    </row>
    <row r="2907" spans="2:18" ht="14.45" customHeight="1" x14ac:dyDescent="0.25">
      <c r="B2907" s="191" t="s">
        <v>54</v>
      </c>
      <c r="C2907" s="192"/>
      <c r="D2907" s="192"/>
      <c r="E2907" s="192"/>
      <c r="F2907" s="192"/>
      <c r="G2907" s="192"/>
      <c r="H2907" s="192"/>
      <c r="I2907" s="193"/>
      <c r="J2907" s="132" t="s">
        <v>419</v>
      </c>
      <c r="K2907" s="133"/>
      <c r="L2907" s="133"/>
      <c r="M2907" s="133"/>
      <c r="N2907" s="133"/>
      <c r="O2907" s="133"/>
      <c r="P2907" s="133"/>
      <c r="Q2907" s="133"/>
      <c r="R2907" s="134"/>
    </row>
    <row r="2908" spans="2:18" x14ac:dyDescent="0.25">
      <c r="B2908" s="194"/>
      <c r="C2908" s="195"/>
      <c r="D2908" s="195"/>
      <c r="E2908" s="195"/>
      <c r="F2908" s="195"/>
      <c r="G2908" s="195"/>
      <c r="H2908" s="195"/>
      <c r="I2908" s="196"/>
      <c r="J2908" s="135"/>
      <c r="K2908" s="136"/>
      <c r="L2908" s="136"/>
      <c r="M2908" s="136"/>
      <c r="N2908" s="136"/>
      <c r="O2908" s="136"/>
      <c r="P2908" s="136"/>
      <c r="Q2908" s="136"/>
      <c r="R2908" s="137"/>
    </row>
    <row r="2909" spans="2:18" x14ac:dyDescent="0.25">
      <c r="B2909" s="191" t="s">
        <v>363</v>
      </c>
      <c r="C2909" s="192"/>
      <c r="D2909" s="192"/>
      <c r="E2909" s="192"/>
      <c r="F2909" s="192"/>
      <c r="G2909" s="192"/>
      <c r="H2909" s="192"/>
      <c r="I2909" s="193"/>
      <c r="J2909" s="135"/>
      <c r="K2909" s="136"/>
      <c r="L2909" s="136"/>
      <c r="M2909" s="136"/>
      <c r="N2909" s="136"/>
      <c r="O2909" s="136"/>
      <c r="P2909" s="136"/>
      <c r="Q2909" s="136"/>
      <c r="R2909" s="137"/>
    </row>
    <row r="2910" spans="2:18" ht="15.75" thickBot="1" x14ac:dyDescent="0.3">
      <c r="B2910" s="197"/>
      <c r="C2910" s="198"/>
      <c r="D2910" s="198"/>
      <c r="E2910" s="198"/>
      <c r="F2910" s="198"/>
      <c r="G2910" s="198"/>
      <c r="H2910" s="198"/>
      <c r="I2910" s="199"/>
      <c r="J2910" s="138"/>
      <c r="K2910" s="139"/>
      <c r="L2910" s="139"/>
      <c r="M2910" s="139"/>
      <c r="N2910" s="139"/>
      <c r="O2910" s="139"/>
      <c r="P2910" s="139"/>
      <c r="Q2910" s="139"/>
      <c r="R2910" s="140"/>
    </row>
    <row r="2911" spans="2:18" thickBot="1" x14ac:dyDescent="0.35"/>
    <row r="2912" spans="2:18" x14ac:dyDescent="0.25">
      <c r="B2912" s="173" t="s">
        <v>1</v>
      </c>
      <c r="C2912" s="154"/>
      <c r="D2912" s="154"/>
      <c r="E2912" s="154"/>
      <c r="F2912" s="154"/>
      <c r="G2912" s="154"/>
      <c r="H2912" s="154"/>
      <c r="I2912" s="154"/>
      <c r="J2912" s="154"/>
      <c r="K2912" s="154"/>
      <c r="L2912" s="154"/>
      <c r="M2912" s="154"/>
      <c r="N2912" s="154"/>
      <c r="O2912" s="154"/>
      <c r="P2912" s="154"/>
      <c r="Q2912" s="154"/>
      <c r="R2912" s="155"/>
    </row>
    <row r="2913" spans="2:18" x14ac:dyDescent="0.25">
      <c r="B2913" s="174"/>
      <c r="C2913" s="157"/>
      <c r="D2913" s="157"/>
      <c r="E2913" s="157"/>
      <c r="F2913" s="157"/>
      <c r="G2913" s="157"/>
      <c r="H2913" s="157"/>
      <c r="I2913" s="157"/>
      <c r="J2913" s="157"/>
      <c r="K2913" s="157"/>
      <c r="L2913" s="157"/>
      <c r="M2913" s="157"/>
      <c r="N2913" s="157"/>
      <c r="O2913" s="157"/>
      <c r="P2913" s="157"/>
      <c r="Q2913" s="157"/>
      <c r="R2913" s="158"/>
    </row>
    <row r="2914" spans="2:18" x14ac:dyDescent="0.25">
      <c r="B2914" s="174"/>
      <c r="C2914" s="157"/>
      <c r="D2914" s="157"/>
      <c r="E2914" s="157"/>
      <c r="F2914" s="157"/>
      <c r="G2914" s="157"/>
      <c r="H2914" s="157"/>
      <c r="I2914" s="157"/>
      <c r="J2914" s="157"/>
      <c r="K2914" s="157"/>
      <c r="L2914" s="157"/>
      <c r="M2914" s="157"/>
      <c r="N2914" s="157"/>
      <c r="O2914" s="157"/>
      <c r="P2914" s="157"/>
      <c r="Q2914" s="157"/>
      <c r="R2914" s="158"/>
    </row>
    <row r="2915" spans="2:18" x14ac:dyDescent="0.25">
      <c r="B2915" s="174" t="s">
        <v>2</v>
      </c>
      <c r="C2915" s="157"/>
      <c r="D2915" s="157"/>
      <c r="E2915" s="157"/>
      <c r="F2915" s="157"/>
      <c r="G2915" s="157"/>
      <c r="H2915" s="157"/>
      <c r="I2915" s="157"/>
      <c r="J2915" s="157"/>
      <c r="K2915" s="157"/>
      <c r="L2915" s="157"/>
      <c r="M2915" s="157"/>
      <c r="N2915" s="157"/>
      <c r="O2915" s="157"/>
      <c r="P2915" s="157"/>
      <c r="Q2915" s="157"/>
      <c r="R2915" s="158"/>
    </row>
    <row r="2916" spans="2:18" x14ac:dyDescent="0.25">
      <c r="B2916" s="174"/>
      <c r="C2916" s="157"/>
      <c r="D2916" s="157"/>
      <c r="E2916" s="157"/>
      <c r="F2916" s="157"/>
      <c r="G2916" s="157"/>
      <c r="H2916" s="157"/>
      <c r="I2916" s="157"/>
      <c r="J2916" s="157"/>
      <c r="K2916" s="157"/>
      <c r="L2916" s="157"/>
      <c r="M2916" s="157"/>
      <c r="N2916" s="157"/>
      <c r="O2916" s="157"/>
      <c r="P2916" s="157"/>
      <c r="Q2916" s="157"/>
      <c r="R2916" s="158"/>
    </row>
    <row r="2917" spans="2:18" ht="15.75" thickBot="1" x14ac:dyDescent="0.3">
      <c r="B2917" s="175" t="s">
        <v>3</v>
      </c>
      <c r="C2917" s="146"/>
      <c r="D2917" s="146"/>
      <c r="E2917" s="146"/>
      <c r="F2917" s="146"/>
      <c r="G2917" s="146"/>
      <c r="H2917" s="146"/>
      <c r="I2917" s="146"/>
      <c r="J2917" s="146"/>
      <c r="K2917" s="146"/>
      <c r="L2917" s="146"/>
      <c r="M2917" s="146"/>
      <c r="N2917" s="146"/>
      <c r="O2917" s="146"/>
      <c r="P2917" s="146"/>
      <c r="Q2917" s="146"/>
      <c r="R2917" s="176"/>
    </row>
    <row r="2918" spans="2:18" thickBot="1" x14ac:dyDescent="0.35"/>
    <row r="2919" spans="2:18" ht="14.45" x14ac:dyDescent="0.3">
      <c r="B2919" s="177"/>
      <c r="C2919" s="178"/>
      <c r="D2919" s="178"/>
      <c r="E2919" s="178"/>
      <c r="F2919" s="178"/>
      <c r="G2919" s="178"/>
      <c r="H2919" s="178"/>
      <c r="I2919" s="178"/>
      <c r="J2919" s="178"/>
      <c r="K2919" s="178"/>
      <c r="L2919" s="178"/>
      <c r="M2919" s="178"/>
      <c r="N2919" s="178"/>
      <c r="O2919" s="178"/>
      <c r="P2919" s="178"/>
      <c r="Q2919" s="178"/>
      <c r="R2919" s="9"/>
    </row>
    <row r="2920" spans="2:18" ht="15.75" thickBot="1" x14ac:dyDescent="0.3">
      <c r="B2920" s="143" t="s">
        <v>4</v>
      </c>
      <c r="C2920" s="144"/>
      <c r="D2920" s="146" t="s">
        <v>273</v>
      </c>
      <c r="E2920" s="146"/>
      <c r="F2920" s="58"/>
      <c r="G2920" s="58" t="s">
        <v>7</v>
      </c>
      <c r="H2920" s="179">
        <v>43548</v>
      </c>
      <c r="I2920" s="146"/>
      <c r="J2920" s="58"/>
      <c r="K2920" s="58" t="s">
        <v>11</v>
      </c>
      <c r="L2920" s="147" t="s">
        <v>228</v>
      </c>
      <c r="M2920" s="147"/>
      <c r="N2920" s="58"/>
      <c r="O2920" s="58" t="s">
        <v>13</v>
      </c>
      <c r="P2920" s="100" t="s">
        <v>233</v>
      </c>
      <c r="Q2920" s="144"/>
      <c r="R2920" s="145"/>
    </row>
    <row r="2921" spans="2:18" ht="14.45" x14ac:dyDescent="0.3">
      <c r="B2921" s="143"/>
      <c r="C2921" s="144"/>
      <c r="D2921" s="144"/>
      <c r="E2921" s="144"/>
      <c r="F2921" s="144"/>
      <c r="G2921" s="144"/>
      <c r="H2921" s="144"/>
      <c r="I2921" s="144"/>
      <c r="J2921" s="144"/>
      <c r="K2921" s="144"/>
      <c r="L2921" s="144"/>
      <c r="M2921" s="144"/>
      <c r="N2921" s="144"/>
      <c r="O2921" s="144"/>
      <c r="P2921" s="144"/>
      <c r="Q2921" s="144"/>
      <c r="R2921" s="145"/>
    </row>
    <row r="2922" spans="2:18" ht="15.75" thickBot="1" x14ac:dyDescent="0.3">
      <c r="B2922" s="143" t="s">
        <v>5</v>
      </c>
      <c r="C2922" s="144"/>
      <c r="D2922" s="146"/>
      <c r="E2922" s="146"/>
      <c r="F2922" s="58"/>
      <c r="G2922" s="58" t="s">
        <v>8</v>
      </c>
      <c r="H2922" s="146">
        <v>1230</v>
      </c>
      <c r="I2922" s="146"/>
      <c r="J2922" s="58"/>
      <c r="K2922" s="58" t="s">
        <v>12</v>
      </c>
      <c r="L2922" s="147"/>
      <c r="M2922" s="147"/>
      <c r="N2922" s="58"/>
      <c r="O2922" s="58" t="s">
        <v>14</v>
      </c>
      <c r="P2922" s="28" t="s">
        <v>234</v>
      </c>
      <c r="Q2922" s="144"/>
      <c r="R2922" s="145"/>
    </row>
    <row r="2923" spans="2:18" ht="14.45" x14ac:dyDescent="0.3">
      <c r="B2923" s="143"/>
      <c r="C2923" s="144"/>
      <c r="D2923" s="144"/>
      <c r="E2923" s="144"/>
      <c r="F2923" s="144"/>
      <c r="G2923" s="144"/>
      <c r="H2923" s="144"/>
      <c r="I2923" s="144"/>
      <c r="J2923" s="144"/>
      <c r="K2923" s="144"/>
      <c r="L2923" s="144"/>
      <c r="M2923" s="144"/>
      <c r="N2923" s="144"/>
      <c r="O2923" s="144"/>
      <c r="P2923" s="144"/>
      <c r="Q2923" s="144"/>
      <c r="R2923" s="145"/>
    </row>
    <row r="2924" spans="2:18" ht="15.75" thickBot="1" x14ac:dyDescent="0.3">
      <c r="B2924" s="143" t="s">
        <v>6</v>
      </c>
      <c r="C2924" s="144"/>
      <c r="D2924" s="146" t="s">
        <v>213</v>
      </c>
      <c r="E2924" s="146"/>
      <c r="F2924" s="58"/>
      <c r="G2924" s="58" t="s">
        <v>9</v>
      </c>
      <c r="H2924" s="146" t="s">
        <v>214</v>
      </c>
      <c r="I2924" s="146"/>
      <c r="J2924" s="58"/>
      <c r="K2924" s="58" t="s">
        <v>10</v>
      </c>
      <c r="L2924" s="147"/>
      <c r="M2924" s="147"/>
      <c r="N2924" s="58"/>
      <c r="O2924" s="58" t="s">
        <v>15</v>
      </c>
      <c r="P2924" s="47">
        <v>100</v>
      </c>
      <c r="Q2924" s="46" t="s">
        <v>16</v>
      </c>
      <c r="R2924" s="48">
        <v>154</v>
      </c>
    </row>
    <row r="2925" spans="2:18" thickBot="1" x14ac:dyDescent="0.35">
      <c r="B2925" s="148"/>
      <c r="C2925" s="149"/>
      <c r="D2925" s="149"/>
      <c r="E2925" s="149"/>
      <c r="F2925" s="149"/>
      <c r="G2925" s="149"/>
      <c r="H2925" s="149"/>
      <c r="I2925" s="149"/>
      <c r="J2925" s="149"/>
      <c r="K2925" s="149"/>
      <c r="L2925" s="149"/>
      <c r="M2925" s="149"/>
      <c r="N2925" s="149"/>
      <c r="O2925" s="149"/>
      <c r="P2925" s="149"/>
      <c r="Q2925" s="149"/>
      <c r="R2925" s="150"/>
    </row>
    <row r="2926" spans="2:18" thickBot="1" x14ac:dyDescent="0.35"/>
    <row r="2927" spans="2:18" x14ac:dyDescent="0.25">
      <c r="B2927" s="182" t="s">
        <v>17</v>
      </c>
      <c r="C2927" s="183"/>
      <c r="D2927" s="183"/>
      <c r="E2927" s="183"/>
      <c r="F2927" s="183"/>
      <c r="G2927" s="183"/>
      <c r="H2927" s="183"/>
      <c r="I2927" s="184"/>
      <c r="J2927" s="153" t="s">
        <v>24</v>
      </c>
      <c r="K2927" s="154"/>
      <c r="L2927" s="154"/>
      <c r="M2927" s="154"/>
      <c r="N2927" s="154"/>
      <c r="O2927" s="154"/>
      <c r="P2927" s="154"/>
      <c r="Q2927" s="154"/>
      <c r="R2927" s="155"/>
    </row>
    <row r="2928" spans="2:18" x14ac:dyDescent="0.25">
      <c r="B2928" s="162" t="s">
        <v>18</v>
      </c>
      <c r="C2928" s="163" t="s">
        <v>19</v>
      </c>
      <c r="D2928" s="163" t="s">
        <v>20</v>
      </c>
      <c r="E2928" s="147" t="s">
        <v>25</v>
      </c>
      <c r="F2928" s="147"/>
      <c r="G2928" s="147" t="s">
        <v>26</v>
      </c>
      <c r="H2928" s="147"/>
      <c r="I2928" s="163" t="s">
        <v>23</v>
      </c>
      <c r="J2928" s="156"/>
      <c r="K2928" s="157"/>
      <c r="L2928" s="157"/>
      <c r="M2928" s="157"/>
      <c r="N2928" s="157"/>
      <c r="O2928" s="157"/>
      <c r="P2928" s="157"/>
      <c r="Q2928" s="157"/>
      <c r="R2928" s="158"/>
    </row>
    <row r="2929" spans="2:18" x14ac:dyDescent="0.25">
      <c r="B2929" s="162"/>
      <c r="C2929" s="163"/>
      <c r="D2929" s="163"/>
      <c r="E2929" s="6" t="s">
        <v>21</v>
      </c>
      <c r="F2929" s="6" t="s">
        <v>22</v>
      </c>
      <c r="G2929" s="6" t="s">
        <v>21</v>
      </c>
      <c r="H2929" s="6" t="s">
        <v>22</v>
      </c>
      <c r="I2929" s="163"/>
      <c r="J2929" s="159"/>
      <c r="K2929" s="160"/>
      <c r="L2929" s="160"/>
      <c r="M2929" s="160"/>
      <c r="N2929" s="160"/>
      <c r="O2929" s="160"/>
      <c r="P2929" s="160"/>
      <c r="Q2929" s="160"/>
      <c r="R2929" s="161"/>
    </row>
    <row r="2930" spans="2:18" ht="33" customHeight="1" x14ac:dyDescent="0.25">
      <c r="B2930" s="11" t="s">
        <v>50</v>
      </c>
      <c r="C2930" s="12" t="s">
        <v>58</v>
      </c>
      <c r="D2930" s="12" t="s">
        <v>56</v>
      </c>
      <c r="E2930" s="12" t="s">
        <v>62</v>
      </c>
      <c r="F2930" s="12" t="s">
        <v>268</v>
      </c>
      <c r="G2930" s="3"/>
      <c r="H2930" s="3"/>
      <c r="I2930" s="97" t="s">
        <v>830</v>
      </c>
      <c r="J2930" s="164" t="s">
        <v>93</v>
      </c>
      <c r="K2930" s="165"/>
      <c r="L2930" s="165"/>
      <c r="M2930" s="165"/>
      <c r="N2930" s="165"/>
      <c r="O2930" s="165"/>
      <c r="P2930" s="165"/>
      <c r="Q2930" s="165"/>
      <c r="R2930" s="166"/>
    </row>
    <row r="2931" spans="2:18" ht="33.6" customHeight="1" x14ac:dyDescent="0.25">
      <c r="B2931" s="11" t="s">
        <v>94</v>
      </c>
      <c r="C2931" s="12" t="s">
        <v>58</v>
      </c>
      <c r="D2931" s="12" t="s">
        <v>56</v>
      </c>
      <c r="E2931" s="12" t="s">
        <v>62</v>
      </c>
      <c r="F2931" s="12" t="s">
        <v>268</v>
      </c>
      <c r="G2931" s="3"/>
      <c r="H2931" s="3"/>
      <c r="I2931" s="45"/>
      <c r="J2931" s="164" t="s">
        <v>93</v>
      </c>
      <c r="K2931" s="165"/>
      <c r="L2931" s="165"/>
      <c r="M2931" s="165"/>
      <c r="N2931" s="165"/>
      <c r="O2931" s="165"/>
      <c r="P2931" s="165"/>
      <c r="Q2931" s="165"/>
      <c r="R2931" s="166"/>
    </row>
    <row r="2932" spans="2:18" ht="14.45" customHeight="1" x14ac:dyDescent="0.25">
      <c r="B2932" s="191" t="s">
        <v>51</v>
      </c>
      <c r="C2932" s="192"/>
      <c r="D2932" s="192"/>
      <c r="E2932" s="192"/>
      <c r="F2932" s="192"/>
      <c r="G2932" s="192"/>
      <c r="H2932" s="192"/>
      <c r="I2932" s="193"/>
      <c r="J2932" s="167" t="s">
        <v>380</v>
      </c>
      <c r="K2932" s="168"/>
      <c r="L2932" s="168"/>
      <c r="M2932" s="168"/>
      <c r="N2932" s="168"/>
      <c r="O2932" s="168"/>
      <c r="P2932" s="168"/>
      <c r="Q2932" s="168"/>
      <c r="R2932" s="169"/>
    </row>
    <row r="2933" spans="2:18" ht="63" customHeight="1" x14ac:dyDescent="0.25">
      <c r="B2933" s="194"/>
      <c r="C2933" s="195"/>
      <c r="D2933" s="195"/>
      <c r="E2933" s="195"/>
      <c r="F2933" s="195"/>
      <c r="G2933" s="195"/>
      <c r="H2933" s="195"/>
      <c r="I2933" s="196"/>
      <c r="J2933" s="170"/>
      <c r="K2933" s="171"/>
      <c r="L2933" s="171"/>
      <c r="M2933" s="171"/>
      <c r="N2933" s="171"/>
      <c r="O2933" s="171"/>
      <c r="P2933" s="171"/>
      <c r="Q2933" s="171"/>
      <c r="R2933" s="172"/>
    </row>
    <row r="2934" spans="2:18" ht="14.45" customHeight="1" x14ac:dyDescent="0.25">
      <c r="B2934" s="191" t="s">
        <v>54</v>
      </c>
      <c r="C2934" s="192"/>
      <c r="D2934" s="192"/>
      <c r="E2934" s="192"/>
      <c r="F2934" s="192"/>
      <c r="G2934" s="192"/>
      <c r="H2934" s="192"/>
      <c r="I2934" s="193"/>
      <c r="J2934" s="132" t="s">
        <v>420</v>
      </c>
      <c r="K2934" s="133"/>
      <c r="L2934" s="133"/>
      <c r="M2934" s="133"/>
      <c r="N2934" s="133"/>
      <c r="O2934" s="133"/>
      <c r="P2934" s="133"/>
      <c r="Q2934" s="133"/>
      <c r="R2934" s="134"/>
    </row>
    <row r="2935" spans="2:18" x14ac:dyDescent="0.25">
      <c r="B2935" s="194"/>
      <c r="C2935" s="195"/>
      <c r="D2935" s="195"/>
      <c r="E2935" s="195"/>
      <c r="F2935" s="195"/>
      <c r="G2935" s="195"/>
      <c r="H2935" s="195"/>
      <c r="I2935" s="196"/>
      <c r="J2935" s="135"/>
      <c r="K2935" s="136"/>
      <c r="L2935" s="136"/>
      <c r="M2935" s="136"/>
      <c r="N2935" s="136"/>
      <c r="O2935" s="136"/>
      <c r="P2935" s="136"/>
      <c r="Q2935" s="136"/>
      <c r="R2935" s="137"/>
    </row>
    <row r="2936" spans="2:18" x14ac:dyDescent="0.25">
      <c r="B2936" s="191" t="s">
        <v>363</v>
      </c>
      <c r="C2936" s="192"/>
      <c r="D2936" s="192"/>
      <c r="E2936" s="192"/>
      <c r="F2936" s="192"/>
      <c r="G2936" s="192"/>
      <c r="H2936" s="192"/>
      <c r="I2936" s="193"/>
      <c r="J2936" s="135"/>
      <c r="K2936" s="136"/>
      <c r="L2936" s="136"/>
      <c r="M2936" s="136"/>
      <c r="N2936" s="136"/>
      <c r="O2936" s="136"/>
      <c r="P2936" s="136"/>
      <c r="Q2936" s="136"/>
      <c r="R2936" s="137"/>
    </row>
    <row r="2937" spans="2:18" ht="15.75" thickBot="1" x14ac:dyDescent="0.3">
      <c r="B2937" s="197"/>
      <c r="C2937" s="198"/>
      <c r="D2937" s="198"/>
      <c r="E2937" s="198"/>
      <c r="F2937" s="198"/>
      <c r="G2937" s="198"/>
      <c r="H2937" s="198"/>
      <c r="I2937" s="199"/>
      <c r="J2937" s="138"/>
      <c r="K2937" s="139"/>
      <c r="L2937" s="139"/>
      <c r="M2937" s="139"/>
      <c r="N2937" s="139"/>
      <c r="O2937" s="139"/>
      <c r="P2937" s="139"/>
      <c r="Q2937" s="139"/>
      <c r="R2937" s="140"/>
    </row>
    <row r="2938" spans="2:18" thickBot="1" x14ac:dyDescent="0.35">
      <c r="B2938" s="21"/>
      <c r="C2938" s="21"/>
      <c r="D2938" s="21"/>
      <c r="E2938" s="21"/>
      <c r="F2938" s="21"/>
      <c r="G2938" s="21"/>
      <c r="H2938" s="21"/>
      <c r="I2938" s="21"/>
      <c r="J2938" s="19"/>
      <c r="K2938" s="19"/>
      <c r="L2938" s="19"/>
      <c r="M2938" s="19"/>
      <c r="N2938" s="19"/>
      <c r="O2938" s="19"/>
      <c r="P2938" s="19"/>
      <c r="Q2938" s="19"/>
      <c r="R2938" s="19"/>
    </row>
    <row r="2939" spans="2:18" x14ac:dyDescent="0.25">
      <c r="B2939" s="173" t="s">
        <v>1</v>
      </c>
      <c r="C2939" s="154"/>
      <c r="D2939" s="154"/>
      <c r="E2939" s="154"/>
      <c r="F2939" s="154"/>
      <c r="G2939" s="154"/>
      <c r="H2939" s="154"/>
      <c r="I2939" s="154"/>
      <c r="J2939" s="154"/>
      <c r="K2939" s="154"/>
      <c r="L2939" s="154"/>
      <c r="M2939" s="154"/>
      <c r="N2939" s="154"/>
      <c r="O2939" s="154"/>
      <c r="P2939" s="154"/>
      <c r="Q2939" s="154"/>
      <c r="R2939" s="155"/>
    </row>
    <row r="2940" spans="2:18" x14ac:dyDescent="0.25">
      <c r="B2940" s="174"/>
      <c r="C2940" s="157"/>
      <c r="D2940" s="157"/>
      <c r="E2940" s="157"/>
      <c r="F2940" s="157"/>
      <c r="G2940" s="157"/>
      <c r="H2940" s="157"/>
      <c r="I2940" s="157"/>
      <c r="J2940" s="157"/>
      <c r="K2940" s="157"/>
      <c r="L2940" s="157"/>
      <c r="M2940" s="157"/>
      <c r="N2940" s="157"/>
      <c r="O2940" s="157"/>
      <c r="P2940" s="157"/>
      <c r="Q2940" s="157"/>
      <c r="R2940" s="158"/>
    </row>
    <row r="2941" spans="2:18" x14ac:dyDescent="0.25">
      <c r="B2941" s="174"/>
      <c r="C2941" s="157"/>
      <c r="D2941" s="157"/>
      <c r="E2941" s="157"/>
      <c r="F2941" s="157"/>
      <c r="G2941" s="157"/>
      <c r="H2941" s="157"/>
      <c r="I2941" s="157"/>
      <c r="J2941" s="157"/>
      <c r="K2941" s="157"/>
      <c r="L2941" s="157"/>
      <c r="M2941" s="157"/>
      <c r="N2941" s="157"/>
      <c r="O2941" s="157"/>
      <c r="P2941" s="157"/>
      <c r="Q2941" s="157"/>
      <c r="R2941" s="158"/>
    </row>
    <row r="2942" spans="2:18" x14ac:dyDescent="0.25">
      <c r="B2942" s="174" t="s">
        <v>2</v>
      </c>
      <c r="C2942" s="157"/>
      <c r="D2942" s="157"/>
      <c r="E2942" s="157"/>
      <c r="F2942" s="157"/>
      <c r="G2942" s="157"/>
      <c r="H2942" s="157"/>
      <c r="I2942" s="157"/>
      <c r="J2942" s="157"/>
      <c r="K2942" s="157"/>
      <c r="L2942" s="157"/>
      <c r="M2942" s="157"/>
      <c r="N2942" s="157"/>
      <c r="O2942" s="157"/>
      <c r="P2942" s="157"/>
      <c r="Q2942" s="157"/>
      <c r="R2942" s="158"/>
    </row>
    <row r="2943" spans="2:18" x14ac:dyDescent="0.25">
      <c r="B2943" s="174"/>
      <c r="C2943" s="157"/>
      <c r="D2943" s="157"/>
      <c r="E2943" s="157"/>
      <c r="F2943" s="157"/>
      <c r="G2943" s="157"/>
      <c r="H2943" s="157"/>
      <c r="I2943" s="157"/>
      <c r="J2943" s="157"/>
      <c r="K2943" s="157"/>
      <c r="L2943" s="157"/>
      <c r="M2943" s="157"/>
      <c r="N2943" s="157"/>
      <c r="O2943" s="157"/>
      <c r="P2943" s="157"/>
      <c r="Q2943" s="157"/>
      <c r="R2943" s="158"/>
    </row>
    <row r="2944" spans="2:18" ht="15.75" thickBot="1" x14ac:dyDescent="0.3">
      <c r="B2944" s="175" t="s">
        <v>3</v>
      </c>
      <c r="C2944" s="146"/>
      <c r="D2944" s="146"/>
      <c r="E2944" s="146"/>
      <c r="F2944" s="146"/>
      <c r="G2944" s="146"/>
      <c r="H2944" s="146"/>
      <c r="I2944" s="146"/>
      <c r="J2944" s="146"/>
      <c r="K2944" s="146"/>
      <c r="L2944" s="146"/>
      <c r="M2944" s="146"/>
      <c r="N2944" s="146"/>
      <c r="O2944" s="146"/>
      <c r="P2944" s="146"/>
      <c r="Q2944" s="146"/>
      <c r="R2944" s="176"/>
    </row>
    <row r="2945" spans="2:18" thickBot="1" x14ac:dyDescent="0.35"/>
    <row r="2946" spans="2:18" ht="14.45" x14ac:dyDescent="0.3">
      <c r="B2946" s="177"/>
      <c r="C2946" s="178"/>
      <c r="D2946" s="178"/>
      <c r="E2946" s="178"/>
      <c r="F2946" s="178"/>
      <c r="G2946" s="178"/>
      <c r="H2946" s="178"/>
      <c r="I2946" s="178"/>
      <c r="J2946" s="178"/>
      <c r="K2946" s="178"/>
      <c r="L2946" s="178"/>
      <c r="M2946" s="178"/>
      <c r="N2946" s="178"/>
      <c r="O2946" s="178"/>
      <c r="P2946" s="178"/>
      <c r="Q2946" s="178"/>
      <c r="R2946" s="9"/>
    </row>
    <row r="2947" spans="2:18" ht="15.75" thickBot="1" x14ac:dyDescent="0.3">
      <c r="B2947" s="143" t="s">
        <v>4</v>
      </c>
      <c r="C2947" s="144"/>
      <c r="D2947" s="146" t="s">
        <v>273</v>
      </c>
      <c r="E2947" s="146"/>
      <c r="F2947" s="58"/>
      <c r="G2947" s="58" t="s">
        <v>7</v>
      </c>
      <c r="H2947" s="179">
        <v>43548</v>
      </c>
      <c r="I2947" s="146"/>
      <c r="J2947" s="58"/>
      <c r="K2947" s="58" t="s">
        <v>11</v>
      </c>
      <c r="L2947" s="147" t="s">
        <v>228</v>
      </c>
      <c r="M2947" s="147"/>
      <c r="N2947" s="58"/>
      <c r="O2947" s="58" t="s">
        <v>13</v>
      </c>
      <c r="P2947" s="100" t="s">
        <v>234</v>
      </c>
      <c r="Q2947" s="144"/>
      <c r="R2947" s="145"/>
    </row>
    <row r="2948" spans="2:18" ht="14.45" x14ac:dyDescent="0.3">
      <c r="B2948" s="143"/>
      <c r="C2948" s="144"/>
      <c r="D2948" s="144"/>
      <c r="E2948" s="144"/>
      <c r="F2948" s="144"/>
      <c r="G2948" s="144"/>
      <c r="H2948" s="144"/>
      <c r="I2948" s="144"/>
      <c r="J2948" s="144"/>
      <c r="K2948" s="144"/>
      <c r="L2948" s="144"/>
      <c r="M2948" s="144"/>
      <c r="N2948" s="144"/>
      <c r="O2948" s="144"/>
      <c r="P2948" s="144"/>
      <c r="Q2948" s="144"/>
      <c r="R2948" s="145"/>
    </row>
    <row r="2949" spans="2:18" ht="15.75" thickBot="1" x14ac:dyDescent="0.3">
      <c r="B2949" s="143" t="s">
        <v>5</v>
      </c>
      <c r="C2949" s="144"/>
      <c r="D2949" s="146"/>
      <c r="E2949" s="146"/>
      <c r="F2949" s="58"/>
      <c r="G2949" s="58" t="s">
        <v>8</v>
      </c>
      <c r="H2949" s="146">
        <v>1230</v>
      </c>
      <c r="I2949" s="146"/>
      <c r="J2949" s="58"/>
      <c r="K2949" s="58" t="s">
        <v>12</v>
      </c>
      <c r="L2949" s="180"/>
      <c r="M2949" s="181"/>
      <c r="N2949" s="58"/>
      <c r="O2949" s="58" t="s">
        <v>14</v>
      </c>
      <c r="P2949" s="28" t="s">
        <v>235</v>
      </c>
      <c r="Q2949" s="144"/>
      <c r="R2949" s="145"/>
    </row>
    <row r="2950" spans="2:18" ht="14.45" x14ac:dyDescent="0.3">
      <c r="B2950" s="143"/>
      <c r="C2950" s="144"/>
      <c r="D2950" s="144"/>
      <c r="E2950" s="144"/>
      <c r="F2950" s="144"/>
      <c r="G2950" s="144"/>
      <c r="H2950" s="144"/>
      <c r="I2950" s="144"/>
      <c r="J2950" s="144"/>
      <c r="K2950" s="144"/>
      <c r="L2950" s="144"/>
      <c r="M2950" s="144"/>
      <c r="N2950" s="144"/>
      <c r="O2950" s="144"/>
      <c r="P2950" s="144"/>
      <c r="Q2950" s="144"/>
      <c r="R2950" s="145"/>
    </row>
    <row r="2951" spans="2:18" ht="15.75" thickBot="1" x14ac:dyDescent="0.3">
      <c r="B2951" s="143" t="s">
        <v>6</v>
      </c>
      <c r="C2951" s="144"/>
      <c r="D2951" s="146" t="s">
        <v>213</v>
      </c>
      <c r="E2951" s="146"/>
      <c r="F2951" s="58"/>
      <c r="G2951" s="58" t="s">
        <v>9</v>
      </c>
      <c r="H2951" s="146" t="s">
        <v>214</v>
      </c>
      <c r="I2951" s="146"/>
      <c r="J2951" s="58"/>
      <c r="K2951" s="58" t="s">
        <v>10</v>
      </c>
      <c r="L2951" s="180"/>
      <c r="M2951" s="181"/>
      <c r="N2951" s="58"/>
      <c r="O2951" s="58" t="s">
        <v>15</v>
      </c>
      <c r="P2951" s="47">
        <v>101</v>
      </c>
      <c r="Q2951" s="46" t="s">
        <v>16</v>
      </c>
      <c r="R2951" s="48">
        <v>154</v>
      </c>
    </row>
    <row r="2952" spans="2:18" thickBot="1" x14ac:dyDescent="0.35">
      <c r="B2952" s="148"/>
      <c r="C2952" s="149"/>
      <c r="D2952" s="149"/>
      <c r="E2952" s="149"/>
      <c r="F2952" s="149"/>
      <c r="G2952" s="149"/>
      <c r="H2952" s="149"/>
      <c r="I2952" s="149"/>
      <c r="J2952" s="149"/>
      <c r="K2952" s="149"/>
      <c r="L2952" s="149"/>
      <c r="M2952" s="149"/>
      <c r="N2952" s="149"/>
      <c r="O2952" s="149"/>
      <c r="P2952" s="149"/>
      <c r="Q2952" s="149"/>
      <c r="R2952" s="150"/>
    </row>
    <row r="2953" spans="2:18" thickBot="1" x14ac:dyDescent="0.35"/>
    <row r="2954" spans="2:18" x14ac:dyDescent="0.25">
      <c r="B2954" s="182" t="s">
        <v>17</v>
      </c>
      <c r="C2954" s="183"/>
      <c r="D2954" s="183"/>
      <c r="E2954" s="183"/>
      <c r="F2954" s="183"/>
      <c r="G2954" s="183"/>
      <c r="H2954" s="183"/>
      <c r="I2954" s="184"/>
      <c r="J2954" s="153" t="s">
        <v>24</v>
      </c>
      <c r="K2954" s="154"/>
      <c r="L2954" s="154"/>
      <c r="M2954" s="154"/>
      <c r="N2954" s="154"/>
      <c r="O2954" s="154"/>
      <c r="P2954" s="154"/>
      <c r="Q2954" s="154"/>
      <c r="R2954" s="155"/>
    </row>
    <row r="2955" spans="2:18" x14ac:dyDescent="0.25">
      <c r="B2955" s="185" t="s">
        <v>18</v>
      </c>
      <c r="C2955" s="187" t="s">
        <v>19</v>
      </c>
      <c r="D2955" s="187" t="s">
        <v>20</v>
      </c>
      <c r="E2955" s="180" t="s">
        <v>25</v>
      </c>
      <c r="F2955" s="181"/>
      <c r="G2955" s="180" t="s">
        <v>26</v>
      </c>
      <c r="H2955" s="181"/>
      <c r="I2955" s="187" t="s">
        <v>23</v>
      </c>
      <c r="J2955" s="156"/>
      <c r="K2955" s="157"/>
      <c r="L2955" s="157"/>
      <c r="M2955" s="157"/>
      <c r="N2955" s="157"/>
      <c r="O2955" s="157"/>
      <c r="P2955" s="157"/>
      <c r="Q2955" s="157"/>
      <c r="R2955" s="158"/>
    </row>
    <row r="2956" spans="2:18" x14ac:dyDescent="0.25">
      <c r="B2956" s="186"/>
      <c r="C2956" s="188"/>
      <c r="D2956" s="188"/>
      <c r="E2956" s="6" t="s">
        <v>21</v>
      </c>
      <c r="F2956" s="6" t="s">
        <v>22</v>
      </c>
      <c r="G2956" s="6" t="s">
        <v>21</v>
      </c>
      <c r="H2956" s="6" t="s">
        <v>22</v>
      </c>
      <c r="I2956" s="188"/>
      <c r="J2956" s="159"/>
      <c r="K2956" s="160"/>
      <c r="L2956" s="160"/>
      <c r="M2956" s="160"/>
      <c r="N2956" s="160"/>
      <c r="O2956" s="160"/>
      <c r="P2956" s="160"/>
      <c r="Q2956" s="160"/>
      <c r="R2956" s="161"/>
    </row>
    <row r="2957" spans="2:18" ht="33" customHeight="1" x14ac:dyDescent="0.25">
      <c r="B2957" s="11" t="s">
        <v>50</v>
      </c>
      <c r="C2957" s="12" t="s">
        <v>58</v>
      </c>
      <c r="D2957" s="12" t="s">
        <v>56</v>
      </c>
      <c r="E2957" s="12" t="s">
        <v>62</v>
      </c>
      <c r="F2957" s="12" t="s">
        <v>268</v>
      </c>
      <c r="G2957" s="3"/>
      <c r="H2957" s="3"/>
      <c r="I2957" s="97" t="s">
        <v>831</v>
      </c>
      <c r="J2957" s="164" t="s">
        <v>93</v>
      </c>
      <c r="K2957" s="165"/>
      <c r="L2957" s="165"/>
      <c r="M2957" s="165"/>
      <c r="N2957" s="165"/>
      <c r="O2957" s="165"/>
      <c r="P2957" s="165"/>
      <c r="Q2957" s="165"/>
      <c r="R2957" s="166"/>
    </row>
    <row r="2958" spans="2:18" ht="32.450000000000003" customHeight="1" x14ac:dyDescent="0.25">
      <c r="B2958" s="11" t="s">
        <v>50</v>
      </c>
      <c r="C2958" s="12" t="s">
        <v>236</v>
      </c>
      <c r="D2958" s="12" t="s">
        <v>63</v>
      </c>
      <c r="E2958" s="12" t="s">
        <v>237</v>
      </c>
      <c r="F2958" s="12" t="s">
        <v>238</v>
      </c>
      <c r="G2958" s="3"/>
      <c r="H2958" s="3"/>
      <c r="I2958" s="97" t="s">
        <v>987</v>
      </c>
      <c r="J2958" s="227" t="s">
        <v>552</v>
      </c>
      <c r="K2958" s="228"/>
      <c r="L2958" s="228"/>
      <c r="M2958" s="228"/>
      <c r="N2958" s="228"/>
      <c r="O2958" s="228"/>
      <c r="P2958" s="228"/>
      <c r="Q2958" s="228"/>
      <c r="R2958" s="229"/>
    </row>
    <row r="2959" spans="2:18" ht="30" customHeight="1" x14ac:dyDescent="0.25">
      <c r="B2959" s="11" t="s">
        <v>94</v>
      </c>
      <c r="C2959" s="12" t="s">
        <v>58</v>
      </c>
      <c r="D2959" s="12" t="s">
        <v>56</v>
      </c>
      <c r="E2959" s="12" t="s">
        <v>62</v>
      </c>
      <c r="F2959" s="12" t="s">
        <v>268</v>
      </c>
      <c r="G2959" s="3"/>
      <c r="H2959" s="3"/>
      <c r="I2959" s="97" t="s">
        <v>832</v>
      </c>
      <c r="J2959" s="164" t="s">
        <v>93</v>
      </c>
      <c r="K2959" s="165"/>
      <c r="L2959" s="165"/>
      <c r="M2959" s="165"/>
      <c r="N2959" s="165"/>
      <c r="O2959" s="165"/>
      <c r="P2959" s="165"/>
      <c r="Q2959" s="165"/>
      <c r="R2959" s="166"/>
    </row>
    <row r="2960" spans="2:18" ht="14.45" customHeight="1" x14ac:dyDescent="0.25">
      <c r="B2960" s="191" t="s">
        <v>51</v>
      </c>
      <c r="C2960" s="192"/>
      <c r="D2960" s="192"/>
      <c r="E2960" s="192"/>
      <c r="F2960" s="192"/>
      <c r="G2960" s="192"/>
      <c r="H2960" s="192"/>
      <c r="I2960" s="193"/>
      <c r="J2960" s="167" t="s">
        <v>380</v>
      </c>
      <c r="K2960" s="168"/>
      <c r="L2960" s="168"/>
      <c r="M2960" s="168"/>
      <c r="N2960" s="168"/>
      <c r="O2960" s="168"/>
      <c r="P2960" s="168"/>
      <c r="Q2960" s="168"/>
      <c r="R2960" s="169"/>
    </row>
    <row r="2961" spans="2:18" ht="56.45" customHeight="1" x14ac:dyDescent="0.25">
      <c r="B2961" s="194"/>
      <c r="C2961" s="195"/>
      <c r="D2961" s="195"/>
      <c r="E2961" s="195"/>
      <c r="F2961" s="195"/>
      <c r="G2961" s="195"/>
      <c r="H2961" s="195"/>
      <c r="I2961" s="196"/>
      <c r="J2961" s="170"/>
      <c r="K2961" s="171"/>
      <c r="L2961" s="171"/>
      <c r="M2961" s="171"/>
      <c r="N2961" s="171"/>
      <c r="O2961" s="171"/>
      <c r="P2961" s="171"/>
      <c r="Q2961" s="171"/>
      <c r="R2961" s="172"/>
    </row>
    <row r="2962" spans="2:18" ht="14.45" customHeight="1" x14ac:dyDescent="0.25">
      <c r="B2962" s="191" t="s">
        <v>54</v>
      </c>
      <c r="C2962" s="192"/>
      <c r="D2962" s="192"/>
      <c r="E2962" s="192"/>
      <c r="F2962" s="192"/>
      <c r="G2962" s="192"/>
      <c r="H2962" s="192"/>
      <c r="I2962" s="193"/>
      <c r="J2962" s="132" t="s">
        <v>421</v>
      </c>
      <c r="K2962" s="133"/>
      <c r="L2962" s="133"/>
      <c r="M2962" s="133"/>
      <c r="N2962" s="133"/>
      <c r="O2962" s="133"/>
      <c r="P2962" s="133"/>
      <c r="Q2962" s="133"/>
      <c r="R2962" s="134"/>
    </row>
    <row r="2963" spans="2:18" x14ac:dyDescent="0.25">
      <c r="B2963" s="194"/>
      <c r="C2963" s="195"/>
      <c r="D2963" s="195"/>
      <c r="E2963" s="195"/>
      <c r="F2963" s="195"/>
      <c r="G2963" s="195"/>
      <c r="H2963" s="195"/>
      <c r="I2963" s="196"/>
      <c r="J2963" s="135"/>
      <c r="K2963" s="136"/>
      <c r="L2963" s="136"/>
      <c r="M2963" s="136"/>
      <c r="N2963" s="136"/>
      <c r="O2963" s="136"/>
      <c r="P2963" s="136"/>
      <c r="Q2963" s="136"/>
      <c r="R2963" s="137"/>
    </row>
    <row r="2964" spans="2:18" x14ac:dyDescent="0.25">
      <c r="B2964" s="191" t="s">
        <v>363</v>
      </c>
      <c r="C2964" s="192"/>
      <c r="D2964" s="192"/>
      <c r="E2964" s="192"/>
      <c r="F2964" s="192"/>
      <c r="G2964" s="192"/>
      <c r="H2964" s="192"/>
      <c r="I2964" s="193"/>
      <c r="J2964" s="135"/>
      <c r="K2964" s="136"/>
      <c r="L2964" s="136"/>
      <c r="M2964" s="136"/>
      <c r="N2964" s="136"/>
      <c r="O2964" s="136"/>
      <c r="P2964" s="136"/>
      <c r="Q2964" s="136"/>
      <c r="R2964" s="137"/>
    </row>
    <row r="2965" spans="2:18" ht="15.75" thickBot="1" x14ac:dyDescent="0.3">
      <c r="B2965" s="197"/>
      <c r="C2965" s="198"/>
      <c r="D2965" s="198"/>
      <c r="E2965" s="198"/>
      <c r="F2965" s="198"/>
      <c r="G2965" s="198"/>
      <c r="H2965" s="198"/>
      <c r="I2965" s="199"/>
      <c r="J2965" s="138"/>
      <c r="K2965" s="139"/>
      <c r="L2965" s="139"/>
      <c r="M2965" s="139"/>
      <c r="N2965" s="139"/>
      <c r="O2965" s="139"/>
      <c r="P2965" s="139"/>
      <c r="Q2965" s="139"/>
      <c r="R2965" s="140"/>
    </row>
    <row r="2966" spans="2:18" thickBot="1" x14ac:dyDescent="0.35"/>
    <row r="2967" spans="2:18" x14ac:dyDescent="0.25">
      <c r="B2967" s="173" t="s">
        <v>1</v>
      </c>
      <c r="C2967" s="154"/>
      <c r="D2967" s="154"/>
      <c r="E2967" s="154"/>
      <c r="F2967" s="154"/>
      <c r="G2967" s="154"/>
      <c r="H2967" s="154"/>
      <c r="I2967" s="154"/>
      <c r="J2967" s="154"/>
      <c r="K2967" s="154"/>
      <c r="L2967" s="154"/>
      <c r="M2967" s="154"/>
      <c r="N2967" s="154"/>
      <c r="O2967" s="154"/>
      <c r="P2967" s="154"/>
      <c r="Q2967" s="154"/>
      <c r="R2967" s="155"/>
    </row>
    <row r="2968" spans="2:18" x14ac:dyDescent="0.25">
      <c r="B2968" s="174"/>
      <c r="C2968" s="157"/>
      <c r="D2968" s="157"/>
      <c r="E2968" s="157"/>
      <c r="F2968" s="157"/>
      <c r="G2968" s="157"/>
      <c r="H2968" s="157"/>
      <c r="I2968" s="157"/>
      <c r="J2968" s="157"/>
      <c r="K2968" s="157"/>
      <c r="L2968" s="157"/>
      <c r="M2968" s="157"/>
      <c r="N2968" s="157"/>
      <c r="O2968" s="157"/>
      <c r="P2968" s="157"/>
      <c r="Q2968" s="157"/>
      <c r="R2968" s="158"/>
    </row>
    <row r="2969" spans="2:18" x14ac:dyDescent="0.25">
      <c r="B2969" s="174"/>
      <c r="C2969" s="157"/>
      <c r="D2969" s="157"/>
      <c r="E2969" s="157"/>
      <c r="F2969" s="157"/>
      <c r="G2969" s="157"/>
      <c r="H2969" s="157"/>
      <c r="I2969" s="157"/>
      <c r="J2969" s="157"/>
      <c r="K2969" s="157"/>
      <c r="L2969" s="157"/>
      <c r="M2969" s="157"/>
      <c r="N2969" s="157"/>
      <c r="O2969" s="157"/>
      <c r="P2969" s="157"/>
      <c r="Q2969" s="157"/>
      <c r="R2969" s="158"/>
    </row>
    <row r="2970" spans="2:18" x14ac:dyDescent="0.25">
      <c r="B2970" s="174" t="s">
        <v>2</v>
      </c>
      <c r="C2970" s="157"/>
      <c r="D2970" s="157"/>
      <c r="E2970" s="157"/>
      <c r="F2970" s="157"/>
      <c r="G2970" s="157"/>
      <c r="H2970" s="157"/>
      <c r="I2970" s="157"/>
      <c r="J2970" s="157"/>
      <c r="K2970" s="157"/>
      <c r="L2970" s="157"/>
      <c r="M2970" s="157"/>
      <c r="N2970" s="157"/>
      <c r="O2970" s="157"/>
      <c r="P2970" s="157"/>
      <c r="Q2970" s="157"/>
      <c r="R2970" s="158"/>
    </row>
    <row r="2971" spans="2:18" x14ac:dyDescent="0.25">
      <c r="B2971" s="174"/>
      <c r="C2971" s="157"/>
      <c r="D2971" s="157"/>
      <c r="E2971" s="157"/>
      <c r="F2971" s="157"/>
      <c r="G2971" s="157"/>
      <c r="H2971" s="157"/>
      <c r="I2971" s="157"/>
      <c r="J2971" s="157"/>
      <c r="K2971" s="157"/>
      <c r="L2971" s="157"/>
      <c r="M2971" s="157"/>
      <c r="N2971" s="157"/>
      <c r="O2971" s="157"/>
      <c r="P2971" s="157"/>
      <c r="Q2971" s="157"/>
      <c r="R2971" s="158"/>
    </row>
    <row r="2972" spans="2:18" ht="15.75" thickBot="1" x14ac:dyDescent="0.3">
      <c r="B2972" s="175" t="s">
        <v>3</v>
      </c>
      <c r="C2972" s="146"/>
      <c r="D2972" s="146"/>
      <c r="E2972" s="146"/>
      <c r="F2972" s="146"/>
      <c r="G2972" s="146"/>
      <c r="H2972" s="146"/>
      <c r="I2972" s="146"/>
      <c r="J2972" s="146"/>
      <c r="K2972" s="146"/>
      <c r="L2972" s="146"/>
      <c r="M2972" s="146"/>
      <c r="N2972" s="146"/>
      <c r="O2972" s="146"/>
      <c r="P2972" s="146"/>
      <c r="Q2972" s="146"/>
      <c r="R2972" s="176"/>
    </row>
    <row r="2973" spans="2:18" thickBot="1" x14ac:dyDescent="0.35"/>
    <row r="2974" spans="2:18" ht="14.45" x14ac:dyDescent="0.3">
      <c r="B2974" s="177"/>
      <c r="C2974" s="178"/>
      <c r="D2974" s="178"/>
      <c r="E2974" s="178"/>
      <c r="F2974" s="178"/>
      <c r="G2974" s="178"/>
      <c r="H2974" s="178"/>
      <c r="I2974" s="178"/>
      <c r="J2974" s="178"/>
      <c r="K2974" s="178"/>
      <c r="L2974" s="178"/>
      <c r="M2974" s="178"/>
      <c r="N2974" s="178"/>
      <c r="O2974" s="178"/>
      <c r="P2974" s="178"/>
      <c r="Q2974" s="178"/>
      <c r="R2974" s="9"/>
    </row>
    <row r="2975" spans="2:18" ht="15.75" thickBot="1" x14ac:dyDescent="0.3">
      <c r="B2975" s="143" t="s">
        <v>4</v>
      </c>
      <c r="C2975" s="144"/>
      <c r="D2975" s="146" t="s">
        <v>273</v>
      </c>
      <c r="E2975" s="146"/>
      <c r="F2975" s="58"/>
      <c r="G2975" s="58" t="s">
        <v>7</v>
      </c>
      <c r="H2975" s="179">
        <v>43548</v>
      </c>
      <c r="I2975" s="146"/>
      <c r="J2975" s="58"/>
      <c r="K2975" s="58" t="s">
        <v>11</v>
      </c>
      <c r="L2975" s="147" t="s">
        <v>228</v>
      </c>
      <c r="M2975" s="147"/>
      <c r="N2975" s="58"/>
      <c r="O2975" s="58" t="s">
        <v>13</v>
      </c>
      <c r="P2975" s="100" t="s">
        <v>235</v>
      </c>
      <c r="Q2975" s="144"/>
      <c r="R2975" s="145"/>
    </row>
    <row r="2976" spans="2:18" ht="14.45" x14ac:dyDescent="0.3">
      <c r="B2976" s="143"/>
      <c r="C2976" s="144"/>
      <c r="D2976" s="144"/>
      <c r="E2976" s="144"/>
      <c r="F2976" s="144"/>
      <c r="G2976" s="144"/>
      <c r="H2976" s="144"/>
      <c r="I2976" s="144"/>
      <c r="J2976" s="144"/>
      <c r="K2976" s="144"/>
      <c r="L2976" s="144"/>
      <c r="M2976" s="144"/>
      <c r="N2976" s="144"/>
      <c r="O2976" s="144"/>
      <c r="P2976" s="144"/>
      <c r="Q2976" s="144"/>
      <c r="R2976" s="145"/>
    </row>
    <row r="2977" spans="2:18" ht="15.75" thickBot="1" x14ac:dyDescent="0.3">
      <c r="B2977" s="143" t="s">
        <v>5</v>
      </c>
      <c r="C2977" s="144"/>
      <c r="D2977" s="146"/>
      <c r="E2977" s="146"/>
      <c r="F2977" s="58"/>
      <c r="G2977" s="58" t="s">
        <v>8</v>
      </c>
      <c r="H2977" s="146">
        <v>1230</v>
      </c>
      <c r="I2977" s="146"/>
      <c r="J2977" s="58"/>
      <c r="K2977" s="58" t="s">
        <v>12</v>
      </c>
      <c r="L2977" s="180"/>
      <c r="M2977" s="181"/>
      <c r="N2977" s="58"/>
      <c r="O2977" s="58" t="s">
        <v>14</v>
      </c>
      <c r="P2977" s="28" t="s">
        <v>239</v>
      </c>
      <c r="Q2977" s="144"/>
      <c r="R2977" s="145"/>
    </row>
    <row r="2978" spans="2:18" ht="14.45" x14ac:dyDescent="0.3">
      <c r="B2978" s="143"/>
      <c r="C2978" s="144"/>
      <c r="D2978" s="144"/>
      <c r="E2978" s="144"/>
      <c r="F2978" s="144"/>
      <c r="G2978" s="144"/>
      <c r="H2978" s="144"/>
      <c r="I2978" s="144"/>
      <c r="J2978" s="144"/>
      <c r="K2978" s="144"/>
      <c r="L2978" s="144"/>
      <c r="M2978" s="144"/>
      <c r="N2978" s="144"/>
      <c r="O2978" s="144"/>
      <c r="P2978" s="144"/>
      <c r="Q2978" s="144"/>
      <c r="R2978" s="145"/>
    </row>
    <row r="2979" spans="2:18" ht="15.75" thickBot="1" x14ac:dyDescent="0.3">
      <c r="B2979" s="143" t="s">
        <v>6</v>
      </c>
      <c r="C2979" s="144"/>
      <c r="D2979" s="146" t="s">
        <v>213</v>
      </c>
      <c r="E2979" s="146"/>
      <c r="F2979" s="58"/>
      <c r="G2979" s="58" t="s">
        <v>9</v>
      </c>
      <c r="H2979" s="146" t="s">
        <v>214</v>
      </c>
      <c r="I2979" s="146"/>
      <c r="J2979" s="58"/>
      <c r="K2979" s="58" t="s">
        <v>10</v>
      </c>
      <c r="L2979" s="180"/>
      <c r="M2979" s="181"/>
      <c r="N2979" s="58"/>
      <c r="O2979" s="58" t="s">
        <v>15</v>
      </c>
      <c r="P2979" s="47">
        <v>102</v>
      </c>
      <c r="Q2979" s="46" t="s">
        <v>16</v>
      </c>
      <c r="R2979" s="48">
        <v>154</v>
      </c>
    </row>
    <row r="2980" spans="2:18" thickBot="1" x14ac:dyDescent="0.35">
      <c r="B2980" s="148"/>
      <c r="C2980" s="149"/>
      <c r="D2980" s="149"/>
      <c r="E2980" s="149"/>
      <c r="F2980" s="149"/>
      <c r="G2980" s="149"/>
      <c r="H2980" s="149"/>
      <c r="I2980" s="149"/>
      <c r="J2980" s="149"/>
      <c r="K2980" s="149"/>
      <c r="L2980" s="149"/>
      <c r="M2980" s="149"/>
      <c r="N2980" s="149"/>
      <c r="O2980" s="149"/>
      <c r="P2980" s="149"/>
      <c r="Q2980" s="149"/>
      <c r="R2980" s="150"/>
    </row>
    <row r="2981" spans="2:18" thickBot="1" x14ac:dyDescent="0.35"/>
    <row r="2982" spans="2:18" x14ac:dyDescent="0.25">
      <c r="B2982" s="182" t="s">
        <v>17</v>
      </c>
      <c r="C2982" s="183"/>
      <c r="D2982" s="183"/>
      <c r="E2982" s="183"/>
      <c r="F2982" s="183"/>
      <c r="G2982" s="183"/>
      <c r="H2982" s="183"/>
      <c r="I2982" s="184"/>
      <c r="J2982" s="153" t="s">
        <v>24</v>
      </c>
      <c r="K2982" s="154"/>
      <c r="L2982" s="154"/>
      <c r="M2982" s="154"/>
      <c r="N2982" s="154"/>
      <c r="O2982" s="154"/>
      <c r="P2982" s="154"/>
      <c r="Q2982" s="154"/>
      <c r="R2982" s="155"/>
    </row>
    <row r="2983" spans="2:18" x14ac:dyDescent="0.25">
      <c r="B2983" s="185" t="s">
        <v>18</v>
      </c>
      <c r="C2983" s="187" t="s">
        <v>19</v>
      </c>
      <c r="D2983" s="187" t="s">
        <v>20</v>
      </c>
      <c r="E2983" s="180" t="s">
        <v>25</v>
      </c>
      <c r="F2983" s="181"/>
      <c r="G2983" s="180" t="s">
        <v>26</v>
      </c>
      <c r="H2983" s="181"/>
      <c r="I2983" s="187" t="s">
        <v>23</v>
      </c>
      <c r="J2983" s="156"/>
      <c r="K2983" s="157"/>
      <c r="L2983" s="157"/>
      <c r="M2983" s="157"/>
      <c r="N2983" s="157"/>
      <c r="O2983" s="157"/>
      <c r="P2983" s="157"/>
      <c r="Q2983" s="157"/>
      <c r="R2983" s="158"/>
    </row>
    <row r="2984" spans="2:18" x14ac:dyDescent="0.25">
      <c r="B2984" s="186"/>
      <c r="C2984" s="188"/>
      <c r="D2984" s="188"/>
      <c r="E2984" s="6" t="s">
        <v>21</v>
      </c>
      <c r="F2984" s="6" t="s">
        <v>22</v>
      </c>
      <c r="G2984" s="6" t="s">
        <v>21</v>
      </c>
      <c r="H2984" s="6" t="s">
        <v>22</v>
      </c>
      <c r="I2984" s="188"/>
      <c r="J2984" s="159"/>
      <c r="K2984" s="160"/>
      <c r="L2984" s="160"/>
      <c r="M2984" s="160"/>
      <c r="N2984" s="160"/>
      <c r="O2984" s="160"/>
      <c r="P2984" s="160"/>
      <c r="Q2984" s="160"/>
      <c r="R2984" s="161"/>
    </row>
    <row r="2985" spans="2:18" ht="28.15" customHeight="1" x14ac:dyDescent="0.25">
      <c r="B2985" s="11" t="s">
        <v>50</v>
      </c>
      <c r="C2985" s="12" t="s">
        <v>58</v>
      </c>
      <c r="D2985" s="12" t="s">
        <v>56</v>
      </c>
      <c r="E2985" s="12" t="s">
        <v>62</v>
      </c>
      <c r="F2985" s="12" t="s">
        <v>268</v>
      </c>
      <c r="G2985" s="3"/>
      <c r="H2985" s="3"/>
      <c r="I2985" s="97" t="s">
        <v>833</v>
      </c>
      <c r="J2985" s="164" t="s">
        <v>93</v>
      </c>
      <c r="K2985" s="165"/>
      <c r="L2985" s="165"/>
      <c r="M2985" s="165"/>
      <c r="N2985" s="165"/>
      <c r="O2985" s="165"/>
      <c r="P2985" s="165"/>
      <c r="Q2985" s="165"/>
      <c r="R2985" s="166"/>
    </row>
    <row r="2986" spans="2:18" ht="31.9" customHeight="1" x14ac:dyDescent="0.25">
      <c r="B2986" s="11" t="s">
        <v>50</v>
      </c>
      <c r="C2986" s="12" t="s">
        <v>36</v>
      </c>
      <c r="D2986" s="12" t="s">
        <v>63</v>
      </c>
      <c r="E2986" s="12" t="s">
        <v>706</v>
      </c>
      <c r="F2986" s="12" t="s">
        <v>240</v>
      </c>
      <c r="G2986" s="3"/>
      <c r="H2986" s="3"/>
      <c r="I2986" s="97" t="s">
        <v>834</v>
      </c>
      <c r="J2986" s="227" t="s">
        <v>553</v>
      </c>
      <c r="K2986" s="228"/>
      <c r="L2986" s="228"/>
      <c r="M2986" s="228"/>
      <c r="N2986" s="228"/>
      <c r="O2986" s="228"/>
      <c r="P2986" s="228"/>
      <c r="Q2986" s="228"/>
      <c r="R2986" s="229"/>
    </row>
    <row r="2987" spans="2:18" ht="29.45" customHeight="1" x14ac:dyDescent="0.25">
      <c r="B2987" s="11" t="s">
        <v>50</v>
      </c>
      <c r="C2987" s="12" t="s">
        <v>241</v>
      </c>
      <c r="D2987" s="12" t="s">
        <v>63</v>
      </c>
      <c r="E2987" s="12" t="s">
        <v>120</v>
      </c>
      <c r="F2987" s="12" t="s">
        <v>242</v>
      </c>
      <c r="G2987" s="3"/>
      <c r="H2987" s="3"/>
      <c r="I2987" s="97" t="s">
        <v>835</v>
      </c>
      <c r="J2987" s="227" t="s">
        <v>554</v>
      </c>
      <c r="K2987" s="228"/>
      <c r="L2987" s="228"/>
      <c r="M2987" s="228"/>
      <c r="N2987" s="228"/>
      <c r="O2987" s="228"/>
      <c r="P2987" s="228"/>
      <c r="Q2987" s="228"/>
      <c r="R2987" s="229"/>
    </row>
    <row r="2988" spans="2:18" ht="30" customHeight="1" x14ac:dyDescent="0.25">
      <c r="B2988" s="11" t="s">
        <v>94</v>
      </c>
      <c r="C2988" s="12" t="s">
        <v>58</v>
      </c>
      <c r="D2988" s="12" t="s">
        <v>56</v>
      </c>
      <c r="E2988" s="12" t="s">
        <v>62</v>
      </c>
      <c r="F2988" s="12" t="s">
        <v>268</v>
      </c>
      <c r="G2988" s="3"/>
      <c r="H2988" s="3"/>
      <c r="I2988" s="3"/>
      <c r="J2988" s="164" t="s">
        <v>93</v>
      </c>
      <c r="K2988" s="165"/>
      <c r="L2988" s="165"/>
      <c r="M2988" s="165"/>
      <c r="N2988" s="165"/>
      <c r="O2988" s="165"/>
      <c r="P2988" s="165"/>
      <c r="Q2988" s="165"/>
      <c r="R2988" s="166"/>
    </row>
    <row r="2989" spans="2:18" ht="14.45" customHeight="1" x14ac:dyDescent="0.25">
      <c r="B2989" s="191" t="s">
        <v>51</v>
      </c>
      <c r="C2989" s="192"/>
      <c r="D2989" s="192"/>
      <c r="E2989" s="192"/>
      <c r="F2989" s="192"/>
      <c r="G2989" s="192"/>
      <c r="H2989" s="192"/>
      <c r="I2989" s="193"/>
      <c r="J2989" s="167" t="s">
        <v>380</v>
      </c>
      <c r="K2989" s="168"/>
      <c r="L2989" s="168"/>
      <c r="M2989" s="168"/>
      <c r="N2989" s="168"/>
      <c r="O2989" s="168"/>
      <c r="P2989" s="168"/>
      <c r="Q2989" s="168"/>
      <c r="R2989" s="169"/>
    </row>
    <row r="2990" spans="2:18" ht="65.45" customHeight="1" x14ac:dyDescent="0.25">
      <c r="B2990" s="194"/>
      <c r="C2990" s="195"/>
      <c r="D2990" s="195"/>
      <c r="E2990" s="195"/>
      <c r="F2990" s="195"/>
      <c r="G2990" s="195"/>
      <c r="H2990" s="195"/>
      <c r="I2990" s="196"/>
      <c r="J2990" s="170"/>
      <c r="K2990" s="171"/>
      <c r="L2990" s="171"/>
      <c r="M2990" s="171"/>
      <c r="N2990" s="171"/>
      <c r="O2990" s="171"/>
      <c r="P2990" s="171"/>
      <c r="Q2990" s="171"/>
      <c r="R2990" s="172"/>
    </row>
    <row r="2991" spans="2:18" ht="14.45" customHeight="1" x14ac:dyDescent="0.25">
      <c r="B2991" s="191" t="s">
        <v>54</v>
      </c>
      <c r="C2991" s="192"/>
      <c r="D2991" s="192"/>
      <c r="E2991" s="192"/>
      <c r="F2991" s="192"/>
      <c r="G2991" s="192"/>
      <c r="H2991" s="192"/>
      <c r="I2991" s="193"/>
      <c r="J2991" s="132" t="s">
        <v>420</v>
      </c>
      <c r="K2991" s="133"/>
      <c r="L2991" s="133"/>
      <c r="M2991" s="133"/>
      <c r="N2991" s="133"/>
      <c r="O2991" s="133"/>
      <c r="P2991" s="133"/>
      <c r="Q2991" s="133"/>
      <c r="R2991" s="134"/>
    </row>
    <row r="2992" spans="2:18" x14ac:dyDescent="0.25">
      <c r="B2992" s="194"/>
      <c r="C2992" s="195"/>
      <c r="D2992" s="195"/>
      <c r="E2992" s="195"/>
      <c r="F2992" s="195"/>
      <c r="G2992" s="195"/>
      <c r="H2992" s="195"/>
      <c r="I2992" s="196"/>
      <c r="J2992" s="135"/>
      <c r="K2992" s="136"/>
      <c r="L2992" s="136"/>
      <c r="M2992" s="136"/>
      <c r="N2992" s="136"/>
      <c r="O2992" s="136"/>
      <c r="P2992" s="136"/>
      <c r="Q2992" s="136"/>
      <c r="R2992" s="137"/>
    </row>
    <row r="2993" spans="2:18" x14ac:dyDescent="0.25">
      <c r="B2993" s="191" t="s">
        <v>363</v>
      </c>
      <c r="C2993" s="192"/>
      <c r="D2993" s="192"/>
      <c r="E2993" s="192"/>
      <c r="F2993" s="192"/>
      <c r="G2993" s="192"/>
      <c r="H2993" s="192"/>
      <c r="I2993" s="193"/>
      <c r="J2993" s="135"/>
      <c r="K2993" s="136"/>
      <c r="L2993" s="136"/>
      <c r="M2993" s="136"/>
      <c r="N2993" s="136"/>
      <c r="O2993" s="136"/>
      <c r="P2993" s="136"/>
      <c r="Q2993" s="136"/>
      <c r="R2993" s="137"/>
    </row>
    <row r="2994" spans="2:18" ht="15.75" thickBot="1" x14ac:dyDescent="0.3">
      <c r="B2994" s="197"/>
      <c r="C2994" s="198"/>
      <c r="D2994" s="198"/>
      <c r="E2994" s="198"/>
      <c r="F2994" s="198"/>
      <c r="G2994" s="198"/>
      <c r="H2994" s="198"/>
      <c r="I2994" s="199"/>
      <c r="J2994" s="138"/>
      <c r="K2994" s="139"/>
      <c r="L2994" s="139"/>
      <c r="M2994" s="139"/>
      <c r="N2994" s="139"/>
      <c r="O2994" s="139"/>
      <c r="P2994" s="139"/>
      <c r="Q2994" s="139"/>
      <c r="R2994" s="140"/>
    </row>
    <row r="2995" spans="2:18" thickBot="1" x14ac:dyDescent="0.35"/>
    <row r="2996" spans="2:18" x14ac:dyDescent="0.25">
      <c r="B2996" s="173" t="s">
        <v>1</v>
      </c>
      <c r="C2996" s="154"/>
      <c r="D2996" s="154"/>
      <c r="E2996" s="154"/>
      <c r="F2996" s="154"/>
      <c r="G2996" s="154"/>
      <c r="H2996" s="154"/>
      <c r="I2996" s="154"/>
      <c r="J2996" s="154"/>
      <c r="K2996" s="154"/>
      <c r="L2996" s="154"/>
      <c r="M2996" s="154"/>
      <c r="N2996" s="154"/>
      <c r="O2996" s="154"/>
      <c r="P2996" s="154"/>
      <c r="Q2996" s="154"/>
      <c r="R2996" s="155"/>
    </row>
    <row r="2997" spans="2:18" x14ac:dyDescent="0.25">
      <c r="B2997" s="174"/>
      <c r="C2997" s="157"/>
      <c r="D2997" s="157"/>
      <c r="E2997" s="157"/>
      <c r="F2997" s="157"/>
      <c r="G2997" s="157"/>
      <c r="H2997" s="157"/>
      <c r="I2997" s="157"/>
      <c r="J2997" s="157"/>
      <c r="K2997" s="157"/>
      <c r="L2997" s="157"/>
      <c r="M2997" s="157"/>
      <c r="N2997" s="157"/>
      <c r="O2997" s="157"/>
      <c r="P2997" s="157"/>
      <c r="Q2997" s="157"/>
      <c r="R2997" s="158"/>
    </row>
    <row r="2998" spans="2:18" x14ac:dyDescent="0.25">
      <c r="B2998" s="174"/>
      <c r="C2998" s="157"/>
      <c r="D2998" s="157"/>
      <c r="E2998" s="157"/>
      <c r="F2998" s="157"/>
      <c r="G2998" s="157"/>
      <c r="H2998" s="157"/>
      <c r="I2998" s="157"/>
      <c r="J2998" s="157"/>
      <c r="K2998" s="157"/>
      <c r="L2998" s="157"/>
      <c r="M2998" s="157"/>
      <c r="N2998" s="157"/>
      <c r="O2998" s="157"/>
      <c r="P2998" s="157"/>
      <c r="Q2998" s="157"/>
      <c r="R2998" s="158"/>
    </row>
    <row r="2999" spans="2:18" x14ac:dyDescent="0.25">
      <c r="B2999" s="174" t="s">
        <v>2</v>
      </c>
      <c r="C2999" s="157"/>
      <c r="D2999" s="157"/>
      <c r="E2999" s="157"/>
      <c r="F2999" s="157"/>
      <c r="G2999" s="157"/>
      <c r="H2999" s="157"/>
      <c r="I2999" s="157"/>
      <c r="J2999" s="157"/>
      <c r="K2999" s="157"/>
      <c r="L2999" s="157"/>
      <c r="M2999" s="157"/>
      <c r="N2999" s="157"/>
      <c r="O2999" s="157"/>
      <c r="P2999" s="157"/>
      <c r="Q2999" s="157"/>
      <c r="R2999" s="158"/>
    </row>
    <row r="3000" spans="2:18" x14ac:dyDescent="0.25">
      <c r="B3000" s="174"/>
      <c r="C3000" s="157"/>
      <c r="D3000" s="157"/>
      <c r="E3000" s="157"/>
      <c r="F3000" s="157"/>
      <c r="G3000" s="157"/>
      <c r="H3000" s="157"/>
      <c r="I3000" s="157"/>
      <c r="J3000" s="157"/>
      <c r="K3000" s="157"/>
      <c r="L3000" s="157"/>
      <c r="M3000" s="157"/>
      <c r="N3000" s="157"/>
      <c r="O3000" s="157"/>
      <c r="P3000" s="157"/>
      <c r="Q3000" s="157"/>
      <c r="R3000" s="158"/>
    </row>
    <row r="3001" spans="2:18" ht="15.75" thickBot="1" x14ac:dyDescent="0.3">
      <c r="B3001" s="175" t="s">
        <v>3</v>
      </c>
      <c r="C3001" s="146"/>
      <c r="D3001" s="146"/>
      <c r="E3001" s="146"/>
      <c r="F3001" s="146"/>
      <c r="G3001" s="146"/>
      <c r="H3001" s="146"/>
      <c r="I3001" s="146"/>
      <c r="J3001" s="146"/>
      <c r="K3001" s="146"/>
      <c r="L3001" s="146"/>
      <c r="M3001" s="146"/>
      <c r="N3001" s="146"/>
      <c r="O3001" s="146"/>
      <c r="P3001" s="146"/>
      <c r="Q3001" s="146"/>
      <c r="R3001" s="176"/>
    </row>
    <row r="3002" spans="2:18" thickBot="1" x14ac:dyDescent="0.35"/>
    <row r="3003" spans="2:18" ht="14.45" x14ac:dyDescent="0.3">
      <c r="B3003" s="177"/>
      <c r="C3003" s="178"/>
      <c r="D3003" s="178"/>
      <c r="E3003" s="178"/>
      <c r="F3003" s="178"/>
      <c r="G3003" s="178"/>
      <c r="H3003" s="178"/>
      <c r="I3003" s="178"/>
      <c r="J3003" s="178"/>
      <c r="K3003" s="178"/>
      <c r="L3003" s="178"/>
      <c r="M3003" s="178"/>
      <c r="N3003" s="178"/>
      <c r="O3003" s="178"/>
      <c r="P3003" s="178"/>
      <c r="Q3003" s="178"/>
      <c r="R3003" s="9"/>
    </row>
    <row r="3004" spans="2:18" ht="15.75" thickBot="1" x14ac:dyDescent="0.3">
      <c r="B3004" s="143" t="s">
        <v>4</v>
      </c>
      <c r="C3004" s="144"/>
      <c r="D3004" s="146" t="s">
        <v>273</v>
      </c>
      <c r="E3004" s="146"/>
      <c r="F3004" s="58"/>
      <c r="G3004" s="58" t="s">
        <v>7</v>
      </c>
      <c r="H3004" s="179">
        <v>43548</v>
      </c>
      <c r="I3004" s="146"/>
      <c r="J3004" s="58"/>
      <c r="K3004" s="58" t="s">
        <v>11</v>
      </c>
      <c r="L3004" s="147" t="s">
        <v>228</v>
      </c>
      <c r="M3004" s="147"/>
      <c r="N3004" s="58"/>
      <c r="O3004" s="58" t="s">
        <v>13</v>
      </c>
      <c r="P3004" s="100" t="s">
        <v>239</v>
      </c>
      <c r="Q3004" s="144"/>
      <c r="R3004" s="145"/>
    </row>
    <row r="3005" spans="2:18" ht="14.45" x14ac:dyDescent="0.3">
      <c r="B3005" s="143"/>
      <c r="C3005" s="144"/>
      <c r="D3005" s="144"/>
      <c r="E3005" s="144"/>
      <c r="F3005" s="144"/>
      <c r="G3005" s="144"/>
      <c r="H3005" s="144"/>
      <c r="I3005" s="144"/>
      <c r="J3005" s="144"/>
      <c r="K3005" s="144"/>
      <c r="L3005" s="144"/>
      <c r="M3005" s="144"/>
      <c r="N3005" s="144"/>
      <c r="O3005" s="144"/>
      <c r="P3005" s="144"/>
      <c r="Q3005" s="144"/>
      <c r="R3005" s="145"/>
    </row>
    <row r="3006" spans="2:18" ht="15.75" thickBot="1" x14ac:dyDescent="0.3">
      <c r="B3006" s="143" t="s">
        <v>5</v>
      </c>
      <c r="C3006" s="144"/>
      <c r="D3006" s="146"/>
      <c r="E3006" s="146"/>
      <c r="F3006" s="58"/>
      <c r="G3006" s="58" t="s">
        <v>8</v>
      </c>
      <c r="H3006" s="146">
        <v>1230</v>
      </c>
      <c r="I3006" s="146"/>
      <c r="J3006" s="58"/>
      <c r="K3006" s="58" t="s">
        <v>12</v>
      </c>
      <c r="L3006" s="180"/>
      <c r="M3006" s="181"/>
      <c r="N3006" s="58"/>
      <c r="O3006" s="58" t="s">
        <v>14</v>
      </c>
      <c r="P3006" s="28" t="s">
        <v>243</v>
      </c>
      <c r="Q3006" s="144"/>
      <c r="R3006" s="145"/>
    </row>
    <row r="3007" spans="2:18" ht="14.45" x14ac:dyDescent="0.3">
      <c r="B3007" s="143"/>
      <c r="C3007" s="144"/>
      <c r="D3007" s="144"/>
      <c r="E3007" s="144"/>
      <c r="F3007" s="144"/>
      <c r="G3007" s="144"/>
      <c r="H3007" s="144"/>
      <c r="I3007" s="144"/>
      <c r="J3007" s="144"/>
      <c r="K3007" s="144"/>
      <c r="L3007" s="144"/>
      <c r="M3007" s="144"/>
      <c r="N3007" s="144"/>
      <c r="O3007" s="144"/>
      <c r="P3007" s="144"/>
      <c r="Q3007" s="144"/>
      <c r="R3007" s="145"/>
    </row>
    <row r="3008" spans="2:18" ht="15.75" thickBot="1" x14ac:dyDescent="0.3">
      <c r="B3008" s="143" t="s">
        <v>6</v>
      </c>
      <c r="C3008" s="144"/>
      <c r="D3008" s="146" t="s">
        <v>213</v>
      </c>
      <c r="E3008" s="146"/>
      <c r="F3008" s="58"/>
      <c r="G3008" s="58" t="s">
        <v>9</v>
      </c>
      <c r="H3008" s="146" t="s">
        <v>214</v>
      </c>
      <c r="I3008" s="146"/>
      <c r="J3008" s="58"/>
      <c r="K3008" s="58" t="s">
        <v>10</v>
      </c>
      <c r="L3008" s="180"/>
      <c r="M3008" s="181"/>
      <c r="N3008" s="58"/>
      <c r="O3008" s="58" t="s">
        <v>15</v>
      </c>
      <c r="P3008" s="28">
        <v>103</v>
      </c>
      <c r="Q3008" s="46" t="s">
        <v>16</v>
      </c>
      <c r="R3008" s="48">
        <v>154</v>
      </c>
    </row>
    <row r="3009" spans="2:18" thickBot="1" x14ac:dyDescent="0.35">
      <c r="B3009" s="148"/>
      <c r="C3009" s="149"/>
      <c r="D3009" s="149"/>
      <c r="E3009" s="149"/>
      <c r="F3009" s="149"/>
      <c r="G3009" s="149"/>
      <c r="H3009" s="149"/>
      <c r="I3009" s="149"/>
      <c r="J3009" s="149"/>
      <c r="K3009" s="149"/>
      <c r="L3009" s="149"/>
      <c r="M3009" s="149"/>
      <c r="N3009" s="149"/>
      <c r="O3009" s="149"/>
      <c r="P3009" s="149"/>
      <c r="Q3009" s="149"/>
      <c r="R3009" s="150"/>
    </row>
    <row r="3010" spans="2:18" thickBot="1" x14ac:dyDescent="0.35"/>
    <row r="3011" spans="2:18" x14ac:dyDescent="0.25">
      <c r="B3011" s="182" t="s">
        <v>17</v>
      </c>
      <c r="C3011" s="183"/>
      <c r="D3011" s="183"/>
      <c r="E3011" s="183"/>
      <c r="F3011" s="183"/>
      <c r="G3011" s="183"/>
      <c r="H3011" s="183"/>
      <c r="I3011" s="184"/>
      <c r="J3011" s="153" t="s">
        <v>24</v>
      </c>
      <c r="K3011" s="154"/>
      <c r="L3011" s="154"/>
      <c r="M3011" s="154"/>
      <c r="N3011" s="154"/>
      <c r="O3011" s="154"/>
      <c r="P3011" s="154"/>
      <c r="Q3011" s="154"/>
      <c r="R3011" s="155"/>
    </row>
    <row r="3012" spans="2:18" x14ac:dyDescent="0.25">
      <c r="B3012" s="185" t="s">
        <v>18</v>
      </c>
      <c r="C3012" s="187" t="s">
        <v>19</v>
      </c>
      <c r="D3012" s="187" t="s">
        <v>20</v>
      </c>
      <c r="E3012" s="180" t="s">
        <v>25</v>
      </c>
      <c r="F3012" s="181"/>
      <c r="G3012" s="180" t="s">
        <v>26</v>
      </c>
      <c r="H3012" s="181"/>
      <c r="I3012" s="187" t="s">
        <v>23</v>
      </c>
      <c r="J3012" s="156"/>
      <c r="K3012" s="157"/>
      <c r="L3012" s="157"/>
      <c r="M3012" s="157"/>
      <c r="N3012" s="157"/>
      <c r="O3012" s="157"/>
      <c r="P3012" s="157"/>
      <c r="Q3012" s="157"/>
      <c r="R3012" s="158"/>
    </row>
    <row r="3013" spans="2:18" x14ac:dyDescent="0.25">
      <c r="B3013" s="186"/>
      <c r="C3013" s="188"/>
      <c r="D3013" s="188"/>
      <c r="E3013" s="6" t="s">
        <v>21</v>
      </c>
      <c r="F3013" s="6" t="s">
        <v>22</v>
      </c>
      <c r="G3013" s="6" t="s">
        <v>21</v>
      </c>
      <c r="H3013" s="6" t="s">
        <v>22</v>
      </c>
      <c r="I3013" s="188"/>
      <c r="J3013" s="159"/>
      <c r="K3013" s="160"/>
      <c r="L3013" s="160"/>
      <c r="M3013" s="160"/>
      <c r="N3013" s="160"/>
      <c r="O3013" s="160"/>
      <c r="P3013" s="160"/>
      <c r="Q3013" s="160"/>
      <c r="R3013" s="161"/>
    </row>
    <row r="3014" spans="2:18" ht="32.450000000000003" customHeight="1" x14ac:dyDescent="0.25">
      <c r="B3014" s="11" t="s">
        <v>50</v>
      </c>
      <c r="C3014" s="12" t="s">
        <v>58</v>
      </c>
      <c r="D3014" s="12" t="s">
        <v>56</v>
      </c>
      <c r="E3014" s="12" t="s">
        <v>62</v>
      </c>
      <c r="F3014" s="12" t="s">
        <v>268</v>
      </c>
      <c r="G3014" s="3"/>
      <c r="H3014" s="3"/>
      <c r="I3014" s="97" t="s">
        <v>836</v>
      </c>
      <c r="J3014" s="164" t="s">
        <v>93</v>
      </c>
      <c r="K3014" s="165"/>
      <c r="L3014" s="165"/>
      <c r="M3014" s="165"/>
      <c r="N3014" s="165"/>
      <c r="O3014" s="165"/>
      <c r="P3014" s="165"/>
      <c r="Q3014" s="165"/>
      <c r="R3014" s="166"/>
    </row>
    <row r="3015" spans="2:18" ht="36.6" customHeight="1" x14ac:dyDescent="0.25">
      <c r="B3015" s="11" t="s">
        <v>94</v>
      </c>
      <c r="C3015" s="12" t="s">
        <v>58</v>
      </c>
      <c r="D3015" s="12" t="s">
        <v>56</v>
      </c>
      <c r="E3015" s="12" t="s">
        <v>62</v>
      </c>
      <c r="F3015" s="12" t="s">
        <v>268</v>
      </c>
      <c r="G3015" s="3"/>
      <c r="H3015" s="3"/>
      <c r="I3015" s="3"/>
      <c r="J3015" s="164" t="s">
        <v>93</v>
      </c>
      <c r="K3015" s="165"/>
      <c r="L3015" s="165"/>
      <c r="M3015" s="165"/>
      <c r="N3015" s="165"/>
      <c r="O3015" s="165"/>
      <c r="P3015" s="165"/>
      <c r="Q3015" s="165"/>
      <c r="R3015" s="166"/>
    </row>
    <row r="3016" spans="2:18" ht="14.45" customHeight="1" x14ac:dyDescent="0.25">
      <c r="B3016" s="191" t="s">
        <v>51</v>
      </c>
      <c r="C3016" s="192"/>
      <c r="D3016" s="192"/>
      <c r="E3016" s="192"/>
      <c r="F3016" s="192"/>
      <c r="G3016" s="192"/>
      <c r="H3016" s="192"/>
      <c r="I3016" s="193"/>
      <c r="J3016" s="167" t="s">
        <v>380</v>
      </c>
      <c r="K3016" s="168"/>
      <c r="L3016" s="168"/>
      <c r="M3016" s="168"/>
      <c r="N3016" s="168"/>
      <c r="O3016" s="168"/>
      <c r="P3016" s="168"/>
      <c r="Q3016" s="168"/>
      <c r="R3016" s="169"/>
    </row>
    <row r="3017" spans="2:18" ht="72" customHeight="1" x14ac:dyDescent="0.25">
      <c r="B3017" s="194"/>
      <c r="C3017" s="195"/>
      <c r="D3017" s="195"/>
      <c r="E3017" s="195"/>
      <c r="F3017" s="195"/>
      <c r="G3017" s="195"/>
      <c r="H3017" s="195"/>
      <c r="I3017" s="196"/>
      <c r="J3017" s="170"/>
      <c r="K3017" s="171"/>
      <c r="L3017" s="171"/>
      <c r="M3017" s="171"/>
      <c r="N3017" s="171"/>
      <c r="O3017" s="171"/>
      <c r="P3017" s="171"/>
      <c r="Q3017" s="171"/>
      <c r="R3017" s="172"/>
    </row>
    <row r="3018" spans="2:18" ht="14.45" customHeight="1" x14ac:dyDescent="0.25">
      <c r="B3018" s="191" t="s">
        <v>54</v>
      </c>
      <c r="C3018" s="192"/>
      <c r="D3018" s="192"/>
      <c r="E3018" s="192"/>
      <c r="F3018" s="192"/>
      <c r="G3018" s="192"/>
      <c r="H3018" s="192"/>
      <c r="I3018" s="193"/>
      <c r="J3018" s="132" t="s">
        <v>418</v>
      </c>
      <c r="K3018" s="133"/>
      <c r="L3018" s="133"/>
      <c r="M3018" s="133"/>
      <c r="N3018" s="133"/>
      <c r="O3018" s="133"/>
      <c r="P3018" s="133"/>
      <c r="Q3018" s="133"/>
      <c r="R3018" s="134"/>
    </row>
    <row r="3019" spans="2:18" x14ac:dyDescent="0.25">
      <c r="B3019" s="194"/>
      <c r="C3019" s="195"/>
      <c r="D3019" s="195"/>
      <c r="E3019" s="195"/>
      <c r="F3019" s="195"/>
      <c r="G3019" s="195"/>
      <c r="H3019" s="195"/>
      <c r="I3019" s="196"/>
      <c r="J3019" s="135"/>
      <c r="K3019" s="136"/>
      <c r="L3019" s="136"/>
      <c r="M3019" s="136"/>
      <c r="N3019" s="136"/>
      <c r="O3019" s="136"/>
      <c r="P3019" s="136"/>
      <c r="Q3019" s="136"/>
      <c r="R3019" s="137"/>
    </row>
    <row r="3020" spans="2:18" x14ac:dyDescent="0.25">
      <c r="B3020" s="191" t="s">
        <v>427</v>
      </c>
      <c r="C3020" s="192"/>
      <c r="D3020" s="192"/>
      <c r="E3020" s="192"/>
      <c r="F3020" s="192"/>
      <c r="G3020" s="192"/>
      <c r="H3020" s="192"/>
      <c r="I3020" s="193"/>
      <c r="J3020" s="135"/>
      <c r="K3020" s="136"/>
      <c r="L3020" s="136"/>
      <c r="M3020" s="136"/>
      <c r="N3020" s="136"/>
      <c r="O3020" s="136"/>
      <c r="P3020" s="136"/>
      <c r="Q3020" s="136"/>
      <c r="R3020" s="137"/>
    </row>
    <row r="3021" spans="2:18" ht="15.75" thickBot="1" x14ac:dyDescent="0.3">
      <c r="B3021" s="197"/>
      <c r="C3021" s="198"/>
      <c r="D3021" s="198"/>
      <c r="E3021" s="198"/>
      <c r="F3021" s="198"/>
      <c r="G3021" s="198"/>
      <c r="H3021" s="198"/>
      <c r="I3021" s="199"/>
      <c r="J3021" s="138"/>
      <c r="K3021" s="139"/>
      <c r="L3021" s="139"/>
      <c r="M3021" s="139"/>
      <c r="N3021" s="139"/>
      <c r="O3021" s="139"/>
      <c r="P3021" s="139"/>
      <c r="Q3021" s="139"/>
      <c r="R3021" s="140"/>
    </row>
    <row r="3022" spans="2:18" thickBot="1" x14ac:dyDescent="0.35"/>
    <row r="3023" spans="2:18" x14ac:dyDescent="0.25">
      <c r="B3023" s="173" t="s">
        <v>1</v>
      </c>
      <c r="C3023" s="154"/>
      <c r="D3023" s="154"/>
      <c r="E3023" s="154"/>
      <c r="F3023" s="154"/>
      <c r="G3023" s="154"/>
      <c r="H3023" s="154"/>
      <c r="I3023" s="154"/>
      <c r="J3023" s="154"/>
      <c r="K3023" s="154"/>
      <c r="L3023" s="154"/>
      <c r="M3023" s="154"/>
      <c r="N3023" s="154"/>
      <c r="O3023" s="154"/>
      <c r="P3023" s="154"/>
      <c r="Q3023" s="154"/>
      <c r="R3023" s="155"/>
    </row>
    <row r="3024" spans="2:18" x14ac:dyDescent="0.25">
      <c r="B3024" s="174"/>
      <c r="C3024" s="157"/>
      <c r="D3024" s="157"/>
      <c r="E3024" s="157"/>
      <c r="F3024" s="157"/>
      <c r="G3024" s="157"/>
      <c r="H3024" s="157"/>
      <c r="I3024" s="157"/>
      <c r="J3024" s="157"/>
      <c r="K3024" s="157"/>
      <c r="L3024" s="157"/>
      <c r="M3024" s="157"/>
      <c r="N3024" s="157"/>
      <c r="O3024" s="157"/>
      <c r="P3024" s="157"/>
      <c r="Q3024" s="157"/>
      <c r="R3024" s="158"/>
    </row>
    <row r="3025" spans="2:18" x14ac:dyDescent="0.25">
      <c r="B3025" s="174"/>
      <c r="C3025" s="157"/>
      <c r="D3025" s="157"/>
      <c r="E3025" s="157"/>
      <c r="F3025" s="157"/>
      <c r="G3025" s="157"/>
      <c r="H3025" s="157"/>
      <c r="I3025" s="157"/>
      <c r="J3025" s="157"/>
      <c r="K3025" s="157"/>
      <c r="L3025" s="157"/>
      <c r="M3025" s="157"/>
      <c r="N3025" s="157"/>
      <c r="O3025" s="157"/>
      <c r="P3025" s="157"/>
      <c r="Q3025" s="157"/>
      <c r="R3025" s="158"/>
    </row>
    <row r="3026" spans="2:18" x14ac:dyDescent="0.25">
      <c r="B3026" s="174" t="s">
        <v>2</v>
      </c>
      <c r="C3026" s="157"/>
      <c r="D3026" s="157"/>
      <c r="E3026" s="157"/>
      <c r="F3026" s="157"/>
      <c r="G3026" s="157"/>
      <c r="H3026" s="157"/>
      <c r="I3026" s="157"/>
      <c r="J3026" s="157"/>
      <c r="K3026" s="157"/>
      <c r="L3026" s="157"/>
      <c r="M3026" s="157"/>
      <c r="N3026" s="157"/>
      <c r="O3026" s="157"/>
      <c r="P3026" s="157"/>
      <c r="Q3026" s="157"/>
      <c r="R3026" s="158"/>
    </row>
    <row r="3027" spans="2:18" x14ac:dyDescent="0.25">
      <c r="B3027" s="174"/>
      <c r="C3027" s="157"/>
      <c r="D3027" s="157"/>
      <c r="E3027" s="157"/>
      <c r="F3027" s="157"/>
      <c r="G3027" s="157"/>
      <c r="H3027" s="157"/>
      <c r="I3027" s="157"/>
      <c r="J3027" s="157"/>
      <c r="K3027" s="157"/>
      <c r="L3027" s="157"/>
      <c r="M3027" s="157"/>
      <c r="N3027" s="157"/>
      <c r="O3027" s="157"/>
      <c r="P3027" s="157"/>
      <c r="Q3027" s="157"/>
      <c r="R3027" s="158"/>
    </row>
    <row r="3028" spans="2:18" ht="15.75" thickBot="1" x14ac:dyDescent="0.3">
      <c r="B3028" s="175" t="s">
        <v>3</v>
      </c>
      <c r="C3028" s="146"/>
      <c r="D3028" s="146"/>
      <c r="E3028" s="146"/>
      <c r="F3028" s="146"/>
      <c r="G3028" s="146"/>
      <c r="H3028" s="146"/>
      <c r="I3028" s="146"/>
      <c r="J3028" s="146"/>
      <c r="K3028" s="146"/>
      <c r="L3028" s="146"/>
      <c r="M3028" s="146"/>
      <c r="N3028" s="146"/>
      <c r="O3028" s="146"/>
      <c r="P3028" s="146"/>
      <c r="Q3028" s="146"/>
      <c r="R3028" s="176"/>
    </row>
    <row r="3029" spans="2:18" thickBot="1" x14ac:dyDescent="0.35"/>
    <row r="3030" spans="2:18" ht="14.45" x14ac:dyDescent="0.3">
      <c r="B3030" s="177"/>
      <c r="C3030" s="178"/>
      <c r="D3030" s="178"/>
      <c r="E3030" s="178"/>
      <c r="F3030" s="178"/>
      <c r="G3030" s="178"/>
      <c r="H3030" s="178"/>
      <c r="I3030" s="178"/>
      <c r="J3030" s="178"/>
      <c r="K3030" s="178"/>
      <c r="L3030" s="178"/>
      <c r="M3030" s="178"/>
      <c r="N3030" s="178"/>
      <c r="O3030" s="178"/>
      <c r="P3030" s="178"/>
      <c r="Q3030" s="178"/>
      <c r="R3030" s="9"/>
    </row>
    <row r="3031" spans="2:18" ht="15.75" thickBot="1" x14ac:dyDescent="0.3">
      <c r="B3031" s="143" t="s">
        <v>4</v>
      </c>
      <c r="C3031" s="144"/>
      <c r="D3031" s="146" t="s">
        <v>273</v>
      </c>
      <c r="E3031" s="146"/>
      <c r="F3031" s="58"/>
      <c r="G3031" s="58" t="s">
        <v>7</v>
      </c>
      <c r="H3031" s="179">
        <v>43548</v>
      </c>
      <c r="I3031" s="146"/>
      <c r="J3031" s="58"/>
      <c r="K3031" s="58" t="s">
        <v>11</v>
      </c>
      <c r="L3031" s="147" t="s">
        <v>228</v>
      </c>
      <c r="M3031" s="147"/>
      <c r="N3031" s="58"/>
      <c r="O3031" s="58" t="s">
        <v>13</v>
      </c>
      <c r="P3031" s="100" t="s">
        <v>243</v>
      </c>
      <c r="Q3031" s="144"/>
      <c r="R3031" s="145"/>
    </row>
    <row r="3032" spans="2:18" ht="14.45" x14ac:dyDescent="0.3">
      <c r="B3032" s="143"/>
      <c r="C3032" s="144"/>
      <c r="D3032" s="144"/>
      <c r="E3032" s="144"/>
      <c r="F3032" s="144"/>
      <c r="G3032" s="144"/>
      <c r="H3032" s="144"/>
      <c r="I3032" s="144"/>
      <c r="J3032" s="144"/>
      <c r="K3032" s="144"/>
      <c r="L3032" s="144"/>
      <c r="M3032" s="144"/>
      <c r="N3032" s="144"/>
      <c r="O3032" s="144"/>
      <c r="P3032" s="144"/>
      <c r="Q3032" s="144"/>
      <c r="R3032" s="145"/>
    </row>
    <row r="3033" spans="2:18" ht="15.75" thickBot="1" x14ac:dyDescent="0.3">
      <c r="B3033" s="143" t="s">
        <v>5</v>
      </c>
      <c r="C3033" s="144"/>
      <c r="D3033" s="146"/>
      <c r="E3033" s="146"/>
      <c r="F3033" s="58"/>
      <c r="G3033" s="58" t="s">
        <v>8</v>
      </c>
      <c r="H3033" s="146">
        <v>1230</v>
      </c>
      <c r="I3033" s="146"/>
      <c r="J3033" s="58"/>
      <c r="K3033" s="58" t="s">
        <v>12</v>
      </c>
      <c r="L3033" s="180"/>
      <c r="M3033" s="181"/>
      <c r="N3033" s="58"/>
      <c r="O3033" s="58" t="s">
        <v>14</v>
      </c>
      <c r="P3033" s="28" t="s">
        <v>244</v>
      </c>
      <c r="Q3033" s="144"/>
      <c r="R3033" s="145"/>
    </row>
    <row r="3034" spans="2:18" ht="14.45" x14ac:dyDescent="0.3">
      <c r="B3034" s="143"/>
      <c r="C3034" s="144"/>
      <c r="D3034" s="144"/>
      <c r="E3034" s="144"/>
      <c r="F3034" s="144"/>
      <c r="G3034" s="144"/>
      <c r="H3034" s="144"/>
      <c r="I3034" s="144"/>
      <c r="J3034" s="144"/>
      <c r="K3034" s="144"/>
      <c r="L3034" s="144"/>
      <c r="M3034" s="144"/>
      <c r="N3034" s="144"/>
      <c r="O3034" s="144"/>
      <c r="P3034" s="144"/>
      <c r="Q3034" s="144"/>
      <c r="R3034" s="145"/>
    </row>
    <row r="3035" spans="2:18" ht="15.75" thickBot="1" x14ac:dyDescent="0.3">
      <c r="B3035" s="143" t="s">
        <v>6</v>
      </c>
      <c r="C3035" s="144"/>
      <c r="D3035" s="146" t="s">
        <v>213</v>
      </c>
      <c r="E3035" s="146"/>
      <c r="F3035" s="58"/>
      <c r="G3035" s="58" t="s">
        <v>9</v>
      </c>
      <c r="H3035" s="146" t="s">
        <v>214</v>
      </c>
      <c r="I3035" s="146"/>
      <c r="J3035" s="58"/>
      <c r="K3035" s="58" t="s">
        <v>10</v>
      </c>
      <c r="L3035" s="180"/>
      <c r="M3035" s="181"/>
      <c r="N3035" s="58"/>
      <c r="O3035" s="58" t="s">
        <v>15</v>
      </c>
      <c r="P3035" s="28">
        <v>104</v>
      </c>
      <c r="Q3035" s="46" t="s">
        <v>16</v>
      </c>
      <c r="R3035" s="48">
        <v>154</v>
      </c>
    </row>
    <row r="3036" spans="2:18" thickBot="1" x14ac:dyDescent="0.35">
      <c r="B3036" s="148"/>
      <c r="C3036" s="149"/>
      <c r="D3036" s="149"/>
      <c r="E3036" s="149"/>
      <c r="F3036" s="149"/>
      <c r="G3036" s="149"/>
      <c r="H3036" s="149"/>
      <c r="I3036" s="149"/>
      <c r="J3036" s="149"/>
      <c r="K3036" s="149"/>
      <c r="L3036" s="149"/>
      <c r="M3036" s="149"/>
      <c r="N3036" s="149"/>
      <c r="O3036" s="149"/>
      <c r="P3036" s="149"/>
      <c r="Q3036" s="149"/>
      <c r="R3036" s="150"/>
    </row>
    <row r="3037" spans="2:18" thickBot="1" x14ac:dyDescent="0.35"/>
    <row r="3038" spans="2:18" x14ac:dyDescent="0.25">
      <c r="B3038" s="182" t="s">
        <v>17</v>
      </c>
      <c r="C3038" s="183"/>
      <c r="D3038" s="183"/>
      <c r="E3038" s="183"/>
      <c r="F3038" s="183"/>
      <c r="G3038" s="183"/>
      <c r="H3038" s="183"/>
      <c r="I3038" s="184"/>
      <c r="J3038" s="153" t="s">
        <v>24</v>
      </c>
      <c r="K3038" s="154"/>
      <c r="L3038" s="154"/>
      <c r="M3038" s="154"/>
      <c r="N3038" s="154"/>
      <c r="O3038" s="154"/>
      <c r="P3038" s="154"/>
      <c r="Q3038" s="154"/>
      <c r="R3038" s="155"/>
    </row>
    <row r="3039" spans="2:18" x14ac:dyDescent="0.25">
      <c r="B3039" s="185" t="s">
        <v>18</v>
      </c>
      <c r="C3039" s="187" t="s">
        <v>19</v>
      </c>
      <c r="D3039" s="187" t="s">
        <v>20</v>
      </c>
      <c r="E3039" s="180" t="s">
        <v>25</v>
      </c>
      <c r="F3039" s="181"/>
      <c r="G3039" s="180" t="s">
        <v>26</v>
      </c>
      <c r="H3039" s="181"/>
      <c r="I3039" s="187" t="s">
        <v>23</v>
      </c>
      <c r="J3039" s="156"/>
      <c r="K3039" s="157"/>
      <c r="L3039" s="157"/>
      <c r="M3039" s="157"/>
      <c r="N3039" s="157"/>
      <c r="O3039" s="157"/>
      <c r="P3039" s="157"/>
      <c r="Q3039" s="157"/>
      <c r="R3039" s="158"/>
    </row>
    <row r="3040" spans="2:18" x14ac:dyDescent="0.25">
      <c r="B3040" s="186"/>
      <c r="C3040" s="188"/>
      <c r="D3040" s="188"/>
      <c r="E3040" s="6" t="s">
        <v>21</v>
      </c>
      <c r="F3040" s="6" t="s">
        <v>22</v>
      </c>
      <c r="G3040" s="6" t="s">
        <v>21</v>
      </c>
      <c r="H3040" s="6" t="s">
        <v>22</v>
      </c>
      <c r="I3040" s="188"/>
      <c r="J3040" s="159"/>
      <c r="K3040" s="160"/>
      <c r="L3040" s="160"/>
      <c r="M3040" s="160"/>
      <c r="N3040" s="160"/>
      <c r="O3040" s="160"/>
      <c r="P3040" s="160"/>
      <c r="Q3040" s="160"/>
      <c r="R3040" s="161"/>
    </row>
    <row r="3041" spans="2:18" ht="30" customHeight="1" x14ac:dyDescent="0.25">
      <c r="B3041" s="11" t="s">
        <v>50</v>
      </c>
      <c r="C3041" s="12" t="s">
        <v>58</v>
      </c>
      <c r="D3041" s="12" t="s">
        <v>56</v>
      </c>
      <c r="E3041" s="12" t="s">
        <v>62</v>
      </c>
      <c r="F3041" s="12" t="s">
        <v>268</v>
      </c>
      <c r="G3041" s="3"/>
      <c r="H3041" s="3"/>
      <c r="I3041" s="97" t="s">
        <v>837</v>
      </c>
      <c r="J3041" s="164" t="s">
        <v>93</v>
      </c>
      <c r="K3041" s="165"/>
      <c r="L3041" s="165"/>
      <c r="M3041" s="165"/>
      <c r="N3041" s="165"/>
      <c r="O3041" s="165"/>
      <c r="P3041" s="165"/>
      <c r="Q3041" s="165"/>
      <c r="R3041" s="166"/>
    </row>
    <row r="3042" spans="2:18" ht="29.45" customHeight="1" x14ac:dyDescent="0.25">
      <c r="B3042" s="11" t="s">
        <v>50</v>
      </c>
      <c r="C3042" s="12" t="s">
        <v>555</v>
      </c>
      <c r="D3042" s="12" t="s">
        <v>56</v>
      </c>
      <c r="E3042" s="15" t="s">
        <v>557</v>
      </c>
      <c r="F3042" s="15" t="s">
        <v>558</v>
      </c>
      <c r="G3042" s="14"/>
      <c r="H3042" s="14"/>
      <c r="I3042" s="112" t="s">
        <v>838</v>
      </c>
      <c r="J3042" s="230" t="s">
        <v>556</v>
      </c>
      <c r="K3042" s="231"/>
      <c r="L3042" s="231"/>
      <c r="M3042" s="231"/>
      <c r="N3042" s="231"/>
      <c r="O3042" s="231"/>
      <c r="P3042" s="231"/>
      <c r="Q3042" s="231"/>
      <c r="R3042" s="232"/>
    </row>
    <row r="3043" spans="2:18" ht="38.450000000000003" customHeight="1" x14ac:dyDescent="0.25">
      <c r="B3043" s="11" t="s">
        <v>94</v>
      </c>
      <c r="C3043" s="12" t="s">
        <v>58</v>
      </c>
      <c r="D3043" s="12" t="s">
        <v>56</v>
      </c>
      <c r="E3043" s="12" t="s">
        <v>62</v>
      </c>
      <c r="F3043" s="12" t="s">
        <v>268</v>
      </c>
      <c r="G3043" s="3"/>
      <c r="H3043" s="3"/>
      <c r="I3043" s="3"/>
      <c r="J3043" s="164" t="s">
        <v>93</v>
      </c>
      <c r="K3043" s="165"/>
      <c r="L3043" s="165"/>
      <c r="M3043" s="165"/>
      <c r="N3043" s="165"/>
      <c r="O3043" s="165"/>
      <c r="P3043" s="165"/>
      <c r="Q3043" s="165"/>
      <c r="R3043" s="166"/>
    </row>
    <row r="3044" spans="2:18" ht="14.45" customHeight="1" x14ac:dyDescent="0.25">
      <c r="B3044" s="191" t="s">
        <v>51</v>
      </c>
      <c r="C3044" s="192"/>
      <c r="D3044" s="192"/>
      <c r="E3044" s="192"/>
      <c r="F3044" s="192"/>
      <c r="G3044" s="192"/>
      <c r="H3044" s="192"/>
      <c r="I3044" s="193"/>
      <c r="J3044" s="167" t="s">
        <v>380</v>
      </c>
      <c r="K3044" s="168"/>
      <c r="L3044" s="168"/>
      <c r="M3044" s="168"/>
      <c r="N3044" s="168"/>
      <c r="O3044" s="168"/>
      <c r="P3044" s="168"/>
      <c r="Q3044" s="168"/>
      <c r="R3044" s="169"/>
    </row>
    <row r="3045" spans="2:18" ht="58.9" customHeight="1" x14ac:dyDescent="0.25">
      <c r="B3045" s="194"/>
      <c r="C3045" s="195"/>
      <c r="D3045" s="195"/>
      <c r="E3045" s="195"/>
      <c r="F3045" s="195"/>
      <c r="G3045" s="195"/>
      <c r="H3045" s="195"/>
      <c r="I3045" s="196"/>
      <c r="J3045" s="170"/>
      <c r="K3045" s="171"/>
      <c r="L3045" s="171"/>
      <c r="M3045" s="171"/>
      <c r="N3045" s="171"/>
      <c r="O3045" s="171"/>
      <c r="P3045" s="171"/>
      <c r="Q3045" s="171"/>
      <c r="R3045" s="172"/>
    </row>
    <row r="3046" spans="2:18" ht="14.45" customHeight="1" x14ac:dyDescent="0.25">
      <c r="B3046" s="191" t="s">
        <v>54</v>
      </c>
      <c r="C3046" s="192"/>
      <c r="D3046" s="192"/>
      <c r="E3046" s="192"/>
      <c r="F3046" s="192"/>
      <c r="G3046" s="192"/>
      <c r="H3046" s="192"/>
      <c r="I3046" s="193"/>
      <c r="J3046" s="132" t="s">
        <v>559</v>
      </c>
      <c r="K3046" s="133"/>
      <c r="L3046" s="133"/>
      <c r="M3046" s="133"/>
      <c r="N3046" s="133"/>
      <c r="O3046" s="133"/>
      <c r="P3046" s="133"/>
      <c r="Q3046" s="133"/>
      <c r="R3046" s="134"/>
    </row>
    <row r="3047" spans="2:18" x14ac:dyDescent="0.25">
      <c r="B3047" s="194"/>
      <c r="C3047" s="195"/>
      <c r="D3047" s="195"/>
      <c r="E3047" s="195"/>
      <c r="F3047" s="195"/>
      <c r="G3047" s="195"/>
      <c r="H3047" s="195"/>
      <c r="I3047" s="196"/>
      <c r="J3047" s="135"/>
      <c r="K3047" s="136"/>
      <c r="L3047" s="136"/>
      <c r="M3047" s="136"/>
      <c r="N3047" s="136"/>
      <c r="O3047" s="136"/>
      <c r="P3047" s="136"/>
      <c r="Q3047" s="136"/>
      <c r="R3047" s="137"/>
    </row>
    <row r="3048" spans="2:18" x14ac:dyDescent="0.25">
      <c r="B3048" s="191" t="s">
        <v>363</v>
      </c>
      <c r="C3048" s="192"/>
      <c r="D3048" s="192"/>
      <c r="E3048" s="192"/>
      <c r="F3048" s="192"/>
      <c r="G3048" s="192"/>
      <c r="H3048" s="192"/>
      <c r="I3048" s="193"/>
      <c r="J3048" s="135"/>
      <c r="K3048" s="136"/>
      <c r="L3048" s="136"/>
      <c r="M3048" s="136"/>
      <c r="N3048" s="136"/>
      <c r="O3048" s="136"/>
      <c r="P3048" s="136"/>
      <c r="Q3048" s="136"/>
      <c r="R3048" s="137"/>
    </row>
    <row r="3049" spans="2:18" ht="15.75" thickBot="1" x14ac:dyDescent="0.3">
      <c r="B3049" s="197"/>
      <c r="C3049" s="198"/>
      <c r="D3049" s="198"/>
      <c r="E3049" s="198"/>
      <c r="F3049" s="198"/>
      <c r="G3049" s="198"/>
      <c r="H3049" s="198"/>
      <c r="I3049" s="199"/>
      <c r="J3049" s="138"/>
      <c r="K3049" s="139"/>
      <c r="L3049" s="139"/>
      <c r="M3049" s="139"/>
      <c r="N3049" s="139"/>
      <c r="O3049" s="139"/>
      <c r="P3049" s="139"/>
      <c r="Q3049" s="139"/>
      <c r="R3049" s="140"/>
    </row>
    <row r="3050" spans="2:18" thickBot="1" x14ac:dyDescent="0.35"/>
    <row r="3051" spans="2:18" x14ac:dyDescent="0.25">
      <c r="B3051" s="173" t="s">
        <v>1</v>
      </c>
      <c r="C3051" s="154"/>
      <c r="D3051" s="154"/>
      <c r="E3051" s="154"/>
      <c r="F3051" s="154"/>
      <c r="G3051" s="154"/>
      <c r="H3051" s="154"/>
      <c r="I3051" s="154"/>
      <c r="J3051" s="154"/>
      <c r="K3051" s="154"/>
      <c r="L3051" s="154"/>
      <c r="M3051" s="154"/>
      <c r="N3051" s="154"/>
      <c r="O3051" s="154"/>
      <c r="P3051" s="154"/>
      <c r="Q3051" s="154"/>
      <c r="R3051" s="155"/>
    </row>
    <row r="3052" spans="2:18" x14ac:dyDescent="0.25">
      <c r="B3052" s="174"/>
      <c r="C3052" s="157"/>
      <c r="D3052" s="157"/>
      <c r="E3052" s="157"/>
      <c r="F3052" s="157"/>
      <c r="G3052" s="157"/>
      <c r="H3052" s="157"/>
      <c r="I3052" s="157"/>
      <c r="J3052" s="157"/>
      <c r="K3052" s="157"/>
      <c r="L3052" s="157"/>
      <c r="M3052" s="157"/>
      <c r="N3052" s="157"/>
      <c r="O3052" s="157"/>
      <c r="P3052" s="157"/>
      <c r="Q3052" s="157"/>
      <c r="R3052" s="158"/>
    </row>
    <row r="3053" spans="2:18" x14ac:dyDescent="0.25">
      <c r="B3053" s="174"/>
      <c r="C3053" s="157"/>
      <c r="D3053" s="157"/>
      <c r="E3053" s="157"/>
      <c r="F3053" s="157"/>
      <c r="G3053" s="157"/>
      <c r="H3053" s="157"/>
      <c r="I3053" s="157"/>
      <c r="J3053" s="157"/>
      <c r="K3053" s="157"/>
      <c r="L3053" s="157"/>
      <c r="M3053" s="157"/>
      <c r="N3053" s="157"/>
      <c r="O3053" s="157"/>
      <c r="P3053" s="157"/>
      <c r="Q3053" s="157"/>
      <c r="R3053" s="158"/>
    </row>
    <row r="3054" spans="2:18" x14ac:dyDescent="0.25">
      <c r="B3054" s="174" t="s">
        <v>2</v>
      </c>
      <c r="C3054" s="157"/>
      <c r="D3054" s="157"/>
      <c r="E3054" s="157"/>
      <c r="F3054" s="157"/>
      <c r="G3054" s="157"/>
      <c r="H3054" s="157"/>
      <c r="I3054" s="157"/>
      <c r="J3054" s="157"/>
      <c r="K3054" s="157"/>
      <c r="L3054" s="157"/>
      <c r="M3054" s="157"/>
      <c r="N3054" s="157"/>
      <c r="O3054" s="157"/>
      <c r="P3054" s="157"/>
      <c r="Q3054" s="157"/>
      <c r="R3054" s="158"/>
    </row>
    <row r="3055" spans="2:18" x14ac:dyDescent="0.25">
      <c r="B3055" s="174"/>
      <c r="C3055" s="157"/>
      <c r="D3055" s="157"/>
      <c r="E3055" s="157"/>
      <c r="F3055" s="157"/>
      <c r="G3055" s="157"/>
      <c r="H3055" s="157"/>
      <c r="I3055" s="157"/>
      <c r="J3055" s="157"/>
      <c r="K3055" s="157"/>
      <c r="L3055" s="157"/>
      <c r="M3055" s="157"/>
      <c r="N3055" s="157"/>
      <c r="O3055" s="157"/>
      <c r="P3055" s="157"/>
      <c r="Q3055" s="157"/>
      <c r="R3055" s="158"/>
    </row>
    <row r="3056" spans="2:18" ht="15.75" thickBot="1" x14ac:dyDescent="0.3">
      <c r="B3056" s="175" t="s">
        <v>3</v>
      </c>
      <c r="C3056" s="146"/>
      <c r="D3056" s="146"/>
      <c r="E3056" s="146"/>
      <c r="F3056" s="146"/>
      <c r="G3056" s="146"/>
      <c r="H3056" s="146"/>
      <c r="I3056" s="146"/>
      <c r="J3056" s="146"/>
      <c r="K3056" s="146"/>
      <c r="L3056" s="146"/>
      <c r="M3056" s="146"/>
      <c r="N3056" s="146"/>
      <c r="O3056" s="146"/>
      <c r="P3056" s="146"/>
      <c r="Q3056" s="146"/>
      <c r="R3056" s="176"/>
    </row>
    <row r="3057" spans="2:18" thickBot="1" x14ac:dyDescent="0.35"/>
    <row r="3058" spans="2:18" ht="14.45" x14ac:dyDescent="0.3">
      <c r="B3058" s="177"/>
      <c r="C3058" s="178"/>
      <c r="D3058" s="178"/>
      <c r="E3058" s="178"/>
      <c r="F3058" s="178"/>
      <c r="G3058" s="178"/>
      <c r="H3058" s="178"/>
      <c r="I3058" s="178"/>
      <c r="J3058" s="178"/>
      <c r="K3058" s="178"/>
      <c r="L3058" s="178"/>
      <c r="M3058" s="178"/>
      <c r="N3058" s="178"/>
      <c r="O3058" s="178"/>
      <c r="P3058" s="178"/>
      <c r="Q3058" s="178"/>
      <c r="R3058" s="9"/>
    </row>
    <row r="3059" spans="2:18" ht="15.75" thickBot="1" x14ac:dyDescent="0.3">
      <c r="B3059" s="143" t="s">
        <v>4</v>
      </c>
      <c r="C3059" s="144"/>
      <c r="D3059" s="146" t="s">
        <v>273</v>
      </c>
      <c r="E3059" s="146"/>
      <c r="F3059" s="58"/>
      <c r="G3059" s="58" t="s">
        <v>7</v>
      </c>
      <c r="H3059" s="179">
        <v>43548</v>
      </c>
      <c r="I3059" s="146"/>
      <c r="J3059" s="58"/>
      <c r="K3059" s="58" t="s">
        <v>11</v>
      </c>
      <c r="L3059" s="147" t="s">
        <v>228</v>
      </c>
      <c r="M3059" s="147"/>
      <c r="N3059" s="58"/>
      <c r="O3059" s="58" t="s">
        <v>13</v>
      </c>
      <c r="P3059" s="100" t="s">
        <v>244</v>
      </c>
      <c r="Q3059" s="144"/>
      <c r="R3059" s="145"/>
    </row>
    <row r="3060" spans="2:18" ht="14.45" x14ac:dyDescent="0.3">
      <c r="B3060" s="143"/>
      <c r="C3060" s="144"/>
      <c r="D3060" s="144"/>
      <c r="E3060" s="144"/>
      <c r="F3060" s="144"/>
      <c r="G3060" s="144"/>
      <c r="H3060" s="144"/>
      <c r="I3060" s="144"/>
      <c r="J3060" s="144"/>
      <c r="K3060" s="144"/>
      <c r="L3060" s="144"/>
      <c r="M3060" s="144"/>
      <c r="N3060" s="144"/>
      <c r="O3060" s="144"/>
      <c r="P3060" s="144"/>
      <c r="Q3060" s="144"/>
      <c r="R3060" s="145"/>
    </row>
    <row r="3061" spans="2:18" ht="15.75" thickBot="1" x14ac:dyDescent="0.3">
      <c r="B3061" s="143" t="s">
        <v>5</v>
      </c>
      <c r="C3061" s="144"/>
      <c r="D3061" s="146"/>
      <c r="E3061" s="146"/>
      <c r="F3061" s="58"/>
      <c r="G3061" s="58" t="s">
        <v>8</v>
      </c>
      <c r="H3061" s="146">
        <v>1230</v>
      </c>
      <c r="I3061" s="146"/>
      <c r="J3061" s="58"/>
      <c r="K3061" s="58" t="s">
        <v>12</v>
      </c>
      <c r="L3061" s="180"/>
      <c r="M3061" s="181"/>
      <c r="N3061" s="58"/>
      <c r="O3061" s="58" t="s">
        <v>14</v>
      </c>
      <c r="P3061" s="28" t="s">
        <v>246</v>
      </c>
      <c r="Q3061" s="144"/>
      <c r="R3061" s="145"/>
    </row>
    <row r="3062" spans="2:18" ht="14.45" x14ac:dyDescent="0.3">
      <c r="B3062" s="143"/>
      <c r="C3062" s="144"/>
      <c r="D3062" s="144"/>
      <c r="E3062" s="144"/>
      <c r="F3062" s="144"/>
      <c r="G3062" s="144"/>
      <c r="H3062" s="144"/>
      <c r="I3062" s="144"/>
      <c r="J3062" s="144"/>
      <c r="K3062" s="144"/>
      <c r="L3062" s="144"/>
      <c r="M3062" s="144"/>
      <c r="N3062" s="144"/>
      <c r="O3062" s="144"/>
      <c r="P3062" s="144"/>
      <c r="Q3062" s="144"/>
      <c r="R3062" s="145"/>
    </row>
    <row r="3063" spans="2:18" ht="15.75" thickBot="1" x14ac:dyDescent="0.3">
      <c r="B3063" s="143" t="s">
        <v>6</v>
      </c>
      <c r="C3063" s="144"/>
      <c r="D3063" s="146" t="s">
        <v>213</v>
      </c>
      <c r="E3063" s="146"/>
      <c r="F3063" s="58"/>
      <c r="G3063" s="58" t="s">
        <v>9</v>
      </c>
      <c r="H3063" s="146" t="s">
        <v>214</v>
      </c>
      <c r="I3063" s="146"/>
      <c r="J3063" s="58"/>
      <c r="K3063" s="58" t="s">
        <v>10</v>
      </c>
      <c r="L3063" s="180"/>
      <c r="M3063" s="181"/>
      <c r="N3063" s="58"/>
      <c r="O3063" s="58" t="s">
        <v>15</v>
      </c>
      <c r="P3063" s="47">
        <v>105</v>
      </c>
      <c r="Q3063" s="46" t="s">
        <v>16</v>
      </c>
      <c r="R3063" s="48">
        <v>154</v>
      </c>
    </row>
    <row r="3064" spans="2:18" thickBot="1" x14ac:dyDescent="0.35">
      <c r="B3064" s="148"/>
      <c r="C3064" s="149"/>
      <c r="D3064" s="149"/>
      <c r="E3064" s="149"/>
      <c r="F3064" s="149"/>
      <c r="G3064" s="149"/>
      <c r="H3064" s="149"/>
      <c r="I3064" s="149"/>
      <c r="J3064" s="149"/>
      <c r="K3064" s="149"/>
      <c r="L3064" s="149"/>
      <c r="M3064" s="149"/>
      <c r="N3064" s="149"/>
      <c r="O3064" s="149"/>
      <c r="P3064" s="149"/>
      <c r="Q3064" s="149"/>
      <c r="R3064" s="150"/>
    </row>
    <row r="3065" spans="2:18" thickBot="1" x14ac:dyDescent="0.35"/>
    <row r="3066" spans="2:18" x14ac:dyDescent="0.25">
      <c r="B3066" s="182" t="s">
        <v>17</v>
      </c>
      <c r="C3066" s="183"/>
      <c r="D3066" s="183"/>
      <c r="E3066" s="183"/>
      <c r="F3066" s="183"/>
      <c r="G3066" s="183"/>
      <c r="H3066" s="183"/>
      <c r="I3066" s="184"/>
      <c r="J3066" s="153" t="s">
        <v>24</v>
      </c>
      <c r="K3066" s="154"/>
      <c r="L3066" s="154"/>
      <c r="M3066" s="154"/>
      <c r="N3066" s="154"/>
      <c r="O3066" s="154"/>
      <c r="P3066" s="154"/>
      <c r="Q3066" s="154"/>
      <c r="R3066" s="155"/>
    </row>
    <row r="3067" spans="2:18" x14ac:dyDescent="0.25">
      <c r="B3067" s="185" t="s">
        <v>18</v>
      </c>
      <c r="C3067" s="187" t="s">
        <v>19</v>
      </c>
      <c r="D3067" s="187" t="s">
        <v>20</v>
      </c>
      <c r="E3067" s="180" t="s">
        <v>25</v>
      </c>
      <c r="F3067" s="181"/>
      <c r="G3067" s="180" t="s">
        <v>26</v>
      </c>
      <c r="H3067" s="181"/>
      <c r="I3067" s="187" t="s">
        <v>23</v>
      </c>
      <c r="J3067" s="156"/>
      <c r="K3067" s="157"/>
      <c r="L3067" s="157"/>
      <c r="M3067" s="157"/>
      <c r="N3067" s="157"/>
      <c r="O3067" s="157"/>
      <c r="P3067" s="157"/>
      <c r="Q3067" s="157"/>
      <c r="R3067" s="158"/>
    </row>
    <row r="3068" spans="2:18" x14ac:dyDescent="0.25">
      <c r="B3068" s="186"/>
      <c r="C3068" s="188"/>
      <c r="D3068" s="188"/>
      <c r="E3068" s="6" t="s">
        <v>21</v>
      </c>
      <c r="F3068" s="6" t="s">
        <v>22</v>
      </c>
      <c r="G3068" s="6" t="s">
        <v>21</v>
      </c>
      <c r="H3068" s="6" t="s">
        <v>22</v>
      </c>
      <c r="I3068" s="188"/>
      <c r="J3068" s="159"/>
      <c r="K3068" s="160"/>
      <c r="L3068" s="160"/>
      <c r="M3068" s="160"/>
      <c r="N3068" s="160"/>
      <c r="O3068" s="160"/>
      <c r="P3068" s="160"/>
      <c r="Q3068" s="160"/>
      <c r="R3068" s="161"/>
    </row>
    <row r="3069" spans="2:18" ht="30" customHeight="1" x14ac:dyDescent="0.25">
      <c r="B3069" s="11" t="s">
        <v>50</v>
      </c>
      <c r="C3069" s="12" t="s">
        <v>58</v>
      </c>
      <c r="D3069" s="12" t="s">
        <v>56</v>
      </c>
      <c r="E3069" s="12" t="s">
        <v>62</v>
      </c>
      <c r="F3069" s="12" t="s">
        <v>287</v>
      </c>
      <c r="G3069" s="3"/>
      <c r="H3069" s="3"/>
      <c r="I3069" s="97" t="s">
        <v>839</v>
      </c>
      <c r="J3069" s="164" t="s">
        <v>93</v>
      </c>
      <c r="K3069" s="165"/>
      <c r="L3069" s="165"/>
      <c r="M3069" s="165"/>
      <c r="N3069" s="165"/>
      <c r="O3069" s="165"/>
      <c r="P3069" s="165"/>
      <c r="Q3069" s="165"/>
      <c r="R3069" s="166"/>
    </row>
    <row r="3070" spans="2:18" ht="29.45" customHeight="1" x14ac:dyDescent="0.25">
      <c r="B3070" s="11" t="s">
        <v>50</v>
      </c>
      <c r="C3070" s="12" t="s">
        <v>555</v>
      </c>
      <c r="D3070" s="12" t="s">
        <v>56</v>
      </c>
      <c r="E3070" s="15" t="s">
        <v>469</v>
      </c>
      <c r="F3070" s="15" t="s">
        <v>558</v>
      </c>
      <c r="G3070" s="14"/>
      <c r="H3070" s="14"/>
      <c r="I3070" s="112" t="s">
        <v>840</v>
      </c>
      <c r="J3070" s="230" t="s">
        <v>556</v>
      </c>
      <c r="K3070" s="231"/>
      <c r="L3070" s="231"/>
      <c r="M3070" s="231"/>
      <c r="N3070" s="231"/>
      <c r="O3070" s="231"/>
      <c r="P3070" s="231"/>
      <c r="Q3070" s="231"/>
      <c r="R3070" s="232"/>
    </row>
    <row r="3071" spans="2:18" ht="27.6" customHeight="1" x14ac:dyDescent="0.25">
      <c r="B3071" s="11" t="s">
        <v>94</v>
      </c>
      <c r="C3071" s="12" t="s">
        <v>58</v>
      </c>
      <c r="D3071" s="12" t="s">
        <v>56</v>
      </c>
      <c r="E3071" s="12" t="s">
        <v>62</v>
      </c>
      <c r="F3071" s="12" t="s">
        <v>287</v>
      </c>
      <c r="G3071" s="3"/>
      <c r="H3071" s="3"/>
      <c r="I3071" s="3"/>
      <c r="J3071" s="164" t="s">
        <v>93</v>
      </c>
      <c r="K3071" s="165"/>
      <c r="L3071" s="165"/>
      <c r="M3071" s="165"/>
      <c r="N3071" s="165"/>
      <c r="O3071" s="165"/>
      <c r="P3071" s="165"/>
      <c r="Q3071" s="165"/>
      <c r="R3071" s="166"/>
    </row>
    <row r="3072" spans="2:18" ht="14.45" customHeight="1" x14ac:dyDescent="0.25">
      <c r="B3072" s="191" t="s">
        <v>51</v>
      </c>
      <c r="C3072" s="192"/>
      <c r="D3072" s="192"/>
      <c r="E3072" s="192"/>
      <c r="F3072" s="192"/>
      <c r="G3072" s="192"/>
      <c r="H3072" s="192"/>
      <c r="I3072" s="193"/>
      <c r="J3072" s="167" t="s">
        <v>380</v>
      </c>
      <c r="K3072" s="168"/>
      <c r="L3072" s="168"/>
      <c r="M3072" s="168"/>
      <c r="N3072" s="168"/>
      <c r="O3072" s="168"/>
      <c r="P3072" s="168"/>
      <c r="Q3072" s="168"/>
      <c r="R3072" s="169"/>
    </row>
    <row r="3073" spans="2:18" ht="69.599999999999994" customHeight="1" x14ac:dyDescent="0.25">
      <c r="B3073" s="194"/>
      <c r="C3073" s="195"/>
      <c r="D3073" s="195"/>
      <c r="E3073" s="195"/>
      <c r="F3073" s="195"/>
      <c r="G3073" s="195"/>
      <c r="H3073" s="195"/>
      <c r="I3073" s="196"/>
      <c r="J3073" s="170"/>
      <c r="K3073" s="171"/>
      <c r="L3073" s="171"/>
      <c r="M3073" s="171"/>
      <c r="N3073" s="171"/>
      <c r="O3073" s="171"/>
      <c r="P3073" s="171"/>
      <c r="Q3073" s="171"/>
      <c r="R3073" s="172"/>
    </row>
    <row r="3074" spans="2:18" ht="14.45" customHeight="1" x14ac:dyDescent="0.25">
      <c r="B3074" s="191" t="s">
        <v>54</v>
      </c>
      <c r="C3074" s="192"/>
      <c r="D3074" s="192"/>
      <c r="E3074" s="192"/>
      <c r="F3074" s="192"/>
      <c r="G3074" s="192"/>
      <c r="H3074" s="192"/>
      <c r="I3074" s="193"/>
      <c r="J3074" s="132" t="s">
        <v>560</v>
      </c>
      <c r="K3074" s="133"/>
      <c r="L3074" s="133"/>
      <c r="M3074" s="133"/>
      <c r="N3074" s="133"/>
      <c r="O3074" s="133"/>
      <c r="P3074" s="133"/>
      <c r="Q3074" s="133"/>
      <c r="R3074" s="134"/>
    </row>
    <row r="3075" spans="2:18" x14ac:dyDescent="0.25">
      <c r="B3075" s="194"/>
      <c r="C3075" s="195"/>
      <c r="D3075" s="195"/>
      <c r="E3075" s="195"/>
      <c r="F3075" s="195"/>
      <c r="G3075" s="195"/>
      <c r="H3075" s="195"/>
      <c r="I3075" s="196"/>
      <c r="J3075" s="135"/>
      <c r="K3075" s="136"/>
      <c r="L3075" s="136"/>
      <c r="M3075" s="136"/>
      <c r="N3075" s="136"/>
      <c r="O3075" s="136"/>
      <c r="P3075" s="136"/>
      <c r="Q3075" s="136"/>
      <c r="R3075" s="137"/>
    </row>
    <row r="3076" spans="2:18" x14ac:dyDescent="0.25">
      <c r="B3076" s="191" t="s">
        <v>427</v>
      </c>
      <c r="C3076" s="192"/>
      <c r="D3076" s="192"/>
      <c r="E3076" s="192"/>
      <c r="F3076" s="192"/>
      <c r="G3076" s="192"/>
      <c r="H3076" s="192"/>
      <c r="I3076" s="193"/>
      <c r="J3076" s="135"/>
      <c r="K3076" s="136"/>
      <c r="L3076" s="136"/>
      <c r="M3076" s="136"/>
      <c r="N3076" s="136"/>
      <c r="O3076" s="136"/>
      <c r="P3076" s="136"/>
      <c r="Q3076" s="136"/>
      <c r="R3076" s="137"/>
    </row>
    <row r="3077" spans="2:18" ht="15.75" thickBot="1" x14ac:dyDescent="0.3">
      <c r="B3077" s="197"/>
      <c r="C3077" s="198"/>
      <c r="D3077" s="198"/>
      <c r="E3077" s="198"/>
      <c r="F3077" s="198"/>
      <c r="G3077" s="198"/>
      <c r="H3077" s="198"/>
      <c r="I3077" s="199"/>
      <c r="J3077" s="138"/>
      <c r="K3077" s="139"/>
      <c r="L3077" s="139"/>
      <c r="M3077" s="139"/>
      <c r="N3077" s="139"/>
      <c r="O3077" s="139"/>
      <c r="P3077" s="139"/>
      <c r="Q3077" s="139"/>
      <c r="R3077" s="140"/>
    </row>
    <row r="3078" spans="2:18" thickBot="1" x14ac:dyDescent="0.35"/>
    <row r="3079" spans="2:18" x14ac:dyDescent="0.25">
      <c r="B3079" s="173" t="s">
        <v>1</v>
      </c>
      <c r="C3079" s="154"/>
      <c r="D3079" s="154"/>
      <c r="E3079" s="154"/>
      <c r="F3079" s="154"/>
      <c r="G3079" s="154"/>
      <c r="H3079" s="154"/>
      <c r="I3079" s="154"/>
      <c r="J3079" s="154"/>
      <c r="K3079" s="154"/>
      <c r="L3079" s="154"/>
      <c r="M3079" s="154"/>
      <c r="N3079" s="154"/>
      <c r="O3079" s="154"/>
      <c r="P3079" s="154"/>
      <c r="Q3079" s="154"/>
      <c r="R3079" s="155"/>
    </row>
    <row r="3080" spans="2:18" x14ac:dyDescent="0.25">
      <c r="B3080" s="174"/>
      <c r="C3080" s="157"/>
      <c r="D3080" s="157"/>
      <c r="E3080" s="157"/>
      <c r="F3080" s="157"/>
      <c r="G3080" s="157"/>
      <c r="H3080" s="157"/>
      <c r="I3080" s="157"/>
      <c r="J3080" s="157"/>
      <c r="K3080" s="157"/>
      <c r="L3080" s="157"/>
      <c r="M3080" s="157"/>
      <c r="N3080" s="157"/>
      <c r="O3080" s="157"/>
      <c r="P3080" s="157"/>
      <c r="Q3080" s="157"/>
      <c r="R3080" s="158"/>
    </row>
    <row r="3081" spans="2:18" x14ac:dyDescent="0.25">
      <c r="B3081" s="174"/>
      <c r="C3081" s="157"/>
      <c r="D3081" s="157"/>
      <c r="E3081" s="157"/>
      <c r="F3081" s="157"/>
      <c r="G3081" s="157"/>
      <c r="H3081" s="157"/>
      <c r="I3081" s="157"/>
      <c r="J3081" s="157"/>
      <c r="K3081" s="157"/>
      <c r="L3081" s="157"/>
      <c r="M3081" s="157"/>
      <c r="N3081" s="157"/>
      <c r="O3081" s="157"/>
      <c r="P3081" s="157"/>
      <c r="Q3081" s="157"/>
      <c r="R3081" s="158"/>
    </row>
    <row r="3082" spans="2:18" x14ac:dyDescent="0.25">
      <c r="B3082" s="174" t="s">
        <v>2</v>
      </c>
      <c r="C3082" s="157"/>
      <c r="D3082" s="157"/>
      <c r="E3082" s="157"/>
      <c r="F3082" s="157"/>
      <c r="G3082" s="157"/>
      <c r="H3082" s="157"/>
      <c r="I3082" s="157"/>
      <c r="J3082" s="157"/>
      <c r="K3082" s="157"/>
      <c r="L3082" s="157"/>
      <c r="M3082" s="157"/>
      <c r="N3082" s="157"/>
      <c r="O3082" s="157"/>
      <c r="P3082" s="157"/>
      <c r="Q3082" s="157"/>
      <c r="R3082" s="158"/>
    </row>
    <row r="3083" spans="2:18" x14ac:dyDescent="0.25">
      <c r="B3083" s="174"/>
      <c r="C3083" s="157"/>
      <c r="D3083" s="157"/>
      <c r="E3083" s="157"/>
      <c r="F3083" s="157"/>
      <c r="G3083" s="157"/>
      <c r="H3083" s="157"/>
      <c r="I3083" s="157"/>
      <c r="J3083" s="157"/>
      <c r="K3083" s="157"/>
      <c r="L3083" s="157"/>
      <c r="M3083" s="157"/>
      <c r="N3083" s="157"/>
      <c r="O3083" s="157"/>
      <c r="P3083" s="157"/>
      <c r="Q3083" s="157"/>
      <c r="R3083" s="158"/>
    </row>
    <row r="3084" spans="2:18" ht="15.75" thickBot="1" x14ac:dyDescent="0.3">
      <c r="B3084" s="175" t="s">
        <v>3</v>
      </c>
      <c r="C3084" s="146"/>
      <c r="D3084" s="146"/>
      <c r="E3084" s="146"/>
      <c r="F3084" s="146"/>
      <c r="G3084" s="146"/>
      <c r="H3084" s="146"/>
      <c r="I3084" s="146"/>
      <c r="J3084" s="146"/>
      <c r="K3084" s="146"/>
      <c r="L3084" s="146"/>
      <c r="M3084" s="146"/>
      <c r="N3084" s="146"/>
      <c r="O3084" s="146"/>
      <c r="P3084" s="146"/>
      <c r="Q3084" s="146"/>
      <c r="R3084" s="176"/>
    </row>
    <row r="3085" spans="2:18" thickBot="1" x14ac:dyDescent="0.35"/>
    <row r="3086" spans="2:18" ht="14.45" x14ac:dyDescent="0.3">
      <c r="B3086" s="177"/>
      <c r="C3086" s="178"/>
      <c r="D3086" s="178"/>
      <c r="E3086" s="178"/>
      <c r="F3086" s="178"/>
      <c r="G3086" s="178"/>
      <c r="H3086" s="178"/>
      <c r="I3086" s="178"/>
      <c r="J3086" s="178"/>
      <c r="K3086" s="178"/>
      <c r="L3086" s="178"/>
      <c r="M3086" s="178"/>
      <c r="N3086" s="178"/>
      <c r="O3086" s="178"/>
      <c r="P3086" s="178"/>
      <c r="Q3086" s="178"/>
      <c r="R3086" s="9"/>
    </row>
    <row r="3087" spans="2:18" ht="15.75" thickBot="1" x14ac:dyDescent="0.3">
      <c r="B3087" s="143" t="s">
        <v>4</v>
      </c>
      <c r="C3087" s="144"/>
      <c r="D3087" s="146" t="s">
        <v>273</v>
      </c>
      <c r="E3087" s="146"/>
      <c r="F3087" s="58"/>
      <c r="G3087" s="58" t="s">
        <v>7</v>
      </c>
      <c r="H3087" s="179">
        <v>43548</v>
      </c>
      <c r="I3087" s="146"/>
      <c r="J3087" s="58"/>
      <c r="K3087" s="58" t="s">
        <v>11</v>
      </c>
      <c r="L3087" s="147" t="s">
        <v>228</v>
      </c>
      <c r="M3087" s="147"/>
      <c r="N3087" s="58"/>
      <c r="O3087" s="58" t="s">
        <v>13</v>
      </c>
      <c r="P3087" s="100" t="s">
        <v>246</v>
      </c>
      <c r="Q3087" s="144"/>
      <c r="R3087" s="145"/>
    </row>
    <row r="3088" spans="2:18" ht="14.45" x14ac:dyDescent="0.3">
      <c r="B3088" s="143"/>
      <c r="C3088" s="144"/>
      <c r="D3088" s="144"/>
      <c r="E3088" s="144"/>
      <c r="F3088" s="144"/>
      <c r="G3088" s="144"/>
      <c r="H3088" s="144"/>
      <c r="I3088" s="144"/>
      <c r="J3088" s="144"/>
      <c r="K3088" s="144"/>
      <c r="L3088" s="144"/>
      <c r="M3088" s="144"/>
      <c r="N3088" s="144"/>
      <c r="O3088" s="144"/>
      <c r="P3088" s="144"/>
      <c r="Q3088" s="144"/>
      <c r="R3088" s="145"/>
    </row>
    <row r="3089" spans="2:18" ht="15.75" thickBot="1" x14ac:dyDescent="0.3">
      <c r="B3089" s="143" t="s">
        <v>5</v>
      </c>
      <c r="C3089" s="144"/>
      <c r="D3089" s="146"/>
      <c r="E3089" s="146"/>
      <c r="F3089" s="58"/>
      <c r="G3089" s="58" t="s">
        <v>8</v>
      </c>
      <c r="H3089" s="146">
        <v>1230</v>
      </c>
      <c r="I3089" s="146"/>
      <c r="J3089" s="58"/>
      <c r="K3089" s="58" t="s">
        <v>12</v>
      </c>
      <c r="L3089" s="180"/>
      <c r="M3089" s="181"/>
      <c r="N3089" s="58"/>
      <c r="O3089" s="58" t="s">
        <v>14</v>
      </c>
      <c r="P3089" s="28" t="s">
        <v>247</v>
      </c>
      <c r="Q3089" s="144"/>
      <c r="R3089" s="145"/>
    </row>
    <row r="3090" spans="2:18" ht="14.45" x14ac:dyDescent="0.3">
      <c r="B3090" s="143"/>
      <c r="C3090" s="144"/>
      <c r="D3090" s="144"/>
      <c r="E3090" s="144"/>
      <c r="F3090" s="144"/>
      <c r="G3090" s="144"/>
      <c r="H3090" s="144"/>
      <c r="I3090" s="144"/>
      <c r="J3090" s="144"/>
      <c r="K3090" s="144"/>
      <c r="L3090" s="144"/>
      <c r="M3090" s="144"/>
      <c r="N3090" s="144"/>
      <c r="O3090" s="144"/>
      <c r="P3090" s="144"/>
      <c r="Q3090" s="144"/>
      <c r="R3090" s="145"/>
    </row>
    <row r="3091" spans="2:18" ht="15.75" thickBot="1" x14ac:dyDescent="0.3">
      <c r="B3091" s="143" t="s">
        <v>6</v>
      </c>
      <c r="C3091" s="144"/>
      <c r="D3091" s="146" t="s">
        <v>213</v>
      </c>
      <c r="E3091" s="146"/>
      <c r="F3091" s="58"/>
      <c r="G3091" s="58" t="s">
        <v>9</v>
      </c>
      <c r="H3091" s="146" t="s">
        <v>214</v>
      </c>
      <c r="I3091" s="146"/>
      <c r="J3091" s="58"/>
      <c r="K3091" s="58" t="s">
        <v>10</v>
      </c>
      <c r="L3091" s="180"/>
      <c r="M3091" s="181"/>
      <c r="N3091" s="58"/>
      <c r="O3091" s="58" t="s">
        <v>15</v>
      </c>
      <c r="P3091" s="47">
        <v>106</v>
      </c>
      <c r="Q3091" s="46" t="s">
        <v>16</v>
      </c>
      <c r="R3091" s="48">
        <v>154</v>
      </c>
    </row>
    <row r="3092" spans="2:18" thickBot="1" x14ac:dyDescent="0.35">
      <c r="B3092" s="148"/>
      <c r="C3092" s="149"/>
      <c r="D3092" s="149"/>
      <c r="E3092" s="149"/>
      <c r="F3092" s="149"/>
      <c r="G3092" s="149"/>
      <c r="H3092" s="149"/>
      <c r="I3092" s="149"/>
      <c r="J3092" s="149"/>
      <c r="K3092" s="149"/>
      <c r="L3092" s="149"/>
      <c r="M3092" s="149"/>
      <c r="N3092" s="149"/>
      <c r="O3092" s="149"/>
      <c r="P3092" s="149"/>
      <c r="Q3092" s="149"/>
      <c r="R3092" s="150"/>
    </row>
    <row r="3093" spans="2:18" thickBot="1" x14ac:dyDescent="0.35"/>
    <row r="3094" spans="2:18" x14ac:dyDescent="0.25">
      <c r="B3094" s="182" t="s">
        <v>17</v>
      </c>
      <c r="C3094" s="183"/>
      <c r="D3094" s="183"/>
      <c r="E3094" s="183"/>
      <c r="F3094" s="183"/>
      <c r="G3094" s="183"/>
      <c r="H3094" s="183"/>
      <c r="I3094" s="184"/>
      <c r="J3094" s="153" t="s">
        <v>24</v>
      </c>
      <c r="K3094" s="154"/>
      <c r="L3094" s="154"/>
      <c r="M3094" s="154"/>
      <c r="N3094" s="154"/>
      <c r="O3094" s="154"/>
      <c r="P3094" s="154"/>
      <c r="Q3094" s="154"/>
      <c r="R3094" s="155"/>
    </row>
    <row r="3095" spans="2:18" x14ac:dyDescent="0.25">
      <c r="B3095" s="185" t="s">
        <v>18</v>
      </c>
      <c r="C3095" s="187" t="s">
        <v>19</v>
      </c>
      <c r="D3095" s="187" t="s">
        <v>20</v>
      </c>
      <c r="E3095" s="180" t="s">
        <v>25</v>
      </c>
      <c r="F3095" s="181"/>
      <c r="G3095" s="180" t="s">
        <v>26</v>
      </c>
      <c r="H3095" s="181"/>
      <c r="I3095" s="187" t="s">
        <v>23</v>
      </c>
      <c r="J3095" s="156"/>
      <c r="K3095" s="157"/>
      <c r="L3095" s="157"/>
      <c r="M3095" s="157"/>
      <c r="N3095" s="157"/>
      <c r="O3095" s="157"/>
      <c r="P3095" s="157"/>
      <c r="Q3095" s="157"/>
      <c r="R3095" s="158"/>
    </row>
    <row r="3096" spans="2:18" x14ac:dyDescent="0.25">
      <c r="B3096" s="186"/>
      <c r="C3096" s="188"/>
      <c r="D3096" s="188"/>
      <c r="E3096" s="6" t="s">
        <v>21</v>
      </c>
      <c r="F3096" s="6" t="s">
        <v>22</v>
      </c>
      <c r="G3096" s="6" t="s">
        <v>21</v>
      </c>
      <c r="H3096" s="6" t="s">
        <v>22</v>
      </c>
      <c r="I3096" s="188"/>
      <c r="J3096" s="159"/>
      <c r="K3096" s="160"/>
      <c r="L3096" s="160"/>
      <c r="M3096" s="160"/>
      <c r="N3096" s="160"/>
      <c r="O3096" s="160"/>
      <c r="P3096" s="160"/>
      <c r="Q3096" s="160"/>
      <c r="R3096" s="161"/>
    </row>
    <row r="3097" spans="2:18" ht="32.450000000000003" customHeight="1" x14ac:dyDescent="0.25">
      <c r="B3097" s="11" t="s">
        <v>50</v>
      </c>
      <c r="C3097" s="12" t="s">
        <v>58</v>
      </c>
      <c r="D3097" s="12" t="s">
        <v>56</v>
      </c>
      <c r="E3097" s="12" t="s">
        <v>62</v>
      </c>
      <c r="F3097" s="12" t="s">
        <v>287</v>
      </c>
      <c r="G3097" s="3"/>
      <c r="H3097" s="3"/>
      <c r="I3097" s="97" t="s">
        <v>843</v>
      </c>
      <c r="J3097" s="164" t="s">
        <v>93</v>
      </c>
      <c r="K3097" s="165"/>
      <c r="L3097" s="165"/>
      <c r="M3097" s="165"/>
      <c r="N3097" s="165"/>
      <c r="O3097" s="165"/>
      <c r="P3097" s="165"/>
      <c r="Q3097" s="165"/>
      <c r="R3097" s="166"/>
    </row>
    <row r="3098" spans="2:18" ht="25.9" customHeight="1" x14ac:dyDescent="0.25">
      <c r="B3098" s="11" t="s">
        <v>50</v>
      </c>
      <c r="C3098" s="12" t="s">
        <v>41</v>
      </c>
      <c r="D3098" s="12" t="s">
        <v>56</v>
      </c>
      <c r="E3098" s="12" t="s">
        <v>563</v>
      </c>
      <c r="F3098" s="12" t="s">
        <v>564</v>
      </c>
      <c r="G3098" s="3"/>
      <c r="H3098" s="3"/>
      <c r="I3098" s="97" t="s">
        <v>841</v>
      </c>
      <c r="J3098" s="164" t="s">
        <v>245</v>
      </c>
      <c r="K3098" s="165"/>
      <c r="L3098" s="165"/>
      <c r="M3098" s="165"/>
      <c r="N3098" s="165"/>
      <c r="O3098" s="165"/>
      <c r="P3098" s="165"/>
      <c r="Q3098" s="165"/>
      <c r="R3098" s="166"/>
    </row>
    <row r="3099" spans="2:18" ht="29.45" customHeight="1" x14ac:dyDescent="0.25">
      <c r="B3099" s="11" t="s">
        <v>50</v>
      </c>
      <c r="C3099" s="12" t="s">
        <v>555</v>
      </c>
      <c r="D3099" s="12" t="s">
        <v>56</v>
      </c>
      <c r="E3099" s="15" t="s">
        <v>561</v>
      </c>
      <c r="F3099" s="15" t="s">
        <v>562</v>
      </c>
      <c r="G3099" s="14"/>
      <c r="H3099" s="14"/>
      <c r="I3099" s="112" t="s">
        <v>842</v>
      </c>
      <c r="J3099" s="230" t="s">
        <v>556</v>
      </c>
      <c r="K3099" s="231"/>
      <c r="L3099" s="231"/>
      <c r="M3099" s="231"/>
      <c r="N3099" s="231"/>
      <c r="O3099" s="231"/>
      <c r="P3099" s="231"/>
      <c r="Q3099" s="231"/>
      <c r="R3099" s="232"/>
    </row>
    <row r="3100" spans="2:18" ht="27.6" customHeight="1" x14ac:dyDescent="0.25">
      <c r="B3100" s="11" t="s">
        <v>94</v>
      </c>
      <c r="C3100" s="12" t="s">
        <v>58</v>
      </c>
      <c r="D3100" s="12" t="s">
        <v>56</v>
      </c>
      <c r="E3100" s="12" t="s">
        <v>62</v>
      </c>
      <c r="F3100" s="12" t="s">
        <v>287</v>
      </c>
      <c r="G3100" s="3"/>
      <c r="H3100" s="3"/>
      <c r="I3100" s="3"/>
      <c r="J3100" s="164" t="s">
        <v>93</v>
      </c>
      <c r="K3100" s="165"/>
      <c r="L3100" s="165"/>
      <c r="M3100" s="165"/>
      <c r="N3100" s="165"/>
      <c r="O3100" s="165"/>
      <c r="P3100" s="165"/>
      <c r="Q3100" s="165"/>
      <c r="R3100" s="166"/>
    </row>
    <row r="3101" spans="2:18" ht="14.45" customHeight="1" x14ac:dyDescent="0.25">
      <c r="B3101" s="191" t="s">
        <v>51</v>
      </c>
      <c r="C3101" s="192"/>
      <c r="D3101" s="192"/>
      <c r="E3101" s="192"/>
      <c r="F3101" s="192"/>
      <c r="G3101" s="192"/>
      <c r="H3101" s="192"/>
      <c r="I3101" s="193"/>
      <c r="J3101" s="167" t="s">
        <v>380</v>
      </c>
      <c r="K3101" s="168"/>
      <c r="L3101" s="168"/>
      <c r="M3101" s="168"/>
      <c r="N3101" s="168"/>
      <c r="O3101" s="168"/>
      <c r="P3101" s="168"/>
      <c r="Q3101" s="168"/>
      <c r="R3101" s="169"/>
    </row>
    <row r="3102" spans="2:18" ht="70.900000000000006" customHeight="1" x14ac:dyDescent="0.25">
      <c r="B3102" s="194"/>
      <c r="C3102" s="195"/>
      <c r="D3102" s="195"/>
      <c r="E3102" s="195"/>
      <c r="F3102" s="195"/>
      <c r="G3102" s="195"/>
      <c r="H3102" s="195"/>
      <c r="I3102" s="196"/>
      <c r="J3102" s="170"/>
      <c r="K3102" s="171"/>
      <c r="L3102" s="171"/>
      <c r="M3102" s="171"/>
      <c r="N3102" s="171"/>
      <c r="O3102" s="171"/>
      <c r="P3102" s="171"/>
      <c r="Q3102" s="171"/>
      <c r="R3102" s="172"/>
    </row>
    <row r="3103" spans="2:18" ht="14.45" customHeight="1" x14ac:dyDescent="0.25">
      <c r="B3103" s="191" t="s">
        <v>54</v>
      </c>
      <c r="C3103" s="192"/>
      <c r="D3103" s="192"/>
      <c r="E3103" s="192"/>
      <c r="F3103" s="192"/>
      <c r="G3103" s="192"/>
      <c r="H3103" s="192"/>
      <c r="I3103" s="193"/>
      <c r="J3103" s="132" t="s">
        <v>565</v>
      </c>
      <c r="K3103" s="133"/>
      <c r="L3103" s="133"/>
      <c r="M3103" s="133"/>
      <c r="N3103" s="133"/>
      <c r="O3103" s="133"/>
      <c r="P3103" s="133"/>
      <c r="Q3103" s="133"/>
      <c r="R3103" s="134"/>
    </row>
    <row r="3104" spans="2:18" x14ac:dyDescent="0.25">
      <c r="B3104" s="194"/>
      <c r="C3104" s="195"/>
      <c r="D3104" s="195"/>
      <c r="E3104" s="195"/>
      <c r="F3104" s="195"/>
      <c r="G3104" s="195"/>
      <c r="H3104" s="195"/>
      <c r="I3104" s="196"/>
      <c r="J3104" s="135"/>
      <c r="K3104" s="136"/>
      <c r="L3104" s="136"/>
      <c r="M3104" s="136"/>
      <c r="N3104" s="136"/>
      <c r="O3104" s="136"/>
      <c r="P3104" s="136"/>
      <c r="Q3104" s="136"/>
      <c r="R3104" s="137"/>
    </row>
    <row r="3105" spans="2:19" x14ac:dyDescent="0.25">
      <c r="B3105" s="191" t="s">
        <v>363</v>
      </c>
      <c r="C3105" s="192"/>
      <c r="D3105" s="192"/>
      <c r="E3105" s="192"/>
      <c r="F3105" s="192"/>
      <c r="G3105" s="192"/>
      <c r="H3105" s="192"/>
      <c r="I3105" s="193"/>
      <c r="J3105" s="135"/>
      <c r="K3105" s="136"/>
      <c r="L3105" s="136"/>
      <c r="M3105" s="136"/>
      <c r="N3105" s="136"/>
      <c r="O3105" s="136"/>
      <c r="P3105" s="136"/>
      <c r="Q3105" s="136"/>
      <c r="R3105" s="137"/>
    </row>
    <row r="3106" spans="2:19" ht="15.75" thickBot="1" x14ac:dyDescent="0.3">
      <c r="B3106" s="197"/>
      <c r="C3106" s="198"/>
      <c r="D3106" s="198"/>
      <c r="E3106" s="198"/>
      <c r="F3106" s="198"/>
      <c r="G3106" s="198"/>
      <c r="H3106" s="198"/>
      <c r="I3106" s="199"/>
      <c r="J3106" s="138"/>
      <c r="K3106" s="139"/>
      <c r="L3106" s="139"/>
      <c r="M3106" s="139"/>
      <c r="N3106" s="139"/>
      <c r="O3106" s="139"/>
      <c r="P3106" s="139"/>
      <c r="Q3106" s="139"/>
      <c r="R3106" s="140"/>
    </row>
    <row r="3107" spans="2:19" thickBot="1" x14ac:dyDescent="0.35"/>
    <row r="3108" spans="2:19" x14ac:dyDescent="0.25">
      <c r="B3108" s="173" t="s">
        <v>1</v>
      </c>
      <c r="C3108" s="154"/>
      <c r="D3108" s="154"/>
      <c r="E3108" s="154"/>
      <c r="F3108" s="154"/>
      <c r="G3108" s="154"/>
      <c r="H3108" s="154"/>
      <c r="I3108" s="154"/>
      <c r="J3108" s="154"/>
      <c r="K3108" s="154"/>
      <c r="L3108" s="154"/>
      <c r="M3108" s="154"/>
      <c r="N3108" s="154"/>
      <c r="O3108" s="154"/>
      <c r="P3108" s="154"/>
      <c r="Q3108" s="154"/>
      <c r="R3108" s="155"/>
    </row>
    <row r="3109" spans="2:19" x14ac:dyDescent="0.25">
      <c r="B3109" s="174"/>
      <c r="C3109" s="157"/>
      <c r="D3109" s="157"/>
      <c r="E3109" s="157"/>
      <c r="F3109" s="157"/>
      <c r="G3109" s="157"/>
      <c r="H3109" s="157"/>
      <c r="I3109" s="157"/>
      <c r="J3109" s="157"/>
      <c r="K3109" s="157"/>
      <c r="L3109" s="157"/>
      <c r="M3109" s="157"/>
      <c r="N3109" s="157"/>
      <c r="O3109" s="157"/>
      <c r="P3109" s="157"/>
      <c r="Q3109" s="157"/>
      <c r="R3109" s="158"/>
    </row>
    <row r="3110" spans="2:19" x14ac:dyDescent="0.25">
      <c r="B3110" s="174"/>
      <c r="C3110" s="157"/>
      <c r="D3110" s="157"/>
      <c r="E3110" s="157"/>
      <c r="F3110" s="157"/>
      <c r="G3110" s="157"/>
      <c r="H3110" s="157"/>
      <c r="I3110" s="157"/>
      <c r="J3110" s="157"/>
      <c r="K3110" s="157"/>
      <c r="L3110" s="157"/>
      <c r="M3110" s="157"/>
      <c r="N3110" s="157"/>
      <c r="O3110" s="157"/>
      <c r="P3110" s="157"/>
      <c r="Q3110" s="157"/>
      <c r="R3110" s="158"/>
    </row>
    <row r="3111" spans="2:19" x14ac:dyDescent="0.25">
      <c r="B3111" s="174" t="s">
        <v>2</v>
      </c>
      <c r="C3111" s="157"/>
      <c r="D3111" s="157"/>
      <c r="E3111" s="157"/>
      <c r="F3111" s="157"/>
      <c r="G3111" s="157"/>
      <c r="H3111" s="157"/>
      <c r="I3111" s="157"/>
      <c r="J3111" s="157"/>
      <c r="K3111" s="157"/>
      <c r="L3111" s="157"/>
      <c r="M3111" s="157"/>
      <c r="N3111" s="157"/>
      <c r="O3111" s="157"/>
      <c r="P3111" s="157"/>
      <c r="Q3111" s="157"/>
      <c r="R3111" s="158"/>
    </row>
    <row r="3112" spans="2:19" x14ac:dyDescent="0.25">
      <c r="B3112" s="174"/>
      <c r="C3112" s="157"/>
      <c r="D3112" s="157"/>
      <c r="E3112" s="157"/>
      <c r="F3112" s="157"/>
      <c r="G3112" s="157"/>
      <c r="H3112" s="157"/>
      <c r="I3112" s="157"/>
      <c r="J3112" s="157"/>
      <c r="K3112" s="157"/>
      <c r="L3112" s="157"/>
      <c r="M3112" s="157"/>
      <c r="N3112" s="157"/>
      <c r="O3112" s="157"/>
      <c r="P3112" s="157"/>
      <c r="Q3112" s="157"/>
      <c r="R3112" s="158"/>
    </row>
    <row r="3113" spans="2:19" ht="15.75" thickBot="1" x14ac:dyDescent="0.3">
      <c r="B3113" s="175" t="s">
        <v>3</v>
      </c>
      <c r="C3113" s="146"/>
      <c r="D3113" s="146"/>
      <c r="E3113" s="146"/>
      <c r="F3113" s="146"/>
      <c r="G3113" s="146"/>
      <c r="H3113" s="146"/>
      <c r="I3113" s="146"/>
      <c r="J3113" s="146"/>
      <c r="K3113" s="146"/>
      <c r="L3113" s="146"/>
      <c r="M3113" s="146"/>
      <c r="N3113" s="146"/>
      <c r="O3113" s="146"/>
      <c r="P3113" s="146"/>
      <c r="Q3113" s="146"/>
      <c r="R3113" s="176"/>
    </row>
    <row r="3114" spans="2:19" thickBot="1" x14ac:dyDescent="0.35"/>
    <row r="3115" spans="2:19" ht="14.45" x14ac:dyDescent="0.3">
      <c r="B3115" s="177"/>
      <c r="C3115" s="178"/>
      <c r="D3115" s="178"/>
      <c r="E3115" s="178"/>
      <c r="F3115" s="178"/>
      <c r="G3115" s="178"/>
      <c r="H3115" s="178"/>
      <c r="I3115" s="178"/>
      <c r="J3115" s="178"/>
      <c r="K3115" s="178"/>
      <c r="L3115" s="178"/>
      <c r="M3115" s="178"/>
      <c r="N3115" s="178"/>
      <c r="O3115" s="178"/>
      <c r="P3115" s="178"/>
      <c r="Q3115" s="178"/>
      <c r="R3115" s="9"/>
      <c r="S3115" s="122"/>
    </row>
    <row r="3116" spans="2:19" ht="15.75" thickBot="1" x14ac:dyDescent="0.3">
      <c r="B3116" s="143" t="s">
        <v>4</v>
      </c>
      <c r="C3116" s="144"/>
      <c r="D3116" s="146" t="s">
        <v>273</v>
      </c>
      <c r="E3116" s="146"/>
      <c r="F3116" s="58"/>
      <c r="G3116" s="58" t="s">
        <v>7</v>
      </c>
      <c r="H3116" s="179">
        <v>43548</v>
      </c>
      <c r="I3116" s="146"/>
      <c r="J3116" s="58"/>
      <c r="K3116" s="58" t="s">
        <v>11</v>
      </c>
      <c r="L3116" s="147" t="s">
        <v>228</v>
      </c>
      <c r="M3116" s="147"/>
      <c r="N3116" s="58"/>
      <c r="O3116" s="58" t="s">
        <v>13</v>
      </c>
      <c r="P3116" s="98" t="s">
        <v>247</v>
      </c>
      <c r="Q3116" s="144"/>
      <c r="R3116" s="145"/>
    </row>
    <row r="3117" spans="2:19" ht="14.45" x14ac:dyDescent="0.3">
      <c r="B3117" s="143"/>
      <c r="C3117" s="144"/>
      <c r="D3117" s="144"/>
      <c r="E3117" s="144"/>
      <c r="F3117" s="144"/>
      <c r="G3117" s="144"/>
      <c r="H3117" s="144"/>
      <c r="I3117" s="144"/>
      <c r="J3117" s="144"/>
      <c r="K3117" s="144"/>
      <c r="L3117" s="144"/>
      <c r="M3117" s="144"/>
      <c r="N3117" s="144"/>
      <c r="O3117" s="144"/>
      <c r="P3117" s="144"/>
      <c r="Q3117" s="144"/>
      <c r="R3117" s="145"/>
    </row>
    <row r="3118" spans="2:19" ht="15.75" thickBot="1" x14ac:dyDescent="0.3">
      <c r="B3118" s="143" t="s">
        <v>5</v>
      </c>
      <c r="C3118" s="144"/>
      <c r="D3118" s="146"/>
      <c r="E3118" s="146"/>
      <c r="F3118" s="58"/>
      <c r="G3118" s="58" t="s">
        <v>8</v>
      </c>
      <c r="H3118" s="146">
        <v>1230</v>
      </c>
      <c r="I3118" s="146"/>
      <c r="J3118" s="58"/>
      <c r="K3118" s="58" t="s">
        <v>12</v>
      </c>
      <c r="L3118" s="180"/>
      <c r="M3118" s="181"/>
      <c r="N3118" s="58"/>
      <c r="O3118" s="58" t="s">
        <v>14</v>
      </c>
      <c r="P3118" s="28" t="s">
        <v>248</v>
      </c>
      <c r="Q3118" s="144"/>
      <c r="R3118" s="145"/>
    </row>
    <row r="3119" spans="2:19" ht="14.45" x14ac:dyDescent="0.3">
      <c r="B3119" s="143"/>
      <c r="C3119" s="144"/>
      <c r="D3119" s="144"/>
      <c r="E3119" s="144"/>
      <c r="F3119" s="144"/>
      <c r="G3119" s="144"/>
      <c r="H3119" s="144"/>
      <c r="I3119" s="144"/>
      <c r="J3119" s="144"/>
      <c r="K3119" s="144"/>
      <c r="L3119" s="144"/>
      <c r="M3119" s="144"/>
      <c r="N3119" s="144"/>
      <c r="O3119" s="144"/>
      <c r="P3119" s="144"/>
      <c r="Q3119" s="144"/>
      <c r="R3119" s="145"/>
    </row>
    <row r="3120" spans="2:19" ht="15.75" thickBot="1" x14ac:dyDescent="0.3">
      <c r="B3120" s="143" t="s">
        <v>6</v>
      </c>
      <c r="C3120" s="144"/>
      <c r="D3120" s="146" t="s">
        <v>213</v>
      </c>
      <c r="E3120" s="146"/>
      <c r="F3120" s="58"/>
      <c r="G3120" s="58" t="s">
        <v>9</v>
      </c>
      <c r="H3120" s="146" t="s">
        <v>214</v>
      </c>
      <c r="I3120" s="146"/>
      <c r="J3120" s="58"/>
      <c r="K3120" s="58" t="s">
        <v>10</v>
      </c>
      <c r="L3120" s="180"/>
      <c r="M3120" s="181"/>
      <c r="N3120" s="58"/>
      <c r="O3120" s="58" t="s">
        <v>15</v>
      </c>
      <c r="P3120" s="47">
        <v>107</v>
      </c>
      <c r="Q3120" s="46" t="s">
        <v>16</v>
      </c>
      <c r="R3120" s="48">
        <v>154</v>
      </c>
    </row>
    <row r="3121" spans="2:18" thickBot="1" x14ac:dyDescent="0.35">
      <c r="B3121" s="148"/>
      <c r="C3121" s="149"/>
      <c r="D3121" s="149"/>
      <c r="E3121" s="149"/>
      <c r="F3121" s="149"/>
      <c r="G3121" s="149"/>
      <c r="H3121" s="149"/>
      <c r="I3121" s="149"/>
      <c r="J3121" s="149"/>
      <c r="K3121" s="149"/>
      <c r="L3121" s="149"/>
      <c r="M3121" s="149"/>
      <c r="N3121" s="149"/>
      <c r="O3121" s="149"/>
      <c r="P3121" s="149"/>
      <c r="Q3121" s="149"/>
      <c r="R3121" s="150"/>
    </row>
    <row r="3122" spans="2:18" thickBot="1" x14ac:dyDescent="0.35"/>
    <row r="3123" spans="2:18" x14ac:dyDescent="0.25">
      <c r="B3123" s="182" t="s">
        <v>17</v>
      </c>
      <c r="C3123" s="183"/>
      <c r="D3123" s="183"/>
      <c r="E3123" s="183"/>
      <c r="F3123" s="183"/>
      <c r="G3123" s="183"/>
      <c r="H3123" s="183"/>
      <c r="I3123" s="184"/>
      <c r="J3123" s="153" t="s">
        <v>24</v>
      </c>
      <c r="K3123" s="154"/>
      <c r="L3123" s="154"/>
      <c r="M3123" s="154"/>
      <c r="N3123" s="154"/>
      <c r="O3123" s="154"/>
      <c r="P3123" s="154"/>
      <c r="Q3123" s="154"/>
      <c r="R3123" s="155"/>
    </row>
    <row r="3124" spans="2:18" x14ac:dyDescent="0.25">
      <c r="B3124" s="185" t="s">
        <v>18</v>
      </c>
      <c r="C3124" s="187" t="s">
        <v>19</v>
      </c>
      <c r="D3124" s="187" t="s">
        <v>20</v>
      </c>
      <c r="E3124" s="180" t="s">
        <v>25</v>
      </c>
      <c r="F3124" s="181"/>
      <c r="G3124" s="180" t="s">
        <v>26</v>
      </c>
      <c r="H3124" s="181"/>
      <c r="I3124" s="187" t="s">
        <v>23</v>
      </c>
      <c r="J3124" s="156"/>
      <c r="K3124" s="157"/>
      <c r="L3124" s="157"/>
      <c r="M3124" s="157"/>
      <c r="N3124" s="157"/>
      <c r="O3124" s="157"/>
      <c r="P3124" s="157"/>
      <c r="Q3124" s="157"/>
      <c r="R3124" s="158"/>
    </row>
    <row r="3125" spans="2:18" x14ac:dyDescent="0.25">
      <c r="B3125" s="186"/>
      <c r="C3125" s="188"/>
      <c r="D3125" s="188"/>
      <c r="E3125" s="6" t="s">
        <v>21</v>
      </c>
      <c r="F3125" s="6" t="s">
        <v>22</v>
      </c>
      <c r="G3125" s="6" t="s">
        <v>21</v>
      </c>
      <c r="H3125" s="6" t="s">
        <v>22</v>
      </c>
      <c r="I3125" s="188"/>
      <c r="J3125" s="159"/>
      <c r="K3125" s="160"/>
      <c r="L3125" s="160"/>
      <c r="M3125" s="160"/>
      <c r="N3125" s="160"/>
      <c r="O3125" s="160"/>
      <c r="P3125" s="160"/>
      <c r="Q3125" s="160"/>
      <c r="R3125" s="161"/>
    </row>
    <row r="3126" spans="2:18" ht="33.6" customHeight="1" x14ac:dyDescent="0.25">
      <c r="B3126" s="11" t="s">
        <v>50</v>
      </c>
      <c r="C3126" s="12" t="s">
        <v>58</v>
      </c>
      <c r="D3126" s="12" t="s">
        <v>56</v>
      </c>
      <c r="E3126" s="12" t="s">
        <v>62</v>
      </c>
      <c r="F3126" s="12" t="s">
        <v>268</v>
      </c>
      <c r="G3126" s="3"/>
      <c r="H3126" s="3"/>
      <c r="I3126" s="97" t="s">
        <v>844</v>
      </c>
      <c r="J3126" s="164" t="s">
        <v>151</v>
      </c>
      <c r="K3126" s="165"/>
      <c r="L3126" s="165"/>
      <c r="M3126" s="165"/>
      <c r="N3126" s="165"/>
      <c r="O3126" s="165"/>
      <c r="P3126" s="165"/>
      <c r="Q3126" s="165"/>
      <c r="R3126" s="166"/>
    </row>
    <row r="3127" spans="2:18" ht="32.450000000000003" customHeight="1" x14ac:dyDescent="0.25">
      <c r="B3127" s="11" t="s">
        <v>50</v>
      </c>
      <c r="C3127" s="12" t="s">
        <v>236</v>
      </c>
      <c r="D3127" s="12" t="s">
        <v>184</v>
      </c>
      <c r="E3127" s="12" t="s">
        <v>250</v>
      </c>
      <c r="F3127" s="12" t="s">
        <v>566</v>
      </c>
      <c r="G3127" s="3"/>
      <c r="H3127" s="3"/>
      <c r="I3127" s="97" t="s">
        <v>845</v>
      </c>
      <c r="J3127" s="227" t="s">
        <v>552</v>
      </c>
      <c r="K3127" s="228"/>
      <c r="L3127" s="228"/>
      <c r="M3127" s="228"/>
      <c r="N3127" s="228"/>
      <c r="O3127" s="228"/>
      <c r="P3127" s="228"/>
      <c r="Q3127" s="228"/>
      <c r="R3127" s="229"/>
    </row>
    <row r="3128" spans="2:18" ht="40.15" customHeight="1" x14ac:dyDescent="0.25">
      <c r="B3128" s="11" t="s">
        <v>50</v>
      </c>
      <c r="C3128" s="12" t="s">
        <v>43</v>
      </c>
      <c r="D3128" s="12" t="s">
        <v>56</v>
      </c>
      <c r="E3128" s="12" t="s">
        <v>136</v>
      </c>
      <c r="F3128" s="12" t="s">
        <v>567</v>
      </c>
      <c r="G3128" s="3"/>
      <c r="H3128" s="3"/>
      <c r="I3128" s="97" t="s">
        <v>846</v>
      </c>
      <c r="J3128" s="227" t="s">
        <v>267</v>
      </c>
      <c r="K3128" s="228"/>
      <c r="L3128" s="228"/>
      <c r="M3128" s="228"/>
      <c r="N3128" s="228"/>
      <c r="O3128" s="228"/>
      <c r="P3128" s="228"/>
      <c r="Q3128" s="228"/>
      <c r="R3128" s="229"/>
    </row>
    <row r="3129" spans="2:18" ht="45" customHeight="1" x14ac:dyDescent="0.25">
      <c r="B3129" s="11" t="s">
        <v>94</v>
      </c>
      <c r="C3129" s="12" t="s">
        <v>43</v>
      </c>
      <c r="D3129" s="12" t="s">
        <v>56</v>
      </c>
      <c r="E3129" s="12" t="s">
        <v>249</v>
      </c>
      <c r="F3129" s="12" t="s">
        <v>568</v>
      </c>
      <c r="G3129" s="3"/>
      <c r="H3129" s="3"/>
      <c r="I3129" s="97" t="s">
        <v>846</v>
      </c>
      <c r="J3129" s="227" t="s">
        <v>267</v>
      </c>
      <c r="K3129" s="228"/>
      <c r="L3129" s="228"/>
      <c r="M3129" s="228"/>
      <c r="N3129" s="228"/>
      <c r="O3129" s="228"/>
      <c r="P3129" s="228"/>
      <c r="Q3129" s="228"/>
      <c r="R3129" s="229"/>
    </row>
    <row r="3130" spans="2:18" ht="37.15" customHeight="1" x14ac:dyDescent="0.25">
      <c r="B3130" s="11" t="s">
        <v>94</v>
      </c>
      <c r="C3130" s="12" t="s">
        <v>58</v>
      </c>
      <c r="D3130" s="12" t="s">
        <v>56</v>
      </c>
      <c r="E3130" s="12" t="s">
        <v>62</v>
      </c>
      <c r="F3130" s="12" t="s">
        <v>268</v>
      </c>
      <c r="G3130" s="3"/>
      <c r="H3130" s="3"/>
      <c r="I3130" s="3"/>
      <c r="J3130" s="164" t="s">
        <v>93</v>
      </c>
      <c r="K3130" s="165"/>
      <c r="L3130" s="165"/>
      <c r="M3130" s="165"/>
      <c r="N3130" s="165"/>
      <c r="O3130" s="165"/>
      <c r="P3130" s="165"/>
      <c r="Q3130" s="165"/>
      <c r="R3130" s="166"/>
    </row>
    <row r="3131" spans="2:18" ht="14.45" customHeight="1" x14ac:dyDescent="0.25">
      <c r="B3131" s="191" t="s">
        <v>51</v>
      </c>
      <c r="C3131" s="192"/>
      <c r="D3131" s="192"/>
      <c r="E3131" s="192"/>
      <c r="F3131" s="192"/>
      <c r="G3131" s="192"/>
      <c r="H3131" s="192"/>
      <c r="I3131" s="193"/>
      <c r="J3131" s="167" t="s">
        <v>380</v>
      </c>
      <c r="K3131" s="168"/>
      <c r="L3131" s="168"/>
      <c r="M3131" s="168"/>
      <c r="N3131" s="168"/>
      <c r="O3131" s="168"/>
      <c r="P3131" s="168"/>
      <c r="Q3131" s="168"/>
      <c r="R3131" s="169"/>
    </row>
    <row r="3132" spans="2:18" ht="56.45" customHeight="1" x14ac:dyDescent="0.25">
      <c r="B3132" s="194"/>
      <c r="C3132" s="195"/>
      <c r="D3132" s="195"/>
      <c r="E3132" s="195"/>
      <c r="F3132" s="195"/>
      <c r="G3132" s="195"/>
      <c r="H3132" s="195"/>
      <c r="I3132" s="196"/>
      <c r="J3132" s="170"/>
      <c r="K3132" s="171"/>
      <c r="L3132" s="171"/>
      <c r="M3132" s="171"/>
      <c r="N3132" s="171"/>
      <c r="O3132" s="171"/>
      <c r="P3132" s="171"/>
      <c r="Q3132" s="171"/>
      <c r="R3132" s="172"/>
    </row>
    <row r="3133" spans="2:18" ht="14.45" customHeight="1" x14ac:dyDescent="0.25">
      <c r="B3133" s="191" t="s">
        <v>54</v>
      </c>
      <c r="C3133" s="192"/>
      <c r="D3133" s="192"/>
      <c r="E3133" s="192"/>
      <c r="F3133" s="192"/>
      <c r="G3133" s="192"/>
      <c r="H3133" s="192"/>
      <c r="I3133" s="193"/>
      <c r="J3133" s="132" t="s">
        <v>569</v>
      </c>
      <c r="K3133" s="133"/>
      <c r="L3133" s="133"/>
      <c r="M3133" s="133"/>
      <c r="N3133" s="133"/>
      <c r="O3133" s="133"/>
      <c r="P3133" s="133"/>
      <c r="Q3133" s="133"/>
      <c r="R3133" s="134"/>
    </row>
    <row r="3134" spans="2:18" x14ac:dyDescent="0.25">
      <c r="B3134" s="194"/>
      <c r="C3134" s="195"/>
      <c r="D3134" s="195"/>
      <c r="E3134" s="195"/>
      <c r="F3134" s="195"/>
      <c r="G3134" s="195"/>
      <c r="H3134" s="195"/>
      <c r="I3134" s="196"/>
      <c r="J3134" s="135"/>
      <c r="K3134" s="136"/>
      <c r="L3134" s="136"/>
      <c r="M3134" s="136"/>
      <c r="N3134" s="136"/>
      <c r="O3134" s="136"/>
      <c r="P3134" s="136"/>
      <c r="Q3134" s="136"/>
      <c r="R3134" s="137"/>
    </row>
    <row r="3135" spans="2:18" x14ac:dyDescent="0.25">
      <c r="B3135" s="191" t="s">
        <v>427</v>
      </c>
      <c r="C3135" s="192"/>
      <c r="D3135" s="192"/>
      <c r="E3135" s="192"/>
      <c r="F3135" s="192"/>
      <c r="G3135" s="192"/>
      <c r="H3135" s="192"/>
      <c r="I3135" s="193"/>
      <c r="J3135" s="135"/>
      <c r="K3135" s="136"/>
      <c r="L3135" s="136"/>
      <c r="M3135" s="136"/>
      <c r="N3135" s="136"/>
      <c r="O3135" s="136"/>
      <c r="P3135" s="136"/>
      <c r="Q3135" s="136"/>
      <c r="R3135" s="137"/>
    </row>
    <row r="3136" spans="2:18" ht="15.75" thickBot="1" x14ac:dyDescent="0.3">
      <c r="B3136" s="197"/>
      <c r="C3136" s="198"/>
      <c r="D3136" s="198"/>
      <c r="E3136" s="198"/>
      <c r="F3136" s="198"/>
      <c r="G3136" s="198"/>
      <c r="H3136" s="198"/>
      <c r="I3136" s="199"/>
      <c r="J3136" s="138"/>
      <c r="K3136" s="139"/>
      <c r="L3136" s="139"/>
      <c r="M3136" s="139"/>
      <c r="N3136" s="139"/>
      <c r="O3136" s="139"/>
      <c r="P3136" s="139"/>
      <c r="Q3136" s="139"/>
      <c r="R3136" s="140"/>
    </row>
    <row r="3137" spans="2:18" thickBot="1" x14ac:dyDescent="0.35"/>
    <row r="3138" spans="2:18" x14ac:dyDescent="0.25">
      <c r="B3138" s="173" t="s">
        <v>1</v>
      </c>
      <c r="C3138" s="154"/>
      <c r="D3138" s="154"/>
      <c r="E3138" s="154"/>
      <c r="F3138" s="154"/>
      <c r="G3138" s="154"/>
      <c r="H3138" s="154"/>
      <c r="I3138" s="154"/>
      <c r="J3138" s="154"/>
      <c r="K3138" s="154"/>
      <c r="L3138" s="154"/>
      <c r="M3138" s="154"/>
      <c r="N3138" s="154"/>
      <c r="O3138" s="154"/>
      <c r="P3138" s="154"/>
      <c r="Q3138" s="154"/>
      <c r="R3138" s="155"/>
    </row>
    <row r="3139" spans="2:18" x14ac:dyDescent="0.25">
      <c r="B3139" s="174"/>
      <c r="C3139" s="157"/>
      <c r="D3139" s="157"/>
      <c r="E3139" s="157"/>
      <c r="F3139" s="157"/>
      <c r="G3139" s="157"/>
      <c r="H3139" s="157"/>
      <c r="I3139" s="157"/>
      <c r="J3139" s="157"/>
      <c r="K3139" s="157"/>
      <c r="L3139" s="157"/>
      <c r="M3139" s="157"/>
      <c r="N3139" s="157"/>
      <c r="O3139" s="157"/>
      <c r="P3139" s="157"/>
      <c r="Q3139" s="157"/>
      <c r="R3139" s="158"/>
    </row>
    <row r="3140" spans="2:18" x14ac:dyDescent="0.25">
      <c r="B3140" s="174"/>
      <c r="C3140" s="157"/>
      <c r="D3140" s="157"/>
      <c r="E3140" s="157"/>
      <c r="F3140" s="157"/>
      <c r="G3140" s="157"/>
      <c r="H3140" s="157"/>
      <c r="I3140" s="157"/>
      <c r="J3140" s="157"/>
      <c r="K3140" s="157"/>
      <c r="L3140" s="157"/>
      <c r="M3140" s="157"/>
      <c r="N3140" s="157"/>
      <c r="O3140" s="157"/>
      <c r="P3140" s="157"/>
      <c r="Q3140" s="157"/>
      <c r="R3140" s="158"/>
    </row>
    <row r="3141" spans="2:18" x14ac:dyDescent="0.25">
      <c r="B3141" s="174" t="s">
        <v>2</v>
      </c>
      <c r="C3141" s="157"/>
      <c r="D3141" s="157"/>
      <c r="E3141" s="157"/>
      <c r="F3141" s="157"/>
      <c r="G3141" s="157"/>
      <c r="H3141" s="157"/>
      <c r="I3141" s="157"/>
      <c r="J3141" s="157"/>
      <c r="K3141" s="157"/>
      <c r="L3141" s="157"/>
      <c r="M3141" s="157"/>
      <c r="N3141" s="157"/>
      <c r="O3141" s="157"/>
      <c r="P3141" s="157"/>
      <c r="Q3141" s="157"/>
      <c r="R3141" s="158"/>
    </row>
    <row r="3142" spans="2:18" x14ac:dyDescent="0.25">
      <c r="B3142" s="174"/>
      <c r="C3142" s="157"/>
      <c r="D3142" s="157"/>
      <c r="E3142" s="157"/>
      <c r="F3142" s="157"/>
      <c r="G3142" s="157"/>
      <c r="H3142" s="157"/>
      <c r="I3142" s="157"/>
      <c r="J3142" s="157"/>
      <c r="K3142" s="157"/>
      <c r="L3142" s="157"/>
      <c r="M3142" s="157"/>
      <c r="N3142" s="157"/>
      <c r="O3142" s="157"/>
      <c r="P3142" s="157"/>
      <c r="Q3142" s="157"/>
      <c r="R3142" s="158"/>
    </row>
    <row r="3143" spans="2:18" ht="15.75" thickBot="1" x14ac:dyDescent="0.3">
      <c r="B3143" s="175" t="s">
        <v>3</v>
      </c>
      <c r="C3143" s="146"/>
      <c r="D3143" s="146"/>
      <c r="E3143" s="146"/>
      <c r="F3143" s="146"/>
      <c r="G3143" s="146"/>
      <c r="H3143" s="146"/>
      <c r="I3143" s="146"/>
      <c r="J3143" s="146"/>
      <c r="K3143" s="146"/>
      <c r="L3143" s="146"/>
      <c r="M3143" s="146"/>
      <c r="N3143" s="146"/>
      <c r="O3143" s="146"/>
      <c r="P3143" s="146"/>
      <c r="Q3143" s="146"/>
      <c r="R3143" s="176"/>
    </row>
    <row r="3144" spans="2:18" thickBot="1" x14ac:dyDescent="0.35"/>
    <row r="3145" spans="2:18" ht="14.45" x14ac:dyDescent="0.3">
      <c r="B3145" s="177"/>
      <c r="C3145" s="178"/>
      <c r="D3145" s="178"/>
      <c r="E3145" s="178"/>
      <c r="F3145" s="178"/>
      <c r="G3145" s="178"/>
      <c r="H3145" s="178"/>
      <c r="I3145" s="178"/>
      <c r="J3145" s="178"/>
      <c r="K3145" s="178"/>
      <c r="L3145" s="178"/>
      <c r="M3145" s="178"/>
      <c r="N3145" s="178"/>
      <c r="O3145" s="178"/>
      <c r="P3145" s="178"/>
      <c r="Q3145" s="178"/>
      <c r="R3145" s="9"/>
    </row>
    <row r="3146" spans="2:18" ht="15.75" thickBot="1" x14ac:dyDescent="0.3">
      <c r="B3146" s="143" t="s">
        <v>4</v>
      </c>
      <c r="C3146" s="144"/>
      <c r="D3146" s="146" t="s">
        <v>273</v>
      </c>
      <c r="E3146" s="146"/>
      <c r="F3146" s="58"/>
      <c r="G3146" s="58" t="s">
        <v>7</v>
      </c>
      <c r="H3146" s="179">
        <v>43548</v>
      </c>
      <c r="I3146" s="146"/>
      <c r="J3146" s="58"/>
      <c r="K3146" s="58" t="s">
        <v>11</v>
      </c>
      <c r="L3146" s="147" t="s">
        <v>228</v>
      </c>
      <c r="M3146" s="147"/>
      <c r="N3146" s="58"/>
      <c r="O3146" s="58" t="s">
        <v>13</v>
      </c>
      <c r="P3146" s="100" t="s">
        <v>248</v>
      </c>
      <c r="Q3146" s="144"/>
      <c r="R3146" s="145"/>
    </row>
    <row r="3147" spans="2:18" ht="14.45" x14ac:dyDescent="0.3">
      <c r="B3147" s="143"/>
      <c r="C3147" s="144"/>
      <c r="D3147" s="144"/>
      <c r="E3147" s="144"/>
      <c r="F3147" s="144"/>
      <c r="G3147" s="144"/>
      <c r="H3147" s="144"/>
      <c r="I3147" s="144"/>
      <c r="J3147" s="144"/>
      <c r="K3147" s="144"/>
      <c r="L3147" s="144"/>
      <c r="M3147" s="144"/>
      <c r="N3147" s="144"/>
      <c r="O3147" s="144"/>
      <c r="P3147" s="144"/>
      <c r="Q3147" s="144"/>
      <c r="R3147" s="145"/>
    </row>
    <row r="3148" spans="2:18" ht="15.75" thickBot="1" x14ac:dyDescent="0.3">
      <c r="B3148" s="143" t="s">
        <v>5</v>
      </c>
      <c r="C3148" s="144"/>
      <c r="D3148" s="146"/>
      <c r="E3148" s="146"/>
      <c r="F3148" s="58"/>
      <c r="G3148" s="58" t="s">
        <v>8</v>
      </c>
      <c r="H3148" s="146">
        <v>1230</v>
      </c>
      <c r="I3148" s="146"/>
      <c r="J3148" s="58"/>
      <c r="K3148" s="58" t="s">
        <v>12</v>
      </c>
      <c r="L3148" s="180"/>
      <c r="M3148" s="181"/>
      <c r="N3148" s="58"/>
      <c r="O3148" s="58" t="s">
        <v>14</v>
      </c>
      <c r="P3148" s="28" t="s">
        <v>251</v>
      </c>
      <c r="Q3148" s="144"/>
      <c r="R3148" s="145"/>
    </row>
    <row r="3149" spans="2:18" ht="14.45" x14ac:dyDescent="0.3">
      <c r="B3149" s="143"/>
      <c r="C3149" s="144"/>
      <c r="D3149" s="144"/>
      <c r="E3149" s="144"/>
      <c r="F3149" s="144"/>
      <c r="G3149" s="144"/>
      <c r="H3149" s="144"/>
      <c r="I3149" s="144"/>
      <c r="J3149" s="144"/>
      <c r="K3149" s="144"/>
      <c r="L3149" s="144"/>
      <c r="M3149" s="144"/>
      <c r="N3149" s="144"/>
      <c r="O3149" s="144"/>
      <c r="P3149" s="144"/>
      <c r="Q3149" s="144"/>
      <c r="R3149" s="145"/>
    </row>
    <row r="3150" spans="2:18" ht="15.75" thickBot="1" x14ac:dyDescent="0.3">
      <c r="B3150" s="143" t="s">
        <v>6</v>
      </c>
      <c r="C3150" s="144"/>
      <c r="D3150" s="146" t="s">
        <v>213</v>
      </c>
      <c r="E3150" s="146"/>
      <c r="F3150" s="58"/>
      <c r="G3150" s="58" t="s">
        <v>9</v>
      </c>
      <c r="H3150" s="146" t="s">
        <v>214</v>
      </c>
      <c r="I3150" s="146"/>
      <c r="J3150" s="58"/>
      <c r="K3150" s="58" t="s">
        <v>10</v>
      </c>
      <c r="L3150" s="180"/>
      <c r="M3150" s="181"/>
      <c r="N3150" s="58"/>
      <c r="O3150" s="58" t="s">
        <v>15</v>
      </c>
      <c r="P3150" s="47">
        <v>108</v>
      </c>
      <c r="Q3150" s="46" t="s">
        <v>16</v>
      </c>
      <c r="R3150" s="48">
        <v>154</v>
      </c>
    </row>
    <row r="3151" spans="2:18" thickBot="1" x14ac:dyDescent="0.35">
      <c r="B3151" s="148"/>
      <c r="C3151" s="149"/>
      <c r="D3151" s="149"/>
      <c r="E3151" s="149"/>
      <c r="F3151" s="149"/>
      <c r="G3151" s="149"/>
      <c r="H3151" s="149"/>
      <c r="I3151" s="149"/>
      <c r="J3151" s="149"/>
      <c r="K3151" s="149"/>
      <c r="L3151" s="149"/>
      <c r="M3151" s="149"/>
      <c r="N3151" s="149"/>
      <c r="O3151" s="149"/>
      <c r="P3151" s="149"/>
      <c r="Q3151" s="149"/>
      <c r="R3151" s="150"/>
    </row>
    <row r="3152" spans="2:18" thickBot="1" x14ac:dyDescent="0.35"/>
    <row r="3153" spans="2:18" x14ac:dyDescent="0.25">
      <c r="B3153" s="182" t="s">
        <v>17</v>
      </c>
      <c r="C3153" s="183"/>
      <c r="D3153" s="183"/>
      <c r="E3153" s="183"/>
      <c r="F3153" s="183"/>
      <c r="G3153" s="183"/>
      <c r="H3153" s="183"/>
      <c r="I3153" s="184"/>
      <c r="J3153" s="153" t="s">
        <v>24</v>
      </c>
      <c r="K3153" s="154"/>
      <c r="L3153" s="154"/>
      <c r="M3153" s="154"/>
      <c r="N3153" s="154"/>
      <c r="O3153" s="154"/>
      <c r="P3153" s="154"/>
      <c r="Q3153" s="154"/>
      <c r="R3153" s="155"/>
    </row>
    <row r="3154" spans="2:18" x14ac:dyDescent="0.25">
      <c r="B3154" s="185" t="s">
        <v>18</v>
      </c>
      <c r="C3154" s="187" t="s">
        <v>19</v>
      </c>
      <c r="D3154" s="187" t="s">
        <v>20</v>
      </c>
      <c r="E3154" s="180" t="s">
        <v>25</v>
      </c>
      <c r="F3154" s="181"/>
      <c r="G3154" s="180" t="s">
        <v>26</v>
      </c>
      <c r="H3154" s="181"/>
      <c r="I3154" s="187" t="s">
        <v>23</v>
      </c>
      <c r="J3154" s="156"/>
      <c r="K3154" s="157"/>
      <c r="L3154" s="157"/>
      <c r="M3154" s="157"/>
      <c r="N3154" s="157"/>
      <c r="O3154" s="157"/>
      <c r="P3154" s="157"/>
      <c r="Q3154" s="157"/>
      <c r="R3154" s="158"/>
    </row>
    <row r="3155" spans="2:18" x14ac:dyDescent="0.25">
      <c r="B3155" s="186"/>
      <c r="C3155" s="188"/>
      <c r="D3155" s="188"/>
      <c r="E3155" s="6" t="s">
        <v>21</v>
      </c>
      <c r="F3155" s="6" t="s">
        <v>22</v>
      </c>
      <c r="G3155" s="6" t="s">
        <v>21</v>
      </c>
      <c r="H3155" s="6" t="s">
        <v>22</v>
      </c>
      <c r="I3155" s="188"/>
      <c r="J3155" s="159"/>
      <c r="K3155" s="160"/>
      <c r="L3155" s="160"/>
      <c r="M3155" s="160"/>
      <c r="N3155" s="160"/>
      <c r="O3155" s="160"/>
      <c r="P3155" s="160"/>
      <c r="Q3155" s="160"/>
      <c r="R3155" s="161"/>
    </row>
    <row r="3156" spans="2:18" ht="28.15" customHeight="1" x14ac:dyDescent="0.25">
      <c r="B3156" s="11" t="s">
        <v>50</v>
      </c>
      <c r="C3156" s="12" t="s">
        <v>58</v>
      </c>
      <c r="D3156" s="12" t="s">
        <v>56</v>
      </c>
      <c r="E3156" s="12" t="s">
        <v>62</v>
      </c>
      <c r="F3156" s="12" t="s">
        <v>268</v>
      </c>
      <c r="G3156" s="3"/>
      <c r="H3156" s="3"/>
      <c r="I3156" s="97" t="s">
        <v>847</v>
      </c>
      <c r="J3156" s="164" t="s">
        <v>151</v>
      </c>
      <c r="K3156" s="165"/>
      <c r="L3156" s="165"/>
      <c r="M3156" s="165"/>
      <c r="N3156" s="165"/>
      <c r="O3156" s="165"/>
      <c r="P3156" s="165"/>
      <c r="Q3156" s="165"/>
      <c r="R3156" s="166"/>
    </row>
    <row r="3157" spans="2:18" ht="30" customHeight="1" x14ac:dyDescent="0.25">
      <c r="B3157" s="11" t="s">
        <v>50</v>
      </c>
      <c r="C3157" s="12" t="s">
        <v>40</v>
      </c>
      <c r="D3157" s="12" t="s">
        <v>56</v>
      </c>
      <c r="E3157" s="12" t="s">
        <v>62</v>
      </c>
      <c r="F3157" s="15" t="s">
        <v>536</v>
      </c>
      <c r="G3157" s="3"/>
      <c r="H3157" s="3"/>
      <c r="I3157" s="97" t="s">
        <v>847</v>
      </c>
      <c r="J3157" s="164" t="s">
        <v>383</v>
      </c>
      <c r="K3157" s="165"/>
      <c r="L3157" s="165"/>
      <c r="M3157" s="165"/>
      <c r="N3157" s="165"/>
      <c r="O3157" s="165"/>
      <c r="P3157" s="165"/>
      <c r="Q3157" s="165"/>
      <c r="R3157" s="166"/>
    </row>
    <row r="3158" spans="2:18" ht="31.9" customHeight="1" x14ac:dyDescent="0.25">
      <c r="B3158" s="11" t="s">
        <v>50</v>
      </c>
      <c r="C3158" s="12" t="s">
        <v>40</v>
      </c>
      <c r="D3158" s="12" t="s">
        <v>56</v>
      </c>
      <c r="E3158" s="12" t="s">
        <v>62</v>
      </c>
      <c r="F3158" s="15" t="s">
        <v>536</v>
      </c>
      <c r="G3158" s="3"/>
      <c r="H3158" s="3"/>
      <c r="I3158" s="97" t="s">
        <v>847</v>
      </c>
      <c r="J3158" s="164" t="s">
        <v>392</v>
      </c>
      <c r="K3158" s="165"/>
      <c r="L3158" s="165"/>
      <c r="M3158" s="165"/>
      <c r="N3158" s="165"/>
      <c r="O3158" s="165"/>
      <c r="P3158" s="165"/>
      <c r="Q3158" s="165"/>
      <c r="R3158" s="166"/>
    </row>
    <row r="3159" spans="2:18" ht="36" customHeight="1" x14ac:dyDescent="0.25">
      <c r="B3159" s="11" t="s">
        <v>50</v>
      </c>
      <c r="C3159" s="12" t="s">
        <v>40</v>
      </c>
      <c r="D3159" s="12" t="s">
        <v>56</v>
      </c>
      <c r="E3159" s="12" t="s">
        <v>62</v>
      </c>
      <c r="F3159" s="15" t="s">
        <v>537</v>
      </c>
      <c r="G3159" s="3"/>
      <c r="H3159" s="3"/>
      <c r="I3159" s="97" t="s">
        <v>847</v>
      </c>
      <c r="J3159" s="164" t="s">
        <v>393</v>
      </c>
      <c r="K3159" s="165"/>
      <c r="L3159" s="165"/>
      <c r="M3159" s="165"/>
      <c r="N3159" s="165"/>
      <c r="O3159" s="165"/>
      <c r="P3159" s="165"/>
      <c r="Q3159" s="165"/>
      <c r="R3159" s="166"/>
    </row>
    <row r="3160" spans="2:18" ht="31.9" customHeight="1" x14ac:dyDescent="0.25">
      <c r="B3160" s="11" t="s">
        <v>94</v>
      </c>
      <c r="C3160" s="12" t="s">
        <v>40</v>
      </c>
      <c r="D3160" s="12" t="s">
        <v>56</v>
      </c>
      <c r="E3160" s="12" t="s">
        <v>62</v>
      </c>
      <c r="F3160" s="15" t="s">
        <v>537</v>
      </c>
      <c r="G3160" s="3"/>
      <c r="H3160" s="3"/>
      <c r="I3160" s="97" t="s">
        <v>847</v>
      </c>
      <c r="J3160" s="164" t="s">
        <v>385</v>
      </c>
      <c r="K3160" s="165"/>
      <c r="L3160" s="165"/>
      <c r="M3160" s="165"/>
      <c r="N3160" s="165"/>
      <c r="O3160" s="165"/>
      <c r="P3160" s="165"/>
      <c r="Q3160" s="165"/>
      <c r="R3160" s="166"/>
    </row>
    <row r="3161" spans="2:18" ht="31.15" customHeight="1" x14ac:dyDescent="0.25">
      <c r="B3161" s="11" t="s">
        <v>94</v>
      </c>
      <c r="C3161" s="12" t="s">
        <v>58</v>
      </c>
      <c r="D3161" s="12" t="s">
        <v>56</v>
      </c>
      <c r="E3161" s="12" t="s">
        <v>62</v>
      </c>
      <c r="F3161" s="12" t="s">
        <v>268</v>
      </c>
      <c r="G3161" s="3"/>
      <c r="H3161" s="3"/>
      <c r="I3161" s="3"/>
      <c r="J3161" s="164" t="s">
        <v>93</v>
      </c>
      <c r="K3161" s="165"/>
      <c r="L3161" s="165"/>
      <c r="M3161" s="165"/>
      <c r="N3161" s="165"/>
      <c r="O3161" s="165"/>
      <c r="P3161" s="165"/>
      <c r="Q3161" s="165"/>
      <c r="R3161" s="166"/>
    </row>
    <row r="3162" spans="2:18" ht="14.45" customHeight="1" x14ac:dyDescent="0.25">
      <c r="B3162" s="191" t="s">
        <v>51</v>
      </c>
      <c r="C3162" s="192"/>
      <c r="D3162" s="192"/>
      <c r="E3162" s="192"/>
      <c r="F3162" s="192"/>
      <c r="G3162" s="192"/>
      <c r="H3162" s="192"/>
      <c r="I3162" s="193"/>
      <c r="J3162" s="167" t="s">
        <v>380</v>
      </c>
      <c r="K3162" s="168"/>
      <c r="L3162" s="168"/>
      <c r="M3162" s="168"/>
      <c r="N3162" s="168"/>
      <c r="O3162" s="168"/>
      <c r="P3162" s="168"/>
      <c r="Q3162" s="168"/>
      <c r="R3162" s="169"/>
    </row>
    <row r="3163" spans="2:18" ht="63.6" customHeight="1" x14ac:dyDescent="0.25">
      <c r="B3163" s="194"/>
      <c r="C3163" s="195"/>
      <c r="D3163" s="195"/>
      <c r="E3163" s="195"/>
      <c r="F3163" s="195"/>
      <c r="G3163" s="195"/>
      <c r="H3163" s="195"/>
      <c r="I3163" s="196"/>
      <c r="J3163" s="170"/>
      <c r="K3163" s="171"/>
      <c r="L3163" s="171"/>
      <c r="M3163" s="171"/>
      <c r="N3163" s="171"/>
      <c r="O3163" s="171"/>
      <c r="P3163" s="171"/>
      <c r="Q3163" s="171"/>
      <c r="R3163" s="172"/>
    </row>
    <row r="3164" spans="2:18" ht="14.45" customHeight="1" x14ac:dyDescent="0.25">
      <c r="B3164" s="191" t="s">
        <v>54</v>
      </c>
      <c r="C3164" s="192"/>
      <c r="D3164" s="192"/>
      <c r="E3164" s="192"/>
      <c r="F3164" s="192"/>
      <c r="G3164" s="192"/>
      <c r="H3164" s="192"/>
      <c r="I3164" s="193"/>
      <c r="J3164" s="132" t="s">
        <v>422</v>
      </c>
      <c r="K3164" s="133"/>
      <c r="L3164" s="133"/>
      <c r="M3164" s="133"/>
      <c r="N3164" s="133"/>
      <c r="O3164" s="133"/>
      <c r="P3164" s="133"/>
      <c r="Q3164" s="133"/>
      <c r="R3164" s="134"/>
    </row>
    <row r="3165" spans="2:18" x14ac:dyDescent="0.25">
      <c r="B3165" s="194"/>
      <c r="C3165" s="195"/>
      <c r="D3165" s="195"/>
      <c r="E3165" s="195"/>
      <c r="F3165" s="195"/>
      <c r="G3165" s="195"/>
      <c r="H3165" s="195"/>
      <c r="I3165" s="196"/>
      <c r="J3165" s="135"/>
      <c r="K3165" s="136"/>
      <c r="L3165" s="136"/>
      <c r="M3165" s="136"/>
      <c r="N3165" s="136"/>
      <c r="O3165" s="136"/>
      <c r="P3165" s="136"/>
      <c r="Q3165" s="136"/>
      <c r="R3165" s="137"/>
    </row>
    <row r="3166" spans="2:18" x14ac:dyDescent="0.25">
      <c r="B3166" s="191" t="s">
        <v>363</v>
      </c>
      <c r="C3166" s="192"/>
      <c r="D3166" s="192"/>
      <c r="E3166" s="192"/>
      <c r="F3166" s="192"/>
      <c r="G3166" s="192"/>
      <c r="H3166" s="192"/>
      <c r="I3166" s="193"/>
      <c r="J3166" s="135"/>
      <c r="K3166" s="136"/>
      <c r="L3166" s="136"/>
      <c r="M3166" s="136"/>
      <c r="N3166" s="136"/>
      <c r="O3166" s="136"/>
      <c r="P3166" s="136"/>
      <c r="Q3166" s="136"/>
      <c r="R3166" s="137"/>
    </row>
    <row r="3167" spans="2:18" ht="15.75" thickBot="1" x14ac:dyDescent="0.3">
      <c r="B3167" s="197"/>
      <c r="C3167" s="198"/>
      <c r="D3167" s="198"/>
      <c r="E3167" s="198"/>
      <c r="F3167" s="198"/>
      <c r="G3167" s="198"/>
      <c r="H3167" s="198"/>
      <c r="I3167" s="199"/>
      <c r="J3167" s="138"/>
      <c r="K3167" s="139"/>
      <c r="L3167" s="139"/>
      <c r="M3167" s="139"/>
      <c r="N3167" s="139"/>
      <c r="O3167" s="139"/>
      <c r="P3167" s="139"/>
      <c r="Q3167" s="139"/>
      <c r="R3167" s="140"/>
    </row>
    <row r="3168" spans="2:18" thickBot="1" x14ac:dyDescent="0.35"/>
    <row r="3169" spans="2:18" x14ac:dyDescent="0.25">
      <c r="B3169" s="173" t="s">
        <v>1</v>
      </c>
      <c r="C3169" s="154"/>
      <c r="D3169" s="154"/>
      <c r="E3169" s="154"/>
      <c r="F3169" s="154"/>
      <c r="G3169" s="154"/>
      <c r="H3169" s="154"/>
      <c r="I3169" s="154"/>
      <c r="J3169" s="154"/>
      <c r="K3169" s="154"/>
      <c r="L3169" s="154"/>
      <c r="M3169" s="154"/>
      <c r="N3169" s="154"/>
      <c r="O3169" s="154"/>
      <c r="P3169" s="154"/>
      <c r="Q3169" s="154"/>
      <c r="R3169" s="155"/>
    </row>
    <row r="3170" spans="2:18" x14ac:dyDescent="0.25">
      <c r="B3170" s="174"/>
      <c r="C3170" s="157"/>
      <c r="D3170" s="157"/>
      <c r="E3170" s="157"/>
      <c r="F3170" s="157"/>
      <c r="G3170" s="157"/>
      <c r="H3170" s="157"/>
      <c r="I3170" s="157"/>
      <c r="J3170" s="157"/>
      <c r="K3170" s="157"/>
      <c r="L3170" s="157"/>
      <c r="M3170" s="157"/>
      <c r="N3170" s="157"/>
      <c r="O3170" s="157"/>
      <c r="P3170" s="157"/>
      <c r="Q3170" s="157"/>
      <c r="R3170" s="158"/>
    </row>
    <row r="3171" spans="2:18" x14ac:dyDescent="0.25">
      <c r="B3171" s="174"/>
      <c r="C3171" s="157"/>
      <c r="D3171" s="157"/>
      <c r="E3171" s="157"/>
      <c r="F3171" s="157"/>
      <c r="G3171" s="157"/>
      <c r="H3171" s="157"/>
      <c r="I3171" s="157"/>
      <c r="J3171" s="157"/>
      <c r="K3171" s="157"/>
      <c r="L3171" s="157"/>
      <c r="M3171" s="157"/>
      <c r="N3171" s="157"/>
      <c r="O3171" s="157"/>
      <c r="P3171" s="157"/>
      <c r="Q3171" s="157"/>
      <c r="R3171" s="158"/>
    </row>
    <row r="3172" spans="2:18" x14ac:dyDescent="0.25">
      <c r="B3172" s="174" t="s">
        <v>2</v>
      </c>
      <c r="C3172" s="157"/>
      <c r="D3172" s="157"/>
      <c r="E3172" s="157"/>
      <c r="F3172" s="157"/>
      <c r="G3172" s="157"/>
      <c r="H3172" s="157"/>
      <c r="I3172" s="157"/>
      <c r="J3172" s="157"/>
      <c r="K3172" s="157"/>
      <c r="L3172" s="157"/>
      <c r="M3172" s="157"/>
      <c r="N3172" s="157"/>
      <c r="O3172" s="157"/>
      <c r="P3172" s="157"/>
      <c r="Q3172" s="157"/>
      <c r="R3172" s="158"/>
    </row>
    <row r="3173" spans="2:18" x14ac:dyDescent="0.25">
      <c r="B3173" s="174"/>
      <c r="C3173" s="157"/>
      <c r="D3173" s="157"/>
      <c r="E3173" s="157"/>
      <c r="F3173" s="157"/>
      <c r="G3173" s="157"/>
      <c r="H3173" s="157"/>
      <c r="I3173" s="157"/>
      <c r="J3173" s="157"/>
      <c r="K3173" s="157"/>
      <c r="L3173" s="157"/>
      <c r="M3173" s="157"/>
      <c r="N3173" s="157"/>
      <c r="O3173" s="157"/>
      <c r="P3173" s="157"/>
      <c r="Q3173" s="157"/>
      <c r="R3173" s="158"/>
    </row>
    <row r="3174" spans="2:18" ht="15.75" thickBot="1" x14ac:dyDescent="0.3">
      <c r="B3174" s="175" t="s">
        <v>3</v>
      </c>
      <c r="C3174" s="146"/>
      <c r="D3174" s="146"/>
      <c r="E3174" s="146"/>
      <c r="F3174" s="146"/>
      <c r="G3174" s="146"/>
      <c r="H3174" s="146"/>
      <c r="I3174" s="146"/>
      <c r="J3174" s="146"/>
      <c r="K3174" s="146"/>
      <c r="L3174" s="146"/>
      <c r="M3174" s="146"/>
      <c r="N3174" s="146"/>
      <c r="O3174" s="146"/>
      <c r="P3174" s="146"/>
      <c r="Q3174" s="146"/>
      <c r="R3174" s="176"/>
    </row>
    <row r="3175" spans="2:18" thickBot="1" x14ac:dyDescent="0.35"/>
    <row r="3176" spans="2:18" ht="14.45" x14ac:dyDescent="0.3">
      <c r="B3176" s="177"/>
      <c r="C3176" s="178"/>
      <c r="D3176" s="178"/>
      <c r="E3176" s="178"/>
      <c r="F3176" s="178"/>
      <c r="G3176" s="178"/>
      <c r="H3176" s="178"/>
      <c r="I3176" s="178"/>
      <c r="J3176" s="178"/>
      <c r="K3176" s="178"/>
      <c r="L3176" s="178"/>
      <c r="M3176" s="178"/>
      <c r="N3176" s="178"/>
      <c r="O3176" s="178"/>
      <c r="P3176" s="178"/>
      <c r="Q3176" s="178"/>
      <c r="R3176" s="9"/>
    </row>
    <row r="3177" spans="2:18" ht="15.75" thickBot="1" x14ac:dyDescent="0.3">
      <c r="B3177" s="143" t="s">
        <v>4</v>
      </c>
      <c r="C3177" s="144"/>
      <c r="D3177" s="146" t="s">
        <v>273</v>
      </c>
      <c r="E3177" s="146"/>
      <c r="F3177" s="58"/>
      <c r="G3177" s="58" t="s">
        <v>7</v>
      </c>
      <c r="H3177" s="179">
        <v>43548</v>
      </c>
      <c r="I3177" s="146"/>
      <c r="J3177" s="58"/>
      <c r="K3177" s="58" t="s">
        <v>11</v>
      </c>
      <c r="L3177" s="147" t="s">
        <v>228</v>
      </c>
      <c r="M3177" s="147"/>
      <c r="N3177" s="58"/>
      <c r="O3177" s="58" t="s">
        <v>13</v>
      </c>
      <c r="P3177" s="100" t="s">
        <v>251</v>
      </c>
      <c r="Q3177" s="144"/>
      <c r="R3177" s="145"/>
    </row>
    <row r="3178" spans="2:18" ht="14.45" x14ac:dyDescent="0.3">
      <c r="B3178" s="143"/>
      <c r="C3178" s="144"/>
      <c r="D3178" s="144"/>
      <c r="E3178" s="144"/>
      <c r="F3178" s="144"/>
      <c r="G3178" s="144"/>
      <c r="H3178" s="144"/>
      <c r="I3178" s="144"/>
      <c r="J3178" s="144"/>
      <c r="K3178" s="144"/>
      <c r="L3178" s="144"/>
      <c r="M3178" s="144"/>
      <c r="N3178" s="144"/>
      <c r="O3178" s="144"/>
      <c r="P3178" s="144"/>
      <c r="Q3178" s="144"/>
      <c r="R3178" s="145"/>
    </row>
    <row r="3179" spans="2:18" ht="15.75" thickBot="1" x14ac:dyDescent="0.3">
      <c r="B3179" s="143" t="s">
        <v>5</v>
      </c>
      <c r="C3179" s="144"/>
      <c r="D3179" s="146"/>
      <c r="E3179" s="146"/>
      <c r="F3179" s="58"/>
      <c r="G3179" s="58" t="s">
        <v>8</v>
      </c>
      <c r="H3179" s="146">
        <v>1230</v>
      </c>
      <c r="I3179" s="146"/>
      <c r="J3179" s="58"/>
      <c r="K3179" s="58" t="s">
        <v>12</v>
      </c>
      <c r="L3179" s="180"/>
      <c r="M3179" s="181"/>
      <c r="N3179" s="58"/>
      <c r="O3179" s="58" t="s">
        <v>14</v>
      </c>
      <c r="P3179" s="28" t="s">
        <v>570</v>
      </c>
      <c r="Q3179" s="144"/>
      <c r="R3179" s="145"/>
    </row>
    <row r="3180" spans="2:18" ht="14.45" x14ac:dyDescent="0.3">
      <c r="B3180" s="143"/>
      <c r="C3180" s="144"/>
      <c r="D3180" s="144"/>
      <c r="E3180" s="144"/>
      <c r="F3180" s="144"/>
      <c r="G3180" s="144"/>
      <c r="H3180" s="144"/>
      <c r="I3180" s="144"/>
      <c r="J3180" s="144"/>
      <c r="K3180" s="144"/>
      <c r="L3180" s="144"/>
      <c r="M3180" s="144"/>
      <c r="N3180" s="144"/>
      <c r="O3180" s="144"/>
      <c r="P3180" s="144"/>
      <c r="Q3180" s="144"/>
      <c r="R3180" s="145"/>
    </row>
    <row r="3181" spans="2:18" ht="15.75" thickBot="1" x14ac:dyDescent="0.3">
      <c r="B3181" s="143" t="s">
        <v>6</v>
      </c>
      <c r="C3181" s="144"/>
      <c r="D3181" s="146" t="s">
        <v>213</v>
      </c>
      <c r="E3181" s="146"/>
      <c r="F3181" s="58"/>
      <c r="G3181" s="58" t="s">
        <v>9</v>
      </c>
      <c r="H3181" s="146" t="s">
        <v>214</v>
      </c>
      <c r="I3181" s="146"/>
      <c r="J3181" s="58"/>
      <c r="K3181" s="58" t="s">
        <v>10</v>
      </c>
      <c r="L3181" s="180"/>
      <c r="M3181" s="181"/>
      <c r="N3181" s="58"/>
      <c r="O3181" s="58" t="s">
        <v>15</v>
      </c>
      <c r="P3181" s="47">
        <v>109</v>
      </c>
      <c r="Q3181" s="46" t="s">
        <v>16</v>
      </c>
      <c r="R3181" s="48">
        <v>154</v>
      </c>
    </row>
    <row r="3182" spans="2:18" thickBot="1" x14ac:dyDescent="0.35">
      <c r="B3182" s="148"/>
      <c r="C3182" s="149"/>
      <c r="D3182" s="149"/>
      <c r="E3182" s="149"/>
      <c r="F3182" s="149"/>
      <c r="G3182" s="149"/>
      <c r="H3182" s="149"/>
      <c r="I3182" s="149"/>
      <c r="J3182" s="149"/>
      <c r="K3182" s="149"/>
      <c r="L3182" s="149"/>
      <c r="M3182" s="149"/>
      <c r="N3182" s="149"/>
      <c r="O3182" s="149"/>
      <c r="P3182" s="149"/>
      <c r="Q3182" s="149"/>
      <c r="R3182" s="150"/>
    </row>
    <row r="3183" spans="2:18" thickBot="1" x14ac:dyDescent="0.35"/>
    <row r="3184" spans="2:18" x14ac:dyDescent="0.25">
      <c r="B3184" s="182" t="s">
        <v>17</v>
      </c>
      <c r="C3184" s="183"/>
      <c r="D3184" s="183"/>
      <c r="E3184" s="183"/>
      <c r="F3184" s="183"/>
      <c r="G3184" s="183"/>
      <c r="H3184" s="183"/>
      <c r="I3184" s="184"/>
      <c r="J3184" s="153" t="s">
        <v>24</v>
      </c>
      <c r="K3184" s="154"/>
      <c r="L3184" s="154"/>
      <c r="M3184" s="154"/>
      <c r="N3184" s="154"/>
      <c r="O3184" s="154"/>
      <c r="P3184" s="154"/>
      <c r="Q3184" s="154"/>
      <c r="R3184" s="155"/>
    </row>
    <row r="3185" spans="2:18" x14ac:dyDescent="0.25">
      <c r="B3185" s="185" t="s">
        <v>18</v>
      </c>
      <c r="C3185" s="187" t="s">
        <v>19</v>
      </c>
      <c r="D3185" s="187" t="s">
        <v>20</v>
      </c>
      <c r="E3185" s="180" t="s">
        <v>25</v>
      </c>
      <c r="F3185" s="181"/>
      <c r="G3185" s="180" t="s">
        <v>26</v>
      </c>
      <c r="H3185" s="181"/>
      <c r="I3185" s="187" t="s">
        <v>23</v>
      </c>
      <c r="J3185" s="156"/>
      <c r="K3185" s="157"/>
      <c r="L3185" s="157"/>
      <c r="M3185" s="157"/>
      <c r="N3185" s="157"/>
      <c r="O3185" s="157"/>
      <c r="P3185" s="157"/>
      <c r="Q3185" s="157"/>
      <c r="R3185" s="158"/>
    </row>
    <row r="3186" spans="2:18" x14ac:dyDescent="0.25">
      <c r="B3186" s="186"/>
      <c r="C3186" s="188"/>
      <c r="D3186" s="188"/>
      <c r="E3186" s="6" t="s">
        <v>21</v>
      </c>
      <c r="F3186" s="6" t="s">
        <v>22</v>
      </c>
      <c r="G3186" s="6" t="s">
        <v>21</v>
      </c>
      <c r="H3186" s="6" t="s">
        <v>22</v>
      </c>
      <c r="I3186" s="188"/>
      <c r="J3186" s="159"/>
      <c r="K3186" s="160"/>
      <c r="L3186" s="160"/>
      <c r="M3186" s="160"/>
      <c r="N3186" s="160"/>
      <c r="O3186" s="160"/>
      <c r="P3186" s="160"/>
      <c r="Q3186" s="160"/>
      <c r="R3186" s="161"/>
    </row>
    <row r="3187" spans="2:18" ht="34.15" customHeight="1" x14ac:dyDescent="0.25">
      <c r="B3187" s="11" t="s">
        <v>50</v>
      </c>
      <c r="C3187" s="12" t="s">
        <v>58</v>
      </c>
      <c r="D3187" s="12" t="s">
        <v>56</v>
      </c>
      <c r="E3187" s="12" t="s">
        <v>62</v>
      </c>
      <c r="F3187" s="12" t="s">
        <v>286</v>
      </c>
      <c r="G3187" s="3"/>
      <c r="H3187" s="3"/>
      <c r="I3187" s="97" t="s">
        <v>848</v>
      </c>
      <c r="J3187" s="164" t="s">
        <v>151</v>
      </c>
      <c r="K3187" s="165"/>
      <c r="L3187" s="165"/>
      <c r="M3187" s="165"/>
      <c r="N3187" s="165"/>
      <c r="O3187" s="165"/>
      <c r="P3187" s="165"/>
      <c r="Q3187" s="165"/>
      <c r="R3187" s="166"/>
    </row>
    <row r="3188" spans="2:18" ht="31.15" customHeight="1" x14ac:dyDescent="0.25">
      <c r="B3188" s="11" t="s">
        <v>50</v>
      </c>
      <c r="C3188" s="12" t="s">
        <v>40</v>
      </c>
      <c r="D3188" s="12" t="s">
        <v>56</v>
      </c>
      <c r="E3188" s="12" t="s">
        <v>62</v>
      </c>
      <c r="F3188" s="15" t="s">
        <v>536</v>
      </c>
      <c r="G3188" s="3"/>
      <c r="H3188" s="3"/>
      <c r="I3188" s="97" t="s">
        <v>848</v>
      </c>
      <c r="J3188" s="164" t="s">
        <v>383</v>
      </c>
      <c r="K3188" s="165"/>
      <c r="L3188" s="165"/>
      <c r="M3188" s="165"/>
      <c r="N3188" s="165"/>
      <c r="O3188" s="165"/>
      <c r="P3188" s="165"/>
      <c r="Q3188" s="165"/>
      <c r="R3188" s="166"/>
    </row>
    <row r="3189" spans="2:18" ht="30" customHeight="1" x14ac:dyDescent="0.25">
      <c r="B3189" s="11" t="s">
        <v>50</v>
      </c>
      <c r="C3189" s="12" t="s">
        <v>40</v>
      </c>
      <c r="D3189" s="12" t="s">
        <v>56</v>
      </c>
      <c r="E3189" s="12" t="s">
        <v>62</v>
      </c>
      <c r="F3189" s="15" t="s">
        <v>536</v>
      </c>
      <c r="G3189" s="3"/>
      <c r="H3189" s="3"/>
      <c r="I3189" s="97" t="s">
        <v>848</v>
      </c>
      <c r="J3189" s="164" t="s">
        <v>392</v>
      </c>
      <c r="K3189" s="165"/>
      <c r="L3189" s="165"/>
      <c r="M3189" s="165"/>
      <c r="N3189" s="165"/>
      <c r="O3189" s="165"/>
      <c r="P3189" s="165"/>
      <c r="Q3189" s="165"/>
      <c r="R3189" s="166"/>
    </row>
    <row r="3190" spans="2:18" ht="32.450000000000003" customHeight="1" x14ac:dyDescent="0.25">
      <c r="B3190" s="11" t="s">
        <v>50</v>
      </c>
      <c r="C3190" s="12" t="s">
        <v>40</v>
      </c>
      <c r="D3190" s="12" t="s">
        <v>56</v>
      </c>
      <c r="E3190" s="12" t="s">
        <v>62</v>
      </c>
      <c r="F3190" s="15" t="s">
        <v>537</v>
      </c>
      <c r="G3190" s="3"/>
      <c r="H3190" s="3"/>
      <c r="I3190" s="97" t="s">
        <v>848</v>
      </c>
      <c r="J3190" s="164" t="s">
        <v>393</v>
      </c>
      <c r="K3190" s="165"/>
      <c r="L3190" s="165"/>
      <c r="M3190" s="165"/>
      <c r="N3190" s="165"/>
      <c r="O3190" s="165"/>
      <c r="P3190" s="165"/>
      <c r="Q3190" s="165"/>
      <c r="R3190" s="166"/>
    </row>
    <row r="3191" spans="2:18" ht="27.6" customHeight="1" x14ac:dyDescent="0.25">
      <c r="B3191" s="11" t="s">
        <v>94</v>
      </c>
      <c r="C3191" s="12" t="s">
        <v>40</v>
      </c>
      <c r="D3191" s="12" t="s">
        <v>56</v>
      </c>
      <c r="E3191" s="12" t="s">
        <v>62</v>
      </c>
      <c r="F3191" s="15" t="s">
        <v>537</v>
      </c>
      <c r="G3191" s="3"/>
      <c r="H3191" s="3"/>
      <c r="I3191" s="97" t="s">
        <v>848</v>
      </c>
      <c r="J3191" s="164" t="s">
        <v>385</v>
      </c>
      <c r="K3191" s="165"/>
      <c r="L3191" s="165"/>
      <c r="M3191" s="165"/>
      <c r="N3191" s="165"/>
      <c r="O3191" s="165"/>
      <c r="P3191" s="165"/>
      <c r="Q3191" s="165"/>
      <c r="R3191" s="166"/>
    </row>
    <row r="3192" spans="2:18" ht="30.6" customHeight="1" x14ac:dyDescent="0.25">
      <c r="B3192" s="11" t="s">
        <v>94</v>
      </c>
      <c r="C3192" s="12" t="s">
        <v>58</v>
      </c>
      <c r="D3192" s="12" t="s">
        <v>56</v>
      </c>
      <c r="E3192" s="12" t="s">
        <v>62</v>
      </c>
      <c r="F3192" s="12" t="s">
        <v>268</v>
      </c>
      <c r="G3192" s="3"/>
      <c r="H3192" s="3"/>
      <c r="I3192" s="3"/>
      <c r="J3192" s="164" t="s">
        <v>93</v>
      </c>
      <c r="K3192" s="165"/>
      <c r="L3192" s="165"/>
      <c r="M3192" s="165"/>
      <c r="N3192" s="165"/>
      <c r="O3192" s="165"/>
      <c r="P3192" s="165"/>
      <c r="Q3192" s="165"/>
      <c r="R3192" s="166"/>
    </row>
    <row r="3193" spans="2:18" ht="14.45" customHeight="1" x14ac:dyDescent="0.25">
      <c r="B3193" s="191" t="s">
        <v>51</v>
      </c>
      <c r="C3193" s="192"/>
      <c r="D3193" s="192"/>
      <c r="E3193" s="192"/>
      <c r="F3193" s="192"/>
      <c r="G3193" s="192"/>
      <c r="H3193" s="192"/>
      <c r="I3193" s="193"/>
      <c r="J3193" s="167" t="s">
        <v>380</v>
      </c>
      <c r="K3193" s="168"/>
      <c r="L3193" s="168"/>
      <c r="M3193" s="168"/>
      <c r="N3193" s="168"/>
      <c r="O3193" s="168"/>
      <c r="P3193" s="168"/>
      <c r="Q3193" s="168"/>
      <c r="R3193" s="169"/>
    </row>
    <row r="3194" spans="2:18" ht="61.15" customHeight="1" x14ac:dyDescent="0.25">
      <c r="B3194" s="194"/>
      <c r="C3194" s="195"/>
      <c r="D3194" s="195"/>
      <c r="E3194" s="195"/>
      <c r="F3194" s="195"/>
      <c r="G3194" s="195"/>
      <c r="H3194" s="195"/>
      <c r="I3194" s="196"/>
      <c r="J3194" s="170"/>
      <c r="K3194" s="171"/>
      <c r="L3194" s="171"/>
      <c r="M3194" s="171"/>
      <c r="N3194" s="171"/>
      <c r="O3194" s="171"/>
      <c r="P3194" s="171"/>
      <c r="Q3194" s="171"/>
      <c r="R3194" s="172"/>
    </row>
    <row r="3195" spans="2:18" ht="14.45" customHeight="1" x14ac:dyDescent="0.25">
      <c r="B3195" s="191" t="s">
        <v>54</v>
      </c>
      <c r="C3195" s="192"/>
      <c r="D3195" s="192"/>
      <c r="E3195" s="192"/>
      <c r="F3195" s="192"/>
      <c r="G3195" s="192"/>
      <c r="H3195" s="192"/>
      <c r="I3195" s="193"/>
      <c r="J3195" s="132" t="s">
        <v>422</v>
      </c>
      <c r="K3195" s="133"/>
      <c r="L3195" s="133"/>
      <c r="M3195" s="133"/>
      <c r="N3195" s="133"/>
      <c r="O3195" s="133"/>
      <c r="P3195" s="133"/>
      <c r="Q3195" s="133"/>
      <c r="R3195" s="134"/>
    </row>
    <row r="3196" spans="2:18" x14ac:dyDescent="0.25">
      <c r="B3196" s="194"/>
      <c r="C3196" s="195"/>
      <c r="D3196" s="195"/>
      <c r="E3196" s="195"/>
      <c r="F3196" s="195"/>
      <c r="G3196" s="195"/>
      <c r="H3196" s="195"/>
      <c r="I3196" s="196"/>
      <c r="J3196" s="135"/>
      <c r="K3196" s="136"/>
      <c r="L3196" s="136"/>
      <c r="M3196" s="136"/>
      <c r="N3196" s="136"/>
      <c r="O3196" s="136"/>
      <c r="P3196" s="136"/>
      <c r="Q3196" s="136"/>
      <c r="R3196" s="137"/>
    </row>
    <row r="3197" spans="2:18" x14ac:dyDescent="0.25">
      <c r="B3197" s="191" t="s">
        <v>363</v>
      </c>
      <c r="C3197" s="192"/>
      <c r="D3197" s="192"/>
      <c r="E3197" s="192"/>
      <c r="F3197" s="192"/>
      <c r="G3197" s="192"/>
      <c r="H3197" s="192"/>
      <c r="I3197" s="193"/>
      <c r="J3197" s="135"/>
      <c r="K3197" s="136"/>
      <c r="L3197" s="136"/>
      <c r="M3197" s="136"/>
      <c r="N3197" s="136"/>
      <c r="O3197" s="136"/>
      <c r="P3197" s="136"/>
      <c r="Q3197" s="136"/>
      <c r="R3197" s="137"/>
    </row>
    <row r="3198" spans="2:18" ht="15.75" thickBot="1" x14ac:dyDescent="0.3">
      <c r="B3198" s="197"/>
      <c r="C3198" s="198"/>
      <c r="D3198" s="198"/>
      <c r="E3198" s="198"/>
      <c r="F3198" s="198"/>
      <c r="G3198" s="198"/>
      <c r="H3198" s="198"/>
      <c r="I3198" s="199"/>
      <c r="J3198" s="138"/>
      <c r="K3198" s="139"/>
      <c r="L3198" s="139"/>
      <c r="M3198" s="139"/>
      <c r="N3198" s="139"/>
      <c r="O3198" s="139"/>
      <c r="P3198" s="139"/>
      <c r="Q3198" s="139"/>
      <c r="R3198" s="140"/>
    </row>
    <row r="3199" spans="2:18" thickBot="1" x14ac:dyDescent="0.35">
      <c r="B3199" s="25"/>
      <c r="C3199" s="25"/>
      <c r="D3199" s="25"/>
      <c r="E3199" s="25"/>
      <c r="F3199" s="25"/>
      <c r="G3199" s="25"/>
      <c r="H3199" s="25"/>
      <c r="I3199" s="25"/>
      <c r="J3199" s="37"/>
      <c r="K3199" s="37"/>
      <c r="L3199" s="37"/>
      <c r="M3199" s="37"/>
      <c r="N3199" s="37"/>
      <c r="O3199" s="37"/>
      <c r="P3199" s="37"/>
      <c r="Q3199" s="37"/>
      <c r="R3199" s="37"/>
    </row>
    <row r="3200" spans="2:18" x14ac:dyDescent="0.25">
      <c r="B3200" s="173" t="s">
        <v>1</v>
      </c>
      <c r="C3200" s="154"/>
      <c r="D3200" s="154"/>
      <c r="E3200" s="154"/>
      <c r="F3200" s="154"/>
      <c r="G3200" s="154"/>
      <c r="H3200" s="154"/>
      <c r="I3200" s="154"/>
      <c r="J3200" s="154"/>
      <c r="K3200" s="154"/>
      <c r="L3200" s="154"/>
      <c r="M3200" s="154"/>
      <c r="N3200" s="154"/>
      <c r="O3200" s="154"/>
      <c r="P3200" s="154"/>
      <c r="Q3200" s="154"/>
      <c r="R3200" s="155"/>
    </row>
    <row r="3201" spans="2:18" x14ac:dyDescent="0.25">
      <c r="B3201" s="174"/>
      <c r="C3201" s="157"/>
      <c r="D3201" s="157"/>
      <c r="E3201" s="157"/>
      <c r="F3201" s="157"/>
      <c r="G3201" s="157"/>
      <c r="H3201" s="157"/>
      <c r="I3201" s="157"/>
      <c r="J3201" s="157"/>
      <c r="K3201" s="157"/>
      <c r="L3201" s="157"/>
      <c r="M3201" s="157"/>
      <c r="N3201" s="157"/>
      <c r="O3201" s="157"/>
      <c r="P3201" s="157"/>
      <c r="Q3201" s="157"/>
      <c r="R3201" s="158"/>
    </row>
    <row r="3202" spans="2:18" x14ac:dyDescent="0.25">
      <c r="B3202" s="174"/>
      <c r="C3202" s="157"/>
      <c r="D3202" s="157"/>
      <c r="E3202" s="157"/>
      <c r="F3202" s="157"/>
      <c r="G3202" s="157"/>
      <c r="H3202" s="157"/>
      <c r="I3202" s="157"/>
      <c r="J3202" s="157"/>
      <c r="K3202" s="157"/>
      <c r="L3202" s="157"/>
      <c r="M3202" s="157"/>
      <c r="N3202" s="157"/>
      <c r="O3202" s="157"/>
      <c r="P3202" s="157"/>
      <c r="Q3202" s="157"/>
      <c r="R3202" s="158"/>
    </row>
    <row r="3203" spans="2:18" x14ac:dyDescent="0.25">
      <c r="B3203" s="174" t="s">
        <v>2</v>
      </c>
      <c r="C3203" s="157"/>
      <c r="D3203" s="157"/>
      <c r="E3203" s="157"/>
      <c r="F3203" s="157"/>
      <c r="G3203" s="157"/>
      <c r="H3203" s="157"/>
      <c r="I3203" s="157"/>
      <c r="J3203" s="157"/>
      <c r="K3203" s="157"/>
      <c r="L3203" s="157"/>
      <c r="M3203" s="157"/>
      <c r="N3203" s="157"/>
      <c r="O3203" s="157"/>
      <c r="P3203" s="157"/>
      <c r="Q3203" s="157"/>
      <c r="R3203" s="158"/>
    </row>
    <row r="3204" spans="2:18" x14ac:dyDescent="0.25">
      <c r="B3204" s="174"/>
      <c r="C3204" s="157"/>
      <c r="D3204" s="157"/>
      <c r="E3204" s="157"/>
      <c r="F3204" s="157"/>
      <c r="G3204" s="157"/>
      <c r="H3204" s="157"/>
      <c r="I3204" s="157"/>
      <c r="J3204" s="157"/>
      <c r="K3204" s="157"/>
      <c r="L3204" s="157"/>
      <c r="M3204" s="157"/>
      <c r="N3204" s="157"/>
      <c r="O3204" s="157"/>
      <c r="P3204" s="157"/>
      <c r="Q3204" s="157"/>
      <c r="R3204" s="158"/>
    </row>
    <row r="3205" spans="2:18" ht="15.75" thickBot="1" x14ac:dyDescent="0.3">
      <c r="B3205" s="175" t="s">
        <v>3</v>
      </c>
      <c r="C3205" s="146"/>
      <c r="D3205" s="146"/>
      <c r="E3205" s="146"/>
      <c r="F3205" s="146"/>
      <c r="G3205" s="146"/>
      <c r="H3205" s="146"/>
      <c r="I3205" s="146"/>
      <c r="J3205" s="146"/>
      <c r="K3205" s="146"/>
      <c r="L3205" s="146"/>
      <c r="M3205" s="146"/>
      <c r="N3205" s="146"/>
      <c r="O3205" s="146"/>
      <c r="P3205" s="146"/>
      <c r="Q3205" s="146"/>
      <c r="R3205" s="176"/>
    </row>
    <row r="3206" spans="2:18" thickBot="1" x14ac:dyDescent="0.35"/>
    <row r="3207" spans="2:18" ht="14.45" x14ac:dyDescent="0.3">
      <c r="B3207" s="177"/>
      <c r="C3207" s="178"/>
      <c r="D3207" s="178"/>
      <c r="E3207" s="178"/>
      <c r="F3207" s="178"/>
      <c r="G3207" s="178"/>
      <c r="H3207" s="178"/>
      <c r="I3207" s="178"/>
      <c r="J3207" s="178"/>
      <c r="K3207" s="178"/>
      <c r="L3207" s="178"/>
      <c r="M3207" s="178"/>
      <c r="N3207" s="178"/>
      <c r="O3207" s="178"/>
      <c r="P3207" s="178"/>
      <c r="Q3207" s="178"/>
      <c r="R3207" s="9"/>
    </row>
    <row r="3208" spans="2:18" ht="15.75" thickBot="1" x14ac:dyDescent="0.3">
      <c r="B3208" s="143" t="s">
        <v>4</v>
      </c>
      <c r="C3208" s="144"/>
      <c r="D3208" s="146" t="s">
        <v>273</v>
      </c>
      <c r="E3208" s="146"/>
      <c r="F3208" s="58"/>
      <c r="G3208" s="58" t="s">
        <v>7</v>
      </c>
      <c r="H3208" s="179">
        <v>43548</v>
      </c>
      <c r="I3208" s="146"/>
      <c r="J3208" s="58"/>
      <c r="K3208" s="58" t="s">
        <v>11</v>
      </c>
      <c r="L3208" s="147" t="s">
        <v>228</v>
      </c>
      <c r="M3208" s="147"/>
      <c r="N3208" s="58"/>
      <c r="O3208" s="58" t="s">
        <v>13</v>
      </c>
      <c r="P3208" s="100" t="s">
        <v>570</v>
      </c>
      <c r="Q3208" s="144"/>
      <c r="R3208" s="145"/>
    </row>
    <row r="3209" spans="2:18" ht="14.45" x14ac:dyDescent="0.3">
      <c r="B3209" s="143"/>
      <c r="C3209" s="144"/>
      <c r="D3209" s="144"/>
      <c r="E3209" s="144"/>
      <c r="F3209" s="144"/>
      <c r="G3209" s="144"/>
      <c r="H3209" s="144"/>
      <c r="I3209" s="144"/>
      <c r="J3209" s="144"/>
      <c r="K3209" s="144"/>
      <c r="L3209" s="144"/>
      <c r="M3209" s="144"/>
      <c r="N3209" s="144"/>
      <c r="O3209" s="144"/>
      <c r="P3209" s="144"/>
      <c r="Q3209" s="144"/>
      <c r="R3209" s="145"/>
    </row>
    <row r="3210" spans="2:18" ht="15.75" thickBot="1" x14ac:dyDescent="0.3">
      <c r="B3210" s="143" t="s">
        <v>5</v>
      </c>
      <c r="C3210" s="144"/>
      <c r="D3210" s="146"/>
      <c r="E3210" s="146"/>
      <c r="F3210" s="58"/>
      <c r="G3210" s="58" t="s">
        <v>8</v>
      </c>
      <c r="H3210" s="146">
        <v>1230</v>
      </c>
      <c r="I3210" s="146"/>
      <c r="J3210" s="58"/>
      <c r="K3210" s="58" t="s">
        <v>12</v>
      </c>
      <c r="L3210" s="180"/>
      <c r="M3210" s="181"/>
      <c r="N3210" s="58"/>
      <c r="O3210" s="58" t="s">
        <v>14</v>
      </c>
      <c r="P3210" s="96" t="s">
        <v>252</v>
      </c>
      <c r="Q3210" s="144"/>
      <c r="R3210" s="145"/>
    </row>
    <row r="3211" spans="2:18" ht="14.45" x14ac:dyDescent="0.3">
      <c r="B3211" s="143"/>
      <c r="C3211" s="144"/>
      <c r="D3211" s="144"/>
      <c r="E3211" s="144"/>
      <c r="F3211" s="144"/>
      <c r="G3211" s="144"/>
      <c r="H3211" s="144"/>
      <c r="I3211" s="144"/>
      <c r="J3211" s="144"/>
      <c r="K3211" s="144"/>
      <c r="L3211" s="144"/>
      <c r="M3211" s="144"/>
      <c r="N3211" s="144"/>
      <c r="O3211" s="144"/>
      <c r="P3211" s="144"/>
      <c r="Q3211" s="144"/>
      <c r="R3211" s="145"/>
    </row>
    <row r="3212" spans="2:18" ht="15.75" thickBot="1" x14ac:dyDescent="0.3">
      <c r="B3212" s="143" t="s">
        <v>6</v>
      </c>
      <c r="C3212" s="144"/>
      <c r="D3212" s="146" t="s">
        <v>213</v>
      </c>
      <c r="E3212" s="146"/>
      <c r="F3212" s="58"/>
      <c r="G3212" s="58" t="s">
        <v>9</v>
      </c>
      <c r="H3212" s="146" t="s">
        <v>214</v>
      </c>
      <c r="I3212" s="146"/>
      <c r="J3212" s="58"/>
      <c r="K3212" s="58" t="s">
        <v>10</v>
      </c>
      <c r="L3212" s="180"/>
      <c r="M3212" s="181"/>
      <c r="N3212" s="58"/>
      <c r="O3212" s="58" t="s">
        <v>15</v>
      </c>
      <c r="P3212" s="47">
        <v>110</v>
      </c>
      <c r="Q3212" s="46" t="s">
        <v>16</v>
      </c>
      <c r="R3212" s="48">
        <v>154</v>
      </c>
    </row>
    <row r="3213" spans="2:18" thickBot="1" x14ac:dyDescent="0.35">
      <c r="B3213" s="148"/>
      <c r="C3213" s="149"/>
      <c r="D3213" s="149"/>
      <c r="E3213" s="149"/>
      <c r="F3213" s="149"/>
      <c r="G3213" s="149"/>
      <c r="H3213" s="149"/>
      <c r="I3213" s="149"/>
      <c r="J3213" s="149"/>
      <c r="K3213" s="149"/>
      <c r="L3213" s="149"/>
      <c r="M3213" s="149"/>
      <c r="N3213" s="149"/>
      <c r="O3213" s="149"/>
      <c r="P3213" s="149"/>
      <c r="Q3213" s="149"/>
      <c r="R3213" s="150"/>
    </row>
    <row r="3214" spans="2:18" thickBot="1" x14ac:dyDescent="0.35"/>
    <row r="3215" spans="2:18" x14ac:dyDescent="0.25">
      <c r="B3215" s="182" t="s">
        <v>17</v>
      </c>
      <c r="C3215" s="183"/>
      <c r="D3215" s="183"/>
      <c r="E3215" s="183"/>
      <c r="F3215" s="183"/>
      <c r="G3215" s="183"/>
      <c r="H3215" s="183"/>
      <c r="I3215" s="184"/>
      <c r="J3215" s="153" t="s">
        <v>24</v>
      </c>
      <c r="K3215" s="154"/>
      <c r="L3215" s="154"/>
      <c r="M3215" s="154"/>
      <c r="N3215" s="154"/>
      <c r="O3215" s="154"/>
      <c r="P3215" s="154"/>
      <c r="Q3215" s="154"/>
      <c r="R3215" s="155"/>
    </row>
    <row r="3216" spans="2:18" x14ac:dyDescent="0.25">
      <c r="B3216" s="185" t="s">
        <v>18</v>
      </c>
      <c r="C3216" s="187" t="s">
        <v>19</v>
      </c>
      <c r="D3216" s="187" t="s">
        <v>20</v>
      </c>
      <c r="E3216" s="180" t="s">
        <v>25</v>
      </c>
      <c r="F3216" s="181"/>
      <c r="G3216" s="180" t="s">
        <v>26</v>
      </c>
      <c r="H3216" s="181"/>
      <c r="I3216" s="187" t="s">
        <v>23</v>
      </c>
      <c r="J3216" s="156"/>
      <c r="K3216" s="157"/>
      <c r="L3216" s="157"/>
      <c r="M3216" s="157"/>
      <c r="N3216" s="157"/>
      <c r="O3216" s="157"/>
      <c r="P3216" s="157"/>
      <c r="Q3216" s="157"/>
      <c r="R3216" s="158"/>
    </row>
    <row r="3217" spans="2:18" x14ac:dyDescent="0.25">
      <c r="B3217" s="186"/>
      <c r="C3217" s="188"/>
      <c r="D3217" s="188"/>
      <c r="E3217" s="38" t="s">
        <v>21</v>
      </c>
      <c r="F3217" s="38" t="s">
        <v>22</v>
      </c>
      <c r="G3217" s="38" t="s">
        <v>21</v>
      </c>
      <c r="H3217" s="38" t="s">
        <v>22</v>
      </c>
      <c r="I3217" s="188"/>
      <c r="J3217" s="159"/>
      <c r="K3217" s="160"/>
      <c r="L3217" s="160"/>
      <c r="M3217" s="160"/>
      <c r="N3217" s="160"/>
      <c r="O3217" s="160"/>
      <c r="P3217" s="160"/>
      <c r="Q3217" s="160"/>
      <c r="R3217" s="161"/>
    </row>
    <row r="3218" spans="2:18" ht="27.6" customHeight="1" x14ac:dyDescent="0.25">
      <c r="B3218" s="11" t="s">
        <v>50</v>
      </c>
      <c r="C3218" s="12" t="s">
        <v>58</v>
      </c>
      <c r="D3218" s="12" t="s">
        <v>56</v>
      </c>
      <c r="E3218" s="12" t="s">
        <v>62</v>
      </c>
      <c r="F3218" s="12" t="s">
        <v>286</v>
      </c>
      <c r="G3218" s="3"/>
      <c r="H3218" s="3"/>
      <c r="I3218" s="97" t="s">
        <v>849</v>
      </c>
      <c r="J3218" s="164" t="s">
        <v>151</v>
      </c>
      <c r="K3218" s="165"/>
      <c r="L3218" s="165"/>
      <c r="M3218" s="165"/>
      <c r="N3218" s="165"/>
      <c r="O3218" s="165"/>
      <c r="P3218" s="165"/>
      <c r="Q3218" s="165"/>
      <c r="R3218" s="166"/>
    </row>
    <row r="3219" spans="2:18" ht="25.9" customHeight="1" x14ac:dyDescent="0.25">
      <c r="B3219" s="11" t="s">
        <v>50</v>
      </c>
      <c r="C3219" s="12" t="s">
        <v>40</v>
      </c>
      <c r="D3219" s="12" t="s">
        <v>56</v>
      </c>
      <c r="E3219" s="12" t="s">
        <v>62</v>
      </c>
      <c r="F3219" s="15" t="s">
        <v>536</v>
      </c>
      <c r="G3219" s="3"/>
      <c r="H3219" s="3"/>
      <c r="I3219" s="97" t="s">
        <v>849</v>
      </c>
      <c r="J3219" s="164" t="s">
        <v>383</v>
      </c>
      <c r="K3219" s="165"/>
      <c r="L3219" s="165"/>
      <c r="M3219" s="165"/>
      <c r="N3219" s="165"/>
      <c r="O3219" s="165"/>
      <c r="P3219" s="165"/>
      <c r="Q3219" s="165"/>
      <c r="R3219" s="166"/>
    </row>
    <row r="3220" spans="2:18" ht="31.15" customHeight="1" x14ac:dyDescent="0.25">
      <c r="B3220" s="11" t="s">
        <v>50</v>
      </c>
      <c r="C3220" s="12" t="s">
        <v>40</v>
      </c>
      <c r="D3220" s="12" t="s">
        <v>56</v>
      </c>
      <c r="E3220" s="12" t="s">
        <v>62</v>
      </c>
      <c r="F3220" s="15" t="s">
        <v>536</v>
      </c>
      <c r="G3220" s="3"/>
      <c r="H3220" s="3"/>
      <c r="I3220" s="97" t="s">
        <v>849</v>
      </c>
      <c r="J3220" s="164" t="s">
        <v>392</v>
      </c>
      <c r="K3220" s="165"/>
      <c r="L3220" s="165"/>
      <c r="M3220" s="165"/>
      <c r="N3220" s="165"/>
      <c r="O3220" s="165"/>
      <c r="P3220" s="165"/>
      <c r="Q3220" s="165"/>
      <c r="R3220" s="166"/>
    </row>
    <row r="3221" spans="2:18" ht="31.15" customHeight="1" x14ac:dyDescent="0.25">
      <c r="B3221" s="11" t="s">
        <v>50</v>
      </c>
      <c r="C3221" s="12" t="s">
        <v>40</v>
      </c>
      <c r="D3221" s="12" t="s">
        <v>56</v>
      </c>
      <c r="E3221" s="12" t="s">
        <v>62</v>
      </c>
      <c r="F3221" s="15" t="s">
        <v>537</v>
      </c>
      <c r="G3221" s="3"/>
      <c r="H3221" s="3"/>
      <c r="I3221" s="97" t="s">
        <v>849</v>
      </c>
      <c r="J3221" s="164" t="s">
        <v>393</v>
      </c>
      <c r="K3221" s="165"/>
      <c r="L3221" s="165"/>
      <c r="M3221" s="165"/>
      <c r="N3221" s="165"/>
      <c r="O3221" s="165"/>
      <c r="P3221" s="165"/>
      <c r="Q3221" s="165"/>
      <c r="R3221" s="166"/>
    </row>
    <row r="3222" spans="2:18" ht="30.6" customHeight="1" x14ac:dyDescent="0.25">
      <c r="B3222" s="11" t="s">
        <v>94</v>
      </c>
      <c r="C3222" s="12" t="s">
        <v>40</v>
      </c>
      <c r="D3222" s="12" t="s">
        <v>56</v>
      </c>
      <c r="E3222" s="12" t="s">
        <v>62</v>
      </c>
      <c r="F3222" s="15" t="s">
        <v>537</v>
      </c>
      <c r="G3222" s="3"/>
      <c r="H3222" s="3"/>
      <c r="I3222" s="97" t="s">
        <v>849</v>
      </c>
      <c r="J3222" s="164" t="s">
        <v>385</v>
      </c>
      <c r="K3222" s="165"/>
      <c r="L3222" s="165"/>
      <c r="M3222" s="165"/>
      <c r="N3222" s="165"/>
      <c r="O3222" s="165"/>
      <c r="P3222" s="165"/>
      <c r="Q3222" s="165"/>
      <c r="R3222" s="166"/>
    </row>
    <row r="3223" spans="2:18" ht="34.15" customHeight="1" x14ac:dyDescent="0.25">
      <c r="B3223" s="11" t="s">
        <v>94</v>
      </c>
      <c r="C3223" s="12" t="s">
        <v>58</v>
      </c>
      <c r="D3223" s="12" t="s">
        <v>56</v>
      </c>
      <c r="E3223" s="12" t="s">
        <v>62</v>
      </c>
      <c r="F3223" s="12" t="s">
        <v>268</v>
      </c>
      <c r="G3223" s="3"/>
      <c r="H3223" s="3"/>
      <c r="I3223" s="97" t="s">
        <v>850</v>
      </c>
      <c r="J3223" s="164" t="s">
        <v>93</v>
      </c>
      <c r="K3223" s="165"/>
      <c r="L3223" s="165"/>
      <c r="M3223" s="165"/>
      <c r="N3223" s="165"/>
      <c r="O3223" s="165"/>
      <c r="P3223" s="165"/>
      <c r="Q3223" s="165"/>
      <c r="R3223" s="166"/>
    </row>
    <row r="3224" spans="2:18" ht="14.45" customHeight="1" x14ac:dyDescent="0.25">
      <c r="B3224" s="191" t="s">
        <v>51</v>
      </c>
      <c r="C3224" s="192"/>
      <c r="D3224" s="192"/>
      <c r="E3224" s="192"/>
      <c r="F3224" s="192"/>
      <c r="G3224" s="192"/>
      <c r="H3224" s="192"/>
      <c r="I3224" s="193"/>
      <c r="J3224" s="167" t="s">
        <v>380</v>
      </c>
      <c r="K3224" s="168"/>
      <c r="L3224" s="168"/>
      <c r="M3224" s="168"/>
      <c r="N3224" s="168"/>
      <c r="O3224" s="168"/>
      <c r="P3224" s="168"/>
      <c r="Q3224" s="168"/>
      <c r="R3224" s="169"/>
    </row>
    <row r="3225" spans="2:18" ht="70.150000000000006" customHeight="1" x14ac:dyDescent="0.25">
      <c r="B3225" s="194"/>
      <c r="C3225" s="195"/>
      <c r="D3225" s="195"/>
      <c r="E3225" s="195"/>
      <c r="F3225" s="195"/>
      <c r="G3225" s="195"/>
      <c r="H3225" s="195"/>
      <c r="I3225" s="196"/>
      <c r="J3225" s="170"/>
      <c r="K3225" s="171"/>
      <c r="L3225" s="171"/>
      <c r="M3225" s="171"/>
      <c r="N3225" s="171"/>
      <c r="O3225" s="171"/>
      <c r="P3225" s="171"/>
      <c r="Q3225" s="171"/>
      <c r="R3225" s="172"/>
    </row>
    <row r="3226" spans="2:18" ht="14.45" customHeight="1" x14ac:dyDescent="0.25">
      <c r="B3226" s="191" t="s">
        <v>54</v>
      </c>
      <c r="C3226" s="192"/>
      <c r="D3226" s="192"/>
      <c r="E3226" s="192"/>
      <c r="F3226" s="192"/>
      <c r="G3226" s="192"/>
      <c r="H3226" s="192"/>
      <c r="I3226" s="193"/>
      <c r="J3226" s="132" t="s">
        <v>571</v>
      </c>
      <c r="K3226" s="133"/>
      <c r="L3226" s="133"/>
      <c r="M3226" s="133"/>
      <c r="N3226" s="133"/>
      <c r="O3226" s="133"/>
      <c r="P3226" s="133"/>
      <c r="Q3226" s="133"/>
      <c r="R3226" s="134"/>
    </row>
    <row r="3227" spans="2:18" ht="14.45" customHeight="1" x14ac:dyDescent="0.25">
      <c r="B3227" s="194"/>
      <c r="C3227" s="195"/>
      <c r="D3227" s="195"/>
      <c r="E3227" s="195"/>
      <c r="F3227" s="195"/>
      <c r="G3227" s="195"/>
      <c r="H3227" s="195"/>
      <c r="I3227" s="196"/>
      <c r="J3227" s="135"/>
      <c r="K3227" s="136"/>
      <c r="L3227" s="136"/>
      <c r="M3227" s="136"/>
      <c r="N3227" s="136"/>
      <c r="O3227" s="136"/>
      <c r="P3227" s="136"/>
      <c r="Q3227" s="136"/>
      <c r="R3227" s="137"/>
    </row>
    <row r="3228" spans="2:18" x14ac:dyDescent="0.25">
      <c r="B3228" s="191" t="s">
        <v>363</v>
      </c>
      <c r="C3228" s="192"/>
      <c r="D3228" s="192"/>
      <c r="E3228" s="192"/>
      <c r="F3228" s="192"/>
      <c r="G3228" s="192"/>
      <c r="H3228" s="192"/>
      <c r="I3228" s="193"/>
      <c r="J3228" s="135"/>
      <c r="K3228" s="136"/>
      <c r="L3228" s="136"/>
      <c r="M3228" s="136"/>
      <c r="N3228" s="136"/>
      <c r="O3228" s="136"/>
      <c r="P3228" s="136"/>
      <c r="Q3228" s="136"/>
      <c r="R3228" s="137"/>
    </row>
    <row r="3229" spans="2:18" ht="14.45" customHeight="1" thickBot="1" x14ac:dyDescent="0.3">
      <c r="B3229" s="197"/>
      <c r="C3229" s="198"/>
      <c r="D3229" s="198"/>
      <c r="E3229" s="198"/>
      <c r="F3229" s="198"/>
      <c r="G3229" s="198"/>
      <c r="H3229" s="198"/>
      <c r="I3229" s="199"/>
      <c r="J3229" s="138"/>
      <c r="K3229" s="139"/>
      <c r="L3229" s="139"/>
      <c r="M3229" s="139"/>
      <c r="N3229" s="139"/>
      <c r="O3229" s="139"/>
      <c r="P3229" s="139"/>
      <c r="Q3229" s="139"/>
      <c r="R3229" s="140"/>
    </row>
    <row r="3230" spans="2:18" thickBot="1" x14ac:dyDescent="0.35">
      <c r="B3230" s="25"/>
      <c r="C3230" s="25"/>
      <c r="D3230" s="25"/>
      <c r="E3230" s="25"/>
      <c r="F3230" s="25"/>
      <c r="G3230" s="25"/>
      <c r="H3230" s="25"/>
      <c r="I3230" s="25"/>
      <c r="J3230" s="37"/>
      <c r="K3230" s="37"/>
      <c r="L3230" s="37"/>
      <c r="M3230" s="37"/>
      <c r="N3230" s="37"/>
      <c r="O3230" s="37"/>
      <c r="P3230" s="37"/>
      <c r="Q3230" s="37"/>
      <c r="R3230" s="37"/>
    </row>
    <row r="3231" spans="2:18" x14ac:dyDescent="0.25">
      <c r="B3231" s="173" t="s">
        <v>1</v>
      </c>
      <c r="C3231" s="154"/>
      <c r="D3231" s="154"/>
      <c r="E3231" s="154"/>
      <c r="F3231" s="154"/>
      <c r="G3231" s="154"/>
      <c r="H3231" s="154"/>
      <c r="I3231" s="154"/>
      <c r="J3231" s="154"/>
      <c r="K3231" s="154"/>
      <c r="L3231" s="154"/>
      <c r="M3231" s="154"/>
      <c r="N3231" s="154"/>
      <c r="O3231" s="154"/>
      <c r="P3231" s="154"/>
      <c r="Q3231" s="154"/>
      <c r="R3231" s="155"/>
    </row>
    <row r="3232" spans="2:18" x14ac:dyDescent="0.25">
      <c r="B3232" s="174"/>
      <c r="C3232" s="157"/>
      <c r="D3232" s="157"/>
      <c r="E3232" s="157"/>
      <c r="F3232" s="157"/>
      <c r="G3232" s="157"/>
      <c r="H3232" s="157"/>
      <c r="I3232" s="157"/>
      <c r="J3232" s="157"/>
      <c r="K3232" s="157"/>
      <c r="L3232" s="157"/>
      <c r="M3232" s="157"/>
      <c r="N3232" s="157"/>
      <c r="O3232" s="157"/>
      <c r="P3232" s="157"/>
      <c r="Q3232" s="157"/>
      <c r="R3232" s="158"/>
    </row>
    <row r="3233" spans="2:18" x14ac:dyDescent="0.25">
      <c r="B3233" s="174"/>
      <c r="C3233" s="157"/>
      <c r="D3233" s="157"/>
      <c r="E3233" s="157"/>
      <c r="F3233" s="157"/>
      <c r="G3233" s="157"/>
      <c r="H3233" s="157"/>
      <c r="I3233" s="157"/>
      <c r="J3233" s="157"/>
      <c r="K3233" s="157"/>
      <c r="L3233" s="157"/>
      <c r="M3233" s="157"/>
      <c r="N3233" s="157"/>
      <c r="O3233" s="157"/>
      <c r="P3233" s="157"/>
      <c r="Q3233" s="157"/>
      <c r="R3233" s="158"/>
    </row>
    <row r="3234" spans="2:18" x14ac:dyDescent="0.25">
      <c r="B3234" s="174" t="s">
        <v>2</v>
      </c>
      <c r="C3234" s="157"/>
      <c r="D3234" s="157"/>
      <c r="E3234" s="157"/>
      <c r="F3234" s="157"/>
      <c r="G3234" s="157"/>
      <c r="H3234" s="157"/>
      <c r="I3234" s="157"/>
      <c r="J3234" s="157"/>
      <c r="K3234" s="157"/>
      <c r="L3234" s="157"/>
      <c r="M3234" s="157"/>
      <c r="N3234" s="157"/>
      <c r="O3234" s="157"/>
      <c r="P3234" s="157"/>
      <c r="Q3234" s="157"/>
      <c r="R3234" s="158"/>
    </row>
    <row r="3235" spans="2:18" x14ac:dyDescent="0.25">
      <c r="B3235" s="174"/>
      <c r="C3235" s="157"/>
      <c r="D3235" s="157"/>
      <c r="E3235" s="157"/>
      <c r="F3235" s="157"/>
      <c r="G3235" s="157"/>
      <c r="H3235" s="157"/>
      <c r="I3235" s="157"/>
      <c r="J3235" s="157"/>
      <c r="K3235" s="157"/>
      <c r="L3235" s="157"/>
      <c r="M3235" s="157"/>
      <c r="N3235" s="157"/>
      <c r="O3235" s="157"/>
      <c r="P3235" s="157"/>
      <c r="Q3235" s="157"/>
      <c r="R3235" s="158"/>
    </row>
    <row r="3236" spans="2:18" ht="15.75" thickBot="1" x14ac:dyDescent="0.3">
      <c r="B3236" s="175" t="s">
        <v>3</v>
      </c>
      <c r="C3236" s="146"/>
      <c r="D3236" s="146"/>
      <c r="E3236" s="146"/>
      <c r="F3236" s="146"/>
      <c r="G3236" s="146"/>
      <c r="H3236" s="146"/>
      <c r="I3236" s="146"/>
      <c r="J3236" s="146"/>
      <c r="K3236" s="146"/>
      <c r="L3236" s="146"/>
      <c r="M3236" s="146"/>
      <c r="N3236" s="146"/>
      <c r="O3236" s="146"/>
      <c r="P3236" s="146"/>
      <c r="Q3236" s="146"/>
      <c r="R3236" s="176"/>
    </row>
    <row r="3237" spans="2:18" thickBot="1" x14ac:dyDescent="0.35"/>
    <row r="3238" spans="2:18" ht="14.45" x14ac:dyDescent="0.3">
      <c r="B3238" s="177"/>
      <c r="C3238" s="178"/>
      <c r="D3238" s="178"/>
      <c r="E3238" s="178"/>
      <c r="F3238" s="178"/>
      <c r="G3238" s="178"/>
      <c r="H3238" s="178"/>
      <c r="I3238" s="178"/>
      <c r="J3238" s="178"/>
      <c r="K3238" s="178"/>
      <c r="L3238" s="178"/>
      <c r="M3238" s="178"/>
      <c r="N3238" s="178"/>
      <c r="O3238" s="178"/>
      <c r="P3238" s="178"/>
      <c r="Q3238" s="178"/>
      <c r="R3238" s="9"/>
    </row>
    <row r="3239" spans="2:18" ht="15.75" thickBot="1" x14ac:dyDescent="0.3">
      <c r="B3239" s="143" t="s">
        <v>4</v>
      </c>
      <c r="C3239" s="144"/>
      <c r="D3239" s="146" t="s">
        <v>273</v>
      </c>
      <c r="E3239" s="146"/>
      <c r="F3239" s="58"/>
      <c r="G3239" s="58" t="s">
        <v>7</v>
      </c>
      <c r="H3239" s="179">
        <v>43548</v>
      </c>
      <c r="I3239" s="146"/>
      <c r="J3239" s="58"/>
      <c r="K3239" s="58" t="s">
        <v>11</v>
      </c>
      <c r="L3239" s="147" t="s">
        <v>228</v>
      </c>
      <c r="M3239" s="147"/>
      <c r="N3239" s="58"/>
      <c r="O3239" s="58" t="s">
        <v>13</v>
      </c>
      <c r="P3239" s="100" t="s">
        <v>252</v>
      </c>
      <c r="Q3239" s="144"/>
      <c r="R3239" s="145"/>
    </row>
    <row r="3240" spans="2:18" ht="14.45" x14ac:dyDescent="0.3">
      <c r="B3240" s="143"/>
      <c r="C3240" s="144"/>
      <c r="D3240" s="144"/>
      <c r="E3240" s="144"/>
      <c r="F3240" s="144"/>
      <c r="G3240" s="144"/>
      <c r="H3240" s="144"/>
      <c r="I3240" s="144"/>
      <c r="J3240" s="144"/>
      <c r="K3240" s="144"/>
      <c r="L3240" s="144"/>
      <c r="M3240" s="144"/>
      <c r="N3240" s="144"/>
      <c r="O3240" s="144"/>
      <c r="P3240" s="144"/>
      <c r="Q3240" s="144"/>
      <c r="R3240" s="145"/>
    </row>
    <row r="3241" spans="2:18" ht="15.75" thickBot="1" x14ac:dyDescent="0.3">
      <c r="B3241" s="143" t="s">
        <v>5</v>
      </c>
      <c r="C3241" s="144"/>
      <c r="D3241" s="146"/>
      <c r="E3241" s="146"/>
      <c r="F3241" s="58"/>
      <c r="G3241" s="58" t="s">
        <v>8</v>
      </c>
      <c r="H3241" s="146">
        <v>1230</v>
      </c>
      <c r="I3241" s="146"/>
      <c r="J3241" s="58"/>
      <c r="K3241" s="58" t="s">
        <v>12</v>
      </c>
      <c r="L3241" s="180"/>
      <c r="M3241" s="181"/>
      <c r="N3241" s="58"/>
      <c r="O3241" s="58" t="s">
        <v>14</v>
      </c>
      <c r="P3241" s="28" t="s">
        <v>253</v>
      </c>
      <c r="Q3241" s="144"/>
      <c r="R3241" s="145"/>
    </row>
    <row r="3242" spans="2:18" ht="14.45" x14ac:dyDescent="0.3">
      <c r="B3242" s="143"/>
      <c r="C3242" s="144"/>
      <c r="D3242" s="144"/>
      <c r="E3242" s="144"/>
      <c r="F3242" s="144"/>
      <c r="G3242" s="144"/>
      <c r="H3242" s="144"/>
      <c r="I3242" s="144"/>
      <c r="J3242" s="144"/>
      <c r="K3242" s="144"/>
      <c r="L3242" s="144"/>
      <c r="M3242" s="144"/>
      <c r="N3242" s="144"/>
      <c r="O3242" s="144"/>
      <c r="P3242" s="144"/>
      <c r="Q3242" s="144"/>
      <c r="R3242" s="145"/>
    </row>
    <row r="3243" spans="2:18" ht="15.75" thickBot="1" x14ac:dyDescent="0.3">
      <c r="B3243" s="143" t="s">
        <v>6</v>
      </c>
      <c r="C3243" s="144"/>
      <c r="D3243" s="146" t="s">
        <v>213</v>
      </c>
      <c r="E3243" s="146"/>
      <c r="F3243" s="58"/>
      <c r="G3243" s="58" t="s">
        <v>9</v>
      </c>
      <c r="H3243" s="146" t="s">
        <v>214</v>
      </c>
      <c r="I3243" s="146"/>
      <c r="J3243" s="58"/>
      <c r="K3243" s="58" t="s">
        <v>10</v>
      </c>
      <c r="L3243" s="180"/>
      <c r="M3243" s="181"/>
      <c r="N3243" s="58"/>
      <c r="O3243" s="58" t="s">
        <v>15</v>
      </c>
      <c r="P3243" s="28">
        <v>111</v>
      </c>
      <c r="Q3243" s="46" t="s">
        <v>16</v>
      </c>
      <c r="R3243" s="48">
        <v>154</v>
      </c>
    </row>
    <row r="3244" spans="2:18" thickBot="1" x14ac:dyDescent="0.35">
      <c r="B3244" s="224"/>
      <c r="C3244" s="225"/>
      <c r="D3244" s="225"/>
      <c r="E3244" s="225"/>
      <c r="F3244" s="225"/>
      <c r="G3244" s="225"/>
      <c r="H3244" s="225"/>
      <c r="I3244" s="225"/>
      <c r="J3244" s="225"/>
      <c r="K3244" s="225"/>
      <c r="L3244" s="225"/>
      <c r="M3244" s="225"/>
      <c r="N3244" s="225"/>
      <c r="O3244" s="225"/>
      <c r="P3244" s="225"/>
      <c r="Q3244" s="225"/>
      <c r="R3244" s="226"/>
    </row>
    <row r="3245" spans="2:18" thickBot="1" x14ac:dyDescent="0.35"/>
    <row r="3246" spans="2:18" x14ac:dyDescent="0.25">
      <c r="B3246" s="182" t="s">
        <v>17</v>
      </c>
      <c r="C3246" s="183"/>
      <c r="D3246" s="183"/>
      <c r="E3246" s="183"/>
      <c r="F3246" s="183"/>
      <c r="G3246" s="183"/>
      <c r="H3246" s="183"/>
      <c r="I3246" s="184"/>
      <c r="J3246" s="153" t="s">
        <v>24</v>
      </c>
      <c r="K3246" s="154"/>
      <c r="L3246" s="154"/>
      <c r="M3246" s="154"/>
      <c r="N3246" s="154"/>
      <c r="O3246" s="154"/>
      <c r="P3246" s="154"/>
      <c r="Q3246" s="154"/>
      <c r="R3246" s="155"/>
    </row>
    <row r="3247" spans="2:18" x14ac:dyDescent="0.25">
      <c r="B3247" s="185" t="s">
        <v>18</v>
      </c>
      <c r="C3247" s="187" t="s">
        <v>19</v>
      </c>
      <c r="D3247" s="187" t="s">
        <v>20</v>
      </c>
      <c r="E3247" s="180" t="s">
        <v>25</v>
      </c>
      <c r="F3247" s="181"/>
      <c r="G3247" s="180" t="s">
        <v>26</v>
      </c>
      <c r="H3247" s="181"/>
      <c r="I3247" s="187" t="s">
        <v>23</v>
      </c>
      <c r="J3247" s="156"/>
      <c r="K3247" s="157"/>
      <c r="L3247" s="157"/>
      <c r="M3247" s="157"/>
      <c r="N3247" s="157"/>
      <c r="O3247" s="157"/>
      <c r="P3247" s="157"/>
      <c r="Q3247" s="157"/>
      <c r="R3247" s="158"/>
    </row>
    <row r="3248" spans="2:18" x14ac:dyDescent="0.25">
      <c r="B3248" s="186"/>
      <c r="C3248" s="188"/>
      <c r="D3248" s="188"/>
      <c r="E3248" s="6" t="s">
        <v>21</v>
      </c>
      <c r="F3248" s="6" t="s">
        <v>22</v>
      </c>
      <c r="G3248" s="6" t="s">
        <v>21</v>
      </c>
      <c r="H3248" s="6" t="s">
        <v>22</v>
      </c>
      <c r="I3248" s="188"/>
      <c r="J3248" s="159"/>
      <c r="K3248" s="160"/>
      <c r="L3248" s="160"/>
      <c r="M3248" s="160"/>
      <c r="N3248" s="160"/>
      <c r="O3248" s="160"/>
      <c r="P3248" s="160"/>
      <c r="Q3248" s="160"/>
      <c r="R3248" s="161"/>
    </row>
    <row r="3249" spans="2:18" ht="34.15" customHeight="1" x14ac:dyDescent="0.25">
      <c r="B3249" s="11" t="s">
        <v>50</v>
      </c>
      <c r="C3249" s="12" t="s">
        <v>58</v>
      </c>
      <c r="D3249" s="12" t="s">
        <v>56</v>
      </c>
      <c r="E3249" s="12" t="s">
        <v>62</v>
      </c>
      <c r="F3249" s="12" t="s">
        <v>268</v>
      </c>
      <c r="G3249" s="3"/>
      <c r="H3249" s="3"/>
      <c r="I3249" s="97" t="s">
        <v>851</v>
      </c>
      <c r="J3249" s="164" t="s">
        <v>151</v>
      </c>
      <c r="K3249" s="165"/>
      <c r="L3249" s="165"/>
      <c r="M3249" s="165"/>
      <c r="N3249" s="165"/>
      <c r="O3249" s="165"/>
      <c r="P3249" s="165"/>
      <c r="Q3249" s="165"/>
      <c r="R3249" s="166"/>
    </row>
    <row r="3250" spans="2:18" ht="33" customHeight="1" x14ac:dyDescent="0.25">
      <c r="B3250" s="11" t="s">
        <v>94</v>
      </c>
      <c r="C3250" s="12" t="s">
        <v>58</v>
      </c>
      <c r="D3250" s="12" t="s">
        <v>56</v>
      </c>
      <c r="E3250" s="12" t="s">
        <v>62</v>
      </c>
      <c r="F3250" s="12" t="s">
        <v>268</v>
      </c>
      <c r="G3250" s="3"/>
      <c r="H3250" s="3"/>
      <c r="I3250" s="97" t="s">
        <v>852</v>
      </c>
      <c r="J3250" s="164" t="s">
        <v>93</v>
      </c>
      <c r="K3250" s="165"/>
      <c r="L3250" s="165"/>
      <c r="M3250" s="165"/>
      <c r="N3250" s="165"/>
      <c r="O3250" s="165"/>
      <c r="P3250" s="165"/>
      <c r="Q3250" s="165"/>
      <c r="R3250" s="166"/>
    </row>
    <row r="3251" spans="2:18" ht="14.45" customHeight="1" x14ac:dyDescent="0.25">
      <c r="B3251" s="191" t="s">
        <v>51</v>
      </c>
      <c r="C3251" s="192"/>
      <c r="D3251" s="192"/>
      <c r="E3251" s="192"/>
      <c r="F3251" s="192"/>
      <c r="G3251" s="192"/>
      <c r="H3251" s="192"/>
      <c r="I3251" s="193"/>
      <c r="J3251" s="167" t="s">
        <v>380</v>
      </c>
      <c r="K3251" s="168"/>
      <c r="L3251" s="168"/>
      <c r="M3251" s="168"/>
      <c r="N3251" s="168"/>
      <c r="O3251" s="168"/>
      <c r="P3251" s="168"/>
      <c r="Q3251" s="168"/>
      <c r="R3251" s="169"/>
    </row>
    <row r="3252" spans="2:18" ht="67.900000000000006" customHeight="1" x14ac:dyDescent="0.25">
      <c r="B3252" s="194"/>
      <c r="C3252" s="195"/>
      <c r="D3252" s="195"/>
      <c r="E3252" s="195"/>
      <c r="F3252" s="195"/>
      <c r="G3252" s="195"/>
      <c r="H3252" s="195"/>
      <c r="I3252" s="196"/>
      <c r="J3252" s="170"/>
      <c r="K3252" s="171"/>
      <c r="L3252" s="171"/>
      <c r="M3252" s="171"/>
      <c r="N3252" s="171"/>
      <c r="O3252" s="171"/>
      <c r="P3252" s="171"/>
      <c r="Q3252" s="171"/>
      <c r="R3252" s="172"/>
    </row>
    <row r="3253" spans="2:18" ht="14.45" customHeight="1" x14ac:dyDescent="0.25">
      <c r="B3253" s="191" t="s">
        <v>54</v>
      </c>
      <c r="C3253" s="192"/>
      <c r="D3253" s="192"/>
      <c r="E3253" s="192"/>
      <c r="F3253" s="192"/>
      <c r="G3253" s="192"/>
      <c r="H3253" s="192"/>
      <c r="I3253" s="193"/>
      <c r="J3253" s="132" t="s">
        <v>423</v>
      </c>
      <c r="K3253" s="133"/>
      <c r="L3253" s="133"/>
      <c r="M3253" s="133"/>
      <c r="N3253" s="133"/>
      <c r="O3253" s="133"/>
      <c r="P3253" s="133"/>
      <c r="Q3253" s="133"/>
      <c r="R3253" s="134"/>
    </row>
    <row r="3254" spans="2:18" x14ac:dyDescent="0.25">
      <c r="B3254" s="194"/>
      <c r="C3254" s="195"/>
      <c r="D3254" s="195"/>
      <c r="E3254" s="195"/>
      <c r="F3254" s="195"/>
      <c r="G3254" s="195"/>
      <c r="H3254" s="195"/>
      <c r="I3254" s="196"/>
      <c r="J3254" s="135"/>
      <c r="K3254" s="136"/>
      <c r="L3254" s="136"/>
      <c r="M3254" s="136"/>
      <c r="N3254" s="136"/>
      <c r="O3254" s="136"/>
      <c r="P3254" s="136"/>
      <c r="Q3254" s="136"/>
      <c r="R3254" s="137"/>
    </row>
    <row r="3255" spans="2:18" x14ac:dyDescent="0.25">
      <c r="B3255" s="191" t="s">
        <v>427</v>
      </c>
      <c r="C3255" s="192"/>
      <c r="D3255" s="192"/>
      <c r="E3255" s="192"/>
      <c r="F3255" s="192"/>
      <c r="G3255" s="192"/>
      <c r="H3255" s="192"/>
      <c r="I3255" s="193"/>
      <c r="J3255" s="135"/>
      <c r="K3255" s="136"/>
      <c r="L3255" s="136"/>
      <c r="M3255" s="136"/>
      <c r="N3255" s="136"/>
      <c r="O3255" s="136"/>
      <c r="P3255" s="136"/>
      <c r="Q3255" s="136"/>
      <c r="R3255" s="137"/>
    </row>
    <row r="3256" spans="2:18" ht="15.75" thickBot="1" x14ac:dyDescent="0.3">
      <c r="B3256" s="197"/>
      <c r="C3256" s="198"/>
      <c r="D3256" s="198"/>
      <c r="E3256" s="198"/>
      <c r="F3256" s="198"/>
      <c r="G3256" s="198"/>
      <c r="H3256" s="198"/>
      <c r="I3256" s="199"/>
      <c r="J3256" s="138"/>
      <c r="K3256" s="139"/>
      <c r="L3256" s="139"/>
      <c r="M3256" s="139"/>
      <c r="N3256" s="139"/>
      <c r="O3256" s="139"/>
      <c r="P3256" s="139"/>
      <c r="Q3256" s="139"/>
      <c r="R3256" s="140"/>
    </row>
    <row r="3257" spans="2:18" thickBot="1" x14ac:dyDescent="0.35"/>
    <row r="3258" spans="2:18" x14ac:dyDescent="0.25">
      <c r="B3258" s="173" t="s">
        <v>1</v>
      </c>
      <c r="C3258" s="154"/>
      <c r="D3258" s="154"/>
      <c r="E3258" s="154"/>
      <c r="F3258" s="154"/>
      <c r="G3258" s="154"/>
      <c r="H3258" s="154"/>
      <c r="I3258" s="154"/>
      <c r="J3258" s="154"/>
      <c r="K3258" s="154"/>
      <c r="L3258" s="154"/>
      <c r="M3258" s="154"/>
      <c r="N3258" s="154"/>
      <c r="O3258" s="154"/>
      <c r="P3258" s="154"/>
      <c r="Q3258" s="154"/>
      <c r="R3258" s="155"/>
    </row>
    <row r="3259" spans="2:18" x14ac:dyDescent="0.25">
      <c r="B3259" s="174"/>
      <c r="C3259" s="157"/>
      <c r="D3259" s="157"/>
      <c r="E3259" s="157"/>
      <c r="F3259" s="157"/>
      <c r="G3259" s="157"/>
      <c r="H3259" s="157"/>
      <c r="I3259" s="157"/>
      <c r="J3259" s="157"/>
      <c r="K3259" s="157"/>
      <c r="L3259" s="157"/>
      <c r="M3259" s="157"/>
      <c r="N3259" s="157"/>
      <c r="O3259" s="157"/>
      <c r="P3259" s="157"/>
      <c r="Q3259" s="157"/>
      <c r="R3259" s="158"/>
    </row>
    <row r="3260" spans="2:18" x14ac:dyDescent="0.25">
      <c r="B3260" s="174"/>
      <c r="C3260" s="157"/>
      <c r="D3260" s="157"/>
      <c r="E3260" s="157"/>
      <c r="F3260" s="157"/>
      <c r="G3260" s="157"/>
      <c r="H3260" s="157"/>
      <c r="I3260" s="157"/>
      <c r="J3260" s="157"/>
      <c r="K3260" s="157"/>
      <c r="L3260" s="157"/>
      <c r="M3260" s="157"/>
      <c r="N3260" s="157"/>
      <c r="O3260" s="157"/>
      <c r="P3260" s="157"/>
      <c r="Q3260" s="157"/>
      <c r="R3260" s="158"/>
    </row>
    <row r="3261" spans="2:18" x14ac:dyDescent="0.25">
      <c r="B3261" s="174" t="s">
        <v>2</v>
      </c>
      <c r="C3261" s="157"/>
      <c r="D3261" s="157"/>
      <c r="E3261" s="157"/>
      <c r="F3261" s="157"/>
      <c r="G3261" s="157"/>
      <c r="H3261" s="157"/>
      <c r="I3261" s="157"/>
      <c r="J3261" s="157"/>
      <c r="K3261" s="157"/>
      <c r="L3261" s="157"/>
      <c r="M3261" s="157"/>
      <c r="N3261" s="157"/>
      <c r="O3261" s="157"/>
      <c r="P3261" s="157"/>
      <c r="Q3261" s="157"/>
      <c r="R3261" s="158"/>
    </row>
    <row r="3262" spans="2:18" x14ac:dyDescent="0.25">
      <c r="B3262" s="174"/>
      <c r="C3262" s="157"/>
      <c r="D3262" s="157"/>
      <c r="E3262" s="157"/>
      <c r="F3262" s="157"/>
      <c r="G3262" s="157"/>
      <c r="H3262" s="157"/>
      <c r="I3262" s="157"/>
      <c r="J3262" s="157"/>
      <c r="K3262" s="157"/>
      <c r="L3262" s="157"/>
      <c r="M3262" s="157"/>
      <c r="N3262" s="157"/>
      <c r="O3262" s="157"/>
      <c r="P3262" s="157"/>
      <c r="Q3262" s="157"/>
      <c r="R3262" s="158"/>
    </row>
    <row r="3263" spans="2:18" ht="15.75" thickBot="1" x14ac:dyDescent="0.3">
      <c r="B3263" s="175" t="s">
        <v>3</v>
      </c>
      <c r="C3263" s="146"/>
      <c r="D3263" s="146"/>
      <c r="E3263" s="146"/>
      <c r="F3263" s="146"/>
      <c r="G3263" s="146"/>
      <c r="H3263" s="146"/>
      <c r="I3263" s="146"/>
      <c r="J3263" s="146"/>
      <c r="K3263" s="146"/>
      <c r="L3263" s="146"/>
      <c r="M3263" s="146"/>
      <c r="N3263" s="146"/>
      <c r="O3263" s="146"/>
      <c r="P3263" s="146"/>
      <c r="Q3263" s="146"/>
      <c r="R3263" s="176"/>
    </row>
    <row r="3264" spans="2:18" thickBot="1" x14ac:dyDescent="0.35"/>
    <row r="3265" spans="2:18" ht="14.45" x14ac:dyDescent="0.3">
      <c r="B3265" s="177"/>
      <c r="C3265" s="178"/>
      <c r="D3265" s="178"/>
      <c r="E3265" s="178"/>
      <c r="F3265" s="178"/>
      <c r="G3265" s="178"/>
      <c r="H3265" s="178"/>
      <c r="I3265" s="178"/>
      <c r="J3265" s="178"/>
      <c r="K3265" s="178"/>
      <c r="L3265" s="178"/>
      <c r="M3265" s="178"/>
      <c r="N3265" s="178"/>
      <c r="O3265" s="178"/>
      <c r="P3265" s="178"/>
      <c r="Q3265" s="178"/>
      <c r="R3265" s="9"/>
    </row>
    <row r="3266" spans="2:18" ht="15.75" thickBot="1" x14ac:dyDescent="0.3">
      <c r="B3266" s="143" t="s">
        <v>4</v>
      </c>
      <c r="C3266" s="144"/>
      <c r="D3266" s="146" t="s">
        <v>273</v>
      </c>
      <c r="E3266" s="146"/>
      <c r="F3266" s="58"/>
      <c r="G3266" s="58" t="s">
        <v>7</v>
      </c>
      <c r="H3266" s="179">
        <v>43548</v>
      </c>
      <c r="I3266" s="146"/>
      <c r="J3266" s="58"/>
      <c r="K3266" s="58" t="s">
        <v>11</v>
      </c>
      <c r="L3266" s="147" t="s">
        <v>228</v>
      </c>
      <c r="M3266" s="147"/>
      <c r="N3266" s="58"/>
      <c r="O3266" s="58" t="s">
        <v>13</v>
      </c>
      <c r="P3266" s="100" t="s">
        <v>253</v>
      </c>
      <c r="Q3266" s="144"/>
      <c r="R3266" s="145"/>
    </row>
    <row r="3267" spans="2:18" ht="14.45" x14ac:dyDescent="0.3">
      <c r="B3267" s="143"/>
      <c r="C3267" s="144"/>
      <c r="D3267" s="144"/>
      <c r="E3267" s="144"/>
      <c r="F3267" s="144"/>
      <c r="G3267" s="144"/>
      <c r="H3267" s="144"/>
      <c r="I3267" s="144"/>
      <c r="J3267" s="144"/>
      <c r="K3267" s="144"/>
      <c r="L3267" s="144"/>
      <c r="M3267" s="144"/>
      <c r="N3267" s="144"/>
      <c r="O3267" s="144"/>
      <c r="P3267" s="144"/>
      <c r="Q3267" s="144"/>
      <c r="R3267" s="145"/>
    </row>
    <row r="3268" spans="2:18" ht="15.75" thickBot="1" x14ac:dyDescent="0.3">
      <c r="B3268" s="143" t="s">
        <v>5</v>
      </c>
      <c r="C3268" s="144"/>
      <c r="D3268" s="146"/>
      <c r="E3268" s="146"/>
      <c r="F3268" s="58"/>
      <c r="G3268" s="58" t="s">
        <v>8</v>
      </c>
      <c r="H3268" s="146">
        <v>1230</v>
      </c>
      <c r="I3268" s="146"/>
      <c r="J3268" s="58"/>
      <c r="K3268" s="58" t="s">
        <v>12</v>
      </c>
      <c r="L3268" s="180"/>
      <c r="M3268" s="181"/>
      <c r="N3268" s="58"/>
      <c r="O3268" s="58" t="s">
        <v>14</v>
      </c>
      <c r="P3268" s="28" t="s">
        <v>254</v>
      </c>
      <c r="Q3268" s="144"/>
      <c r="R3268" s="145"/>
    </row>
    <row r="3269" spans="2:18" ht="14.45" x14ac:dyDescent="0.3">
      <c r="B3269" s="143"/>
      <c r="C3269" s="144"/>
      <c r="D3269" s="144"/>
      <c r="E3269" s="144"/>
      <c r="F3269" s="144"/>
      <c r="G3269" s="144"/>
      <c r="H3269" s="144"/>
      <c r="I3269" s="144"/>
      <c r="J3269" s="144"/>
      <c r="K3269" s="144"/>
      <c r="L3269" s="144"/>
      <c r="M3269" s="144"/>
      <c r="N3269" s="144"/>
      <c r="O3269" s="144"/>
      <c r="P3269" s="144"/>
      <c r="Q3269" s="144"/>
      <c r="R3269" s="145"/>
    </row>
    <row r="3270" spans="2:18" ht="15.75" thickBot="1" x14ac:dyDescent="0.3">
      <c r="B3270" s="143" t="s">
        <v>6</v>
      </c>
      <c r="C3270" s="144"/>
      <c r="D3270" s="146" t="s">
        <v>213</v>
      </c>
      <c r="E3270" s="146"/>
      <c r="F3270" s="58"/>
      <c r="G3270" s="58" t="s">
        <v>9</v>
      </c>
      <c r="H3270" s="146" t="s">
        <v>214</v>
      </c>
      <c r="I3270" s="146"/>
      <c r="J3270" s="58"/>
      <c r="K3270" s="58" t="s">
        <v>10</v>
      </c>
      <c r="L3270" s="180"/>
      <c r="M3270" s="181"/>
      <c r="N3270" s="58"/>
      <c r="O3270" s="58" t="s">
        <v>15</v>
      </c>
      <c r="P3270" s="47">
        <v>112</v>
      </c>
      <c r="Q3270" s="46" t="s">
        <v>16</v>
      </c>
      <c r="R3270" s="48">
        <v>154</v>
      </c>
    </row>
    <row r="3271" spans="2:18" thickBot="1" x14ac:dyDescent="0.35">
      <c r="B3271" s="148"/>
      <c r="C3271" s="149"/>
      <c r="D3271" s="149"/>
      <c r="E3271" s="149"/>
      <c r="F3271" s="149"/>
      <c r="G3271" s="149"/>
      <c r="H3271" s="149"/>
      <c r="I3271" s="149"/>
      <c r="J3271" s="149"/>
      <c r="K3271" s="149"/>
      <c r="L3271" s="149"/>
      <c r="M3271" s="149"/>
      <c r="N3271" s="149"/>
      <c r="O3271" s="149"/>
      <c r="P3271" s="149"/>
      <c r="Q3271" s="149"/>
      <c r="R3271" s="150"/>
    </row>
    <row r="3272" spans="2:18" thickBot="1" x14ac:dyDescent="0.35"/>
    <row r="3273" spans="2:18" x14ac:dyDescent="0.25">
      <c r="B3273" s="182" t="s">
        <v>17</v>
      </c>
      <c r="C3273" s="183"/>
      <c r="D3273" s="183"/>
      <c r="E3273" s="183"/>
      <c r="F3273" s="183"/>
      <c r="G3273" s="183"/>
      <c r="H3273" s="183"/>
      <c r="I3273" s="184"/>
      <c r="J3273" s="153" t="s">
        <v>24</v>
      </c>
      <c r="K3273" s="154"/>
      <c r="L3273" s="154"/>
      <c r="M3273" s="154"/>
      <c r="N3273" s="154"/>
      <c r="O3273" s="154"/>
      <c r="P3273" s="154"/>
      <c r="Q3273" s="154"/>
      <c r="R3273" s="155"/>
    </row>
    <row r="3274" spans="2:18" x14ac:dyDescent="0.25">
      <c r="B3274" s="185" t="s">
        <v>18</v>
      </c>
      <c r="C3274" s="187" t="s">
        <v>19</v>
      </c>
      <c r="D3274" s="187" t="s">
        <v>20</v>
      </c>
      <c r="E3274" s="180" t="s">
        <v>25</v>
      </c>
      <c r="F3274" s="181"/>
      <c r="G3274" s="180" t="s">
        <v>26</v>
      </c>
      <c r="H3274" s="181"/>
      <c r="I3274" s="187" t="s">
        <v>23</v>
      </c>
      <c r="J3274" s="156"/>
      <c r="K3274" s="157"/>
      <c r="L3274" s="157"/>
      <c r="M3274" s="157"/>
      <c r="N3274" s="157"/>
      <c r="O3274" s="157"/>
      <c r="P3274" s="157"/>
      <c r="Q3274" s="157"/>
      <c r="R3274" s="158"/>
    </row>
    <row r="3275" spans="2:18" x14ac:dyDescent="0.25">
      <c r="B3275" s="186"/>
      <c r="C3275" s="188"/>
      <c r="D3275" s="188"/>
      <c r="E3275" s="6" t="s">
        <v>21</v>
      </c>
      <c r="F3275" s="6" t="s">
        <v>22</v>
      </c>
      <c r="G3275" s="6" t="s">
        <v>21</v>
      </c>
      <c r="H3275" s="6" t="s">
        <v>22</v>
      </c>
      <c r="I3275" s="188"/>
      <c r="J3275" s="159"/>
      <c r="K3275" s="160"/>
      <c r="L3275" s="160"/>
      <c r="M3275" s="160"/>
      <c r="N3275" s="160"/>
      <c r="O3275" s="160"/>
      <c r="P3275" s="160"/>
      <c r="Q3275" s="160"/>
      <c r="R3275" s="161"/>
    </row>
    <row r="3276" spans="2:18" ht="28.15" customHeight="1" x14ac:dyDescent="0.25">
      <c r="B3276" s="11" t="s">
        <v>50</v>
      </c>
      <c r="C3276" s="12" t="s">
        <v>58</v>
      </c>
      <c r="D3276" s="12" t="s">
        <v>56</v>
      </c>
      <c r="E3276" s="12" t="s">
        <v>62</v>
      </c>
      <c r="F3276" s="12" t="s">
        <v>268</v>
      </c>
      <c r="G3276" s="3"/>
      <c r="H3276" s="3"/>
      <c r="I3276" s="97" t="s">
        <v>853</v>
      </c>
      <c r="J3276" s="164" t="s">
        <v>151</v>
      </c>
      <c r="K3276" s="165"/>
      <c r="L3276" s="165"/>
      <c r="M3276" s="165"/>
      <c r="N3276" s="165"/>
      <c r="O3276" s="165"/>
      <c r="P3276" s="165"/>
      <c r="Q3276" s="165"/>
      <c r="R3276" s="166"/>
    </row>
    <row r="3277" spans="2:18" ht="29.45" customHeight="1" x14ac:dyDescent="0.25">
      <c r="B3277" s="11" t="s">
        <v>50</v>
      </c>
      <c r="C3277" s="12" t="s">
        <v>40</v>
      </c>
      <c r="D3277" s="12" t="s">
        <v>56</v>
      </c>
      <c r="E3277" s="12" t="s">
        <v>62</v>
      </c>
      <c r="F3277" s="15" t="s">
        <v>536</v>
      </c>
      <c r="G3277" s="3"/>
      <c r="H3277" s="3"/>
      <c r="I3277" s="97" t="s">
        <v>853</v>
      </c>
      <c r="J3277" s="164" t="s">
        <v>388</v>
      </c>
      <c r="K3277" s="165"/>
      <c r="L3277" s="165"/>
      <c r="M3277" s="165"/>
      <c r="N3277" s="165"/>
      <c r="O3277" s="165"/>
      <c r="P3277" s="165"/>
      <c r="Q3277" s="165"/>
      <c r="R3277" s="166"/>
    </row>
    <row r="3278" spans="2:18" ht="37.15" customHeight="1" x14ac:dyDescent="0.25">
      <c r="B3278" s="11" t="s">
        <v>50</v>
      </c>
      <c r="C3278" s="12" t="s">
        <v>40</v>
      </c>
      <c r="D3278" s="12" t="s">
        <v>56</v>
      </c>
      <c r="E3278" s="12" t="s">
        <v>62</v>
      </c>
      <c r="F3278" s="15" t="s">
        <v>536</v>
      </c>
      <c r="G3278" s="3"/>
      <c r="H3278" s="3"/>
      <c r="I3278" s="102" t="s">
        <v>853</v>
      </c>
      <c r="J3278" s="164" t="s">
        <v>392</v>
      </c>
      <c r="K3278" s="165"/>
      <c r="L3278" s="165"/>
      <c r="M3278" s="165"/>
      <c r="N3278" s="165"/>
      <c r="O3278" s="165"/>
      <c r="P3278" s="165"/>
      <c r="Q3278" s="165"/>
      <c r="R3278" s="166"/>
    </row>
    <row r="3279" spans="2:18" ht="30" customHeight="1" x14ac:dyDescent="0.25">
      <c r="B3279" s="11" t="s">
        <v>50</v>
      </c>
      <c r="C3279" s="12" t="s">
        <v>40</v>
      </c>
      <c r="D3279" s="12" t="s">
        <v>56</v>
      </c>
      <c r="E3279" s="12" t="s">
        <v>62</v>
      </c>
      <c r="F3279" s="15" t="s">
        <v>537</v>
      </c>
      <c r="G3279" s="3"/>
      <c r="H3279" s="3"/>
      <c r="I3279" s="97" t="s">
        <v>853</v>
      </c>
      <c r="J3279" s="164" t="s">
        <v>386</v>
      </c>
      <c r="K3279" s="165"/>
      <c r="L3279" s="165"/>
      <c r="M3279" s="165"/>
      <c r="N3279" s="165"/>
      <c r="O3279" s="165"/>
      <c r="P3279" s="165"/>
      <c r="Q3279" s="165"/>
      <c r="R3279" s="166"/>
    </row>
    <row r="3280" spans="2:18" ht="33" customHeight="1" x14ac:dyDescent="0.25">
      <c r="B3280" s="11" t="s">
        <v>50</v>
      </c>
      <c r="C3280" s="12" t="s">
        <v>40</v>
      </c>
      <c r="D3280" s="12" t="s">
        <v>56</v>
      </c>
      <c r="E3280" s="12" t="s">
        <v>62</v>
      </c>
      <c r="F3280" s="15" t="s">
        <v>537</v>
      </c>
      <c r="G3280" s="3"/>
      <c r="H3280" s="3"/>
      <c r="I3280" s="97" t="s">
        <v>853</v>
      </c>
      <c r="J3280" s="164" t="s">
        <v>392</v>
      </c>
      <c r="K3280" s="165"/>
      <c r="L3280" s="165"/>
      <c r="M3280" s="165"/>
      <c r="N3280" s="165"/>
      <c r="O3280" s="165"/>
      <c r="P3280" s="165"/>
      <c r="Q3280" s="165"/>
      <c r="R3280" s="166"/>
    </row>
    <row r="3281" spans="2:18" ht="30" customHeight="1" x14ac:dyDescent="0.25">
      <c r="B3281" s="11" t="s">
        <v>94</v>
      </c>
      <c r="C3281" s="12" t="s">
        <v>58</v>
      </c>
      <c r="D3281" s="12" t="s">
        <v>56</v>
      </c>
      <c r="E3281" s="12" t="s">
        <v>62</v>
      </c>
      <c r="F3281" s="12" t="s">
        <v>268</v>
      </c>
      <c r="G3281" s="3"/>
      <c r="H3281" s="3"/>
      <c r="I3281" s="97" t="s">
        <v>854</v>
      </c>
      <c r="J3281" s="164" t="s">
        <v>93</v>
      </c>
      <c r="K3281" s="165"/>
      <c r="L3281" s="165"/>
      <c r="M3281" s="165"/>
      <c r="N3281" s="165"/>
      <c r="O3281" s="165"/>
      <c r="P3281" s="165"/>
      <c r="Q3281" s="165"/>
      <c r="R3281" s="166"/>
    </row>
    <row r="3282" spans="2:18" ht="14.45" customHeight="1" x14ac:dyDescent="0.25">
      <c r="B3282" s="191" t="s">
        <v>51</v>
      </c>
      <c r="C3282" s="192"/>
      <c r="D3282" s="192"/>
      <c r="E3282" s="192"/>
      <c r="F3282" s="192"/>
      <c r="G3282" s="192"/>
      <c r="H3282" s="192"/>
      <c r="I3282" s="193"/>
      <c r="J3282" s="167" t="s">
        <v>380</v>
      </c>
      <c r="K3282" s="168"/>
      <c r="L3282" s="168"/>
      <c r="M3282" s="168"/>
      <c r="N3282" s="168"/>
      <c r="O3282" s="168"/>
      <c r="P3282" s="168"/>
      <c r="Q3282" s="168"/>
      <c r="R3282" s="169"/>
    </row>
    <row r="3283" spans="2:18" ht="68.45" customHeight="1" x14ac:dyDescent="0.25">
      <c r="B3283" s="194"/>
      <c r="C3283" s="195"/>
      <c r="D3283" s="195"/>
      <c r="E3283" s="195"/>
      <c r="F3283" s="195"/>
      <c r="G3283" s="195"/>
      <c r="H3283" s="195"/>
      <c r="I3283" s="196"/>
      <c r="J3283" s="170"/>
      <c r="K3283" s="171"/>
      <c r="L3283" s="171"/>
      <c r="M3283" s="171"/>
      <c r="N3283" s="171"/>
      <c r="O3283" s="171"/>
      <c r="P3283" s="171"/>
      <c r="Q3283" s="171"/>
      <c r="R3283" s="172"/>
    </row>
    <row r="3284" spans="2:18" ht="14.45" customHeight="1" x14ac:dyDescent="0.25">
      <c r="B3284" s="191" t="s">
        <v>54</v>
      </c>
      <c r="C3284" s="192"/>
      <c r="D3284" s="192"/>
      <c r="E3284" s="192"/>
      <c r="F3284" s="192"/>
      <c r="G3284" s="192"/>
      <c r="H3284" s="192"/>
      <c r="I3284" s="193"/>
      <c r="J3284" s="132" t="s">
        <v>422</v>
      </c>
      <c r="K3284" s="133"/>
      <c r="L3284" s="133"/>
      <c r="M3284" s="133"/>
      <c r="N3284" s="133"/>
      <c r="O3284" s="133"/>
      <c r="P3284" s="133"/>
      <c r="Q3284" s="133"/>
      <c r="R3284" s="134"/>
    </row>
    <row r="3285" spans="2:18" x14ac:dyDescent="0.25">
      <c r="B3285" s="194"/>
      <c r="C3285" s="195"/>
      <c r="D3285" s="195"/>
      <c r="E3285" s="195"/>
      <c r="F3285" s="195"/>
      <c r="G3285" s="195"/>
      <c r="H3285" s="195"/>
      <c r="I3285" s="196"/>
      <c r="J3285" s="135"/>
      <c r="K3285" s="136"/>
      <c r="L3285" s="136"/>
      <c r="M3285" s="136"/>
      <c r="N3285" s="136"/>
      <c r="O3285" s="136"/>
      <c r="P3285" s="136"/>
      <c r="Q3285" s="136"/>
      <c r="R3285" s="137"/>
    </row>
    <row r="3286" spans="2:18" x14ac:dyDescent="0.25">
      <c r="B3286" s="191" t="s">
        <v>363</v>
      </c>
      <c r="C3286" s="192"/>
      <c r="D3286" s="192"/>
      <c r="E3286" s="192"/>
      <c r="F3286" s="192"/>
      <c r="G3286" s="192"/>
      <c r="H3286" s="192"/>
      <c r="I3286" s="193"/>
      <c r="J3286" s="135"/>
      <c r="K3286" s="136"/>
      <c r="L3286" s="136"/>
      <c r="M3286" s="136"/>
      <c r="N3286" s="136"/>
      <c r="O3286" s="136"/>
      <c r="P3286" s="136"/>
      <c r="Q3286" s="136"/>
      <c r="R3286" s="137"/>
    </row>
    <row r="3287" spans="2:18" ht="15.75" thickBot="1" x14ac:dyDescent="0.3">
      <c r="B3287" s="197"/>
      <c r="C3287" s="198"/>
      <c r="D3287" s="198"/>
      <c r="E3287" s="198"/>
      <c r="F3287" s="198"/>
      <c r="G3287" s="198"/>
      <c r="H3287" s="198"/>
      <c r="I3287" s="199"/>
      <c r="J3287" s="138"/>
      <c r="K3287" s="139"/>
      <c r="L3287" s="139"/>
      <c r="M3287" s="139"/>
      <c r="N3287" s="139"/>
      <c r="O3287" s="139"/>
      <c r="P3287" s="139"/>
      <c r="Q3287" s="139"/>
      <c r="R3287" s="140"/>
    </row>
    <row r="3288" spans="2:18" thickBot="1" x14ac:dyDescent="0.35"/>
    <row r="3289" spans="2:18" x14ac:dyDescent="0.25">
      <c r="B3289" s="173" t="s">
        <v>1</v>
      </c>
      <c r="C3289" s="154"/>
      <c r="D3289" s="154"/>
      <c r="E3289" s="154"/>
      <c r="F3289" s="154"/>
      <c r="G3289" s="154"/>
      <c r="H3289" s="154"/>
      <c r="I3289" s="154"/>
      <c r="J3289" s="154"/>
      <c r="K3289" s="154"/>
      <c r="L3289" s="154"/>
      <c r="M3289" s="154"/>
      <c r="N3289" s="154"/>
      <c r="O3289" s="154"/>
      <c r="P3289" s="154"/>
      <c r="Q3289" s="154"/>
      <c r="R3289" s="155"/>
    </row>
    <row r="3290" spans="2:18" x14ac:dyDescent="0.25">
      <c r="B3290" s="174"/>
      <c r="C3290" s="157"/>
      <c r="D3290" s="157"/>
      <c r="E3290" s="157"/>
      <c r="F3290" s="157"/>
      <c r="G3290" s="157"/>
      <c r="H3290" s="157"/>
      <c r="I3290" s="157"/>
      <c r="J3290" s="157"/>
      <c r="K3290" s="157"/>
      <c r="L3290" s="157"/>
      <c r="M3290" s="157"/>
      <c r="N3290" s="157"/>
      <c r="O3290" s="157"/>
      <c r="P3290" s="157"/>
      <c r="Q3290" s="157"/>
      <c r="R3290" s="158"/>
    </row>
    <row r="3291" spans="2:18" x14ac:dyDescent="0.25">
      <c r="B3291" s="174"/>
      <c r="C3291" s="157"/>
      <c r="D3291" s="157"/>
      <c r="E3291" s="157"/>
      <c r="F3291" s="157"/>
      <c r="G3291" s="157"/>
      <c r="H3291" s="157"/>
      <c r="I3291" s="157"/>
      <c r="J3291" s="157"/>
      <c r="K3291" s="157"/>
      <c r="L3291" s="157"/>
      <c r="M3291" s="157"/>
      <c r="N3291" s="157"/>
      <c r="O3291" s="157"/>
      <c r="P3291" s="157"/>
      <c r="Q3291" s="157"/>
      <c r="R3291" s="158"/>
    </row>
    <row r="3292" spans="2:18" x14ac:dyDescent="0.25">
      <c r="B3292" s="174" t="s">
        <v>2</v>
      </c>
      <c r="C3292" s="157"/>
      <c r="D3292" s="157"/>
      <c r="E3292" s="157"/>
      <c r="F3292" s="157"/>
      <c r="G3292" s="157"/>
      <c r="H3292" s="157"/>
      <c r="I3292" s="157"/>
      <c r="J3292" s="157"/>
      <c r="K3292" s="157"/>
      <c r="L3292" s="157"/>
      <c r="M3292" s="157"/>
      <c r="N3292" s="157"/>
      <c r="O3292" s="157"/>
      <c r="P3292" s="157"/>
      <c r="Q3292" s="157"/>
      <c r="R3292" s="158"/>
    </row>
    <row r="3293" spans="2:18" x14ac:dyDescent="0.25">
      <c r="B3293" s="174"/>
      <c r="C3293" s="157"/>
      <c r="D3293" s="157"/>
      <c r="E3293" s="157"/>
      <c r="F3293" s="157"/>
      <c r="G3293" s="157"/>
      <c r="H3293" s="157"/>
      <c r="I3293" s="157"/>
      <c r="J3293" s="157"/>
      <c r="K3293" s="157"/>
      <c r="L3293" s="157"/>
      <c r="M3293" s="157"/>
      <c r="N3293" s="157"/>
      <c r="O3293" s="157"/>
      <c r="P3293" s="157"/>
      <c r="Q3293" s="157"/>
      <c r="R3293" s="158"/>
    </row>
    <row r="3294" spans="2:18" ht="15.75" thickBot="1" x14ac:dyDescent="0.3">
      <c r="B3294" s="175" t="s">
        <v>3</v>
      </c>
      <c r="C3294" s="146"/>
      <c r="D3294" s="146"/>
      <c r="E3294" s="146"/>
      <c r="F3294" s="146"/>
      <c r="G3294" s="146"/>
      <c r="H3294" s="146"/>
      <c r="I3294" s="146"/>
      <c r="J3294" s="146"/>
      <c r="K3294" s="146"/>
      <c r="L3294" s="146"/>
      <c r="M3294" s="146"/>
      <c r="N3294" s="146"/>
      <c r="O3294" s="146"/>
      <c r="P3294" s="146"/>
      <c r="Q3294" s="146"/>
      <c r="R3294" s="176"/>
    </row>
    <row r="3295" spans="2:18" thickBot="1" x14ac:dyDescent="0.35"/>
    <row r="3296" spans="2:18" ht="14.45" x14ac:dyDescent="0.3">
      <c r="B3296" s="177"/>
      <c r="C3296" s="178"/>
      <c r="D3296" s="178"/>
      <c r="E3296" s="178"/>
      <c r="F3296" s="178"/>
      <c r="G3296" s="178"/>
      <c r="H3296" s="178"/>
      <c r="I3296" s="178"/>
      <c r="J3296" s="178"/>
      <c r="K3296" s="178"/>
      <c r="L3296" s="178"/>
      <c r="M3296" s="178"/>
      <c r="N3296" s="178"/>
      <c r="O3296" s="178"/>
      <c r="P3296" s="178"/>
      <c r="Q3296" s="178"/>
      <c r="R3296" s="9"/>
    </row>
    <row r="3297" spans="2:18" ht="15.75" thickBot="1" x14ac:dyDescent="0.3">
      <c r="B3297" s="143" t="s">
        <v>4</v>
      </c>
      <c r="C3297" s="144"/>
      <c r="D3297" s="146" t="s">
        <v>273</v>
      </c>
      <c r="E3297" s="146"/>
      <c r="F3297" s="58"/>
      <c r="G3297" s="58" t="s">
        <v>7</v>
      </c>
      <c r="H3297" s="179">
        <v>43548</v>
      </c>
      <c r="I3297" s="146"/>
      <c r="J3297" s="58"/>
      <c r="K3297" s="58" t="s">
        <v>11</v>
      </c>
      <c r="L3297" s="147" t="s">
        <v>228</v>
      </c>
      <c r="M3297" s="147"/>
      <c r="N3297" s="58"/>
      <c r="O3297" s="58" t="s">
        <v>13</v>
      </c>
      <c r="P3297" s="100" t="s">
        <v>254</v>
      </c>
      <c r="Q3297" s="144"/>
      <c r="R3297" s="145"/>
    </row>
    <row r="3298" spans="2:18" ht="14.45" x14ac:dyDescent="0.3">
      <c r="B3298" s="143"/>
      <c r="C3298" s="144"/>
      <c r="D3298" s="144"/>
      <c r="E3298" s="144"/>
      <c r="F3298" s="144"/>
      <c r="G3298" s="144"/>
      <c r="H3298" s="144"/>
      <c r="I3298" s="144"/>
      <c r="J3298" s="144"/>
      <c r="K3298" s="144"/>
      <c r="L3298" s="144"/>
      <c r="M3298" s="144"/>
      <c r="N3298" s="144"/>
      <c r="O3298" s="144"/>
      <c r="P3298" s="144"/>
      <c r="Q3298" s="144"/>
      <c r="R3298" s="145"/>
    </row>
    <row r="3299" spans="2:18" ht="15.75" thickBot="1" x14ac:dyDescent="0.3">
      <c r="B3299" s="143" t="s">
        <v>5</v>
      </c>
      <c r="C3299" s="144"/>
      <c r="D3299" s="146"/>
      <c r="E3299" s="146"/>
      <c r="F3299" s="58"/>
      <c r="G3299" s="58" t="s">
        <v>8</v>
      </c>
      <c r="H3299" s="146">
        <v>1230</v>
      </c>
      <c r="I3299" s="146"/>
      <c r="J3299" s="58"/>
      <c r="K3299" s="58" t="s">
        <v>12</v>
      </c>
      <c r="L3299" s="180"/>
      <c r="M3299" s="181"/>
      <c r="N3299" s="58"/>
      <c r="O3299" s="58" t="s">
        <v>14</v>
      </c>
      <c r="P3299" s="28" t="s">
        <v>255</v>
      </c>
      <c r="Q3299" s="144"/>
      <c r="R3299" s="145"/>
    </row>
    <row r="3300" spans="2:18" ht="14.45" x14ac:dyDescent="0.3">
      <c r="B3300" s="143"/>
      <c r="C3300" s="144"/>
      <c r="D3300" s="144"/>
      <c r="E3300" s="144"/>
      <c r="F3300" s="144"/>
      <c r="G3300" s="144"/>
      <c r="H3300" s="144"/>
      <c r="I3300" s="144"/>
      <c r="J3300" s="144"/>
      <c r="K3300" s="144"/>
      <c r="L3300" s="144"/>
      <c r="M3300" s="144"/>
      <c r="N3300" s="144"/>
      <c r="O3300" s="144"/>
      <c r="P3300" s="144"/>
      <c r="Q3300" s="144"/>
      <c r="R3300" s="145"/>
    </row>
    <row r="3301" spans="2:18" ht="15.75" thickBot="1" x14ac:dyDescent="0.3">
      <c r="B3301" s="143" t="s">
        <v>6</v>
      </c>
      <c r="C3301" s="144"/>
      <c r="D3301" s="146" t="s">
        <v>213</v>
      </c>
      <c r="E3301" s="146"/>
      <c r="F3301" s="58"/>
      <c r="G3301" s="58" t="s">
        <v>9</v>
      </c>
      <c r="H3301" s="146" t="s">
        <v>214</v>
      </c>
      <c r="I3301" s="146"/>
      <c r="J3301" s="58"/>
      <c r="K3301" s="58" t="s">
        <v>10</v>
      </c>
      <c r="L3301" s="180"/>
      <c r="M3301" s="181"/>
      <c r="N3301" s="58"/>
      <c r="O3301" s="58" t="s">
        <v>15</v>
      </c>
      <c r="P3301" s="47">
        <v>113</v>
      </c>
      <c r="Q3301" s="46" t="s">
        <v>16</v>
      </c>
      <c r="R3301" s="48">
        <v>154</v>
      </c>
    </row>
    <row r="3302" spans="2:18" thickBot="1" x14ac:dyDescent="0.35">
      <c r="B3302" s="148"/>
      <c r="C3302" s="149"/>
      <c r="D3302" s="149"/>
      <c r="E3302" s="149"/>
      <c r="F3302" s="149"/>
      <c r="G3302" s="149"/>
      <c r="H3302" s="149"/>
      <c r="I3302" s="149"/>
      <c r="J3302" s="149"/>
      <c r="K3302" s="149"/>
      <c r="L3302" s="149"/>
      <c r="M3302" s="149"/>
      <c r="N3302" s="149"/>
      <c r="O3302" s="149"/>
      <c r="P3302" s="149"/>
      <c r="Q3302" s="149"/>
      <c r="R3302" s="150"/>
    </row>
    <row r="3303" spans="2:18" thickBot="1" x14ac:dyDescent="0.35"/>
    <row r="3304" spans="2:18" x14ac:dyDescent="0.25">
      <c r="B3304" s="182" t="s">
        <v>17</v>
      </c>
      <c r="C3304" s="183"/>
      <c r="D3304" s="183"/>
      <c r="E3304" s="183"/>
      <c r="F3304" s="183"/>
      <c r="G3304" s="183"/>
      <c r="H3304" s="183"/>
      <c r="I3304" s="184"/>
      <c r="J3304" s="153" t="s">
        <v>24</v>
      </c>
      <c r="K3304" s="154"/>
      <c r="L3304" s="154"/>
      <c r="M3304" s="154"/>
      <c r="N3304" s="154"/>
      <c r="O3304" s="154"/>
      <c r="P3304" s="154"/>
      <c r="Q3304" s="154"/>
      <c r="R3304" s="155"/>
    </row>
    <row r="3305" spans="2:18" x14ac:dyDescent="0.25">
      <c r="B3305" s="185" t="s">
        <v>18</v>
      </c>
      <c r="C3305" s="187" t="s">
        <v>19</v>
      </c>
      <c r="D3305" s="187" t="s">
        <v>20</v>
      </c>
      <c r="E3305" s="180" t="s">
        <v>25</v>
      </c>
      <c r="F3305" s="181"/>
      <c r="G3305" s="180" t="s">
        <v>26</v>
      </c>
      <c r="H3305" s="181"/>
      <c r="I3305" s="187" t="s">
        <v>23</v>
      </c>
      <c r="J3305" s="156"/>
      <c r="K3305" s="157"/>
      <c r="L3305" s="157"/>
      <c r="M3305" s="157"/>
      <c r="N3305" s="157"/>
      <c r="O3305" s="157"/>
      <c r="P3305" s="157"/>
      <c r="Q3305" s="157"/>
      <c r="R3305" s="158"/>
    </row>
    <row r="3306" spans="2:18" x14ac:dyDescent="0.25">
      <c r="B3306" s="186"/>
      <c r="C3306" s="188"/>
      <c r="D3306" s="188"/>
      <c r="E3306" s="6" t="s">
        <v>21</v>
      </c>
      <c r="F3306" s="6" t="s">
        <v>22</v>
      </c>
      <c r="G3306" s="6" t="s">
        <v>21</v>
      </c>
      <c r="H3306" s="6" t="s">
        <v>22</v>
      </c>
      <c r="I3306" s="188"/>
      <c r="J3306" s="159"/>
      <c r="K3306" s="160"/>
      <c r="L3306" s="160"/>
      <c r="M3306" s="160"/>
      <c r="N3306" s="160"/>
      <c r="O3306" s="160"/>
      <c r="P3306" s="160"/>
      <c r="Q3306" s="160"/>
      <c r="R3306" s="161"/>
    </row>
    <row r="3307" spans="2:18" ht="28.15" customHeight="1" x14ac:dyDescent="0.25">
      <c r="B3307" s="11" t="s">
        <v>50</v>
      </c>
      <c r="C3307" s="12" t="s">
        <v>58</v>
      </c>
      <c r="D3307" s="12" t="s">
        <v>56</v>
      </c>
      <c r="E3307" s="12" t="s">
        <v>62</v>
      </c>
      <c r="F3307" s="12" t="s">
        <v>268</v>
      </c>
      <c r="G3307" s="3"/>
      <c r="H3307" s="3"/>
      <c r="I3307" s="97" t="s">
        <v>855</v>
      </c>
      <c r="J3307" s="164" t="s">
        <v>151</v>
      </c>
      <c r="K3307" s="165"/>
      <c r="L3307" s="165"/>
      <c r="M3307" s="165"/>
      <c r="N3307" s="165"/>
      <c r="O3307" s="165"/>
      <c r="P3307" s="165"/>
      <c r="Q3307" s="165"/>
      <c r="R3307" s="166"/>
    </row>
    <row r="3308" spans="2:18" ht="37.15" customHeight="1" x14ac:dyDescent="0.25">
      <c r="B3308" s="11" t="s">
        <v>50</v>
      </c>
      <c r="C3308" s="12" t="s">
        <v>40</v>
      </c>
      <c r="D3308" s="12" t="s">
        <v>56</v>
      </c>
      <c r="E3308" s="12" t="s">
        <v>62</v>
      </c>
      <c r="F3308" s="15" t="s">
        <v>536</v>
      </c>
      <c r="G3308" s="3"/>
      <c r="H3308" s="3"/>
      <c r="I3308" s="97" t="s">
        <v>855</v>
      </c>
      <c r="J3308" s="164" t="s">
        <v>383</v>
      </c>
      <c r="K3308" s="165"/>
      <c r="L3308" s="165"/>
      <c r="M3308" s="165"/>
      <c r="N3308" s="165"/>
      <c r="O3308" s="165"/>
      <c r="P3308" s="165"/>
      <c r="Q3308" s="165"/>
      <c r="R3308" s="166"/>
    </row>
    <row r="3309" spans="2:18" ht="30.6" customHeight="1" x14ac:dyDescent="0.25">
      <c r="B3309" s="11" t="s">
        <v>50</v>
      </c>
      <c r="C3309" s="12" t="s">
        <v>40</v>
      </c>
      <c r="D3309" s="12" t="s">
        <v>56</v>
      </c>
      <c r="E3309" s="12" t="s">
        <v>62</v>
      </c>
      <c r="F3309" s="15" t="s">
        <v>536</v>
      </c>
      <c r="G3309" s="3"/>
      <c r="H3309" s="3"/>
      <c r="I3309" s="97" t="s">
        <v>855</v>
      </c>
      <c r="J3309" s="164" t="s">
        <v>388</v>
      </c>
      <c r="K3309" s="165"/>
      <c r="L3309" s="165"/>
      <c r="M3309" s="165"/>
      <c r="N3309" s="165"/>
      <c r="O3309" s="165"/>
      <c r="P3309" s="165"/>
      <c r="Q3309" s="165"/>
      <c r="R3309" s="166"/>
    </row>
    <row r="3310" spans="2:18" ht="32.450000000000003" customHeight="1" x14ac:dyDescent="0.25">
      <c r="B3310" s="11" t="s">
        <v>50</v>
      </c>
      <c r="C3310" s="12" t="s">
        <v>40</v>
      </c>
      <c r="D3310" s="12" t="s">
        <v>56</v>
      </c>
      <c r="E3310" s="12" t="s">
        <v>62</v>
      </c>
      <c r="F3310" s="15" t="s">
        <v>537</v>
      </c>
      <c r="G3310" s="3"/>
      <c r="H3310" s="3"/>
      <c r="I3310" s="97" t="s">
        <v>855</v>
      </c>
      <c r="J3310" s="164" t="s">
        <v>392</v>
      </c>
      <c r="K3310" s="165"/>
      <c r="L3310" s="165"/>
      <c r="M3310" s="165"/>
      <c r="N3310" s="165"/>
      <c r="O3310" s="165"/>
      <c r="P3310" s="165"/>
      <c r="Q3310" s="165"/>
      <c r="R3310" s="166"/>
    </row>
    <row r="3311" spans="2:18" ht="33.6" customHeight="1" x14ac:dyDescent="0.25">
      <c r="B3311" s="11" t="s">
        <v>50</v>
      </c>
      <c r="C3311" s="12" t="s">
        <v>40</v>
      </c>
      <c r="D3311" s="12" t="s">
        <v>56</v>
      </c>
      <c r="E3311" s="12" t="s">
        <v>62</v>
      </c>
      <c r="F3311" s="15" t="s">
        <v>537</v>
      </c>
      <c r="G3311" s="3"/>
      <c r="H3311" s="3"/>
      <c r="I3311" s="97" t="s">
        <v>855</v>
      </c>
      <c r="J3311" s="164" t="s">
        <v>385</v>
      </c>
      <c r="K3311" s="165"/>
      <c r="L3311" s="165"/>
      <c r="M3311" s="165"/>
      <c r="N3311" s="165"/>
      <c r="O3311" s="165"/>
      <c r="P3311" s="165"/>
      <c r="Q3311" s="165"/>
      <c r="R3311" s="166"/>
    </row>
    <row r="3312" spans="2:18" ht="34.15" customHeight="1" x14ac:dyDescent="0.25">
      <c r="B3312" s="11" t="s">
        <v>94</v>
      </c>
      <c r="C3312" s="12" t="s">
        <v>58</v>
      </c>
      <c r="D3312" s="12" t="s">
        <v>56</v>
      </c>
      <c r="E3312" s="12" t="s">
        <v>62</v>
      </c>
      <c r="F3312" s="12" t="s">
        <v>268</v>
      </c>
      <c r="G3312" s="3"/>
      <c r="H3312" s="3"/>
      <c r="I3312" s="97" t="s">
        <v>856</v>
      </c>
      <c r="J3312" s="164" t="s">
        <v>93</v>
      </c>
      <c r="K3312" s="165"/>
      <c r="L3312" s="165"/>
      <c r="M3312" s="165"/>
      <c r="N3312" s="165"/>
      <c r="O3312" s="165"/>
      <c r="P3312" s="165"/>
      <c r="Q3312" s="165"/>
      <c r="R3312" s="166"/>
    </row>
    <row r="3313" spans="2:18" ht="14.45" customHeight="1" x14ac:dyDescent="0.25">
      <c r="B3313" s="191" t="s">
        <v>51</v>
      </c>
      <c r="C3313" s="192"/>
      <c r="D3313" s="192"/>
      <c r="E3313" s="192"/>
      <c r="F3313" s="192"/>
      <c r="G3313" s="192"/>
      <c r="H3313" s="192"/>
      <c r="I3313" s="193"/>
      <c r="J3313" s="167" t="s">
        <v>380</v>
      </c>
      <c r="K3313" s="168"/>
      <c r="L3313" s="168"/>
      <c r="M3313" s="168"/>
      <c r="N3313" s="168"/>
      <c r="O3313" s="168"/>
      <c r="P3313" s="168"/>
      <c r="Q3313" s="168"/>
      <c r="R3313" s="169"/>
    </row>
    <row r="3314" spans="2:18" ht="70.900000000000006" customHeight="1" x14ac:dyDescent="0.25">
      <c r="B3314" s="194"/>
      <c r="C3314" s="195"/>
      <c r="D3314" s="195"/>
      <c r="E3314" s="195"/>
      <c r="F3314" s="195"/>
      <c r="G3314" s="195"/>
      <c r="H3314" s="195"/>
      <c r="I3314" s="196"/>
      <c r="J3314" s="170"/>
      <c r="K3314" s="171"/>
      <c r="L3314" s="171"/>
      <c r="M3314" s="171"/>
      <c r="N3314" s="171"/>
      <c r="O3314" s="171"/>
      <c r="P3314" s="171"/>
      <c r="Q3314" s="171"/>
      <c r="R3314" s="172"/>
    </row>
    <row r="3315" spans="2:18" ht="14.45" customHeight="1" x14ac:dyDescent="0.25">
      <c r="B3315" s="191" t="s">
        <v>54</v>
      </c>
      <c r="C3315" s="192"/>
      <c r="D3315" s="192"/>
      <c r="E3315" s="192"/>
      <c r="F3315" s="192"/>
      <c r="G3315" s="192"/>
      <c r="H3315" s="192"/>
      <c r="I3315" s="193"/>
      <c r="J3315" s="132" t="s">
        <v>423</v>
      </c>
      <c r="K3315" s="133"/>
      <c r="L3315" s="133"/>
      <c r="M3315" s="133"/>
      <c r="N3315" s="133"/>
      <c r="O3315" s="133"/>
      <c r="P3315" s="133"/>
      <c r="Q3315" s="133"/>
      <c r="R3315" s="134"/>
    </row>
    <row r="3316" spans="2:18" x14ac:dyDescent="0.25">
      <c r="B3316" s="194"/>
      <c r="C3316" s="195"/>
      <c r="D3316" s="195"/>
      <c r="E3316" s="195"/>
      <c r="F3316" s="195"/>
      <c r="G3316" s="195"/>
      <c r="H3316" s="195"/>
      <c r="I3316" s="196"/>
      <c r="J3316" s="135"/>
      <c r="K3316" s="136"/>
      <c r="L3316" s="136"/>
      <c r="M3316" s="136"/>
      <c r="N3316" s="136"/>
      <c r="O3316" s="136"/>
      <c r="P3316" s="136"/>
      <c r="Q3316" s="136"/>
      <c r="R3316" s="137"/>
    </row>
    <row r="3317" spans="2:18" x14ac:dyDescent="0.25">
      <c r="B3317" s="191" t="s">
        <v>427</v>
      </c>
      <c r="C3317" s="192"/>
      <c r="D3317" s="192"/>
      <c r="E3317" s="192"/>
      <c r="F3317" s="192"/>
      <c r="G3317" s="192"/>
      <c r="H3317" s="192"/>
      <c r="I3317" s="193"/>
      <c r="J3317" s="135"/>
      <c r="K3317" s="136"/>
      <c r="L3317" s="136"/>
      <c r="M3317" s="136"/>
      <c r="N3317" s="136"/>
      <c r="O3317" s="136"/>
      <c r="P3317" s="136"/>
      <c r="Q3317" s="136"/>
      <c r="R3317" s="137"/>
    </row>
    <row r="3318" spans="2:18" ht="15.75" thickBot="1" x14ac:dyDescent="0.3">
      <c r="B3318" s="197"/>
      <c r="C3318" s="198"/>
      <c r="D3318" s="198"/>
      <c r="E3318" s="198"/>
      <c r="F3318" s="198"/>
      <c r="G3318" s="198"/>
      <c r="H3318" s="198"/>
      <c r="I3318" s="199"/>
      <c r="J3318" s="138"/>
      <c r="K3318" s="139"/>
      <c r="L3318" s="139"/>
      <c r="M3318" s="139"/>
      <c r="N3318" s="139"/>
      <c r="O3318" s="139"/>
      <c r="P3318" s="139"/>
      <c r="Q3318" s="139"/>
      <c r="R3318" s="140"/>
    </row>
    <row r="3319" spans="2:18" thickBot="1" x14ac:dyDescent="0.35"/>
    <row r="3320" spans="2:18" x14ac:dyDescent="0.25">
      <c r="B3320" s="173" t="s">
        <v>1</v>
      </c>
      <c r="C3320" s="154"/>
      <c r="D3320" s="154"/>
      <c r="E3320" s="154"/>
      <c r="F3320" s="154"/>
      <c r="G3320" s="154"/>
      <c r="H3320" s="154"/>
      <c r="I3320" s="154"/>
      <c r="J3320" s="154"/>
      <c r="K3320" s="154"/>
      <c r="L3320" s="154"/>
      <c r="M3320" s="154"/>
      <c r="N3320" s="154"/>
      <c r="O3320" s="154"/>
      <c r="P3320" s="154"/>
      <c r="Q3320" s="154"/>
      <c r="R3320" s="155"/>
    </row>
    <row r="3321" spans="2:18" x14ac:dyDescent="0.25">
      <c r="B3321" s="174"/>
      <c r="C3321" s="157"/>
      <c r="D3321" s="157"/>
      <c r="E3321" s="157"/>
      <c r="F3321" s="157"/>
      <c r="G3321" s="157"/>
      <c r="H3321" s="157"/>
      <c r="I3321" s="157"/>
      <c r="J3321" s="157"/>
      <c r="K3321" s="157"/>
      <c r="L3321" s="157"/>
      <c r="M3321" s="157"/>
      <c r="N3321" s="157"/>
      <c r="O3321" s="157"/>
      <c r="P3321" s="157"/>
      <c r="Q3321" s="157"/>
      <c r="R3321" s="158"/>
    </row>
    <row r="3322" spans="2:18" x14ac:dyDescent="0.25">
      <c r="B3322" s="174"/>
      <c r="C3322" s="157"/>
      <c r="D3322" s="157"/>
      <c r="E3322" s="157"/>
      <c r="F3322" s="157"/>
      <c r="G3322" s="157"/>
      <c r="H3322" s="157"/>
      <c r="I3322" s="157"/>
      <c r="J3322" s="157"/>
      <c r="K3322" s="157"/>
      <c r="L3322" s="157"/>
      <c r="M3322" s="157"/>
      <c r="N3322" s="157"/>
      <c r="O3322" s="157"/>
      <c r="P3322" s="157"/>
      <c r="Q3322" s="157"/>
      <c r="R3322" s="158"/>
    </row>
    <row r="3323" spans="2:18" x14ac:dyDescent="0.25">
      <c r="B3323" s="174" t="s">
        <v>2</v>
      </c>
      <c r="C3323" s="157"/>
      <c r="D3323" s="157"/>
      <c r="E3323" s="157"/>
      <c r="F3323" s="157"/>
      <c r="G3323" s="157"/>
      <c r="H3323" s="157"/>
      <c r="I3323" s="157"/>
      <c r="J3323" s="157"/>
      <c r="K3323" s="157"/>
      <c r="L3323" s="157"/>
      <c r="M3323" s="157"/>
      <c r="N3323" s="157"/>
      <c r="O3323" s="157"/>
      <c r="P3323" s="157"/>
      <c r="Q3323" s="157"/>
      <c r="R3323" s="158"/>
    </row>
    <row r="3324" spans="2:18" x14ac:dyDescent="0.25">
      <c r="B3324" s="174"/>
      <c r="C3324" s="157"/>
      <c r="D3324" s="157"/>
      <c r="E3324" s="157"/>
      <c r="F3324" s="157"/>
      <c r="G3324" s="157"/>
      <c r="H3324" s="157"/>
      <c r="I3324" s="157"/>
      <c r="J3324" s="157"/>
      <c r="K3324" s="157"/>
      <c r="L3324" s="157"/>
      <c r="M3324" s="157"/>
      <c r="N3324" s="157"/>
      <c r="O3324" s="157"/>
      <c r="P3324" s="157"/>
      <c r="Q3324" s="157"/>
      <c r="R3324" s="158"/>
    </row>
    <row r="3325" spans="2:18" ht="15.75" thickBot="1" x14ac:dyDescent="0.3">
      <c r="B3325" s="175" t="s">
        <v>3</v>
      </c>
      <c r="C3325" s="146"/>
      <c r="D3325" s="146"/>
      <c r="E3325" s="146"/>
      <c r="F3325" s="146"/>
      <c r="G3325" s="146"/>
      <c r="H3325" s="146"/>
      <c r="I3325" s="146"/>
      <c r="J3325" s="146"/>
      <c r="K3325" s="146"/>
      <c r="L3325" s="146"/>
      <c r="M3325" s="146"/>
      <c r="N3325" s="146"/>
      <c r="O3325" s="146"/>
      <c r="P3325" s="146"/>
      <c r="Q3325" s="146"/>
      <c r="R3325" s="176"/>
    </row>
    <row r="3326" spans="2:18" thickBot="1" x14ac:dyDescent="0.35"/>
    <row r="3327" spans="2:18" ht="14.45" x14ac:dyDescent="0.3">
      <c r="B3327" s="177"/>
      <c r="C3327" s="178"/>
      <c r="D3327" s="178"/>
      <c r="E3327" s="178"/>
      <c r="F3327" s="178"/>
      <c r="G3327" s="178"/>
      <c r="H3327" s="178"/>
      <c r="I3327" s="178"/>
      <c r="J3327" s="178"/>
      <c r="K3327" s="178"/>
      <c r="L3327" s="178"/>
      <c r="M3327" s="178"/>
      <c r="N3327" s="178"/>
      <c r="O3327" s="178"/>
      <c r="P3327" s="178"/>
      <c r="Q3327" s="178"/>
      <c r="R3327" s="9"/>
    </row>
    <row r="3328" spans="2:18" ht="15.75" thickBot="1" x14ac:dyDescent="0.3">
      <c r="B3328" s="143" t="s">
        <v>4</v>
      </c>
      <c r="C3328" s="144"/>
      <c r="D3328" s="146" t="s">
        <v>273</v>
      </c>
      <c r="E3328" s="146"/>
      <c r="F3328" s="58"/>
      <c r="G3328" s="58" t="s">
        <v>7</v>
      </c>
      <c r="H3328" s="179">
        <v>43548</v>
      </c>
      <c r="I3328" s="146"/>
      <c r="J3328" s="58"/>
      <c r="K3328" s="58" t="s">
        <v>11</v>
      </c>
      <c r="L3328" s="147" t="s">
        <v>228</v>
      </c>
      <c r="M3328" s="147"/>
      <c r="N3328" s="58"/>
      <c r="O3328" s="58" t="s">
        <v>13</v>
      </c>
      <c r="P3328" s="100" t="s">
        <v>255</v>
      </c>
      <c r="Q3328" s="144"/>
      <c r="R3328" s="145"/>
    </row>
    <row r="3329" spans="2:18" ht="14.45" x14ac:dyDescent="0.3">
      <c r="B3329" s="143"/>
      <c r="C3329" s="144"/>
      <c r="D3329" s="144"/>
      <c r="E3329" s="144"/>
      <c r="F3329" s="144"/>
      <c r="G3329" s="144"/>
      <c r="H3329" s="144"/>
      <c r="I3329" s="144"/>
      <c r="J3329" s="144"/>
      <c r="K3329" s="144"/>
      <c r="L3329" s="144"/>
      <c r="M3329" s="144"/>
      <c r="N3329" s="144"/>
      <c r="O3329" s="144"/>
      <c r="P3329" s="144"/>
      <c r="Q3329" s="144"/>
      <c r="R3329" s="145"/>
    </row>
    <row r="3330" spans="2:18" ht="15.75" thickBot="1" x14ac:dyDescent="0.3">
      <c r="B3330" s="143" t="s">
        <v>5</v>
      </c>
      <c r="C3330" s="144"/>
      <c r="D3330" s="146"/>
      <c r="E3330" s="146"/>
      <c r="F3330" s="58"/>
      <c r="G3330" s="58" t="s">
        <v>8</v>
      </c>
      <c r="H3330" s="146">
        <v>1230</v>
      </c>
      <c r="I3330" s="146"/>
      <c r="J3330" s="58"/>
      <c r="K3330" s="58" t="s">
        <v>12</v>
      </c>
      <c r="L3330" s="180"/>
      <c r="M3330" s="181"/>
      <c r="N3330" s="58"/>
      <c r="O3330" s="58" t="s">
        <v>14</v>
      </c>
      <c r="P3330" s="28" t="s">
        <v>256</v>
      </c>
      <c r="Q3330" s="144"/>
      <c r="R3330" s="145"/>
    </row>
    <row r="3331" spans="2:18" ht="14.45" x14ac:dyDescent="0.3">
      <c r="B3331" s="143"/>
      <c r="C3331" s="144"/>
      <c r="D3331" s="144"/>
      <c r="E3331" s="144"/>
      <c r="F3331" s="144"/>
      <c r="G3331" s="144"/>
      <c r="H3331" s="144"/>
      <c r="I3331" s="144"/>
      <c r="J3331" s="144"/>
      <c r="K3331" s="144"/>
      <c r="L3331" s="144"/>
      <c r="M3331" s="144"/>
      <c r="N3331" s="144"/>
      <c r="O3331" s="144"/>
      <c r="P3331" s="144"/>
      <c r="Q3331" s="144"/>
      <c r="R3331" s="145"/>
    </row>
    <row r="3332" spans="2:18" ht="15.75" thickBot="1" x14ac:dyDescent="0.3">
      <c r="B3332" s="143" t="s">
        <v>6</v>
      </c>
      <c r="C3332" s="144"/>
      <c r="D3332" s="146" t="s">
        <v>213</v>
      </c>
      <c r="E3332" s="146"/>
      <c r="F3332" s="58"/>
      <c r="G3332" s="58" t="s">
        <v>9</v>
      </c>
      <c r="H3332" s="146" t="s">
        <v>214</v>
      </c>
      <c r="I3332" s="146"/>
      <c r="J3332" s="58"/>
      <c r="K3332" s="58" t="s">
        <v>10</v>
      </c>
      <c r="L3332" s="180"/>
      <c r="M3332" s="181"/>
      <c r="N3332" s="58"/>
      <c r="O3332" s="58" t="s">
        <v>15</v>
      </c>
      <c r="P3332" s="47">
        <v>114</v>
      </c>
      <c r="Q3332" s="46" t="s">
        <v>16</v>
      </c>
      <c r="R3332" s="48">
        <v>154</v>
      </c>
    </row>
    <row r="3333" spans="2:18" thickBot="1" x14ac:dyDescent="0.35">
      <c r="B3333" s="148"/>
      <c r="C3333" s="149"/>
      <c r="D3333" s="149"/>
      <c r="E3333" s="149"/>
      <c r="F3333" s="149"/>
      <c r="G3333" s="149"/>
      <c r="H3333" s="149"/>
      <c r="I3333" s="149"/>
      <c r="J3333" s="149"/>
      <c r="K3333" s="149"/>
      <c r="L3333" s="149"/>
      <c r="M3333" s="149"/>
      <c r="N3333" s="149"/>
      <c r="O3333" s="149"/>
      <c r="P3333" s="149"/>
      <c r="Q3333" s="149"/>
      <c r="R3333" s="150"/>
    </row>
    <row r="3334" spans="2:18" thickBot="1" x14ac:dyDescent="0.35"/>
    <row r="3335" spans="2:18" x14ac:dyDescent="0.25">
      <c r="B3335" s="182" t="s">
        <v>17</v>
      </c>
      <c r="C3335" s="183"/>
      <c r="D3335" s="183"/>
      <c r="E3335" s="183"/>
      <c r="F3335" s="183"/>
      <c r="G3335" s="183"/>
      <c r="H3335" s="183"/>
      <c r="I3335" s="184"/>
      <c r="J3335" s="153" t="s">
        <v>24</v>
      </c>
      <c r="K3335" s="154"/>
      <c r="L3335" s="154"/>
      <c r="M3335" s="154"/>
      <c r="N3335" s="154"/>
      <c r="O3335" s="154"/>
      <c r="P3335" s="154"/>
      <c r="Q3335" s="154"/>
      <c r="R3335" s="155"/>
    </row>
    <row r="3336" spans="2:18" x14ac:dyDescent="0.25">
      <c r="B3336" s="185" t="s">
        <v>18</v>
      </c>
      <c r="C3336" s="187" t="s">
        <v>19</v>
      </c>
      <c r="D3336" s="187" t="s">
        <v>20</v>
      </c>
      <c r="E3336" s="180" t="s">
        <v>25</v>
      </c>
      <c r="F3336" s="181"/>
      <c r="G3336" s="180" t="s">
        <v>26</v>
      </c>
      <c r="H3336" s="181"/>
      <c r="I3336" s="187" t="s">
        <v>23</v>
      </c>
      <c r="J3336" s="156"/>
      <c r="K3336" s="157"/>
      <c r="L3336" s="157"/>
      <c r="M3336" s="157"/>
      <c r="N3336" s="157"/>
      <c r="O3336" s="157"/>
      <c r="P3336" s="157"/>
      <c r="Q3336" s="157"/>
      <c r="R3336" s="158"/>
    </row>
    <row r="3337" spans="2:18" x14ac:dyDescent="0.25">
      <c r="B3337" s="186"/>
      <c r="C3337" s="188"/>
      <c r="D3337" s="188"/>
      <c r="E3337" s="6" t="s">
        <v>21</v>
      </c>
      <c r="F3337" s="6" t="s">
        <v>22</v>
      </c>
      <c r="G3337" s="6" t="s">
        <v>21</v>
      </c>
      <c r="H3337" s="6" t="s">
        <v>22</v>
      </c>
      <c r="I3337" s="188"/>
      <c r="J3337" s="159"/>
      <c r="K3337" s="160"/>
      <c r="L3337" s="160"/>
      <c r="M3337" s="160"/>
      <c r="N3337" s="160"/>
      <c r="O3337" s="160"/>
      <c r="P3337" s="160"/>
      <c r="Q3337" s="160"/>
      <c r="R3337" s="161"/>
    </row>
    <row r="3338" spans="2:18" ht="36" customHeight="1" x14ac:dyDescent="0.25">
      <c r="B3338" s="11" t="s">
        <v>50</v>
      </c>
      <c r="C3338" s="12" t="s">
        <v>58</v>
      </c>
      <c r="D3338" s="12" t="s">
        <v>56</v>
      </c>
      <c r="E3338" s="12" t="s">
        <v>62</v>
      </c>
      <c r="F3338" s="12" t="s">
        <v>268</v>
      </c>
      <c r="G3338" s="3"/>
      <c r="H3338" s="3"/>
      <c r="I3338" s="97" t="s">
        <v>857</v>
      </c>
      <c r="J3338" s="164" t="s">
        <v>151</v>
      </c>
      <c r="K3338" s="165"/>
      <c r="L3338" s="165"/>
      <c r="M3338" s="165"/>
      <c r="N3338" s="165"/>
      <c r="O3338" s="165"/>
      <c r="P3338" s="165"/>
      <c r="Q3338" s="165"/>
      <c r="R3338" s="166"/>
    </row>
    <row r="3339" spans="2:18" ht="26.45" customHeight="1" x14ac:dyDescent="0.25">
      <c r="B3339" s="11" t="s">
        <v>50</v>
      </c>
      <c r="C3339" s="12" t="s">
        <v>40</v>
      </c>
      <c r="D3339" s="12" t="s">
        <v>139</v>
      </c>
      <c r="E3339" s="12" t="s">
        <v>62</v>
      </c>
      <c r="F3339" s="15" t="s">
        <v>536</v>
      </c>
      <c r="G3339" s="3"/>
      <c r="H3339" s="3"/>
      <c r="I3339" s="97" t="s">
        <v>857</v>
      </c>
      <c r="J3339" s="164" t="s">
        <v>156</v>
      </c>
      <c r="K3339" s="165"/>
      <c r="L3339" s="165"/>
      <c r="M3339" s="165"/>
      <c r="N3339" s="165"/>
      <c r="O3339" s="165"/>
      <c r="P3339" s="165"/>
      <c r="Q3339" s="165"/>
      <c r="R3339" s="166"/>
    </row>
    <row r="3340" spans="2:18" ht="31.9" customHeight="1" x14ac:dyDescent="0.25">
      <c r="B3340" s="11" t="s">
        <v>50</v>
      </c>
      <c r="C3340" s="12" t="s">
        <v>40</v>
      </c>
      <c r="D3340" s="12" t="s">
        <v>63</v>
      </c>
      <c r="E3340" s="12" t="s">
        <v>62</v>
      </c>
      <c r="F3340" s="15" t="s">
        <v>536</v>
      </c>
      <c r="G3340" s="3"/>
      <c r="H3340" s="3"/>
      <c r="I3340" s="97" t="s">
        <v>857</v>
      </c>
      <c r="J3340" s="164" t="s">
        <v>79</v>
      </c>
      <c r="K3340" s="165"/>
      <c r="L3340" s="165"/>
      <c r="M3340" s="165"/>
      <c r="N3340" s="165"/>
      <c r="O3340" s="165"/>
      <c r="P3340" s="165"/>
      <c r="Q3340" s="165"/>
      <c r="R3340" s="166"/>
    </row>
    <row r="3341" spans="2:18" ht="28.15" customHeight="1" x14ac:dyDescent="0.25">
      <c r="B3341" s="11" t="s">
        <v>50</v>
      </c>
      <c r="C3341" s="12" t="s">
        <v>40</v>
      </c>
      <c r="D3341" s="12" t="s">
        <v>63</v>
      </c>
      <c r="E3341" s="12" t="s">
        <v>62</v>
      </c>
      <c r="F3341" s="15" t="s">
        <v>537</v>
      </c>
      <c r="G3341" s="3"/>
      <c r="H3341" s="3"/>
      <c r="I3341" s="102" t="s">
        <v>857</v>
      </c>
      <c r="J3341" s="164" t="s">
        <v>78</v>
      </c>
      <c r="K3341" s="165"/>
      <c r="L3341" s="165"/>
      <c r="M3341" s="165"/>
      <c r="N3341" s="165"/>
      <c r="O3341" s="165"/>
      <c r="P3341" s="165"/>
      <c r="Q3341" s="165"/>
      <c r="R3341" s="166"/>
    </row>
    <row r="3342" spans="2:18" ht="27.6" customHeight="1" x14ac:dyDescent="0.25">
      <c r="B3342" s="11" t="s">
        <v>50</v>
      </c>
      <c r="C3342" s="12" t="s">
        <v>40</v>
      </c>
      <c r="D3342" s="12" t="s">
        <v>63</v>
      </c>
      <c r="E3342" s="12" t="s">
        <v>62</v>
      </c>
      <c r="F3342" s="15" t="s">
        <v>537</v>
      </c>
      <c r="G3342" s="3"/>
      <c r="H3342" s="3"/>
      <c r="I3342" s="97" t="s">
        <v>857</v>
      </c>
      <c r="J3342" s="164" t="s">
        <v>78</v>
      </c>
      <c r="K3342" s="165"/>
      <c r="L3342" s="165"/>
      <c r="M3342" s="165"/>
      <c r="N3342" s="165"/>
      <c r="O3342" s="165"/>
      <c r="P3342" s="165"/>
      <c r="Q3342" s="165"/>
      <c r="R3342" s="166"/>
    </row>
    <row r="3343" spans="2:18" ht="37.15" customHeight="1" x14ac:dyDescent="0.25">
      <c r="B3343" s="11" t="s">
        <v>94</v>
      </c>
      <c r="C3343" s="12" t="s">
        <v>58</v>
      </c>
      <c r="D3343" s="12" t="s">
        <v>56</v>
      </c>
      <c r="E3343" s="12" t="s">
        <v>62</v>
      </c>
      <c r="F3343" s="12" t="s">
        <v>268</v>
      </c>
      <c r="G3343" s="3"/>
      <c r="H3343" s="3"/>
      <c r="I3343" s="97" t="s">
        <v>858</v>
      </c>
      <c r="J3343" s="164" t="s">
        <v>93</v>
      </c>
      <c r="K3343" s="165"/>
      <c r="L3343" s="165"/>
      <c r="M3343" s="165"/>
      <c r="N3343" s="165"/>
      <c r="O3343" s="165"/>
      <c r="P3343" s="165"/>
      <c r="Q3343" s="165"/>
      <c r="R3343" s="166"/>
    </row>
    <row r="3344" spans="2:18" ht="14.45" customHeight="1" x14ac:dyDescent="0.25">
      <c r="B3344" s="191" t="s">
        <v>51</v>
      </c>
      <c r="C3344" s="192"/>
      <c r="D3344" s="192"/>
      <c r="E3344" s="192"/>
      <c r="F3344" s="192"/>
      <c r="G3344" s="192"/>
      <c r="H3344" s="192"/>
      <c r="I3344" s="193"/>
      <c r="J3344" s="167" t="s">
        <v>380</v>
      </c>
      <c r="K3344" s="168"/>
      <c r="L3344" s="168"/>
      <c r="M3344" s="168"/>
      <c r="N3344" s="168"/>
      <c r="O3344" s="168"/>
      <c r="P3344" s="168"/>
      <c r="Q3344" s="168"/>
      <c r="R3344" s="169"/>
    </row>
    <row r="3345" spans="2:18" ht="63" customHeight="1" x14ac:dyDescent="0.25">
      <c r="B3345" s="194"/>
      <c r="C3345" s="195"/>
      <c r="D3345" s="195"/>
      <c r="E3345" s="195"/>
      <c r="F3345" s="195"/>
      <c r="G3345" s="195"/>
      <c r="H3345" s="195"/>
      <c r="I3345" s="196"/>
      <c r="J3345" s="170"/>
      <c r="K3345" s="171"/>
      <c r="L3345" s="171"/>
      <c r="M3345" s="171"/>
      <c r="N3345" s="171"/>
      <c r="O3345" s="171"/>
      <c r="P3345" s="171"/>
      <c r="Q3345" s="171"/>
      <c r="R3345" s="172"/>
    </row>
    <row r="3346" spans="2:18" ht="14.45" customHeight="1" x14ac:dyDescent="0.25">
      <c r="B3346" s="191" t="s">
        <v>54</v>
      </c>
      <c r="C3346" s="192"/>
      <c r="D3346" s="192"/>
      <c r="E3346" s="192"/>
      <c r="F3346" s="192"/>
      <c r="G3346" s="192"/>
      <c r="H3346" s="192"/>
      <c r="I3346" s="193"/>
      <c r="J3346" s="132" t="s">
        <v>424</v>
      </c>
      <c r="K3346" s="133"/>
      <c r="L3346" s="133"/>
      <c r="M3346" s="133"/>
      <c r="N3346" s="133"/>
      <c r="O3346" s="133"/>
      <c r="P3346" s="133"/>
      <c r="Q3346" s="133"/>
      <c r="R3346" s="134"/>
    </row>
    <row r="3347" spans="2:18" x14ac:dyDescent="0.25">
      <c r="B3347" s="194"/>
      <c r="C3347" s="195"/>
      <c r="D3347" s="195"/>
      <c r="E3347" s="195"/>
      <c r="F3347" s="195"/>
      <c r="G3347" s="195"/>
      <c r="H3347" s="195"/>
      <c r="I3347" s="196"/>
      <c r="J3347" s="135"/>
      <c r="K3347" s="136"/>
      <c r="L3347" s="136"/>
      <c r="M3347" s="136"/>
      <c r="N3347" s="136"/>
      <c r="O3347" s="136"/>
      <c r="P3347" s="136"/>
      <c r="Q3347" s="136"/>
      <c r="R3347" s="137"/>
    </row>
    <row r="3348" spans="2:18" x14ac:dyDescent="0.25">
      <c r="B3348" s="191" t="s">
        <v>427</v>
      </c>
      <c r="C3348" s="192"/>
      <c r="D3348" s="192"/>
      <c r="E3348" s="192"/>
      <c r="F3348" s="192"/>
      <c r="G3348" s="192"/>
      <c r="H3348" s="192"/>
      <c r="I3348" s="193"/>
      <c r="J3348" s="135"/>
      <c r="K3348" s="136"/>
      <c r="L3348" s="136"/>
      <c r="M3348" s="136"/>
      <c r="N3348" s="136"/>
      <c r="O3348" s="136"/>
      <c r="P3348" s="136"/>
      <c r="Q3348" s="136"/>
      <c r="R3348" s="137"/>
    </row>
    <row r="3349" spans="2:18" ht="15.75" thickBot="1" x14ac:dyDescent="0.3">
      <c r="B3349" s="197"/>
      <c r="C3349" s="198"/>
      <c r="D3349" s="198"/>
      <c r="E3349" s="198"/>
      <c r="F3349" s="198"/>
      <c r="G3349" s="198"/>
      <c r="H3349" s="198"/>
      <c r="I3349" s="199"/>
      <c r="J3349" s="138"/>
      <c r="K3349" s="139"/>
      <c r="L3349" s="139"/>
      <c r="M3349" s="139"/>
      <c r="N3349" s="139"/>
      <c r="O3349" s="139"/>
      <c r="P3349" s="139"/>
      <c r="Q3349" s="139"/>
      <c r="R3349" s="140"/>
    </row>
    <row r="3350" spans="2:18" thickBot="1" x14ac:dyDescent="0.35"/>
    <row r="3351" spans="2:18" x14ac:dyDescent="0.25">
      <c r="B3351" s="173" t="s">
        <v>1</v>
      </c>
      <c r="C3351" s="154"/>
      <c r="D3351" s="154"/>
      <c r="E3351" s="154"/>
      <c r="F3351" s="154"/>
      <c r="G3351" s="154"/>
      <c r="H3351" s="154"/>
      <c r="I3351" s="154"/>
      <c r="J3351" s="154"/>
      <c r="K3351" s="154"/>
      <c r="L3351" s="154"/>
      <c r="M3351" s="154"/>
      <c r="N3351" s="154"/>
      <c r="O3351" s="154"/>
      <c r="P3351" s="154"/>
      <c r="Q3351" s="154"/>
      <c r="R3351" s="155"/>
    </row>
    <row r="3352" spans="2:18" x14ac:dyDescent="0.25">
      <c r="B3352" s="174"/>
      <c r="C3352" s="157"/>
      <c r="D3352" s="157"/>
      <c r="E3352" s="157"/>
      <c r="F3352" s="157"/>
      <c r="G3352" s="157"/>
      <c r="H3352" s="157"/>
      <c r="I3352" s="157"/>
      <c r="J3352" s="157"/>
      <c r="K3352" s="157"/>
      <c r="L3352" s="157"/>
      <c r="M3352" s="157"/>
      <c r="N3352" s="157"/>
      <c r="O3352" s="157"/>
      <c r="P3352" s="157"/>
      <c r="Q3352" s="157"/>
      <c r="R3352" s="158"/>
    </row>
    <row r="3353" spans="2:18" x14ac:dyDescent="0.25">
      <c r="B3353" s="174"/>
      <c r="C3353" s="157"/>
      <c r="D3353" s="157"/>
      <c r="E3353" s="157"/>
      <c r="F3353" s="157"/>
      <c r="G3353" s="157"/>
      <c r="H3353" s="157"/>
      <c r="I3353" s="157"/>
      <c r="J3353" s="157"/>
      <c r="K3353" s="157"/>
      <c r="L3353" s="157"/>
      <c r="M3353" s="157"/>
      <c r="N3353" s="157"/>
      <c r="O3353" s="157"/>
      <c r="P3353" s="157"/>
      <c r="Q3353" s="157"/>
      <c r="R3353" s="158"/>
    </row>
    <row r="3354" spans="2:18" x14ac:dyDescent="0.25">
      <c r="B3354" s="174" t="s">
        <v>2</v>
      </c>
      <c r="C3354" s="157"/>
      <c r="D3354" s="157"/>
      <c r="E3354" s="157"/>
      <c r="F3354" s="157"/>
      <c r="G3354" s="157"/>
      <c r="H3354" s="157"/>
      <c r="I3354" s="157"/>
      <c r="J3354" s="157"/>
      <c r="K3354" s="157"/>
      <c r="L3354" s="157"/>
      <c r="M3354" s="157"/>
      <c r="N3354" s="157"/>
      <c r="O3354" s="157"/>
      <c r="P3354" s="157"/>
      <c r="Q3354" s="157"/>
      <c r="R3354" s="158"/>
    </row>
    <row r="3355" spans="2:18" x14ac:dyDescent="0.25">
      <c r="B3355" s="174"/>
      <c r="C3355" s="157"/>
      <c r="D3355" s="157"/>
      <c r="E3355" s="157"/>
      <c r="F3355" s="157"/>
      <c r="G3355" s="157"/>
      <c r="H3355" s="157"/>
      <c r="I3355" s="157"/>
      <c r="J3355" s="157"/>
      <c r="K3355" s="157"/>
      <c r="L3355" s="157"/>
      <c r="M3355" s="157"/>
      <c r="N3355" s="157"/>
      <c r="O3355" s="157"/>
      <c r="P3355" s="157"/>
      <c r="Q3355" s="157"/>
      <c r="R3355" s="158"/>
    </row>
    <row r="3356" spans="2:18" ht="15.75" thickBot="1" x14ac:dyDescent="0.3">
      <c r="B3356" s="175" t="s">
        <v>3</v>
      </c>
      <c r="C3356" s="146"/>
      <c r="D3356" s="146"/>
      <c r="E3356" s="146"/>
      <c r="F3356" s="146"/>
      <c r="G3356" s="146"/>
      <c r="H3356" s="146"/>
      <c r="I3356" s="146"/>
      <c r="J3356" s="146"/>
      <c r="K3356" s="146"/>
      <c r="L3356" s="146"/>
      <c r="M3356" s="146"/>
      <c r="N3356" s="146"/>
      <c r="O3356" s="146"/>
      <c r="P3356" s="146"/>
      <c r="Q3356" s="146"/>
      <c r="R3356" s="176"/>
    </row>
    <row r="3357" spans="2:18" thickBot="1" x14ac:dyDescent="0.35"/>
    <row r="3358" spans="2:18" ht="14.45" x14ac:dyDescent="0.3">
      <c r="B3358" s="177"/>
      <c r="C3358" s="178"/>
      <c r="D3358" s="178"/>
      <c r="E3358" s="178"/>
      <c r="F3358" s="178"/>
      <c r="G3358" s="178"/>
      <c r="H3358" s="178"/>
      <c r="I3358" s="178"/>
      <c r="J3358" s="178"/>
      <c r="K3358" s="178"/>
      <c r="L3358" s="178"/>
      <c r="M3358" s="178"/>
      <c r="N3358" s="178"/>
      <c r="O3358" s="178"/>
      <c r="P3358" s="178"/>
      <c r="Q3358" s="178"/>
      <c r="R3358" s="9"/>
    </row>
    <row r="3359" spans="2:18" ht="15.75" thickBot="1" x14ac:dyDescent="0.3">
      <c r="B3359" s="143" t="s">
        <v>4</v>
      </c>
      <c r="C3359" s="144"/>
      <c r="D3359" s="146" t="s">
        <v>273</v>
      </c>
      <c r="E3359" s="146"/>
      <c r="F3359" s="58"/>
      <c r="G3359" s="58" t="s">
        <v>7</v>
      </c>
      <c r="H3359" s="179">
        <v>43548</v>
      </c>
      <c r="I3359" s="146"/>
      <c r="J3359" s="58"/>
      <c r="K3359" s="58" t="s">
        <v>11</v>
      </c>
      <c r="L3359" s="147" t="s">
        <v>228</v>
      </c>
      <c r="M3359" s="147"/>
      <c r="N3359" s="58"/>
      <c r="O3359" s="58" t="s">
        <v>13</v>
      </c>
      <c r="P3359" s="100" t="s">
        <v>256</v>
      </c>
      <c r="Q3359" s="144"/>
      <c r="R3359" s="145"/>
    </row>
    <row r="3360" spans="2:18" ht="14.45" x14ac:dyDescent="0.3">
      <c r="B3360" s="143"/>
      <c r="C3360" s="144"/>
      <c r="D3360" s="144"/>
      <c r="E3360" s="144"/>
      <c r="F3360" s="144"/>
      <c r="G3360" s="144"/>
      <c r="H3360" s="144"/>
      <c r="I3360" s="144"/>
      <c r="J3360" s="144"/>
      <c r="K3360" s="144"/>
      <c r="L3360" s="144"/>
      <c r="M3360" s="144"/>
      <c r="N3360" s="144"/>
      <c r="O3360" s="144"/>
      <c r="P3360" s="144"/>
      <c r="Q3360" s="144"/>
      <c r="R3360" s="145"/>
    </row>
    <row r="3361" spans="2:18" ht="15.75" thickBot="1" x14ac:dyDescent="0.3">
      <c r="B3361" s="143" t="s">
        <v>5</v>
      </c>
      <c r="C3361" s="144"/>
      <c r="D3361" s="146"/>
      <c r="E3361" s="146"/>
      <c r="F3361" s="58"/>
      <c r="G3361" s="58" t="s">
        <v>8</v>
      </c>
      <c r="H3361" s="146">
        <v>1230</v>
      </c>
      <c r="I3361" s="146"/>
      <c r="J3361" s="58"/>
      <c r="K3361" s="58" t="s">
        <v>12</v>
      </c>
      <c r="L3361" s="180"/>
      <c r="M3361" s="181"/>
      <c r="N3361" s="58"/>
      <c r="O3361" s="58" t="s">
        <v>14</v>
      </c>
      <c r="P3361" s="28" t="s">
        <v>289</v>
      </c>
      <c r="Q3361" s="144"/>
      <c r="R3361" s="145"/>
    </row>
    <row r="3362" spans="2:18" ht="14.45" x14ac:dyDescent="0.3">
      <c r="B3362" s="143"/>
      <c r="C3362" s="144"/>
      <c r="D3362" s="144"/>
      <c r="E3362" s="144"/>
      <c r="F3362" s="144"/>
      <c r="G3362" s="144"/>
      <c r="H3362" s="144"/>
      <c r="I3362" s="144"/>
      <c r="J3362" s="144"/>
      <c r="K3362" s="144"/>
      <c r="L3362" s="144"/>
      <c r="M3362" s="144"/>
      <c r="N3362" s="144"/>
      <c r="O3362" s="144"/>
      <c r="P3362" s="144"/>
      <c r="Q3362" s="144"/>
      <c r="R3362" s="145"/>
    </row>
    <row r="3363" spans="2:18" ht="15.75" thickBot="1" x14ac:dyDescent="0.3">
      <c r="B3363" s="143" t="s">
        <v>6</v>
      </c>
      <c r="C3363" s="144"/>
      <c r="D3363" s="146" t="s">
        <v>213</v>
      </c>
      <c r="E3363" s="146"/>
      <c r="F3363" s="58"/>
      <c r="G3363" s="58" t="s">
        <v>9</v>
      </c>
      <c r="H3363" s="146" t="s">
        <v>214</v>
      </c>
      <c r="I3363" s="146"/>
      <c r="J3363" s="58"/>
      <c r="K3363" s="58" t="s">
        <v>10</v>
      </c>
      <c r="L3363" s="180"/>
      <c r="M3363" s="181"/>
      <c r="N3363" s="58"/>
      <c r="O3363" s="58" t="s">
        <v>15</v>
      </c>
      <c r="P3363" s="47">
        <v>115</v>
      </c>
      <c r="Q3363" s="46" t="s">
        <v>16</v>
      </c>
      <c r="R3363" s="48">
        <v>154</v>
      </c>
    </row>
    <row r="3364" spans="2:18" thickBot="1" x14ac:dyDescent="0.35">
      <c r="B3364" s="148"/>
      <c r="C3364" s="149"/>
      <c r="D3364" s="149"/>
      <c r="E3364" s="149"/>
      <c r="F3364" s="149"/>
      <c r="G3364" s="149"/>
      <c r="H3364" s="149"/>
      <c r="I3364" s="149"/>
      <c r="J3364" s="149"/>
      <c r="K3364" s="149"/>
      <c r="L3364" s="149"/>
      <c r="M3364" s="149"/>
      <c r="N3364" s="149"/>
      <c r="O3364" s="149"/>
      <c r="P3364" s="149"/>
      <c r="Q3364" s="149"/>
      <c r="R3364" s="150"/>
    </row>
    <row r="3365" spans="2:18" thickBot="1" x14ac:dyDescent="0.35"/>
    <row r="3366" spans="2:18" x14ac:dyDescent="0.25">
      <c r="B3366" s="182" t="s">
        <v>17</v>
      </c>
      <c r="C3366" s="183"/>
      <c r="D3366" s="183"/>
      <c r="E3366" s="183"/>
      <c r="F3366" s="183"/>
      <c r="G3366" s="183"/>
      <c r="H3366" s="183"/>
      <c r="I3366" s="184"/>
      <c r="J3366" s="153" t="s">
        <v>24</v>
      </c>
      <c r="K3366" s="154"/>
      <c r="L3366" s="154"/>
      <c r="M3366" s="154"/>
      <c r="N3366" s="154"/>
      <c r="O3366" s="154"/>
      <c r="P3366" s="154"/>
      <c r="Q3366" s="154"/>
      <c r="R3366" s="155"/>
    </row>
    <row r="3367" spans="2:18" x14ac:dyDescent="0.25">
      <c r="B3367" s="185" t="s">
        <v>18</v>
      </c>
      <c r="C3367" s="187" t="s">
        <v>19</v>
      </c>
      <c r="D3367" s="187" t="s">
        <v>20</v>
      </c>
      <c r="E3367" s="180" t="s">
        <v>25</v>
      </c>
      <c r="F3367" s="181"/>
      <c r="G3367" s="180" t="s">
        <v>26</v>
      </c>
      <c r="H3367" s="181"/>
      <c r="I3367" s="187" t="s">
        <v>23</v>
      </c>
      <c r="J3367" s="156"/>
      <c r="K3367" s="157"/>
      <c r="L3367" s="157"/>
      <c r="M3367" s="157"/>
      <c r="N3367" s="157"/>
      <c r="O3367" s="157"/>
      <c r="P3367" s="157"/>
      <c r="Q3367" s="157"/>
      <c r="R3367" s="158"/>
    </row>
    <row r="3368" spans="2:18" x14ac:dyDescent="0.25">
      <c r="B3368" s="186"/>
      <c r="C3368" s="188"/>
      <c r="D3368" s="188"/>
      <c r="E3368" s="6" t="s">
        <v>21</v>
      </c>
      <c r="F3368" s="6" t="s">
        <v>22</v>
      </c>
      <c r="G3368" s="6" t="s">
        <v>21</v>
      </c>
      <c r="H3368" s="6" t="s">
        <v>22</v>
      </c>
      <c r="I3368" s="188"/>
      <c r="J3368" s="159"/>
      <c r="K3368" s="160"/>
      <c r="L3368" s="160"/>
      <c r="M3368" s="160"/>
      <c r="N3368" s="160"/>
      <c r="O3368" s="160"/>
      <c r="P3368" s="160"/>
      <c r="Q3368" s="160"/>
      <c r="R3368" s="161"/>
    </row>
    <row r="3369" spans="2:18" ht="31.15" customHeight="1" x14ac:dyDescent="0.25">
      <c r="B3369" s="11" t="s">
        <v>50</v>
      </c>
      <c r="C3369" s="12" t="s">
        <v>58</v>
      </c>
      <c r="D3369" s="12" t="s">
        <v>56</v>
      </c>
      <c r="E3369" s="12" t="s">
        <v>62</v>
      </c>
      <c r="F3369" s="12" t="s">
        <v>288</v>
      </c>
      <c r="G3369" s="3"/>
      <c r="H3369" s="3"/>
      <c r="I3369" s="97" t="s">
        <v>859</v>
      </c>
      <c r="J3369" s="164" t="s">
        <v>151</v>
      </c>
      <c r="K3369" s="165"/>
      <c r="L3369" s="165"/>
      <c r="M3369" s="165"/>
      <c r="N3369" s="165"/>
      <c r="O3369" s="165"/>
      <c r="P3369" s="165"/>
      <c r="Q3369" s="165"/>
      <c r="R3369" s="166"/>
    </row>
    <row r="3370" spans="2:18" ht="33.6" customHeight="1" x14ac:dyDescent="0.25">
      <c r="B3370" s="11" t="s">
        <v>50</v>
      </c>
      <c r="C3370" s="12" t="s">
        <v>40</v>
      </c>
      <c r="D3370" s="12" t="s">
        <v>184</v>
      </c>
      <c r="E3370" s="12" t="s">
        <v>62</v>
      </c>
      <c r="F3370" s="15" t="s">
        <v>536</v>
      </c>
      <c r="G3370" s="3"/>
      <c r="H3370" s="3"/>
      <c r="I3370" s="97" t="s">
        <v>859</v>
      </c>
      <c r="J3370" s="164" t="s">
        <v>78</v>
      </c>
      <c r="K3370" s="165"/>
      <c r="L3370" s="165"/>
      <c r="M3370" s="165"/>
      <c r="N3370" s="165"/>
      <c r="O3370" s="165"/>
      <c r="P3370" s="165"/>
      <c r="Q3370" s="165"/>
      <c r="R3370" s="166"/>
    </row>
    <row r="3371" spans="2:18" ht="35.450000000000003" customHeight="1" x14ac:dyDescent="0.25">
      <c r="B3371" s="11" t="s">
        <v>50</v>
      </c>
      <c r="C3371" s="12" t="s">
        <v>40</v>
      </c>
      <c r="D3371" s="12" t="s">
        <v>184</v>
      </c>
      <c r="E3371" s="12" t="s">
        <v>62</v>
      </c>
      <c r="F3371" s="15" t="s">
        <v>536</v>
      </c>
      <c r="G3371" s="3"/>
      <c r="H3371" s="3"/>
      <c r="I3371" s="97" t="s">
        <v>859</v>
      </c>
      <c r="J3371" s="164" t="s">
        <v>78</v>
      </c>
      <c r="K3371" s="165"/>
      <c r="L3371" s="165"/>
      <c r="M3371" s="165"/>
      <c r="N3371" s="165"/>
      <c r="O3371" s="165"/>
      <c r="P3371" s="165"/>
      <c r="Q3371" s="165"/>
      <c r="R3371" s="166"/>
    </row>
    <row r="3372" spans="2:18" ht="31.9" customHeight="1" x14ac:dyDescent="0.25">
      <c r="B3372" s="11" t="s">
        <v>50</v>
      </c>
      <c r="C3372" s="12" t="s">
        <v>40</v>
      </c>
      <c r="D3372" s="12" t="s">
        <v>139</v>
      </c>
      <c r="E3372" s="12" t="s">
        <v>62</v>
      </c>
      <c r="F3372" s="15" t="s">
        <v>537</v>
      </c>
      <c r="G3372" s="3"/>
      <c r="H3372" s="3"/>
      <c r="I3372" s="97" t="s">
        <v>859</v>
      </c>
      <c r="J3372" s="164" t="s">
        <v>156</v>
      </c>
      <c r="K3372" s="165"/>
      <c r="L3372" s="165"/>
      <c r="M3372" s="165"/>
      <c r="N3372" s="165"/>
      <c r="O3372" s="165"/>
      <c r="P3372" s="165"/>
      <c r="Q3372" s="165"/>
      <c r="R3372" s="166"/>
    </row>
    <row r="3373" spans="2:18" ht="30" customHeight="1" x14ac:dyDescent="0.25">
      <c r="B3373" s="11" t="s">
        <v>50</v>
      </c>
      <c r="C3373" s="12" t="s">
        <v>40</v>
      </c>
      <c r="D3373" s="12" t="s">
        <v>63</v>
      </c>
      <c r="E3373" s="12" t="s">
        <v>62</v>
      </c>
      <c r="F3373" s="15" t="s">
        <v>537</v>
      </c>
      <c r="G3373" s="3"/>
      <c r="H3373" s="3"/>
      <c r="I3373" s="97" t="s">
        <v>859</v>
      </c>
      <c r="J3373" s="164" t="s">
        <v>79</v>
      </c>
      <c r="K3373" s="165"/>
      <c r="L3373" s="165"/>
      <c r="M3373" s="165"/>
      <c r="N3373" s="165"/>
      <c r="O3373" s="165"/>
      <c r="P3373" s="165"/>
      <c r="Q3373" s="165"/>
      <c r="R3373" s="166"/>
    </row>
    <row r="3374" spans="2:18" ht="33.6" customHeight="1" x14ac:dyDescent="0.25">
      <c r="B3374" s="11" t="s">
        <v>94</v>
      </c>
      <c r="C3374" s="12" t="s">
        <v>58</v>
      </c>
      <c r="D3374" s="12" t="s">
        <v>56</v>
      </c>
      <c r="E3374" s="12" t="s">
        <v>62</v>
      </c>
      <c r="F3374" s="12" t="s">
        <v>268</v>
      </c>
      <c r="G3374" s="3"/>
      <c r="H3374" s="3"/>
      <c r="I3374" s="45"/>
      <c r="J3374" s="164" t="s">
        <v>93</v>
      </c>
      <c r="K3374" s="165"/>
      <c r="L3374" s="165"/>
      <c r="M3374" s="165"/>
      <c r="N3374" s="165"/>
      <c r="O3374" s="165"/>
      <c r="P3374" s="165"/>
      <c r="Q3374" s="165"/>
      <c r="R3374" s="166"/>
    </row>
    <row r="3375" spans="2:18" ht="14.45" customHeight="1" x14ac:dyDescent="0.25">
      <c r="B3375" s="191" t="s">
        <v>51</v>
      </c>
      <c r="C3375" s="192"/>
      <c r="D3375" s="192"/>
      <c r="E3375" s="192"/>
      <c r="F3375" s="192"/>
      <c r="G3375" s="192"/>
      <c r="H3375" s="192"/>
      <c r="I3375" s="193"/>
      <c r="J3375" s="167" t="s">
        <v>380</v>
      </c>
      <c r="K3375" s="168"/>
      <c r="L3375" s="168"/>
      <c r="M3375" s="168"/>
      <c r="N3375" s="168"/>
      <c r="O3375" s="168"/>
      <c r="P3375" s="168"/>
      <c r="Q3375" s="168"/>
      <c r="R3375" s="169"/>
    </row>
    <row r="3376" spans="2:18" ht="69" customHeight="1" x14ac:dyDescent="0.25">
      <c r="B3376" s="194"/>
      <c r="C3376" s="195"/>
      <c r="D3376" s="195"/>
      <c r="E3376" s="195"/>
      <c r="F3376" s="195"/>
      <c r="G3376" s="195"/>
      <c r="H3376" s="195"/>
      <c r="I3376" s="196"/>
      <c r="J3376" s="170"/>
      <c r="K3376" s="171"/>
      <c r="L3376" s="171"/>
      <c r="M3376" s="171"/>
      <c r="N3376" s="171"/>
      <c r="O3376" s="171"/>
      <c r="P3376" s="171"/>
      <c r="Q3376" s="171"/>
      <c r="R3376" s="172"/>
    </row>
    <row r="3377" spans="2:18" ht="14.45" customHeight="1" x14ac:dyDescent="0.25">
      <c r="B3377" s="191" t="s">
        <v>54</v>
      </c>
      <c r="C3377" s="192"/>
      <c r="D3377" s="192"/>
      <c r="E3377" s="192"/>
      <c r="F3377" s="192"/>
      <c r="G3377" s="192"/>
      <c r="H3377" s="192"/>
      <c r="I3377" s="193"/>
      <c r="J3377" s="132" t="s">
        <v>429</v>
      </c>
      <c r="K3377" s="133"/>
      <c r="L3377" s="133"/>
      <c r="M3377" s="133"/>
      <c r="N3377" s="133"/>
      <c r="O3377" s="133"/>
      <c r="P3377" s="133"/>
      <c r="Q3377" s="133"/>
      <c r="R3377" s="134"/>
    </row>
    <row r="3378" spans="2:18" x14ac:dyDescent="0.25">
      <c r="B3378" s="194"/>
      <c r="C3378" s="195"/>
      <c r="D3378" s="195"/>
      <c r="E3378" s="195"/>
      <c r="F3378" s="195"/>
      <c r="G3378" s="195"/>
      <c r="H3378" s="195"/>
      <c r="I3378" s="196"/>
      <c r="J3378" s="135"/>
      <c r="K3378" s="136"/>
      <c r="L3378" s="136"/>
      <c r="M3378" s="136"/>
      <c r="N3378" s="136"/>
      <c r="O3378" s="136"/>
      <c r="P3378" s="136"/>
      <c r="Q3378" s="136"/>
      <c r="R3378" s="137"/>
    </row>
    <row r="3379" spans="2:18" x14ac:dyDescent="0.25">
      <c r="B3379" s="191" t="s">
        <v>427</v>
      </c>
      <c r="C3379" s="192"/>
      <c r="D3379" s="192"/>
      <c r="E3379" s="192"/>
      <c r="F3379" s="192"/>
      <c r="G3379" s="192"/>
      <c r="H3379" s="192"/>
      <c r="I3379" s="193"/>
      <c r="J3379" s="135"/>
      <c r="K3379" s="136"/>
      <c r="L3379" s="136"/>
      <c r="M3379" s="136"/>
      <c r="N3379" s="136"/>
      <c r="O3379" s="136"/>
      <c r="P3379" s="136"/>
      <c r="Q3379" s="136"/>
      <c r="R3379" s="137"/>
    </row>
    <row r="3380" spans="2:18" ht="15.75" thickBot="1" x14ac:dyDescent="0.3">
      <c r="B3380" s="197"/>
      <c r="C3380" s="198"/>
      <c r="D3380" s="198"/>
      <c r="E3380" s="198"/>
      <c r="F3380" s="198"/>
      <c r="G3380" s="198"/>
      <c r="H3380" s="198"/>
      <c r="I3380" s="199"/>
      <c r="J3380" s="138"/>
      <c r="K3380" s="139"/>
      <c r="L3380" s="139"/>
      <c r="M3380" s="139"/>
      <c r="N3380" s="139"/>
      <c r="O3380" s="139"/>
      <c r="P3380" s="139"/>
      <c r="Q3380" s="139"/>
      <c r="R3380" s="140"/>
    </row>
    <row r="3381" spans="2:18" thickBot="1" x14ac:dyDescent="0.35"/>
    <row r="3382" spans="2:18" x14ac:dyDescent="0.25">
      <c r="B3382" s="173" t="s">
        <v>1</v>
      </c>
      <c r="C3382" s="154"/>
      <c r="D3382" s="154"/>
      <c r="E3382" s="154"/>
      <c r="F3382" s="154"/>
      <c r="G3382" s="154"/>
      <c r="H3382" s="154"/>
      <c r="I3382" s="154"/>
      <c r="J3382" s="154"/>
      <c r="K3382" s="154"/>
      <c r="L3382" s="154"/>
      <c r="M3382" s="154"/>
      <c r="N3382" s="154"/>
      <c r="O3382" s="154"/>
      <c r="P3382" s="154"/>
      <c r="Q3382" s="154"/>
      <c r="R3382" s="155"/>
    </row>
    <row r="3383" spans="2:18" x14ac:dyDescent="0.25">
      <c r="B3383" s="174"/>
      <c r="C3383" s="157"/>
      <c r="D3383" s="157"/>
      <c r="E3383" s="157"/>
      <c r="F3383" s="157"/>
      <c r="G3383" s="157"/>
      <c r="H3383" s="157"/>
      <c r="I3383" s="157"/>
      <c r="J3383" s="157"/>
      <c r="K3383" s="157"/>
      <c r="L3383" s="157"/>
      <c r="M3383" s="157"/>
      <c r="N3383" s="157"/>
      <c r="O3383" s="157"/>
      <c r="P3383" s="157"/>
      <c r="Q3383" s="157"/>
      <c r="R3383" s="158"/>
    </row>
    <row r="3384" spans="2:18" x14ac:dyDescent="0.25">
      <c r="B3384" s="174"/>
      <c r="C3384" s="157"/>
      <c r="D3384" s="157"/>
      <c r="E3384" s="157"/>
      <c r="F3384" s="157"/>
      <c r="G3384" s="157"/>
      <c r="H3384" s="157"/>
      <c r="I3384" s="157"/>
      <c r="J3384" s="157"/>
      <c r="K3384" s="157"/>
      <c r="L3384" s="157"/>
      <c r="M3384" s="157"/>
      <c r="N3384" s="157"/>
      <c r="O3384" s="157"/>
      <c r="P3384" s="157"/>
      <c r="Q3384" s="157"/>
      <c r="R3384" s="158"/>
    </row>
    <row r="3385" spans="2:18" x14ac:dyDescent="0.25">
      <c r="B3385" s="174" t="s">
        <v>2</v>
      </c>
      <c r="C3385" s="157"/>
      <c r="D3385" s="157"/>
      <c r="E3385" s="157"/>
      <c r="F3385" s="157"/>
      <c r="G3385" s="157"/>
      <c r="H3385" s="157"/>
      <c r="I3385" s="157"/>
      <c r="J3385" s="157"/>
      <c r="K3385" s="157"/>
      <c r="L3385" s="157"/>
      <c r="M3385" s="157"/>
      <c r="N3385" s="157"/>
      <c r="O3385" s="157"/>
      <c r="P3385" s="157"/>
      <c r="Q3385" s="157"/>
      <c r="R3385" s="158"/>
    </row>
    <row r="3386" spans="2:18" x14ac:dyDescent="0.25">
      <c r="B3386" s="174"/>
      <c r="C3386" s="157"/>
      <c r="D3386" s="157"/>
      <c r="E3386" s="157"/>
      <c r="F3386" s="157"/>
      <c r="G3386" s="157"/>
      <c r="H3386" s="157"/>
      <c r="I3386" s="157"/>
      <c r="J3386" s="157"/>
      <c r="K3386" s="157"/>
      <c r="L3386" s="157"/>
      <c r="M3386" s="157"/>
      <c r="N3386" s="157"/>
      <c r="O3386" s="157"/>
      <c r="P3386" s="157"/>
      <c r="Q3386" s="157"/>
      <c r="R3386" s="158"/>
    </row>
    <row r="3387" spans="2:18" ht="15.75" thickBot="1" x14ac:dyDescent="0.3">
      <c r="B3387" s="175" t="s">
        <v>3</v>
      </c>
      <c r="C3387" s="146"/>
      <c r="D3387" s="146"/>
      <c r="E3387" s="146"/>
      <c r="F3387" s="146"/>
      <c r="G3387" s="146"/>
      <c r="H3387" s="146"/>
      <c r="I3387" s="146"/>
      <c r="J3387" s="146"/>
      <c r="K3387" s="146"/>
      <c r="L3387" s="146"/>
      <c r="M3387" s="146"/>
      <c r="N3387" s="146"/>
      <c r="O3387" s="146"/>
      <c r="P3387" s="146"/>
      <c r="Q3387" s="146"/>
      <c r="R3387" s="176"/>
    </row>
    <row r="3388" spans="2:18" thickBot="1" x14ac:dyDescent="0.35"/>
    <row r="3389" spans="2:18" ht="14.45" x14ac:dyDescent="0.3">
      <c r="B3389" s="177"/>
      <c r="C3389" s="178"/>
      <c r="D3389" s="178"/>
      <c r="E3389" s="178"/>
      <c r="F3389" s="178"/>
      <c r="G3389" s="178"/>
      <c r="H3389" s="178"/>
      <c r="I3389" s="178"/>
      <c r="J3389" s="178"/>
      <c r="K3389" s="178"/>
      <c r="L3389" s="178"/>
      <c r="M3389" s="178"/>
      <c r="N3389" s="178"/>
      <c r="O3389" s="178"/>
      <c r="P3389" s="178"/>
      <c r="Q3389" s="178"/>
      <c r="R3389" s="9"/>
    </row>
    <row r="3390" spans="2:18" ht="15.75" thickBot="1" x14ac:dyDescent="0.3">
      <c r="B3390" s="143" t="s">
        <v>4</v>
      </c>
      <c r="C3390" s="144"/>
      <c r="D3390" s="146" t="s">
        <v>273</v>
      </c>
      <c r="E3390" s="146"/>
      <c r="F3390" s="58"/>
      <c r="G3390" s="58" t="s">
        <v>7</v>
      </c>
      <c r="H3390" s="179">
        <v>43548</v>
      </c>
      <c r="I3390" s="146"/>
      <c r="J3390" s="58"/>
      <c r="K3390" s="58" t="s">
        <v>11</v>
      </c>
      <c r="L3390" s="147" t="s">
        <v>228</v>
      </c>
      <c r="M3390" s="147"/>
      <c r="N3390" s="58"/>
      <c r="O3390" s="58" t="s">
        <v>13</v>
      </c>
      <c r="P3390" s="100" t="s">
        <v>289</v>
      </c>
      <c r="Q3390" s="144"/>
      <c r="R3390" s="145"/>
    </row>
    <row r="3391" spans="2:18" ht="14.45" x14ac:dyDescent="0.3">
      <c r="B3391" s="143"/>
      <c r="C3391" s="144"/>
      <c r="D3391" s="144"/>
      <c r="E3391" s="144"/>
      <c r="F3391" s="144"/>
      <c r="G3391" s="144"/>
      <c r="H3391" s="144"/>
      <c r="I3391" s="144"/>
      <c r="J3391" s="144"/>
      <c r="K3391" s="144"/>
      <c r="L3391" s="144"/>
      <c r="M3391" s="144"/>
      <c r="N3391" s="144"/>
      <c r="O3391" s="144"/>
      <c r="P3391" s="144"/>
      <c r="Q3391" s="144"/>
      <c r="R3391" s="145"/>
    </row>
    <row r="3392" spans="2:18" ht="15.75" thickBot="1" x14ac:dyDescent="0.3">
      <c r="B3392" s="143" t="s">
        <v>5</v>
      </c>
      <c r="C3392" s="144"/>
      <c r="D3392" s="146"/>
      <c r="E3392" s="146"/>
      <c r="F3392" s="58"/>
      <c r="G3392" s="58" t="s">
        <v>8</v>
      </c>
      <c r="H3392" s="146">
        <v>1230</v>
      </c>
      <c r="I3392" s="146"/>
      <c r="J3392" s="58"/>
      <c r="K3392" s="58" t="s">
        <v>12</v>
      </c>
      <c r="L3392" s="180"/>
      <c r="M3392" s="181"/>
      <c r="N3392" s="58"/>
      <c r="O3392" s="58" t="s">
        <v>14</v>
      </c>
      <c r="P3392" s="28" t="s">
        <v>290</v>
      </c>
      <c r="Q3392" s="144"/>
      <c r="R3392" s="145"/>
    </row>
    <row r="3393" spans="2:18" ht="14.45" x14ac:dyDescent="0.3">
      <c r="B3393" s="143"/>
      <c r="C3393" s="144"/>
      <c r="D3393" s="144"/>
      <c r="E3393" s="144"/>
      <c r="F3393" s="144"/>
      <c r="G3393" s="144"/>
      <c r="H3393" s="144"/>
      <c r="I3393" s="144"/>
      <c r="J3393" s="144"/>
      <c r="K3393" s="144"/>
      <c r="L3393" s="144"/>
      <c r="M3393" s="144"/>
      <c r="N3393" s="144"/>
      <c r="O3393" s="144"/>
      <c r="P3393" s="144"/>
      <c r="Q3393" s="144"/>
      <c r="R3393" s="145"/>
    </row>
    <row r="3394" spans="2:18" ht="15.75" thickBot="1" x14ac:dyDescent="0.3">
      <c r="B3394" s="143" t="s">
        <v>6</v>
      </c>
      <c r="C3394" s="144"/>
      <c r="D3394" s="146" t="s">
        <v>213</v>
      </c>
      <c r="E3394" s="146"/>
      <c r="F3394" s="58"/>
      <c r="G3394" s="58" t="s">
        <v>9</v>
      </c>
      <c r="H3394" s="146" t="s">
        <v>214</v>
      </c>
      <c r="I3394" s="146"/>
      <c r="J3394" s="58"/>
      <c r="K3394" s="58" t="s">
        <v>10</v>
      </c>
      <c r="L3394" s="180"/>
      <c r="M3394" s="181"/>
      <c r="N3394" s="58"/>
      <c r="O3394" s="58" t="s">
        <v>15</v>
      </c>
      <c r="P3394" s="47">
        <v>116</v>
      </c>
      <c r="Q3394" s="46" t="s">
        <v>16</v>
      </c>
      <c r="R3394" s="48">
        <v>154</v>
      </c>
    </row>
    <row r="3395" spans="2:18" thickBot="1" x14ac:dyDescent="0.35">
      <c r="B3395" s="148"/>
      <c r="C3395" s="149"/>
      <c r="D3395" s="149"/>
      <c r="E3395" s="149"/>
      <c r="F3395" s="149"/>
      <c r="G3395" s="149"/>
      <c r="H3395" s="149"/>
      <c r="I3395" s="149"/>
      <c r="J3395" s="149"/>
      <c r="K3395" s="149"/>
      <c r="L3395" s="149"/>
      <c r="M3395" s="149"/>
      <c r="N3395" s="149"/>
      <c r="O3395" s="149"/>
      <c r="P3395" s="149"/>
      <c r="Q3395" s="149"/>
      <c r="R3395" s="150"/>
    </row>
    <row r="3396" spans="2:18" thickBot="1" x14ac:dyDescent="0.35"/>
    <row r="3397" spans="2:18" x14ac:dyDescent="0.25">
      <c r="B3397" s="182" t="s">
        <v>17</v>
      </c>
      <c r="C3397" s="183"/>
      <c r="D3397" s="183"/>
      <c r="E3397" s="183"/>
      <c r="F3397" s="183"/>
      <c r="G3397" s="183"/>
      <c r="H3397" s="183"/>
      <c r="I3397" s="184"/>
      <c r="J3397" s="153" t="s">
        <v>24</v>
      </c>
      <c r="K3397" s="154"/>
      <c r="L3397" s="154"/>
      <c r="M3397" s="154"/>
      <c r="N3397" s="154"/>
      <c r="O3397" s="154"/>
      <c r="P3397" s="154"/>
      <c r="Q3397" s="154"/>
      <c r="R3397" s="155"/>
    </row>
    <row r="3398" spans="2:18" x14ac:dyDescent="0.25">
      <c r="B3398" s="185" t="s">
        <v>18</v>
      </c>
      <c r="C3398" s="187" t="s">
        <v>19</v>
      </c>
      <c r="D3398" s="187" t="s">
        <v>20</v>
      </c>
      <c r="E3398" s="180" t="s">
        <v>25</v>
      </c>
      <c r="F3398" s="181"/>
      <c r="G3398" s="180" t="s">
        <v>26</v>
      </c>
      <c r="H3398" s="181"/>
      <c r="I3398" s="187" t="s">
        <v>23</v>
      </c>
      <c r="J3398" s="156"/>
      <c r="K3398" s="157"/>
      <c r="L3398" s="157"/>
      <c r="M3398" s="157"/>
      <c r="N3398" s="157"/>
      <c r="O3398" s="157"/>
      <c r="P3398" s="157"/>
      <c r="Q3398" s="157"/>
      <c r="R3398" s="158"/>
    </row>
    <row r="3399" spans="2:18" x14ac:dyDescent="0.25">
      <c r="B3399" s="186"/>
      <c r="C3399" s="188"/>
      <c r="D3399" s="188"/>
      <c r="E3399" s="6" t="s">
        <v>21</v>
      </c>
      <c r="F3399" s="6" t="s">
        <v>22</v>
      </c>
      <c r="G3399" s="6" t="s">
        <v>21</v>
      </c>
      <c r="H3399" s="6" t="s">
        <v>22</v>
      </c>
      <c r="I3399" s="188"/>
      <c r="J3399" s="159"/>
      <c r="K3399" s="160"/>
      <c r="L3399" s="160"/>
      <c r="M3399" s="160"/>
      <c r="N3399" s="160"/>
      <c r="O3399" s="160"/>
      <c r="P3399" s="160"/>
      <c r="Q3399" s="160"/>
      <c r="R3399" s="161"/>
    </row>
    <row r="3400" spans="2:18" ht="30" customHeight="1" x14ac:dyDescent="0.25">
      <c r="B3400" s="11" t="s">
        <v>50</v>
      </c>
      <c r="C3400" s="12" t="s">
        <v>58</v>
      </c>
      <c r="D3400" s="12" t="s">
        <v>56</v>
      </c>
      <c r="E3400" s="12" t="s">
        <v>62</v>
      </c>
      <c r="F3400" s="12" t="s">
        <v>268</v>
      </c>
      <c r="G3400" s="3"/>
      <c r="H3400" s="3"/>
      <c r="I3400" s="97" t="s">
        <v>860</v>
      </c>
      <c r="J3400" s="164" t="s">
        <v>151</v>
      </c>
      <c r="K3400" s="165"/>
      <c r="L3400" s="165"/>
      <c r="M3400" s="165"/>
      <c r="N3400" s="165"/>
      <c r="O3400" s="165"/>
      <c r="P3400" s="165"/>
      <c r="Q3400" s="165"/>
      <c r="R3400" s="166"/>
    </row>
    <row r="3401" spans="2:18" ht="34.15" customHeight="1" x14ac:dyDescent="0.25">
      <c r="B3401" s="11" t="s">
        <v>50</v>
      </c>
      <c r="C3401" s="12" t="s">
        <v>40</v>
      </c>
      <c r="D3401" s="12" t="s">
        <v>63</v>
      </c>
      <c r="E3401" s="12" t="s">
        <v>62</v>
      </c>
      <c r="F3401" s="15" t="s">
        <v>536</v>
      </c>
      <c r="G3401" s="3"/>
      <c r="H3401" s="3"/>
      <c r="I3401" s="97" t="s">
        <v>860</v>
      </c>
      <c r="J3401" s="164" t="s">
        <v>78</v>
      </c>
      <c r="K3401" s="165"/>
      <c r="L3401" s="165"/>
      <c r="M3401" s="165"/>
      <c r="N3401" s="165"/>
      <c r="O3401" s="165"/>
      <c r="P3401" s="165"/>
      <c r="Q3401" s="165"/>
      <c r="R3401" s="166"/>
    </row>
    <row r="3402" spans="2:18" ht="39" customHeight="1" x14ac:dyDescent="0.25">
      <c r="B3402" s="11" t="s">
        <v>50</v>
      </c>
      <c r="C3402" s="12" t="s">
        <v>40</v>
      </c>
      <c r="D3402" s="12" t="s">
        <v>63</v>
      </c>
      <c r="E3402" s="12" t="s">
        <v>62</v>
      </c>
      <c r="F3402" s="15" t="s">
        <v>536</v>
      </c>
      <c r="G3402" s="3"/>
      <c r="H3402" s="3"/>
      <c r="I3402" s="97" t="s">
        <v>860</v>
      </c>
      <c r="J3402" s="164" t="s">
        <v>69</v>
      </c>
      <c r="K3402" s="165"/>
      <c r="L3402" s="165"/>
      <c r="M3402" s="165"/>
      <c r="N3402" s="165"/>
      <c r="O3402" s="165"/>
      <c r="P3402" s="165"/>
      <c r="Q3402" s="165"/>
      <c r="R3402" s="166"/>
    </row>
    <row r="3403" spans="2:18" ht="31.15" customHeight="1" x14ac:dyDescent="0.25">
      <c r="B3403" s="11" t="s">
        <v>50</v>
      </c>
      <c r="C3403" s="12" t="s">
        <v>40</v>
      </c>
      <c r="D3403" s="12" t="s">
        <v>139</v>
      </c>
      <c r="E3403" s="12" t="s">
        <v>62</v>
      </c>
      <c r="F3403" s="15" t="s">
        <v>537</v>
      </c>
      <c r="G3403" s="3"/>
      <c r="H3403" s="3"/>
      <c r="I3403" s="97" t="s">
        <v>860</v>
      </c>
      <c r="J3403" s="164" t="s">
        <v>72</v>
      </c>
      <c r="K3403" s="165"/>
      <c r="L3403" s="165"/>
      <c r="M3403" s="165"/>
      <c r="N3403" s="165"/>
      <c r="O3403" s="165"/>
      <c r="P3403" s="165"/>
      <c r="Q3403" s="165"/>
      <c r="R3403" s="166"/>
    </row>
    <row r="3404" spans="2:18" ht="34.9" customHeight="1" x14ac:dyDescent="0.25">
      <c r="B3404" s="11" t="s">
        <v>50</v>
      </c>
      <c r="C3404" s="12" t="s">
        <v>40</v>
      </c>
      <c r="D3404" s="12" t="s">
        <v>63</v>
      </c>
      <c r="E3404" s="12" t="s">
        <v>62</v>
      </c>
      <c r="F3404" s="15" t="s">
        <v>537</v>
      </c>
      <c r="G3404" s="3"/>
      <c r="H3404" s="3"/>
      <c r="I3404" s="97" t="s">
        <v>860</v>
      </c>
      <c r="J3404" s="164" t="s">
        <v>202</v>
      </c>
      <c r="K3404" s="165"/>
      <c r="L3404" s="165"/>
      <c r="M3404" s="165"/>
      <c r="N3404" s="165"/>
      <c r="O3404" s="165"/>
      <c r="P3404" s="165"/>
      <c r="Q3404" s="165"/>
      <c r="R3404" s="166"/>
    </row>
    <row r="3405" spans="2:18" ht="29.45" customHeight="1" x14ac:dyDescent="0.25">
      <c r="B3405" s="11" t="s">
        <v>94</v>
      </c>
      <c r="C3405" s="12" t="s">
        <v>58</v>
      </c>
      <c r="D3405" s="12" t="s">
        <v>56</v>
      </c>
      <c r="E3405" s="12" t="s">
        <v>62</v>
      </c>
      <c r="F3405" s="12" t="s">
        <v>268</v>
      </c>
      <c r="G3405" s="3"/>
      <c r="H3405" s="3"/>
      <c r="I3405" s="97" t="s">
        <v>861</v>
      </c>
      <c r="J3405" s="164" t="s">
        <v>93</v>
      </c>
      <c r="K3405" s="165"/>
      <c r="L3405" s="165"/>
      <c r="M3405" s="165"/>
      <c r="N3405" s="165"/>
      <c r="O3405" s="165"/>
      <c r="P3405" s="165"/>
      <c r="Q3405" s="165"/>
      <c r="R3405" s="166"/>
    </row>
    <row r="3406" spans="2:18" ht="14.45" customHeight="1" x14ac:dyDescent="0.25">
      <c r="B3406" s="191" t="s">
        <v>51</v>
      </c>
      <c r="C3406" s="192"/>
      <c r="D3406" s="192"/>
      <c r="E3406" s="192"/>
      <c r="F3406" s="192"/>
      <c r="G3406" s="192"/>
      <c r="H3406" s="192"/>
      <c r="I3406" s="193"/>
      <c r="J3406" s="167" t="s">
        <v>380</v>
      </c>
      <c r="K3406" s="168"/>
      <c r="L3406" s="168"/>
      <c r="M3406" s="168"/>
      <c r="N3406" s="168"/>
      <c r="O3406" s="168"/>
      <c r="P3406" s="168"/>
      <c r="Q3406" s="168"/>
      <c r="R3406" s="169"/>
    </row>
    <row r="3407" spans="2:18" ht="60" customHeight="1" x14ac:dyDescent="0.25">
      <c r="B3407" s="194"/>
      <c r="C3407" s="195"/>
      <c r="D3407" s="195"/>
      <c r="E3407" s="195"/>
      <c r="F3407" s="195"/>
      <c r="G3407" s="195"/>
      <c r="H3407" s="195"/>
      <c r="I3407" s="196"/>
      <c r="J3407" s="170"/>
      <c r="K3407" s="171"/>
      <c r="L3407" s="171"/>
      <c r="M3407" s="171"/>
      <c r="N3407" s="171"/>
      <c r="O3407" s="171"/>
      <c r="P3407" s="171"/>
      <c r="Q3407" s="171"/>
      <c r="R3407" s="172"/>
    </row>
    <row r="3408" spans="2:18" ht="14.45" customHeight="1" x14ac:dyDescent="0.25">
      <c r="B3408" s="191" t="s">
        <v>54</v>
      </c>
      <c r="C3408" s="192"/>
      <c r="D3408" s="192"/>
      <c r="E3408" s="192"/>
      <c r="F3408" s="192"/>
      <c r="G3408" s="192"/>
      <c r="H3408" s="192"/>
      <c r="I3408" s="193"/>
      <c r="J3408" s="132" t="s">
        <v>425</v>
      </c>
      <c r="K3408" s="133"/>
      <c r="L3408" s="133"/>
      <c r="M3408" s="133"/>
      <c r="N3408" s="133"/>
      <c r="O3408" s="133"/>
      <c r="P3408" s="133"/>
      <c r="Q3408" s="133"/>
      <c r="R3408" s="134"/>
    </row>
    <row r="3409" spans="2:18" x14ac:dyDescent="0.25">
      <c r="B3409" s="194"/>
      <c r="C3409" s="195"/>
      <c r="D3409" s="195"/>
      <c r="E3409" s="195"/>
      <c r="F3409" s="195"/>
      <c r="G3409" s="195"/>
      <c r="H3409" s="195"/>
      <c r="I3409" s="196"/>
      <c r="J3409" s="135"/>
      <c r="K3409" s="136"/>
      <c r="L3409" s="136"/>
      <c r="M3409" s="136"/>
      <c r="N3409" s="136"/>
      <c r="O3409" s="136"/>
      <c r="P3409" s="136"/>
      <c r="Q3409" s="136"/>
      <c r="R3409" s="137"/>
    </row>
    <row r="3410" spans="2:18" x14ac:dyDescent="0.25">
      <c r="B3410" s="191" t="s">
        <v>427</v>
      </c>
      <c r="C3410" s="192"/>
      <c r="D3410" s="192"/>
      <c r="E3410" s="192"/>
      <c r="F3410" s="192"/>
      <c r="G3410" s="192"/>
      <c r="H3410" s="192"/>
      <c r="I3410" s="193"/>
      <c r="J3410" s="135"/>
      <c r="K3410" s="136"/>
      <c r="L3410" s="136"/>
      <c r="M3410" s="136"/>
      <c r="N3410" s="136"/>
      <c r="O3410" s="136"/>
      <c r="P3410" s="136"/>
      <c r="Q3410" s="136"/>
      <c r="R3410" s="137"/>
    </row>
    <row r="3411" spans="2:18" ht="15.75" thickBot="1" x14ac:dyDescent="0.3">
      <c r="B3411" s="197"/>
      <c r="C3411" s="198"/>
      <c r="D3411" s="198"/>
      <c r="E3411" s="198"/>
      <c r="F3411" s="198"/>
      <c r="G3411" s="198"/>
      <c r="H3411" s="198"/>
      <c r="I3411" s="199"/>
      <c r="J3411" s="138"/>
      <c r="K3411" s="139"/>
      <c r="L3411" s="139"/>
      <c r="M3411" s="139"/>
      <c r="N3411" s="139"/>
      <c r="O3411" s="139"/>
      <c r="P3411" s="139"/>
      <c r="Q3411" s="139"/>
      <c r="R3411" s="140"/>
    </row>
    <row r="3412" spans="2:18" thickBot="1" x14ac:dyDescent="0.35"/>
    <row r="3413" spans="2:18" x14ac:dyDescent="0.25">
      <c r="B3413" s="173" t="s">
        <v>1</v>
      </c>
      <c r="C3413" s="154"/>
      <c r="D3413" s="154"/>
      <c r="E3413" s="154"/>
      <c r="F3413" s="154"/>
      <c r="G3413" s="154"/>
      <c r="H3413" s="154"/>
      <c r="I3413" s="154"/>
      <c r="J3413" s="154"/>
      <c r="K3413" s="154"/>
      <c r="L3413" s="154"/>
      <c r="M3413" s="154"/>
      <c r="N3413" s="154"/>
      <c r="O3413" s="154"/>
      <c r="P3413" s="154"/>
      <c r="Q3413" s="154"/>
      <c r="R3413" s="155"/>
    </row>
    <row r="3414" spans="2:18" x14ac:dyDescent="0.25">
      <c r="B3414" s="174"/>
      <c r="C3414" s="157"/>
      <c r="D3414" s="157"/>
      <c r="E3414" s="157"/>
      <c r="F3414" s="157"/>
      <c r="G3414" s="157"/>
      <c r="H3414" s="157"/>
      <c r="I3414" s="157"/>
      <c r="J3414" s="157"/>
      <c r="K3414" s="157"/>
      <c r="L3414" s="157"/>
      <c r="M3414" s="157"/>
      <c r="N3414" s="157"/>
      <c r="O3414" s="157"/>
      <c r="P3414" s="157"/>
      <c r="Q3414" s="157"/>
      <c r="R3414" s="158"/>
    </row>
    <row r="3415" spans="2:18" x14ac:dyDescent="0.25">
      <c r="B3415" s="174"/>
      <c r="C3415" s="157"/>
      <c r="D3415" s="157"/>
      <c r="E3415" s="157"/>
      <c r="F3415" s="157"/>
      <c r="G3415" s="157"/>
      <c r="H3415" s="157"/>
      <c r="I3415" s="157"/>
      <c r="J3415" s="157"/>
      <c r="K3415" s="157"/>
      <c r="L3415" s="157"/>
      <c r="M3415" s="157"/>
      <c r="N3415" s="157"/>
      <c r="O3415" s="157"/>
      <c r="P3415" s="157"/>
      <c r="Q3415" s="157"/>
      <c r="R3415" s="158"/>
    </row>
    <row r="3416" spans="2:18" x14ac:dyDescent="0.25">
      <c r="B3416" s="174" t="s">
        <v>2</v>
      </c>
      <c r="C3416" s="157"/>
      <c r="D3416" s="157"/>
      <c r="E3416" s="157"/>
      <c r="F3416" s="157"/>
      <c r="G3416" s="157"/>
      <c r="H3416" s="157"/>
      <c r="I3416" s="157"/>
      <c r="J3416" s="157"/>
      <c r="K3416" s="157"/>
      <c r="L3416" s="157"/>
      <c r="M3416" s="157"/>
      <c r="N3416" s="157"/>
      <c r="O3416" s="157"/>
      <c r="P3416" s="157"/>
      <c r="Q3416" s="157"/>
      <c r="R3416" s="158"/>
    </row>
    <row r="3417" spans="2:18" x14ac:dyDescent="0.25">
      <c r="B3417" s="174"/>
      <c r="C3417" s="157"/>
      <c r="D3417" s="157"/>
      <c r="E3417" s="157"/>
      <c r="F3417" s="157"/>
      <c r="G3417" s="157"/>
      <c r="H3417" s="157"/>
      <c r="I3417" s="157"/>
      <c r="J3417" s="157"/>
      <c r="K3417" s="157"/>
      <c r="L3417" s="157"/>
      <c r="M3417" s="157"/>
      <c r="N3417" s="157"/>
      <c r="O3417" s="157"/>
      <c r="P3417" s="157"/>
      <c r="Q3417" s="157"/>
      <c r="R3417" s="158"/>
    </row>
    <row r="3418" spans="2:18" ht="15.75" thickBot="1" x14ac:dyDescent="0.3">
      <c r="B3418" s="175" t="s">
        <v>3</v>
      </c>
      <c r="C3418" s="146"/>
      <c r="D3418" s="146"/>
      <c r="E3418" s="146"/>
      <c r="F3418" s="146"/>
      <c r="G3418" s="146"/>
      <c r="H3418" s="146"/>
      <c r="I3418" s="146"/>
      <c r="J3418" s="146"/>
      <c r="K3418" s="146"/>
      <c r="L3418" s="146"/>
      <c r="M3418" s="146"/>
      <c r="N3418" s="146"/>
      <c r="O3418" s="146"/>
      <c r="P3418" s="146"/>
      <c r="Q3418" s="146"/>
      <c r="R3418" s="176"/>
    </row>
    <row r="3419" spans="2:18" thickBot="1" x14ac:dyDescent="0.35"/>
    <row r="3420" spans="2:18" ht="14.45" x14ac:dyDescent="0.3">
      <c r="B3420" s="177"/>
      <c r="C3420" s="178"/>
      <c r="D3420" s="178"/>
      <c r="E3420" s="178"/>
      <c r="F3420" s="178"/>
      <c r="G3420" s="178"/>
      <c r="H3420" s="178"/>
      <c r="I3420" s="178"/>
      <c r="J3420" s="178"/>
      <c r="K3420" s="178"/>
      <c r="L3420" s="178"/>
      <c r="M3420" s="178"/>
      <c r="N3420" s="178"/>
      <c r="O3420" s="178"/>
      <c r="P3420" s="178"/>
      <c r="Q3420" s="178"/>
      <c r="R3420" s="9"/>
    </row>
    <row r="3421" spans="2:18" ht="15.75" thickBot="1" x14ac:dyDescent="0.3">
      <c r="B3421" s="143" t="s">
        <v>4</v>
      </c>
      <c r="C3421" s="144"/>
      <c r="D3421" s="146" t="s">
        <v>273</v>
      </c>
      <c r="E3421" s="146"/>
      <c r="F3421" s="58"/>
      <c r="G3421" s="58" t="s">
        <v>7</v>
      </c>
      <c r="H3421" s="179">
        <v>43548</v>
      </c>
      <c r="I3421" s="146"/>
      <c r="J3421" s="58"/>
      <c r="K3421" s="58" t="s">
        <v>11</v>
      </c>
      <c r="L3421" s="147" t="s">
        <v>228</v>
      </c>
      <c r="M3421" s="147"/>
      <c r="N3421" s="58"/>
      <c r="O3421" s="58" t="s">
        <v>13</v>
      </c>
      <c r="P3421" s="100" t="s">
        <v>290</v>
      </c>
      <c r="Q3421" s="144"/>
      <c r="R3421" s="145"/>
    </row>
    <row r="3422" spans="2:18" ht="14.45" x14ac:dyDescent="0.3">
      <c r="B3422" s="143"/>
      <c r="C3422" s="144"/>
      <c r="D3422" s="144"/>
      <c r="E3422" s="144"/>
      <c r="F3422" s="144"/>
      <c r="G3422" s="144"/>
      <c r="H3422" s="144"/>
      <c r="I3422" s="144"/>
      <c r="J3422" s="144"/>
      <c r="K3422" s="144"/>
      <c r="L3422" s="144"/>
      <c r="M3422" s="144"/>
      <c r="N3422" s="144"/>
      <c r="O3422" s="144"/>
      <c r="P3422" s="144"/>
      <c r="Q3422" s="144"/>
      <c r="R3422" s="145"/>
    </row>
    <row r="3423" spans="2:18" ht="15.75" thickBot="1" x14ac:dyDescent="0.3">
      <c r="B3423" s="143" t="s">
        <v>5</v>
      </c>
      <c r="C3423" s="144"/>
      <c r="D3423" s="146"/>
      <c r="E3423" s="146"/>
      <c r="F3423" s="58"/>
      <c r="G3423" s="58" t="s">
        <v>8</v>
      </c>
      <c r="H3423" s="146">
        <v>1230</v>
      </c>
      <c r="I3423" s="146"/>
      <c r="J3423" s="58"/>
      <c r="K3423" s="58" t="s">
        <v>12</v>
      </c>
      <c r="L3423" s="180"/>
      <c r="M3423" s="181"/>
      <c r="N3423" s="58"/>
      <c r="O3423" s="58" t="s">
        <v>14</v>
      </c>
      <c r="P3423" s="101" t="s">
        <v>862</v>
      </c>
      <c r="Q3423" s="144"/>
      <c r="R3423" s="145"/>
    </row>
    <row r="3424" spans="2:18" ht="14.45" x14ac:dyDescent="0.3">
      <c r="B3424" s="143"/>
      <c r="C3424" s="144"/>
      <c r="D3424" s="144"/>
      <c r="E3424" s="144"/>
      <c r="F3424" s="144"/>
      <c r="G3424" s="144"/>
      <c r="H3424" s="144"/>
      <c r="I3424" s="144"/>
      <c r="J3424" s="144"/>
      <c r="K3424" s="144"/>
      <c r="L3424" s="144"/>
      <c r="M3424" s="144"/>
      <c r="N3424" s="144"/>
      <c r="O3424" s="144"/>
      <c r="P3424" s="144"/>
      <c r="Q3424" s="144"/>
      <c r="R3424" s="145"/>
    </row>
    <row r="3425" spans="2:18" ht="15.75" thickBot="1" x14ac:dyDescent="0.3">
      <c r="B3425" s="143" t="s">
        <v>6</v>
      </c>
      <c r="C3425" s="144"/>
      <c r="D3425" s="146" t="s">
        <v>213</v>
      </c>
      <c r="E3425" s="146"/>
      <c r="F3425" s="58"/>
      <c r="G3425" s="58" t="s">
        <v>9</v>
      </c>
      <c r="H3425" s="146" t="s">
        <v>214</v>
      </c>
      <c r="I3425" s="146"/>
      <c r="J3425" s="58"/>
      <c r="K3425" s="58" t="s">
        <v>10</v>
      </c>
      <c r="L3425" s="180"/>
      <c r="M3425" s="181"/>
      <c r="N3425" s="58"/>
      <c r="O3425" s="58" t="s">
        <v>15</v>
      </c>
      <c r="P3425" s="47">
        <v>117</v>
      </c>
      <c r="Q3425" s="46" t="s">
        <v>16</v>
      </c>
      <c r="R3425" s="48">
        <v>154</v>
      </c>
    </row>
    <row r="3426" spans="2:18" thickBot="1" x14ac:dyDescent="0.35">
      <c r="B3426" s="148"/>
      <c r="C3426" s="149"/>
      <c r="D3426" s="149"/>
      <c r="E3426" s="149"/>
      <c r="F3426" s="149"/>
      <c r="G3426" s="149"/>
      <c r="H3426" s="149"/>
      <c r="I3426" s="149"/>
      <c r="J3426" s="149"/>
      <c r="K3426" s="149"/>
      <c r="L3426" s="149"/>
      <c r="M3426" s="149"/>
      <c r="N3426" s="149"/>
      <c r="O3426" s="149"/>
      <c r="P3426" s="149"/>
      <c r="Q3426" s="149"/>
      <c r="R3426" s="150"/>
    </row>
    <row r="3427" spans="2:18" thickBot="1" x14ac:dyDescent="0.35"/>
    <row r="3428" spans="2:18" x14ac:dyDescent="0.25">
      <c r="B3428" s="182" t="s">
        <v>17</v>
      </c>
      <c r="C3428" s="183"/>
      <c r="D3428" s="183"/>
      <c r="E3428" s="183"/>
      <c r="F3428" s="183"/>
      <c r="G3428" s="183"/>
      <c r="H3428" s="183"/>
      <c r="I3428" s="184"/>
      <c r="J3428" s="153" t="s">
        <v>24</v>
      </c>
      <c r="K3428" s="154"/>
      <c r="L3428" s="154"/>
      <c r="M3428" s="154"/>
      <c r="N3428" s="154"/>
      <c r="O3428" s="154"/>
      <c r="P3428" s="154"/>
      <c r="Q3428" s="154"/>
      <c r="R3428" s="155"/>
    </row>
    <row r="3429" spans="2:18" x14ac:dyDescent="0.25">
      <c r="B3429" s="185" t="s">
        <v>18</v>
      </c>
      <c r="C3429" s="187" t="s">
        <v>19</v>
      </c>
      <c r="D3429" s="187" t="s">
        <v>20</v>
      </c>
      <c r="E3429" s="180" t="s">
        <v>25</v>
      </c>
      <c r="F3429" s="181"/>
      <c r="G3429" s="180" t="s">
        <v>26</v>
      </c>
      <c r="H3429" s="181"/>
      <c r="I3429" s="187" t="s">
        <v>23</v>
      </c>
      <c r="J3429" s="156"/>
      <c r="K3429" s="157"/>
      <c r="L3429" s="157"/>
      <c r="M3429" s="157"/>
      <c r="N3429" s="157"/>
      <c r="O3429" s="157"/>
      <c r="P3429" s="157"/>
      <c r="Q3429" s="157"/>
      <c r="R3429" s="158"/>
    </row>
    <row r="3430" spans="2:18" x14ac:dyDescent="0.25">
      <c r="B3430" s="186"/>
      <c r="C3430" s="188"/>
      <c r="D3430" s="188"/>
      <c r="E3430" s="6" t="s">
        <v>21</v>
      </c>
      <c r="F3430" s="6" t="s">
        <v>22</v>
      </c>
      <c r="G3430" s="6" t="s">
        <v>21</v>
      </c>
      <c r="H3430" s="6" t="s">
        <v>22</v>
      </c>
      <c r="I3430" s="188"/>
      <c r="J3430" s="159"/>
      <c r="K3430" s="160"/>
      <c r="L3430" s="160"/>
      <c r="M3430" s="160"/>
      <c r="N3430" s="160"/>
      <c r="O3430" s="160"/>
      <c r="P3430" s="160"/>
      <c r="Q3430" s="160"/>
      <c r="R3430" s="161"/>
    </row>
    <row r="3431" spans="2:18" ht="31.15" customHeight="1" x14ac:dyDescent="0.25">
      <c r="B3431" s="11" t="s">
        <v>50</v>
      </c>
      <c r="C3431" s="12" t="s">
        <v>58</v>
      </c>
      <c r="D3431" s="12" t="s">
        <v>56</v>
      </c>
      <c r="E3431" s="12" t="s">
        <v>62</v>
      </c>
      <c r="F3431" s="12" t="s">
        <v>268</v>
      </c>
      <c r="G3431" s="3"/>
      <c r="H3431" s="3"/>
      <c r="I3431" s="97" t="s">
        <v>864</v>
      </c>
      <c r="J3431" s="164" t="s">
        <v>151</v>
      </c>
      <c r="K3431" s="165"/>
      <c r="L3431" s="165"/>
      <c r="M3431" s="165"/>
      <c r="N3431" s="165"/>
      <c r="O3431" s="165"/>
      <c r="P3431" s="165"/>
      <c r="Q3431" s="165"/>
      <c r="R3431" s="166"/>
    </row>
    <row r="3432" spans="2:18" ht="31.9" customHeight="1" x14ac:dyDescent="0.25">
      <c r="B3432" s="11" t="s">
        <v>94</v>
      </c>
      <c r="C3432" s="12" t="s">
        <v>58</v>
      </c>
      <c r="D3432" s="12" t="s">
        <v>56</v>
      </c>
      <c r="E3432" s="12" t="s">
        <v>62</v>
      </c>
      <c r="F3432" s="12" t="s">
        <v>268</v>
      </c>
      <c r="G3432" s="3"/>
      <c r="H3432" s="3"/>
      <c r="I3432" s="97" t="s">
        <v>865</v>
      </c>
      <c r="J3432" s="164" t="s">
        <v>93</v>
      </c>
      <c r="K3432" s="165"/>
      <c r="L3432" s="165"/>
      <c r="M3432" s="165"/>
      <c r="N3432" s="165"/>
      <c r="O3432" s="165"/>
      <c r="P3432" s="165"/>
      <c r="Q3432" s="165"/>
      <c r="R3432" s="166"/>
    </row>
    <row r="3433" spans="2:18" ht="14.45" customHeight="1" x14ac:dyDescent="0.25">
      <c r="B3433" s="191" t="s">
        <v>51</v>
      </c>
      <c r="C3433" s="192"/>
      <c r="D3433" s="192"/>
      <c r="E3433" s="192"/>
      <c r="F3433" s="192"/>
      <c r="G3433" s="192"/>
      <c r="H3433" s="192"/>
      <c r="I3433" s="193"/>
      <c r="J3433" s="167" t="s">
        <v>380</v>
      </c>
      <c r="K3433" s="168"/>
      <c r="L3433" s="168"/>
      <c r="M3433" s="168"/>
      <c r="N3433" s="168"/>
      <c r="O3433" s="168"/>
      <c r="P3433" s="168"/>
      <c r="Q3433" s="168"/>
      <c r="R3433" s="169"/>
    </row>
    <row r="3434" spans="2:18" ht="62.45" customHeight="1" x14ac:dyDescent="0.25">
      <c r="B3434" s="194"/>
      <c r="C3434" s="195"/>
      <c r="D3434" s="195"/>
      <c r="E3434" s="195"/>
      <c r="F3434" s="195"/>
      <c r="G3434" s="195"/>
      <c r="H3434" s="195"/>
      <c r="I3434" s="196"/>
      <c r="J3434" s="170"/>
      <c r="K3434" s="171"/>
      <c r="L3434" s="171"/>
      <c r="M3434" s="171"/>
      <c r="N3434" s="171"/>
      <c r="O3434" s="171"/>
      <c r="P3434" s="171"/>
      <c r="Q3434" s="171"/>
      <c r="R3434" s="172"/>
    </row>
    <row r="3435" spans="2:18" ht="14.45" customHeight="1" x14ac:dyDescent="0.25">
      <c r="B3435" s="191" t="s">
        <v>54</v>
      </c>
      <c r="C3435" s="192"/>
      <c r="D3435" s="192"/>
      <c r="E3435" s="192"/>
      <c r="F3435" s="192"/>
      <c r="G3435" s="192"/>
      <c r="H3435" s="192"/>
      <c r="I3435" s="193"/>
      <c r="J3435" s="132" t="s">
        <v>426</v>
      </c>
      <c r="K3435" s="133"/>
      <c r="L3435" s="133"/>
      <c r="M3435" s="133"/>
      <c r="N3435" s="133"/>
      <c r="O3435" s="133"/>
      <c r="P3435" s="133"/>
      <c r="Q3435" s="133"/>
      <c r="R3435" s="134"/>
    </row>
    <row r="3436" spans="2:18" x14ac:dyDescent="0.25">
      <c r="B3436" s="194"/>
      <c r="C3436" s="195"/>
      <c r="D3436" s="195"/>
      <c r="E3436" s="195"/>
      <c r="F3436" s="195"/>
      <c r="G3436" s="195"/>
      <c r="H3436" s="195"/>
      <c r="I3436" s="196"/>
      <c r="J3436" s="135"/>
      <c r="K3436" s="136"/>
      <c r="L3436" s="136"/>
      <c r="M3436" s="136"/>
      <c r="N3436" s="136"/>
      <c r="O3436" s="136"/>
      <c r="P3436" s="136"/>
      <c r="Q3436" s="136"/>
      <c r="R3436" s="137"/>
    </row>
    <row r="3437" spans="2:18" x14ac:dyDescent="0.25">
      <c r="B3437" s="191" t="s">
        <v>427</v>
      </c>
      <c r="C3437" s="192"/>
      <c r="D3437" s="192"/>
      <c r="E3437" s="192"/>
      <c r="F3437" s="192"/>
      <c r="G3437" s="192"/>
      <c r="H3437" s="192"/>
      <c r="I3437" s="193"/>
      <c r="J3437" s="135"/>
      <c r="K3437" s="136"/>
      <c r="L3437" s="136"/>
      <c r="M3437" s="136"/>
      <c r="N3437" s="136"/>
      <c r="O3437" s="136"/>
      <c r="P3437" s="136"/>
      <c r="Q3437" s="136"/>
      <c r="R3437" s="137"/>
    </row>
    <row r="3438" spans="2:18" ht="15.75" thickBot="1" x14ac:dyDescent="0.3">
      <c r="B3438" s="197"/>
      <c r="C3438" s="198"/>
      <c r="D3438" s="198"/>
      <c r="E3438" s="198"/>
      <c r="F3438" s="198"/>
      <c r="G3438" s="198"/>
      <c r="H3438" s="198"/>
      <c r="I3438" s="199"/>
      <c r="J3438" s="138"/>
      <c r="K3438" s="139"/>
      <c r="L3438" s="139"/>
      <c r="M3438" s="139"/>
      <c r="N3438" s="139"/>
      <c r="O3438" s="139"/>
      <c r="P3438" s="139"/>
      <c r="Q3438" s="139"/>
      <c r="R3438" s="140"/>
    </row>
    <row r="3439" spans="2:18" thickBot="1" x14ac:dyDescent="0.35"/>
    <row r="3440" spans="2:18" x14ac:dyDescent="0.25">
      <c r="B3440" s="173" t="s">
        <v>1</v>
      </c>
      <c r="C3440" s="154"/>
      <c r="D3440" s="154"/>
      <c r="E3440" s="154"/>
      <c r="F3440" s="154"/>
      <c r="G3440" s="154"/>
      <c r="H3440" s="154"/>
      <c r="I3440" s="154"/>
      <c r="J3440" s="154"/>
      <c r="K3440" s="154"/>
      <c r="L3440" s="154"/>
      <c r="M3440" s="154"/>
      <c r="N3440" s="154"/>
      <c r="O3440" s="154"/>
      <c r="P3440" s="154"/>
      <c r="Q3440" s="154"/>
      <c r="R3440" s="155"/>
    </row>
    <row r="3441" spans="2:18" x14ac:dyDescent="0.25">
      <c r="B3441" s="174"/>
      <c r="C3441" s="157"/>
      <c r="D3441" s="157"/>
      <c r="E3441" s="157"/>
      <c r="F3441" s="157"/>
      <c r="G3441" s="157"/>
      <c r="H3441" s="157"/>
      <c r="I3441" s="157"/>
      <c r="J3441" s="157"/>
      <c r="K3441" s="157"/>
      <c r="L3441" s="157"/>
      <c r="M3441" s="157"/>
      <c r="N3441" s="157"/>
      <c r="O3441" s="157"/>
      <c r="P3441" s="157"/>
      <c r="Q3441" s="157"/>
      <c r="R3441" s="158"/>
    </row>
    <row r="3442" spans="2:18" x14ac:dyDescent="0.25">
      <c r="B3442" s="174"/>
      <c r="C3442" s="157"/>
      <c r="D3442" s="157"/>
      <c r="E3442" s="157"/>
      <c r="F3442" s="157"/>
      <c r="G3442" s="157"/>
      <c r="H3442" s="157"/>
      <c r="I3442" s="157"/>
      <c r="J3442" s="157"/>
      <c r="K3442" s="157"/>
      <c r="L3442" s="157"/>
      <c r="M3442" s="157"/>
      <c r="N3442" s="157"/>
      <c r="O3442" s="157"/>
      <c r="P3442" s="157"/>
      <c r="Q3442" s="157"/>
      <c r="R3442" s="158"/>
    </row>
    <row r="3443" spans="2:18" x14ac:dyDescent="0.25">
      <c r="B3443" s="174" t="s">
        <v>2</v>
      </c>
      <c r="C3443" s="157"/>
      <c r="D3443" s="157"/>
      <c r="E3443" s="157"/>
      <c r="F3443" s="157"/>
      <c r="G3443" s="157"/>
      <c r="H3443" s="157"/>
      <c r="I3443" s="157"/>
      <c r="J3443" s="157"/>
      <c r="K3443" s="157"/>
      <c r="L3443" s="157"/>
      <c r="M3443" s="157"/>
      <c r="N3443" s="157"/>
      <c r="O3443" s="157"/>
      <c r="P3443" s="157"/>
      <c r="Q3443" s="157"/>
      <c r="R3443" s="158"/>
    </row>
    <row r="3444" spans="2:18" x14ac:dyDescent="0.25">
      <c r="B3444" s="174"/>
      <c r="C3444" s="157"/>
      <c r="D3444" s="157"/>
      <c r="E3444" s="157"/>
      <c r="F3444" s="157"/>
      <c r="G3444" s="157"/>
      <c r="H3444" s="157"/>
      <c r="I3444" s="157"/>
      <c r="J3444" s="157"/>
      <c r="K3444" s="157"/>
      <c r="L3444" s="157"/>
      <c r="M3444" s="157"/>
      <c r="N3444" s="157"/>
      <c r="O3444" s="157"/>
      <c r="P3444" s="157"/>
      <c r="Q3444" s="157"/>
      <c r="R3444" s="158"/>
    </row>
    <row r="3445" spans="2:18" ht="15.75" thickBot="1" x14ac:dyDescent="0.3">
      <c r="B3445" s="175" t="s">
        <v>3</v>
      </c>
      <c r="C3445" s="146"/>
      <c r="D3445" s="146"/>
      <c r="E3445" s="146"/>
      <c r="F3445" s="146"/>
      <c r="G3445" s="146"/>
      <c r="H3445" s="146"/>
      <c r="I3445" s="146"/>
      <c r="J3445" s="146"/>
      <c r="K3445" s="146"/>
      <c r="L3445" s="146"/>
      <c r="M3445" s="146"/>
      <c r="N3445" s="146"/>
      <c r="O3445" s="146"/>
      <c r="P3445" s="146"/>
      <c r="Q3445" s="146"/>
      <c r="R3445" s="176"/>
    </row>
    <row r="3446" spans="2:18" thickBot="1" x14ac:dyDescent="0.35"/>
    <row r="3447" spans="2:18" ht="14.45" x14ac:dyDescent="0.3">
      <c r="B3447" s="177"/>
      <c r="C3447" s="178"/>
      <c r="D3447" s="178"/>
      <c r="E3447" s="178"/>
      <c r="F3447" s="178"/>
      <c r="G3447" s="178"/>
      <c r="H3447" s="178"/>
      <c r="I3447" s="178"/>
      <c r="J3447" s="178"/>
      <c r="K3447" s="178"/>
      <c r="L3447" s="178"/>
      <c r="M3447" s="178"/>
      <c r="N3447" s="178"/>
      <c r="O3447" s="178"/>
      <c r="P3447" s="178"/>
      <c r="Q3447" s="178"/>
      <c r="R3447" s="9"/>
    </row>
    <row r="3448" spans="2:18" ht="15.75" thickBot="1" x14ac:dyDescent="0.3">
      <c r="B3448" s="143" t="s">
        <v>4</v>
      </c>
      <c r="C3448" s="144"/>
      <c r="D3448" s="146" t="s">
        <v>273</v>
      </c>
      <c r="E3448" s="146"/>
      <c r="F3448" s="58"/>
      <c r="G3448" s="58" t="s">
        <v>7</v>
      </c>
      <c r="H3448" s="179">
        <v>43548</v>
      </c>
      <c r="I3448" s="179"/>
      <c r="J3448" s="58"/>
      <c r="K3448" s="58" t="s">
        <v>11</v>
      </c>
      <c r="L3448" s="180" t="s">
        <v>228</v>
      </c>
      <c r="M3448" s="181"/>
      <c r="N3448" s="58"/>
      <c r="O3448" s="58" t="s">
        <v>13</v>
      </c>
      <c r="P3448" s="113" t="s">
        <v>862</v>
      </c>
      <c r="Q3448" s="144"/>
      <c r="R3448" s="145"/>
    </row>
    <row r="3449" spans="2:18" ht="14.45" x14ac:dyDescent="0.3">
      <c r="B3449" s="143"/>
      <c r="C3449" s="144"/>
      <c r="D3449" s="144"/>
      <c r="E3449" s="144"/>
      <c r="F3449" s="144"/>
      <c r="G3449" s="144"/>
      <c r="H3449" s="144"/>
      <c r="I3449" s="144"/>
      <c r="J3449" s="144"/>
      <c r="K3449" s="144"/>
      <c r="L3449" s="144"/>
      <c r="M3449" s="144"/>
      <c r="N3449" s="144"/>
      <c r="O3449" s="144"/>
      <c r="P3449" s="144"/>
      <c r="Q3449" s="144"/>
      <c r="R3449" s="145"/>
    </row>
    <row r="3450" spans="2:18" ht="15.75" thickBot="1" x14ac:dyDescent="0.3">
      <c r="B3450" s="143" t="s">
        <v>5</v>
      </c>
      <c r="C3450" s="144"/>
      <c r="D3450" s="146"/>
      <c r="E3450" s="146"/>
      <c r="F3450" s="58"/>
      <c r="G3450" s="58" t="s">
        <v>8</v>
      </c>
      <c r="H3450" s="146">
        <v>1230</v>
      </c>
      <c r="I3450" s="146"/>
      <c r="J3450" s="58"/>
      <c r="K3450" s="58" t="s">
        <v>12</v>
      </c>
      <c r="L3450" s="180"/>
      <c r="M3450" s="181"/>
      <c r="N3450" s="58"/>
      <c r="O3450" s="58" t="s">
        <v>14</v>
      </c>
      <c r="P3450" s="100" t="s">
        <v>863</v>
      </c>
      <c r="Q3450" s="144"/>
      <c r="R3450" s="145"/>
    </row>
    <row r="3451" spans="2:18" ht="14.45" x14ac:dyDescent="0.3">
      <c r="B3451" s="143"/>
      <c r="C3451" s="144"/>
      <c r="D3451" s="144"/>
      <c r="E3451" s="144"/>
      <c r="F3451" s="144"/>
      <c r="G3451" s="144"/>
      <c r="H3451" s="144"/>
      <c r="I3451" s="144"/>
      <c r="J3451" s="144"/>
      <c r="K3451" s="144"/>
      <c r="L3451" s="144"/>
      <c r="M3451" s="144"/>
      <c r="N3451" s="144"/>
      <c r="O3451" s="144"/>
      <c r="P3451" s="144"/>
      <c r="Q3451" s="144"/>
      <c r="R3451" s="145"/>
    </row>
    <row r="3452" spans="2:18" ht="15.75" thickBot="1" x14ac:dyDescent="0.3">
      <c r="B3452" s="143" t="s">
        <v>6</v>
      </c>
      <c r="C3452" s="144"/>
      <c r="D3452" s="146" t="s">
        <v>213</v>
      </c>
      <c r="E3452" s="146"/>
      <c r="F3452" s="58"/>
      <c r="G3452" s="58" t="s">
        <v>9</v>
      </c>
      <c r="H3452" s="146" t="s">
        <v>214</v>
      </c>
      <c r="I3452" s="146"/>
      <c r="J3452" s="58"/>
      <c r="K3452" s="58" t="s">
        <v>10</v>
      </c>
      <c r="L3452" s="180"/>
      <c r="M3452" s="181"/>
      <c r="N3452" s="58"/>
      <c r="O3452" s="58" t="s">
        <v>15</v>
      </c>
      <c r="P3452" s="47">
        <v>118</v>
      </c>
      <c r="Q3452" s="46" t="s">
        <v>16</v>
      </c>
      <c r="R3452" s="48">
        <v>154</v>
      </c>
    </row>
    <row r="3453" spans="2:18" thickBot="1" x14ac:dyDescent="0.35">
      <c r="B3453" s="148"/>
      <c r="C3453" s="149"/>
      <c r="D3453" s="149"/>
      <c r="E3453" s="149"/>
      <c r="F3453" s="149"/>
      <c r="G3453" s="149"/>
      <c r="H3453" s="149"/>
      <c r="I3453" s="149"/>
      <c r="J3453" s="149"/>
      <c r="K3453" s="149"/>
      <c r="L3453" s="149"/>
      <c r="M3453" s="149"/>
      <c r="N3453" s="149"/>
      <c r="O3453" s="149"/>
      <c r="P3453" s="149"/>
      <c r="Q3453" s="149"/>
      <c r="R3453" s="150"/>
    </row>
    <row r="3454" spans="2:18" thickBot="1" x14ac:dyDescent="0.35"/>
    <row r="3455" spans="2:18" x14ac:dyDescent="0.25">
      <c r="B3455" s="182" t="s">
        <v>17</v>
      </c>
      <c r="C3455" s="183"/>
      <c r="D3455" s="183"/>
      <c r="E3455" s="183"/>
      <c r="F3455" s="183"/>
      <c r="G3455" s="183"/>
      <c r="H3455" s="183"/>
      <c r="I3455" s="184"/>
      <c r="J3455" s="153" t="s">
        <v>24</v>
      </c>
      <c r="K3455" s="154"/>
      <c r="L3455" s="154"/>
      <c r="M3455" s="154"/>
      <c r="N3455" s="154"/>
      <c r="O3455" s="154"/>
      <c r="P3455" s="154"/>
      <c r="Q3455" s="154"/>
      <c r="R3455" s="155"/>
    </row>
    <row r="3456" spans="2:18" x14ac:dyDescent="0.25">
      <c r="B3456" s="185" t="s">
        <v>18</v>
      </c>
      <c r="C3456" s="187" t="s">
        <v>19</v>
      </c>
      <c r="D3456" s="187" t="s">
        <v>20</v>
      </c>
      <c r="E3456" s="180" t="s">
        <v>25</v>
      </c>
      <c r="F3456" s="181"/>
      <c r="G3456" s="180" t="s">
        <v>26</v>
      </c>
      <c r="H3456" s="181"/>
      <c r="I3456" s="187" t="s">
        <v>23</v>
      </c>
      <c r="J3456" s="156"/>
      <c r="K3456" s="157"/>
      <c r="L3456" s="157"/>
      <c r="M3456" s="157"/>
      <c r="N3456" s="157"/>
      <c r="O3456" s="157"/>
      <c r="P3456" s="157"/>
      <c r="Q3456" s="157"/>
      <c r="R3456" s="158"/>
    </row>
    <row r="3457" spans="2:18" x14ac:dyDescent="0.25">
      <c r="B3457" s="186"/>
      <c r="C3457" s="188"/>
      <c r="D3457" s="188"/>
      <c r="E3457" s="6" t="s">
        <v>21</v>
      </c>
      <c r="F3457" s="6" t="s">
        <v>22</v>
      </c>
      <c r="G3457" s="6" t="s">
        <v>21</v>
      </c>
      <c r="H3457" s="6" t="s">
        <v>22</v>
      </c>
      <c r="I3457" s="188"/>
      <c r="J3457" s="159"/>
      <c r="K3457" s="160"/>
      <c r="L3457" s="160"/>
      <c r="M3457" s="160"/>
      <c r="N3457" s="160"/>
      <c r="O3457" s="160"/>
      <c r="P3457" s="160"/>
      <c r="Q3457" s="160"/>
      <c r="R3457" s="161"/>
    </row>
    <row r="3458" spans="2:18" ht="30" customHeight="1" x14ac:dyDescent="0.25">
      <c r="B3458" s="11" t="s">
        <v>50</v>
      </c>
      <c r="C3458" s="12" t="s">
        <v>58</v>
      </c>
      <c r="D3458" s="12" t="s">
        <v>56</v>
      </c>
      <c r="E3458" s="12" t="s">
        <v>62</v>
      </c>
      <c r="F3458" s="12" t="s">
        <v>268</v>
      </c>
      <c r="G3458" s="3"/>
      <c r="H3458" s="3"/>
      <c r="I3458" s="97" t="s">
        <v>866</v>
      </c>
      <c r="J3458" s="164" t="s">
        <v>151</v>
      </c>
      <c r="K3458" s="165"/>
      <c r="L3458" s="165"/>
      <c r="M3458" s="165"/>
      <c r="N3458" s="165"/>
      <c r="O3458" s="165"/>
      <c r="P3458" s="165"/>
      <c r="Q3458" s="165"/>
      <c r="R3458" s="166"/>
    </row>
    <row r="3459" spans="2:18" ht="29.45" customHeight="1" x14ac:dyDescent="0.25">
      <c r="B3459" s="11" t="s">
        <v>94</v>
      </c>
      <c r="C3459" s="12" t="s">
        <v>58</v>
      </c>
      <c r="D3459" s="12" t="s">
        <v>56</v>
      </c>
      <c r="E3459" s="12" t="s">
        <v>62</v>
      </c>
      <c r="F3459" s="12" t="s">
        <v>268</v>
      </c>
      <c r="G3459" s="3"/>
      <c r="H3459" s="3"/>
      <c r="I3459" s="3"/>
      <c r="J3459" s="164" t="s">
        <v>93</v>
      </c>
      <c r="K3459" s="165"/>
      <c r="L3459" s="165"/>
      <c r="M3459" s="165"/>
      <c r="N3459" s="165"/>
      <c r="O3459" s="165"/>
      <c r="P3459" s="165"/>
      <c r="Q3459" s="165"/>
      <c r="R3459" s="166"/>
    </row>
    <row r="3460" spans="2:18" ht="14.45" customHeight="1" x14ac:dyDescent="0.25">
      <c r="B3460" s="191" t="s">
        <v>51</v>
      </c>
      <c r="C3460" s="192"/>
      <c r="D3460" s="192"/>
      <c r="E3460" s="192"/>
      <c r="F3460" s="192"/>
      <c r="G3460" s="192"/>
      <c r="H3460" s="192"/>
      <c r="I3460" s="193"/>
      <c r="J3460" s="167" t="s">
        <v>380</v>
      </c>
      <c r="K3460" s="168"/>
      <c r="L3460" s="168"/>
      <c r="M3460" s="168"/>
      <c r="N3460" s="168"/>
      <c r="O3460" s="168"/>
      <c r="P3460" s="168"/>
      <c r="Q3460" s="168"/>
      <c r="R3460" s="169"/>
    </row>
    <row r="3461" spans="2:18" ht="70.900000000000006" customHeight="1" x14ac:dyDescent="0.25">
      <c r="B3461" s="194"/>
      <c r="C3461" s="195"/>
      <c r="D3461" s="195"/>
      <c r="E3461" s="195"/>
      <c r="F3461" s="195"/>
      <c r="G3461" s="195"/>
      <c r="H3461" s="195"/>
      <c r="I3461" s="196"/>
      <c r="J3461" s="170"/>
      <c r="K3461" s="171"/>
      <c r="L3461" s="171"/>
      <c r="M3461" s="171"/>
      <c r="N3461" s="171"/>
      <c r="O3461" s="171"/>
      <c r="P3461" s="171"/>
      <c r="Q3461" s="171"/>
      <c r="R3461" s="172"/>
    </row>
    <row r="3462" spans="2:18" x14ac:dyDescent="0.25">
      <c r="B3462" s="191" t="s">
        <v>54</v>
      </c>
      <c r="C3462" s="192"/>
      <c r="D3462" s="192"/>
      <c r="E3462" s="192"/>
      <c r="F3462" s="192"/>
      <c r="G3462" s="192"/>
      <c r="H3462" s="192"/>
      <c r="I3462" s="193"/>
      <c r="J3462" s="132" t="s">
        <v>430</v>
      </c>
      <c r="K3462" s="133"/>
      <c r="L3462" s="133"/>
      <c r="M3462" s="133"/>
      <c r="N3462" s="133"/>
      <c r="O3462" s="133"/>
      <c r="P3462" s="133"/>
      <c r="Q3462" s="133"/>
      <c r="R3462" s="134"/>
    </row>
    <row r="3463" spans="2:18" x14ac:dyDescent="0.25">
      <c r="B3463" s="194"/>
      <c r="C3463" s="195"/>
      <c r="D3463" s="195"/>
      <c r="E3463" s="195"/>
      <c r="F3463" s="195"/>
      <c r="G3463" s="195"/>
      <c r="H3463" s="195"/>
      <c r="I3463" s="196"/>
      <c r="J3463" s="135"/>
      <c r="K3463" s="136"/>
      <c r="L3463" s="136"/>
      <c r="M3463" s="136"/>
      <c r="N3463" s="136"/>
      <c r="O3463" s="136"/>
      <c r="P3463" s="136"/>
      <c r="Q3463" s="136"/>
      <c r="R3463" s="137"/>
    </row>
    <row r="3464" spans="2:18" x14ac:dyDescent="0.25">
      <c r="B3464" s="191" t="s">
        <v>427</v>
      </c>
      <c r="C3464" s="192"/>
      <c r="D3464" s="192"/>
      <c r="E3464" s="192"/>
      <c r="F3464" s="192"/>
      <c r="G3464" s="192"/>
      <c r="H3464" s="192"/>
      <c r="I3464" s="193"/>
      <c r="J3464" s="135"/>
      <c r="K3464" s="136"/>
      <c r="L3464" s="136"/>
      <c r="M3464" s="136"/>
      <c r="N3464" s="136"/>
      <c r="O3464" s="136"/>
      <c r="P3464" s="136"/>
      <c r="Q3464" s="136"/>
      <c r="R3464" s="137"/>
    </row>
    <row r="3465" spans="2:18" ht="15.75" thickBot="1" x14ac:dyDescent="0.3">
      <c r="B3465" s="197"/>
      <c r="C3465" s="198"/>
      <c r="D3465" s="198"/>
      <c r="E3465" s="198"/>
      <c r="F3465" s="198"/>
      <c r="G3465" s="198"/>
      <c r="H3465" s="198"/>
      <c r="I3465" s="199"/>
      <c r="J3465" s="138"/>
      <c r="K3465" s="139"/>
      <c r="L3465" s="139"/>
      <c r="M3465" s="139"/>
      <c r="N3465" s="139"/>
      <c r="O3465" s="139"/>
      <c r="P3465" s="139"/>
      <c r="Q3465" s="139"/>
      <c r="R3465" s="140"/>
    </row>
    <row r="3467" spans="2:18" thickBot="1" x14ac:dyDescent="0.35"/>
    <row r="3468" spans="2:18" x14ac:dyDescent="0.25">
      <c r="B3468" s="173" t="s">
        <v>1</v>
      </c>
      <c r="C3468" s="154"/>
      <c r="D3468" s="154"/>
      <c r="E3468" s="154"/>
      <c r="F3468" s="154"/>
      <c r="G3468" s="154"/>
      <c r="H3468" s="154"/>
      <c r="I3468" s="154"/>
      <c r="J3468" s="154"/>
      <c r="K3468" s="154"/>
      <c r="L3468" s="154"/>
      <c r="M3468" s="154"/>
      <c r="N3468" s="154"/>
      <c r="O3468" s="154"/>
      <c r="P3468" s="154"/>
      <c r="Q3468" s="154"/>
      <c r="R3468" s="155"/>
    </row>
    <row r="3469" spans="2:18" x14ac:dyDescent="0.25">
      <c r="B3469" s="174"/>
      <c r="C3469" s="157"/>
      <c r="D3469" s="157"/>
      <c r="E3469" s="157"/>
      <c r="F3469" s="157"/>
      <c r="G3469" s="157"/>
      <c r="H3469" s="157"/>
      <c r="I3469" s="157"/>
      <c r="J3469" s="157"/>
      <c r="K3469" s="157"/>
      <c r="L3469" s="157"/>
      <c r="M3469" s="157"/>
      <c r="N3469" s="157"/>
      <c r="O3469" s="157"/>
      <c r="P3469" s="157"/>
      <c r="Q3469" s="157"/>
      <c r="R3469" s="158"/>
    </row>
    <row r="3470" spans="2:18" x14ac:dyDescent="0.25">
      <c r="B3470" s="174"/>
      <c r="C3470" s="157"/>
      <c r="D3470" s="157"/>
      <c r="E3470" s="157"/>
      <c r="F3470" s="157"/>
      <c r="G3470" s="157"/>
      <c r="H3470" s="157"/>
      <c r="I3470" s="157"/>
      <c r="J3470" s="157"/>
      <c r="K3470" s="157"/>
      <c r="L3470" s="157"/>
      <c r="M3470" s="157"/>
      <c r="N3470" s="157"/>
      <c r="O3470" s="157"/>
      <c r="P3470" s="157"/>
      <c r="Q3470" s="157"/>
      <c r="R3470" s="158"/>
    </row>
    <row r="3471" spans="2:18" x14ac:dyDescent="0.25">
      <c r="B3471" s="174" t="s">
        <v>2</v>
      </c>
      <c r="C3471" s="157"/>
      <c r="D3471" s="157"/>
      <c r="E3471" s="157"/>
      <c r="F3471" s="157"/>
      <c r="G3471" s="157"/>
      <c r="H3471" s="157"/>
      <c r="I3471" s="157"/>
      <c r="J3471" s="157"/>
      <c r="K3471" s="157"/>
      <c r="L3471" s="157"/>
      <c r="M3471" s="157"/>
      <c r="N3471" s="157"/>
      <c r="O3471" s="157"/>
      <c r="P3471" s="157"/>
      <c r="Q3471" s="157"/>
      <c r="R3471" s="158"/>
    </row>
    <row r="3472" spans="2:18" x14ac:dyDescent="0.25">
      <c r="B3472" s="174"/>
      <c r="C3472" s="157"/>
      <c r="D3472" s="157"/>
      <c r="E3472" s="157"/>
      <c r="F3472" s="157"/>
      <c r="G3472" s="157"/>
      <c r="H3472" s="157"/>
      <c r="I3472" s="157"/>
      <c r="J3472" s="157"/>
      <c r="K3472" s="157"/>
      <c r="L3472" s="157"/>
      <c r="M3472" s="157"/>
      <c r="N3472" s="157"/>
      <c r="O3472" s="157"/>
      <c r="P3472" s="157"/>
      <c r="Q3472" s="157"/>
      <c r="R3472" s="158"/>
    </row>
    <row r="3473" spans="2:18" ht="15.75" thickBot="1" x14ac:dyDescent="0.3">
      <c r="B3473" s="175" t="s">
        <v>3</v>
      </c>
      <c r="C3473" s="146"/>
      <c r="D3473" s="146"/>
      <c r="E3473" s="146"/>
      <c r="F3473" s="146"/>
      <c r="G3473" s="146"/>
      <c r="H3473" s="146"/>
      <c r="I3473" s="146"/>
      <c r="J3473" s="146"/>
      <c r="K3473" s="146"/>
      <c r="L3473" s="146"/>
      <c r="M3473" s="146"/>
      <c r="N3473" s="146"/>
      <c r="O3473" s="146"/>
      <c r="P3473" s="146"/>
      <c r="Q3473" s="146"/>
      <c r="R3473" s="176"/>
    </row>
    <row r="3474" spans="2:18" thickBot="1" x14ac:dyDescent="0.35"/>
    <row r="3475" spans="2:18" ht="14.45" x14ac:dyDescent="0.3">
      <c r="B3475" s="177"/>
      <c r="C3475" s="178"/>
      <c r="D3475" s="178"/>
      <c r="E3475" s="178"/>
      <c r="F3475" s="178"/>
      <c r="G3475" s="178"/>
      <c r="H3475" s="178"/>
      <c r="I3475" s="178"/>
      <c r="J3475" s="178"/>
      <c r="K3475" s="178"/>
      <c r="L3475" s="178"/>
      <c r="M3475" s="178"/>
      <c r="N3475" s="178"/>
      <c r="O3475" s="178"/>
      <c r="P3475" s="178"/>
      <c r="Q3475" s="178"/>
      <c r="R3475" s="9"/>
    </row>
    <row r="3476" spans="2:18" ht="15.75" thickBot="1" x14ac:dyDescent="0.3">
      <c r="B3476" s="143" t="s">
        <v>4</v>
      </c>
      <c r="C3476" s="144"/>
      <c r="D3476" s="146" t="s">
        <v>273</v>
      </c>
      <c r="E3476" s="146"/>
      <c r="F3476" s="58"/>
      <c r="G3476" s="58" t="s">
        <v>7</v>
      </c>
      <c r="H3476" s="179">
        <v>43548</v>
      </c>
      <c r="I3476" s="146"/>
      <c r="J3476" s="58"/>
      <c r="K3476" s="58" t="s">
        <v>11</v>
      </c>
      <c r="L3476" s="147" t="s">
        <v>228</v>
      </c>
      <c r="M3476" s="147"/>
      <c r="N3476" s="58"/>
      <c r="O3476" s="58" t="s">
        <v>13</v>
      </c>
      <c r="P3476" s="110" t="s">
        <v>863</v>
      </c>
      <c r="Q3476" s="144"/>
      <c r="R3476" s="145"/>
    </row>
    <row r="3477" spans="2:18" ht="14.45" x14ac:dyDescent="0.3">
      <c r="B3477" s="143"/>
      <c r="C3477" s="144"/>
      <c r="D3477" s="144"/>
      <c r="E3477" s="144"/>
      <c r="F3477" s="144"/>
      <c r="G3477" s="144"/>
      <c r="H3477" s="144"/>
      <c r="I3477" s="144"/>
      <c r="J3477" s="144"/>
      <c r="K3477" s="144"/>
      <c r="L3477" s="144"/>
      <c r="M3477" s="144"/>
      <c r="N3477" s="144"/>
      <c r="O3477" s="144"/>
      <c r="P3477" s="144"/>
      <c r="Q3477" s="144"/>
      <c r="R3477" s="145"/>
    </row>
    <row r="3478" spans="2:18" ht="15.75" thickBot="1" x14ac:dyDescent="0.3">
      <c r="B3478" s="143" t="s">
        <v>5</v>
      </c>
      <c r="C3478" s="144"/>
      <c r="D3478" s="146"/>
      <c r="E3478" s="146"/>
      <c r="F3478" s="58"/>
      <c r="G3478" s="58" t="s">
        <v>8</v>
      </c>
      <c r="H3478" s="146">
        <v>1230</v>
      </c>
      <c r="I3478" s="146"/>
      <c r="J3478" s="58"/>
      <c r="K3478" s="58" t="s">
        <v>12</v>
      </c>
      <c r="L3478" s="180"/>
      <c r="M3478" s="181"/>
      <c r="N3478" s="58"/>
      <c r="O3478" s="58" t="s">
        <v>14</v>
      </c>
      <c r="P3478" s="28" t="s">
        <v>295</v>
      </c>
      <c r="Q3478" s="144"/>
      <c r="R3478" s="145"/>
    </row>
    <row r="3479" spans="2:18" ht="14.45" x14ac:dyDescent="0.3">
      <c r="B3479" s="143"/>
      <c r="C3479" s="144"/>
      <c r="D3479" s="144"/>
      <c r="E3479" s="144"/>
      <c r="F3479" s="144"/>
      <c r="G3479" s="144"/>
      <c r="H3479" s="144"/>
      <c r="I3479" s="144"/>
      <c r="J3479" s="144"/>
      <c r="K3479" s="144"/>
      <c r="L3479" s="144"/>
      <c r="M3479" s="144"/>
      <c r="N3479" s="144"/>
      <c r="O3479" s="144"/>
      <c r="P3479" s="144"/>
      <c r="Q3479" s="144"/>
      <c r="R3479" s="145"/>
    </row>
    <row r="3480" spans="2:18" ht="15.75" thickBot="1" x14ac:dyDescent="0.3">
      <c r="B3480" s="143" t="s">
        <v>6</v>
      </c>
      <c r="C3480" s="144"/>
      <c r="D3480" s="146" t="s">
        <v>213</v>
      </c>
      <c r="E3480" s="146"/>
      <c r="F3480" s="58"/>
      <c r="G3480" s="58" t="s">
        <v>9</v>
      </c>
      <c r="H3480" s="146" t="s">
        <v>214</v>
      </c>
      <c r="I3480" s="146"/>
      <c r="J3480" s="58"/>
      <c r="K3480" s="58" t="s">
        <v>10</v>
      </c>
      <c r="L3480" s="180"/>
      <c r="M3480" s="181"/>
      <c r="N3480" s="58"/>
      <c r="O3480" s="58" t="s">
        <v>15</v>
      </c>
      <c r="P3480" s="47">
        <v>120</v>
      </c>
      <c r="Q3480" s="46" t="s">
        <v>16</v>
      </c>
      <c r="R3480" s="48">
        <v>154</v>
      </c>
    </row>
    <row r="3481" spans="2:18" thickBot="1" x14ac:dyDescent="0.35">
      <c r="B3481" s="148"/>
      <c r="C3481" s="149"/>
      <c r="D3481" s="149"/>
      <c r="E3481" s="149"/>
      <c r="F3481" s="149"/>
      <c r="G3481" s="149"/>
      <c r="H3481" s="149"/>
      <c r="I3481" s="149"/>
      <c r="J3481" s="149"/>
      <c r="K3481" s="149"/>
      <c r="L3481" s="149"/>
      <c r="M3481" s="149"/>
      <c r="N3481" s="149"/>
      <c r="O3481" s="149"/>
      <c r="P3481" s="149"/>
      <c r="Q3481" s="149"/>
      <c r="R3481" s="150"/>
    </row>
    <row r="3482" spans="2:18" thickBot="1" x14ac:dyDescent="0.35"/>
    <row r="3483" spans="2:18" x14ac:dyDescent="0.25">
      <c r="B3483" s="182" t="s">
        <v>17</v>
      </c>
      <c r="C3483" s="183"/>
      <c r="D3483" s="183"/>
      <c r="E3483" s="183"/>
      <c r="F3483" s="183"/>
      <c r="G3483" s="183"/>
      <c r="H3483" s="183"/>
      <c r="I3483" s="184"/>
      <c r="J3483" s="153" t="s">
        <v>24</v>
      </c>
      <c r="K3483" s="154"/>
      <c r="L3483" s="154"/>
      <c r="M3483" s="154"/>
      <c r="N3483" s="154"/>
      <c r="O3483" s="154"/>
      <c r="P3483" s="154"/>
      <c r="Q3483" s="154"/>
      <c r="R3483" s="155"/>
    </row>
    <row r="3484" spans="2:18" x14ac:dyDescent="0.25">
      <c r="B3484" s="185" t="s">
        <v>18</v>
      </c>
      <c r="C3484" s="187" t="s">
        <v>19</v>
      </c>
      <c r="D3484" s="187" t="s">
        <v>20</v>
      </c>
      <c r="E3484" s="180" t="s">
        <v>25</v>
      </c>
      <c r="F3484" s="181"/>
      <c r="G3484" s="180" t="s">
        <v>26</v>
      </c>
      <c r="H3484" s="181"/>
      <c r="I3484" s="187" t="s">
        <v>23</v>
      </c>
      <c r="J3484" s="156"/>
      <c r="K3484" s="157"/>
      <c r="L3484" s="157"/>
      <c r="M3484" s="157"/>
      <c r="N3484" s="157"/>
      <c r="O3484" s="157"/>
      <c r="P3484" s="157"/>
      <c r="Q3484" s="157"/>
      <c r="R3484" s="158"/>
    </row>
    <row r="3485" spans="2:18" x14ac:dyDescent="0.25">
      <c r="B3485" s="186"/>
      <c r="C3485" s="188"/>
      <c r="D3485" s="188"/>
      <c r="E3485" s="6" t="s">
        <v>21</v>
      </c>
      <c r="F3485" s="6" t="s">
        <v>22</v>
      </c>
      <c r="G3485" s="6" t="s">
        <v>21</v>
      </c>
      <c r="H3485" s="6" t="s">
        <v>22</v>
      </c>
      <c r="I3485" s="188"/>
      <c r="J3485" s="159"/>
      <c r="K3485" s="160"/>
      <c r="L3485" s="160"/>
      <c r="M3485" s="160"/>
      <c r="N3485" s="160"/>
      <c r="O3485" s="160"/>
      <c r="P3485" s="160"/>
      <c r="Q3485" s="160"/>
      <c r="R3485" s="161"/>
    </row>
    <row r="3486" spans="2:18" ht="34.9" customHeight="1" x14ac:dyDescent="0.25">
      <c r="B3486" s="11" t="s">
        <v>50</v>
      </c>
      <c r="C3486" s="45" t="s">
        <v>555</v>
      </c>
      <c r="D3486" s="45" t="s">
        <v>56</v>
      </c>
      <c r="E3486" s="15" t="s">
        <v>868</v>
      </c>
      <c r="F3486" s="15" t="s">
        <v>562</v>
      </c>
      <c r="G3486" s="14"/>
      <c r="H3486" s="14"/>
      <c r="I3486" s="112" t="s">
        <v>869</v>
      </c>
      <c r="J3486" s="230" t="s">
        <v>556</v>
      </c>
      <c r="K3486" s="231"/>
      <c r="L3486" s="231"/>
      <c r="M3486" s="231"/>
      <c r="N3486" s="231"/>
      <c r="O3486" s="231"/>
      <c r="P3486" s="231"/>
      <c r="Q3486" s="231"/>
      <c r="R3486" s="232"/>
    </row>
    <row r="3487" spans="2:18" ht="29.45" customHeight="1" x14ac:dyDescent="0.25">
      <c r="B3487" s="11" t="s">
        <v>50</v>
      </c>
      <c r="C3487" s="12" t="s">
        <v>58</v>
      </c>
      <c r="D3487" s="12" t="s">
        <v>56</v>
      </c>
      <c r="E3487" s="12" t="s">
        <v>431</v>
      </c>
      <c r="F3487" s="12" t="s">
        <v>268</v>
      </c>
      <c r="G3487" s="3"/>
      <c r="H3487" s="3"/>
      <c r="I3487" s="97" t="s">
        <v>867</v>
      </c>
      <c r="J3487" s="164" t="s">
        <v>151</v>
      </c>
      <c r="K3487" s="165"/>
      <c r="L3487" s="165"/>
      <c r="M3487" s="165"/>
      <c r="N3487" s="165"/>
      <c r="O3487" s="165"/>
      <c r="P3487" s="165"/>
      <c r="Q3487" s="165"/>
      <c r="R3487" s="166"/>
    </row>
    <row r="3488" spans="2:18" ht="31.9" customHeight="1" x14ac:dyDescent="0.25">
      <c r="B3488" s="11" t="s">
        <v>94</v>
      </c>
      <c r="C3488" s="12" t="s">
        <v>58</v>
      </c>
      <c r="D3488" s="12" t="s">
        <v>56</v>
      </c>
      <c r="E3488" s="12" t="s">
        <v>431</v>
      </c>
      <c r="F3488" s="12" t="s">
        <v>268</v>
      </c>
      <c r="G3488" s="3"/>
      <c r="H3488" s="3"/>
      <c r="I3488" s="3"/>
      <c r="J3488" s="164" t="s">
        <v>93</v>
      </c>
      <c r="K3488" s="165"/>
      <c r="L3488" s="165"/>
      <c r="M3488" s="165"/>
      <c r="N3488" s="165"/>
      <c r="O3488" s="165"/>
      <c r="P3488" s="165"/>
      <c r="Q3488" s="165"/>
      <c r="R3488" s="166"/>
    </row>
    <row r="3489" spans="2:18" ht="14.45" customHeight="1" x14ac:dyDescent="0.25">
      <c r="B3489" s="191" t="s">
        <v>51</v>
      </c>
      <c r="C3489" s="192"/>
      <c r="D3489" s="192"/>
      <c r="E3489" s="192"/>
      <c r="F3489" s="192"/>
      <c r="G3489" s="192"/>
      <c r="H3489" s="192"/>
      <c r="I3489" s="193"/>
      <c r="J3489" s="167" t="s">
        <v>380</v>
      </c>
      <c r="K3489" s="168"/>
      <c r="L3489" s="168"/>
      <c r="M3489" s="168"/>
      <c r="N3489" s="168"/>
      <c r="O3489" s="168"/>
      <c r="P3489" s="168"/>
      <c r="Q3489" s="168"/>
      <c r="R3489" s="169"/>
    </row>
    <row r="3490" spans="2:18" ht="64.150000000000006" customHeight="1" x14ac:dyDescent="0.25">
      <c r="B3490" s="194"/>
      <c r="C3490" s="195"/>
      <c r="D3490" s="195"/>
      <c r="E3490" s="195"/>
      <c r="F3490" s="195"/>
      <c r="G3490" s="195"/>
      <c r="H3490" s="195"/>
      <c r="I3490" s="196"/>
      <c r="J3490" s="170"/>
      <c r="K3490" s="171"/>
      <c r="L3490" s="171"/>
      <c r="M3490" s="171"/>
      <c r="N3490" s="171"/>
      <c r="O3490" s="171"/>
      <c r="P3490" s="171"/>
      <c r="Q3490" s="171"/>
      <c r="R3490" s="172"/>
    </row>
    <row r="3491" spans="2:18" x14ac:dyDescent="0.25">
      <c r="B3491" s="191" t="s">
        <v>54</v>
      </c>
      <c r="C3491" s="192"/>
      <c r="D3491" s="192"/>
      <c r="E3491" s="192"/>
      <c r="F3491" s="192"/>
      <c r="G3491" s="192"/>
      <c r="H3491" s="192"/>
      <c r="I3491" s="193"/>
      <c r="J3491" s="132" t="s">
        <v>428</v>
      </c>
      <c r="K3491" s="133"/>
      <c r="L3491" s="133"/>
      <c r="M3491" s="133"/>
      <c r="N3491" s="133"/>
      <c r="O3491" s="133"/>
      <c r="P3491" s="133"/>
      <c r="Q3491" s="133"/>
      <c r="R3491" s="134"/>
    </row>
    <row r="3492" spans="2:18" x14ac:dyDescent="0.25">
      <c r="B3492" s="194"/>
      <c r="C3492" s="195"/>
      <c r="D3492" s="195"/>
      <c r="E3492" s="195"/>
      <c r="F3492" s="195"/>
      <c r="G3492" s="195"/>
      <c r="H3492" s="195"/>
      <c r="I3492" s="196"/>
      <c r="J3492" s="135"/>
      <c r="K3492" s="136"/>
      <c r="L3492" s="136"/>
      <c r="M3492" s="136"/>
      <c r="N3492" s="136"/>
      <c r="O3492" s="136"/>
      <c r="P3492" s="136"/>
      <c r="Q3492" s="136"/>
      <c r="R3492" s="137"/>
    </row>
    <row r="3493" spans="2:18" x14ac:dyDescent="0.25">
      <c r="B3493" s="191" t="s">
        <v>432</v>
      </c>
      <c r="C3493" s="192"/>
      <c r="D3493" s="192"/>
      <c r="E3493" s="192"/>
      <c r="F3493" s="192"/>
      <c r="G3493" s="192"/>
      <c r="H3493" s="192"/>
      <c r="I3493" s="193"/>
      <c r="J3493" s="135"/>
      <c r="K3493" s="136"/>
      <c r="L3493" s="136"/>
      <c r="M3493" s="136"/>
      <c r="N3493" s="136"/>
      <c r="O3493" s="136"/>
      <c r="P3493" s="136"/>
      <c r="Q3493" s="136"/>
      <c r="R3493" s="137"/>
    </row>
    <row r="3494" spans="2:18" ht="15.75" thickBot="1" x14ac:dyDescent="0.3">
      <c r="B3494" s="197"/>
      <c r="C3494" s="198"/>
      <c r="D3494" s="198"/>
      <c r="E3494" s="198"/>
      <c r="F3494" s="198"/>
      <c r="G3494" s="198"/>
      <c r="H3494" s="198"/>
      <c r="I3494" s="199"/>
      <c r="J3494" s="138"/>
      <c r="K3494" s="139"/>
      <c r="L3494" s="139"/>
      <c r="M3494" s="139"/>
      <c r="N3494" s="139"/>
      <c r="O3494" s="139"/>
      <c r="P3494" s="139"/>
      <c r="Q3494" s="139"/>
      <c r="R3494" s="140"/>
    </row>
    <row r="3495" spans="2:18" thickBot="1" x14ac:dyDescent="0.35"/>
    <row r="3496" spans="2:18" x14ac:dyDescent="0.25">
      <c r="B3496" s="173" t="s">
        <v>1</v>
      </c>
      <c r="C3496" s="154"/>
      <c r="D3496" s="154"/>
      <c r="E3496" s="154"/>
      <c r="F3496" s="154"/>
      <c r="G3496" s="154"/>
      <c r="H3496" s="154"/>
      <c r="I3496" s="154"/>
      <c r="J3496" s="154"/>
      <c r="K3496" s="154"/>
      <c r="L3496" s="154"/>
      <c r="M3496" s="154"/>
      <c r="N3496" s="154"/>
      <c r="O3496" s="154"/>
      <c r="P3496" s="154"/>
      <c r="Q3496" s="154"/>
      <c r="R3496" s="155"/>
    </row>
    <row r="3497" spans="2:18" x14ac:dyDescent="0.25">
      <c r="B3497" s="174"/>
      <c r="C3497" s="157"/>
      <c r="D3497" s="157"/>
      <c r="E3497" s="157"/>
      <c r="F3497" s="157"/>
      <c r="G3497" s="157"/>
      <c r="H3497" s="157"/>
      <c r="I3497" s="157"/>
      <c r="J3497" s="157"/>
      <c r="K3497" s="157"/>
      <c r="L3497" s="157"/>
      <c r="M3497" s="157"/>
      <c r="N3497" s="157"/>
      <c r="O3497" s="157"/>
      <c r="P3497" s="157"/>
      <c r="Q3497" s="157"/>
      <c r="R3497" s="158"/>
    </row>
    <row r="3498" spans="2:18" x14ac:dyDescent="0.25">
      <c r="B3498" s="174"/>
      <c r="C3498" s="157"/>
      <c r="D3498" s="157"/>
      <c r="E3498" s="157"/>
      <c r="F3498" s="157"/>
      <c r="G3498" s="157"/>
      <c r="H3498" s="157"/>
      <c r="I3498" s="157"/>
      <c r="J3498" s="157"/>
      <c r="K3498" s="157"/>
      <c r="L3498" s="157"/>
      <c r="M3498" s="157"/>
      <c r="N3498" s="157"/>
      <c r="O3498" s="157"/>
      <c r="P3498" s="157"/>
      <c r="Q3498" s="157"/>
      <c r="R3498" s="158"/>
    </row>
    <row r="3499" spans="2:18" x14ac:dyDescent="0.25">
      <c r="B3499" s="174" t="s">
        <v>2</v>
      </c>
      <c r="C3499" s="157"/>
      <c r="D3499" s="157"/>
      <c r="E3499" s="157"/>
      <c r="F3499" s="157"/>
      <c r="G3499" s="157"/>
      <c r="H3499" s="157"/>
      <c r="I3499" s="157"/>
      <c r="J3499" s="157"/>
      <c r="K3499" s="157"/>
      <c r="L3499" s="157"/>
      <c r="M3499" s="157"/>
      <c r="N3499" s="157"/>
      <c r="O3499" s="157"/>
      <c r="P3499" s="157"/>
      <c r="Q3499" s="157"/>
      <c r="R3499" s="158"/>
    </row>
    <row r="3500" spans="2:18" x14ac:dyDescent="0.25">
      <c r="B3500" s="174"/>
      <c r="C3500" s="157"/>
      <c r="D3500" s="157"/>
      <c r="E3500" s="157"/>
      <c r="F3500" s="157"/>
      <c r="G3500" s="157"/>
      <c r="H3500" s="157"/>
      <c r="I3500" s="157"/>
      <c r="J3500" s="157"/>
      <c r="K3500" s="157"/>
      <c r="L3500" s="157"/>
      <c r="M3500" s="157"/>
      <c r="N3500" s="157"/>
      <c r="O3500" s="157"/>
      <c r="P3500" s="157"/>
      <c r="Q3500" s="157"/>
      <c r="R3500" s="158"/>
    </row>
    <row r="3501" spans="2:18" ht="15.75" thickBot="1" x14ac:dyDescent="0.3">
      <c r="B3501" s="175" t="s">
        <v>3</v>
      </c>
      <c r="C3501" s="146"/>
      <c r="D3501" s="146"/>
      <c r="E3501" s="146"/>
      <c r="F3501" s="146"/>
      <c r="G3501" s="146"/>
      <c r="H3501" s="146"/>
      <c r="I3501" s="146"/>
      <c r="J3501" s="146"/>
      <c r="K3501" s="146"/>
      <c r="L3501" s="146"/>
      <c r="M3501" s="146"/>
      <c r="N3501" s="146"/>
      <c r="O3501" s="146"/>
      <c r="P3501" s="146"/>
      <c r="Q3501" s="146"/>
      <c r="R3501" s="176"/>
    </row>
    <row r="3502" spans="2:18" thickBot="1" x14ac:dyDescent="0.35"/>
    <row r="3503" spans="2:18" ht="14.45" x14ac:dyDescent="0.3">
      <c r="B3503" s="177"/>
      <c r="C3503" s="178"/>
      <c r="D3503" s="178"/>
      <c r="E3503" s="178"/>
      <c r="F3503" s="178"/>
      <c r="G3503" s="178"/>
      <c r="H3503" s="178"/>
      <c r="I3503" s="178"/>
      <c r="J3503" s="178"/>
      <c r="K3503" s="178"/>
      <c r="L3503" s="178"/>
      <c r="M3503" s="178"/>
      <c r="N3503" s="178"/>
      <c r="O3503" s="178"/>
      <c r="P3503" s="178"/>
      <c r="Q3503" s="178"/>
      <c r="R3503" s="9"/>
    </row>
    <row r="3504" spans="2:18" ht="15.75" thickBot="1" x14ac:dyDescent="0.3">
      <c r="B3504" s="143" t="s">
        <v>4</v>
      </c>
      <c r="C3504" s="144"/>
      <c r="D3504" s="146" t="s">
        <v>273</v>
      </c>
      <c r="E3504" s="146"/>
      <c r="F3504" s="58"/>
      <c r="G3504" s="58" t="s">
        <v>7</v>
      </c>
      <c r="H3504" s="179">
        <v>43548</v>
      </c>
      <c r="I3504" s="146"/>
      <c r="J3504" s="58"/>
      <c r="K3504" s="58" t="s">
        <v>11</v>
      </c>
      <c r="L3504" s="147" t="s">
        <v>228</v>
      </c>
      <c r="M3504" s="147"/>
      <c r="N3504" s="58"/>
      <c r="O3504" s="58" t="s">
        <v>13</v>
      </c>
      <c r="P3504" s="100" t="s">
        <v>295</v>
      </c>
      <c r="Q3504" s="144"/>
      <c r="R3504" s="145"/>
    </row>
    <row r="3505" spans="2:18" ht="14.45" x14ac:dyDescent="0.3">
      <c r="B3505" s="143"/>
      <c r="C3505" s="144"/>
      <c r="D3505" s="144"/>
      <c r="E3505" s="144"/>
      <c r="F3505" s="144"/>
      <c r="G3505" s="144"/>
      <c r="H3505" s="144"/>
      <c r="I3505" s="144"/>
      <c r="J3505" s="144"/>
      <c r="K3505" s="144"/>
      <c r="L3505" s="144"/>
      <c r="M3505" s="144"/>
      <c r="N3505" s="144"/>
      <c r="O3505" s="144"/>
      <c r="P3505" s="144"/>
      <c r="Q3505" s="144"/>
      <c r="R3505" s="145"/>
    </row>
    <row r="3506" spans="2:18" ht="15.75" thickBot="1" x14ac:dyDescent="0.3">
      <c r="B3506" s="143" t="s">
        <v>5</v>
      </c>
      <c r="C3506" s="144"/>
      <c r="D3506" s="146"/>
      <c r="E3506" s="146"/>
      <c r="F3506" s="58"/>
      <c r="G3506" s="58" t="s">
        <v>8</v>
      </c>
      <c r="H3506" s="146">
        <v>1230</v>
      </c>
      <c r="I3506" s="146"/>
      <c r="J3506" s="58"/>
      <c r="K3506" s="58" t="s">
        <v>12</v>
      </c>
      <c r="L3506" s="180"/>
      <c r="M3506" s="181"/>
      <c r="N3506" s="58"/>
      <c r="O3506" s="58" t="s">
        <v>14</v>
      </c>
      <c r="P3506" s="28" t="s">
        <v>297</v>
      </c>
      <c r="Q3506" s="144"/>
      <c r="R3506" s="145"/>
    </row>
    <row r="3507" spans="2:18" ht="14.45" x14ac:dyDescent="0.3">
      <c r="B3507" s="143"/>
      <c r="C3507" s="144"/>
      <c r="D3507" s="144"/>
      <c r="E3507" s="144"/>
      <c r="F3507" s="144"/>
      <c r="G3507" s="144"/>
      <c r="H3507" s="144"/>
      <c r="I3507" s="144"/>
      <c r="J3507" s="144"/>
      <c r="K3507" s="144"/>
      <c r="L3507" s="144"/>
      <c r="M3507" s="144"/>
      <c r="N3507" s="144"/>
      <c r="O3507" s="144"/>
      <c r="P3507" s="144"/>
      <c r="Q3507" s="144"/>
      <c r="R3507" s="145"/>
    </row>
    <row r="3508" spans="2:18" ht="15.75" thickBot="1" x14ac:dyDescent="0.3">
      <c r="B3508" s="143" t="s">
        <v>6</v>
      </c>
      <c r="C3508" s="144"/>
      <c r="D3508" s="146" t="s">
        <v>213</v>
      </c>
      <c r="E3508" s="146"/>
      <c r="F3508" s="58"/>
      <c r="G3508" s="58" t="s">
        <v>9</v>
      </c>
      <c r="H3508" s="146" t="s">
        <v>214</v>
      </c>
      <c r="I3508" s="146"/>
      <c r="J3508" s="58"/>
      <c r="K3508" s="58" t="s">
        <v>10</v>
      </c>
      <c r="L3508" s="180"/>
      <c r="M3508" s="181"/>
      <c r="N3508" s="58"/>
      <c r="O3508" s="58" t="s">
        <v>15</v>
      </c>
      <c r="P3508" s="47">
        <v>121</v>
      </c>
      <c r="Q3508" s="46" t="s">
        <v>16</v>
      </c>
      <c r="R3508" s="48">
        <v>154</v>
      </c>
    </row>
    <row r="3509" spans="2:18" thickBot="1" x14ac:dyDescent="0.35">
      <c r="B3509" s="148"/>
      <c r="C3509" s="149"/>
      <c r="D3509" s="149"/>
      <c r="E3509" s="149"/>
      <c r="F3509" s="149"/>
      <c r="G3509" s="149"/>
      <c r="H3509" s="149"/>
      <c r="I3509" s="149"/>
      <c r="J3509" s="149"/>
      <c r="K3509" s="149"/>
      <c r="L3509" s="149"/>
      <c r="M3509" s="149"/>
      <c r="N3509" s="149"/>
      <c r="O3509" s="149"/>
      <c r="P3509" s="149"/>
      <c r="Q3509" s="149"/>
      <c r="R3509" s="150"/>
    </row>
    <row r="3510" spans="2:18" thickBot="1" x14ac:dyDescent="0.35"/>
    <row r="3511" spans="2:18" x14ac:dyDescent="0.25">
      <c r="B3511" s="182" t="s">
        <v>17</v>
      </c>
      <c r="C3511" s="183"/>
      <c r="D3511" s="183"/>
      <c r="E3511" s="183"/>
      <c r="F3511" s="183"/>
      <c r="G3511" s="183"/>
      <c r="H3511" s="183"/>
      <c r="I3511" s="184"/>
      <c r="J3511" s="153" t="s">
        <v>24</v>
      </c>
      <c r="K3511" s="154"/>
      <c r="L3511" s="154"/>
      <c r="M3511" s="154"/>
      <c r="N3511" s="154"/>
      <c r="O3511" s="154"/>
      <c r="P3511" s="154"/>
      <c r="Q3511" s="154"/>
      <c r="R3511" s="155"/>
    </row>
    <row r="3512" spans="2:18" x14ac:dyDescent="0.25">
      <c r="B3512" s="185" t="s">
        <v>18</v>
      </c>
      <c r="C3512" s="187" t="s">
        <v>19</v>
      </c>
      <c r="D3512" s="187" t="s">
        <v>20</v>
      </c>
      <c r="E3512" s="180" t="s">
        <v>25</v>
      </c>
      <c r="F3512" s="181"/>
      <c r="G3512" s="180" t="s">
        <v>26</v>
      </c>
      <c r="H3512" s="181"/>
      <c r="I3512" s="187" t="s">
        <v>23</v>
      </c>
      <c r="J3512" s="156"/>
      <c r="K3512" s="157"/>
      <c r="L3512" s="157"/>
      <c r="M3512" s="157"/>
      <c r="N3512" s="157"/>
      <c r="O3512" s="157"/>
      <c r="P3512" s="157"/>
      <c r="Q3512" s="157"/>
      <c r="R3512" s="158"/>
    </row>
    <row r="3513" spans="2:18" x14ac:dyDescent="0.25">
      <c r="B3513" s="186"/>
      <c r="C3513" s="188"/>
      <c r="D3513" s="188"/>
      <c r="E3513" s="6" t="s">
        <v>21</v>
      </c>
      <c r="F3513" s="6" t="s">
        <v>22</v>
      </c>
      <c r="G3513" s="6" t="s">
        <v>21</v>
      </c>
      <c r="H3513" s="6" t="s">
        <v>22</v>
      </c>
      <c r="I3513" s="188"/>
      <c r="J3513" s="159"/>
      <c r="K3513" s="160"/>
      <c r="L3513" s="160"/>
      <c r="M3513" s="160"/>
      <c r="N3513" s="160"/>
      <c r="O3513" s="160"/>
      <c r="P3513" s="160"/>
      <c r="Q3513" s="160"/>
      <c r="R3513" s="161"/>
    </row>
    <row r="3514" spans="2:18" ht="27.6" customHeight="1" x14ac:dyDescent="0.25">
      <c r="B3514" s="11" t="s">
        <v>50</v>
      </c>
      <c r="C3514" s="12" t="s">
        <v>58</v>
      </c>
      <c r="D3514" s="12" t="s">
        <v>56</v>
      </c>
      <c r="E3514" s="12" t="s">
        <v>62</v>
      </c>
      <c r="F3514" s="12" t="s">
        <v>268</v>
      </c>
      <c r="G3514" s="3"/>
      <c r="H3514" s="3"/>
      <c r="I3514" s="97" t="s">
        <v>870</v>
      </c>
      <c r="J3514" s="164" t="s">
        <v>151</v>
      </c>
      <c r="K3514" s="165"/>
      <c r="L3514" s="165"/>
      <c r="M3514" s="165"/>
      <c r="N3514" s="165"/>
      <c r="O3514" s="165"/>
      <c r="P3514" s="165"/>
      <c r="Q3514" s="165"/>
      <c r="R3514" s="166"/>
    </row>
    <row r="3515" spans="2:18" ht="38.450000000000003" customHeight="1" x14ac:dyDescent="0.25">
      <c r="B3515" s="11" t="s">
        <v>94</v>
      </c>
      <c r="C3515" s="12" t="s">
        <v>58</v>
      </c>
      <c r="D3515" s="12" t="s">
        <v>56</v>
      </c>
      <c r="E3515" s="12" t="s">
        <v>62</v>
      </c>
      <c r="F3515" s="12" t="s">
        <v>268</v>
      </c>
      <c r="G3515" s="3"/>
      <c r="H3515" s="3"/>
      <c r="I3515" s="3"/>
      <c r="J3515" s="164" t="s">
        <v>93</v>
      </c>
      <c r="K3515" s="165"/>
      <c r="L3515" s="165"/>
      <c r="M3515" s="165"/>
      <c r="N3515" s="165"/>
      <c r="O3515" s="165"/>
      <c r="P3515" s="165"/>
      <c r="Q3515" s="165"/>
      <c r="R3515" s="166"/>
    </row>
    <row r="3516" spans="2:18" ht="14.45" customHeight="1" x14ac:dyDescent="0.25">
      <c r="B3516" s="191" t="s">
        <v>51</v>
      </c>
      <c r="C3516" s="192"/>
      <c r="D3516" s="192"/>
      <c r="E3516" s="192"/>
      <c r="F3516" s="192"/>
      <c r="G3516" s="192"/>
      <c r="H3516" s="192"/>
      <c r="I3516" s="193"/>
      <c r="J3516" s="167" t="s">
        <v>380</v>
      </c>
      <c r="K3516" s="168"/>
      <c r="L3516" s="168"/>
      <c r="M3516" s="168"/>
      <c r="N3516" s="168"/>
      <c r="O3516" s="168"/>
      <c r="P3516" s="168"/>
      <c r="Q3516" s="168"/>
      <c r="R3516" s="169"/>
    </row>
    <row r="3517" spans="2:18" ht="76.150000000000006" customHeight="1" x14ac:dyDescent="0.25">
      <c r="B3517" s="194"/>
      <c r="C3517" s="195"/>
      <c r="D3517" s="195"/>
      <c r="E3517" s="195"/>
      <c r="F3517" s="195"/>
      <c r="G3517" s="195"/>
      <c r="H3517" s="195"/>
      <c r="I3517" s="196"/>
      <c r="J3517" s="170"/>
      <c r="K3517" s="171"/>
      <c r="L3517" s="171"/>
      <c r="M3517" s="171"/>
      <c r="N3517" s="171"/>
      <c r="O3517" s="171"/>
      <c r="P3517" s="171"/>
      <c r="Q3517" s="171"/>
      <c r="R3517" s="172"/>
    </row>
    <row r="3518" spans="2:18" x14ac:dyDescent="0.25">
      <c r="B3518" s="191" t="s">
        <v>54</v>
      </c>
      <c r="C3518" s="192"/>
      <c r="D3518" s="192"/>
      <c r="E3518" s="192"/>
      <c r="F3518" s="192"/>
      <c r="G3518" s="192"/>
      <c r="H3518" s="192"/>
      <c r="I3518" s="193"/>
      <c r="J3518" s="132" t="s">
        <v>433</v>
      </c>
      <c r="K3518" s="133"/>
      <c r="L3518" s="133"/>
      <c r="M3518" s="133"/>
      <c r="N3518" s="133"/>
      <c r="O3518" s="133"/>
      <c r="P3518" s="133"/>
      <c r="Q3518" s="133"/>
      <c r="R3518" s="134"/>
    </row>
    <row r="3519" spans="2:18" x14ac:dyDescent="0.25">
      <c r="B3519" s="194"/>
      <c r="C3519" s="195"/>
      <c r="D3519" s="195"/>
      <c r="E3519" s="195"/>
      <c r="F3519" s="195"/>
      <c r="G3519" s="195"/>
      <c r="H3519" s="195"/>
      <c r="I3519" s="196"/>
      <c r="J3519" s="135"/>
      <c r="K3519" s="136"/>
      <c r="L3519" s="136"/>
      <c r="M3519" s="136"/>
      <c r="N3519" s="136"/>
      <c r="O3519" s="136"/>
      <c r="P3519" s="136"/>
      <c r="Q3519" s="136"/>
      <c r="R3519" s="137"/>
    </row>
    <row r="3520" spans="2:18" x14ac:dyDescent="0.25">
      <c r="B3520" s="191" t="s">
        <v>434</v>
      </c>
      <c r="C3520" s="192"/>
      <c r="D3520" s="192"/>
      <c r="E3520" s="192"/>
      <c r="F3520" s="192"/>
      <c r="G3520" s="192"/>
      <c r="H3520" s="192"/>
      <c r="I3520" s="193"/>
      <c r="J3520" s="135"/>
      <c r="K3520" s="136"/>
      <c r="L3520" s="136"/>
      <c r="M3520" s="136"/>
      <c r="N3520" s="136"/>
      <c r="O3520" s="136"/>
      <c r="P3520" s="136"/>
      <c r="Q3520" s="136"/>
      <c r="R3520" s="137"/>
    </row>
    <row r="3521" spans="2:18" ht="15.75" thickBot="1" x14ac:dyDescent="0.3">
      <c r="B3521" s="197"/>
      <c r="C3521" s="198"/>
      <c r="D3521" s="198"/>
      <c r="E3521" s="198"/>
      <c r="F3521" s="198"/>
      <c r="G3521" s="198"/>
      <c r="H3521" s="198"/>
      <c r="I3521" s="199"/>
      <c r="J3521" s="138"/>
      <c r="K3521" s="139"/>
      <c r="L3521" s="139"/>
      <c r="M3521" s="139"/>
      <c r="N3521" s="139"/>
      <c r="O3521" s="139"/>
      <c r="P3521" s="139"/>
      <c r="Q3521" s="139"/>
      <c r="R3521" s="140"/>
    </row>
    <row r="3522" spans="2:18" thickBot="1" x14ac:dyDescent="0.35"/>
    <row r="3523" spans="2:18" x14ac:dyDescent="0.25">
      <c r="B3523" s="173" t="s">
        <v>1</v>
      </c>
      <c r="C3523" s="154"/>
      <c r="D3523" s="154"/>
      <c r="E3523" s="154"/>
      <c r="F3523" s="154"/>
      <c r="G3523" s="154"/>
      <c r="H3523" s="154"/>
      <c r="I3523" s="154"/>
      <c r="J3523" s="154"/>
      <c r="K3523" s="154"/>
      <c r="L3523" s="154"/>
      <c r="M3523" s="154"/>
      <c r="N3523" s="154"/>
      <c r="O3523" s="154"/>
      <c r="P3523" s="154"/>
      <c r="Q3523" s="154"/>
      <c r="R3523" s="155"/>
    </row>
    <row r="3524" spans="2:18" x14ac:dyDescent="0.25">
      <c r="B3524" s="174"/>
      <c r="C3524" s="157"/>
      <c r="D3524" s="157"/>
      <c r="E3524" s="157"/>
      <c r="F3524" s="157"/>
      <c r="G3524" s="157"/>
      <c r="H3524" s="157"/>
      <c r="I3524" s="157"/>
      <c r="J3524" s="157"/>
      <c r="K3524" s="157"/>
      <c r="L3524" s="157"/>
      <c r="M3524" s="157"/>
      <c r="N3524" s="157"/>
      <c r="O3524" s="157"/>
      <c r="P3524" s="157"/>
      <c r="Q3524" s="157"/>
      <c r="R3524" s="158"/>
    </row>
    <row r="3525" spans="2:18" x14ac:dyDescent="0.25">
      <c r="B3525" s="174"/>
      <c r="C3525" s="157"/>
      <c r="D3525" s="157"/>
      <c r="E3525" s="157"/>
      <c r="F3525" s="157"/>
      <c r="G3525" s="157"/>
      <c r="H3525" s="157"/>
      <c r="I3525" s="157"/>
      <c r="J3525" s="157"/>
      <c r="K3525" s="157"/>
      <c r="L3525" s="157"/>
      <c r="M3525" s="157"/>
      <c r="N3525" s="157"/>
      <c r="O3525" s="157"/>
      <c r="P3525" s="157"/>
      <c r="Q3525" s="157"/>
      <c r="R3525" s="158"/>
    </row>
    <row r="3526" spans="2:18" x14ac:dyDescent="0.25">
      <c r="B3526" s="174" t="s">
        <v>2</v>
      </c>
      <c r="C3526" s="157"/>
      <c r="D3526" s="157"/>
      <c r="E3526" s="157"/>
      <c r="F3526" s="157"/>
      <c r="G3526" s="157"/>
      <c r="H3526" s="157"/>
      <c r="I3526" s="157"/>
      <c r="J3526" s="157"/>
      <c r="K3526" s="157"/>
      <c r="L3526" s="157"/>
      <c r="M3526" s="157"/>
      <c r="N3526" s="157"/>
      <c r="O3526" s="157"/>
      <c r="P3526" s="157"/>
      <c r="Q3526" s="157"/>
      <c r="R3526" s="158"/>
    </row>
    <row r="3527" spans="2:18" x14ac:dyDescent="0.25">
      <c r="B3527" s="174"/>
      <c r="C3527" s="157"/>
      <c r="D3527" s="157"/>
      <c r="E3527" s="157"/>
      <c r="F3527" s="157"/>
      <c r="G3527" s="157"/>
      <c r="H3527" s="157"/>
      <c r="I3527" s="157"/>
      <c r="J3527" s="157"/>
      <c r="K3527" s="157"/>
      <c r="L3527" s="157"/>
      <c r="M3527" s="157"/>
      <c r="N3527" s="157"/>
      <c r="O3527" s="157"/>
      <c r="P3527" s="157"/>
      <c r="Q3527" s="157"/>
      <c r="R3527" s="158"/>
    </row>
    <row r="3528" spans="2:18" ht="15.75" thickBot="1" x14ac:dyDescent="0.3">
      <c r="B3528" s="175" t="s">
        <v>3</v>
      </c>
      <c r="C3528" s="146"/>
      <c r="D3528" s="146"/>
      <c r="E3528" s="146"/>
      <c r="F3528" s="146"/>
      <c r="G3528" s="146"/>
      <c r="H3528" s="146"/>
      <c r="I3528" s="146"/>
      <c r="J3528" s="146"/>
      <c r="K3528" s="146"/>
      <c r="L3528" s="146"/>
      <c r="M3528" s="146"/>
      <c r="N3528" s="146"/>
      <c r="O3528" s="146"/>
      <c r="P3528" s="146"/>
      <c r="Q3528" s="146"/>
      <c r="R3528" s="176"/>
    </row>
    <row r="3529" spans="2:18" thickBot="1" x14ac:dyDescent="0.35"/>
    <row r="3530" spans="2:18" ht="14.45" x14ac:dyDescent="0.3">
      <c r="B3530" s="177"/>
      <c r="C3530" s="178"/>
      <c r="D3530" s="178"/>
      <c r="E3530" s="178"/>
      <c r="F3530" s="178"/>
      <c r="G3530" s="178"/>
      <c r="H3530" s="178"/>
      <c r="I3530" s="178"/>
      <c r="J3530" s="178"/>
      <c r="K3530" s="178"/>
      <c r="L3530" s="178"/>
      <c r="M3530" s="178"/>
      <c r="N3530" s="178"/>
      <c r="O3530" s="178"/>
      <c r="P3530" s="178"/>
      <c r="Q3530" s="178"/>
      <c r="R3530" s="9"/>
    </row>
    <row r="3531" spans="2:18" ht="15.75" thickBot="1" x14ac:dyDescent="0.3">
      <c r="B3531" s="143" t="s">
        <v>4</v>
      </c>
      <c r="C3531" s="144"/>
      <c r="D3531" s="146" t="s">
        <v>273</v>
      </c>
      <c r="E3531" s="146"/>
      <c r="F3531" s="58"/>
      <c r="G3531" s="58" t="s">
        <v>7</v>
      </c>
      <c r="H3531" s="179">
        <v>43548</v>
      </c>
      <c r="I3531" s="146"/>
      <c r="J3531" s="58"/>
      <c r="K3531" s="58" t="s">
        <v>11</v>
      </c>
      <c r="L3531" s="147" t="s">
        <v>228</v>
      </c>
      <c r="M3531" s="147"/>
      <c r="N3531" s="58"/>
      <c r="O3531" s="58" t="s">
        <v>13</v>
      </c>
      <c r="P3531" s="100" t="s">
        <v>297</v>
      </c>
      <c r="Q3531" s="144"/>
      <c r="R3531" s="145"/>
    </row>
    <row r="3532" spans="2:18" ht="14.45" x14ac:dyDescent="0.3">
      <c r="B3532" s="143"/>
      <c r="C3532" s="144"/>
      <c r="D3532" s="144"/>
      <c r="E3532" s="144"/>
      <c r="F3532" s="144"/>
      <c r="G3532" s="144"/>
      <c r="H3532" s="144"/>
      <c r="I3532" s="144"/>
      <c r="J3532" s="144"/>
      <c r="K3532" s="144"/>
      <c r="L3532" s="144"/>
      <c r="M3532" s="144"/>
      <c r="N3532" s="144"/>
      <c r="O3532" s="144"/>
      <c r="P3532" s="144"/>
      <c r="Q3532" s="144"/>
      <c r="R3532" s="145"/>
    </row>
    <row r="3533" spans="2:18" ht="15.75" thickBot="1" x14ac:dyDescent="0.3">
      <c r="B3533" s="143" t="s">
        <v>5</v>
      </c>
      <c r="C3533" s="144"/>
      <c r="D3533" s="146"/>
      <c r="E3533" s="146"/>
      <c r="F3533" s="58"/>
      <c r="G3533" s="58" t="s">
        <v>8</v>
      </c>
      <c r="H3533" s="146">
        <v>1230</v>
      </c>
      <c r="I3533" s="146"/>
      <c r="J3533" s="58"/>
      <c r="K3533" s="58" t="s">
        <v>12</v>
      </c>
      <c r="L3533" s="180"/>
      <c r="M3533" s="181"/>
      <c r="N3533" s="58"/>
      <c r="O3533" s="58" t="s">
        <v>14</v>
      </c>
      <c r="P3533" s="28" t="s">
        <v>435</v>
      </c>
      <c r="Q3533" s="144"/>
      <c r="R3533" s="145"/>
    </row>
    <row r="3534" spans="2:18" ht="14.45" x14ac:dyDescent="0.3">
      <c r="B3534" s="143"/>
      <c r="C3534" s="144"/>
      <c r="D3534" s="144"/>
      <c r="E3534" s="144"/>
      <c r="F3534" s="144"/>
      <c r="G3534" s="144"/>
      <c r="H3534" s="144"/>
      <c r="I3534" s="144"/>
      <c r="J3534" s="144"/>
      <c r="K3534" s="144"/>
      <c r="L3534" s="144"/>
      <c r="M3534" s="144"/>
      <c r="N3534" s="144"/>
      <c r="O3534" s="144"/>
      <c r="P3534" s="144"/>
      <c r="Q3534" s="144"/>
      <c r="R3534" s="145"/>
    </row>
    <row r="3535" spans="2:18" ht="15.75" thickBot="1" x14ac:dyDescent="0.3">
      <c r="B3535" s="143" t="s">
        <v>6</v>
      </c>
      <c r="C3535" s="144"/>
      <c r="D3535" s="146" t="s">
        <v>213</v>
      </c>
      <c r="E3535" s="146"/>
      <c r="F3535" s="58"/>
      <c r="G3535" s="58" t="s">
        <v>9</v>
      </c>
      <c r="H3535" s="146" t="s">
        <v>214</v>
      </c>
      <c r="I3535" s="146"/>
      <c r="J3535" s="58"/>
      <c r="K3535" s="58" t="s">
        <v>10</v>
      </c>
      <c r="L3535" s="180"/>
      <c r="M3535" s="181"/>
      <c r="N3535" s="58"/>
      <c r="O3535" s="58" t="s">
        <v>15</v>
      </c>
      <c r="P3535" s="47">
        <v>122</v>
      </c>
      <c r="Q3535" s="46" t="s">
        <v>16</v>
      </c>
      <c r="R3535" s="48">
        <v>154</v>
      </c>
    </row>
    <row r="3536" spans="2:18" thickBot="1" x14ac:dyDescent="0.35">
      <c r="B3536" s="148"/>
      <c r="C3536" s="149"/>
      <c r="D3536" s="149"/>
      <c r="E3536" s="149"/>
      <c r="F3536" s="149"/>
      <c r="G3536" s="149"/>
      <c r="H3536" s="149"/>
      <c r="I3536" s="149"/>
      <c r="J3536" s="149"/>
      <c r="K3536" s="149"/>
      <c r="L3536" s="149"/>
      <c r="M3536" s="149"/>
      <c r="N3536" s="149"/>
      <c r="O3536" s="149"/>
      <c r="P3536" s="149"/>
      <c r="Q3536" s="149"/>
      <c r="R3536" s="150"/>
    </row>
    <row r="3537" spans="2:18" thickBot="1" x14ac:dyDescent="0.35"/>
    <row r="3538" spans="2:18" x14ac:dyDescent="0.25">
      <c r="B3538" s="182" t="s">
        <v>17</v>
      </c>
      <c r="C3538" s="183"/>
      <c r="D3538" s="183"/>
      <c r="E3538" s="183"/>
      <c r="F3538" s="183"/>
      <c r="G3538" s="183"/>
      <c r="H3538" s="183"/>
      <c r="I3538" s="184"/>
      <c r="J3538" s="153" t="s">
        <v>24</v>
      </c>
      <c r="K3538" s="154"/>
      <c r="L3538" s="154"/>
      <c r="M3538" s="154"/>
      <c r="N3538" s="154"/>
      <c r="O3538" s="154"/>
      <c r="P3538" s="154"/>
      <c r="Q3538" s="154"/>
      <c r="R3538" s="155"/>
    </row>
    <row r="3539" spans="2:18" x14ac:dyDescent="0.25">
      <c r="B3539" s="185" t="s">
        <v>18</v>
      </c>
      <c r="C3539" s="187" t="s">
        <v>19</v>
      </c>
      <c r="D3539" s="187" t="s">
        <v>20</v>
      </c>
      <c r="E3539" s="180" t="s">
        <v>25</v>
      </c>
      <c r="F3539" s="181"/>
      <c r="G3539" s="180" t="s">
        <v>26</v>
      </c>
      <c r="H3539" s="181"/>
      <c r="I3539" s="187" t="s">
        <v>23</v>
      </c>
      <c r="J3539" s="156"/>
      <c r="K3539" s="157"/>
      <c r="L3539" s="157"/>
      <c r="M3539" s="157"/>
      <c r="N3539" s="157"/>
      <c r="O3539" s="157"/>
      <c r="P3539" s="157"/>
      <c r="Q3539" s="157"/>
      <c r="R3539" s="158"/>
    </row>
    <row r="3540" spans="2:18" x14ac:dyDescent="0.25">
      <c r="B3540" s="186"/>
      <c r="C3540" s="188"/>
      <c r="D3540" s="188"/>
      <c r="E3540" s="6" t="s">
        <v>21</v>
      </c>
      <c r="F3540" s="6" t="s">
        <v>22</v>
      </c>
      <c r="G3540" s="6" t="s">
        <v>21</v>
      </c>
      <c r="H3540" s="6" t="s">
        <v>22</v>
      </c>
      <c r="I3540" s="188"/>
      <c r="J3540" s="159"/>
      <c r="K3540" s="160"/>
      <c r="L3540" s="160"/>
      <c r="M3540" s="160"/>
      <c r="N3540" s="160"/>
      <c r="O3540" s="160"/>
      <c r="P3540" s="160"/>
      <c r="Q3540" s="160"/>
      <c r="R3540" s="161"/>
    </row>
    <row r="3541" spans="2:18" ht="39.6" customHeight="1" x14ac:dyDescent="0.25">
      <c r="B3541" s="11" t="s">
        <v>50</v>
      </c>
      <c r="C3541" s="12" t="s">
        <v>58</v>
      </c>
      <c r="D3541" s="12" t="s">
        <v>56</v>
      </c>
      <c r="E3541" s="12" t="s">
        <v>62</v>
      </c>
      <c r="F3541" s="12" t="s">
        <v>268</v>
      </c>
      <c r="G3541" s="3"/>
      <c r="H3541" s="3"/>
      <c r="I3541" s="114" t="s">
        <v>871</v>
      </c>
      <c r="J3541" s="164" t="s">
        <v>151</v>
      </c>
      <c r="K3541" s="165"/>
      <c r="L3541" s="165"/>
      <c r="M3541" s="165"/>
      <c r="N3541" s="165"/>
      <c r="O3541" s="165"/>
      <c r="P3541" s="165"/>
      <c r="Q3541" s="165"/>
      <c r="R3541" s="166"/>
    </row>
    <row r="3542" spans="2:18" ht="32.450000000000003" customHeight="1" x14ac:dyDescent="0.25">
      <c r="B3542" s="11" t="s">
        <v>94</v>
      </c>
      <c r="C3542" s="12" t="s">
        <v>58</v>
      </c>
      <c r="D3542" s="12" t="s">
        <v>56</v>
      </c>
      <c r="E3542" s="12" t="s">
        <v>62</v>
      </c>
      <c r="F3542" s="12" t="s">
        <v>268</v>
      </c>
      <c r="G3542" s="3"/>
      <c r="H3542" s="3"/>
      <c r="I3542" s="3"/>
      <c r="J3542" s="164" t="s">
        <v>93</v>
      </c>
      <c r="K3542" s="165"/>
      <c r="L3542" s="165"/>
      <c r="M3542" s="165"/>
      <c r="N3542" s="165"/>
      <c r="O3542" s="165"/>
      <c r="P3542" s="165"/>
      <c r="Q3542" s="165"/>
      <c r="R3542" s="166"/>
    </row>
    <row r="3543" spans="2:18" ht="33.6" customHeight="1" x14ac:dyDescent="0.25">
      <c r="B3543" s="191" t="s">
        <v>51</v>
      </c>
      <c r="C3543" s="192"/>
      <c r="D3543" s="192"/>
      <c r="E3543" s="192"/>
      <c r="F3543" s="192"/>
      <c r="G3543" s="192"/>
      <c r="H3543" s="192"/>
      <c r="I3543" s="193"/>
      <c r="J3543" s="167" t="s">
        <v>380</v>
      </c>
      <c r="K3543" s="168"/>
      <c r="L3543" s="168"/>
      <c r="M3543" s="168"/>
      <c r="N3543" s="168"/>
      <c r="O3543" s="168"/>
      <c r="P3543" s="168"/>
      <c r="Q3543" s="168"/>
      <c r="R3543" s="169"/>
    </row>
    <row r="3544" spans="2:18" ht="49.9" customHeight="1" x14ac:dyDescent="0.25">
      <c r="B3544" s="194"/>
      <c r="C3544" s="195"/>
      <c r="D3544" s="195"/>
      <c r="E3544" s="195"/>
      <c r="F3544" s="195"/>
      <c r="G3544" s="195"/>
      <c r="H3544" s="195"/>
      <c r="I3544" s="196"/>
      <c r="J3544" s="170"/>
      <c r="K3544" s="171"/>
      <c r="L3544" s="171"/>
      <c r="M3544" s="171"/>
      <c r="N3544" s="171"/>
      <c r="O3544" s="171"/>
      <c r="P3544" s="171"/>
      <c r="Q3544" s="171"/>
      <c r="R3544" s="172"/>
    </row>
    <row r="3545" spans="2:18" ht="37.9" customHeight="1" x14ac:dyDescent="0.25">
      <c r="B3545" s="191" t="s">
        <v>54</v>
      </c>
      <c r="C3545" s="192"/>
      <c r="D3545" s="192"/>
      <c r="E3545" s="192"/>
      <c r="F3545" s="192"/>
      <c r="G3545" s="192"/>
      <c r="H3545" s="192"/>
      <c r="I3545" s="193"/>
      <c r="J3545" s="132" t="s">
        <v>433</v>
      </c>
      <c r="K3545" s="133"/>
      <c r="L3545" s="133"/>
      <c r="M3545" s="133"/>
      <c r="N3545" s="133"/>
      <c r="O3545" s="133"/>
      <c r="P3545" s="133"/>
      <c r="Q3545" s="133"/>
      <c r="R3545" s="134"/>
    </row>
    <row r="3546" spans="2:18" ht="14.45" hidden="1" x14ac:dyDescent="0.3">
      <c r="B3546" s="194"/>
      <c r="C3546" s="195"/>
      <c r="D3546" s="195"/>
      <c r="E3546" s="195"/>
      <c r="F3546" s="195"/>
      <c r="G3546" s="195"/>
      <c r="H3546" s="195"/>
      <c r="I3546" s="196"/>
      <c r="J3546" s="135"/>
      <c r="K3546" s="136"/>
      <c r="L3546" s="136"/>
      <c r="M3546" s="136"/>
      <c r="N3546" s="136"/>
      <c r="O3546" s="136"/>
      <c r="P3546" s="136"/>
      <c r="Q3546" s="136"/>
      <c r="R3546" s="137"/>
    </row>
    <row r="3547" spans="2:18" ht="14.45" hidden="1" x14ac:dyDescent="0.3">
      <c r="B3547" s="191" t="s">
        <v>434</v>
      </c>
      <c r="C3547" s="192"/>
      <c r="D3547" s="192"/>
      <c r="E3547" s="192"/>
      <c r="F3547" s="192"/>
      <c r="G3547" s="192"/>
      <c r="H3547" s="192"/>
      <c r="I3547" s="193"/>
      <c r="J3547" s="135"/>
      <c r="K3547" s="136"/>
      <c r="L3547" s="136"/>
      <c r="M3547" s="136"/>
      <c r="N3547" s="136"/>
      <c r="O3547" s="136"/>
      <c r="P3547" s="136"/>
      <c r="Q3547" s="136"/>
      <c r="R3547" s="137"/>
    </row>
    <row r="3548" spans="2:18" ht="15.75" thickBot="1" x14ac:dyDescent="0.3">
      <c r="B3548" s="197"/>
      <c r="C3548" s="198"/>
      <c r="D3548" s="198"/>
      <c r="E3548" s="198"/>
      <c r="F3548" s="198"/>
      <c r="G3548" s="198"/>
      <c r="H3548" s="198"/>
      <c r="I3548" s="199"/>
      <c r="J3548" s="138"/>
      <c r="K3548" s="139"/>
      <c r="L3548" s="139"/>
      <c r="M3548" s="139"/>
      <c r="N3548" s="139"/>
      <c r="O3548" s="139"/>
      <c r="P3548" s="139"/>
      <c r="Q3548" s="139"/>
      <c r="R3548" s="140"/>
    </row>
    <row r="3549" spans="2:18" thickBot="1" x14ac:dyDescent="0.35"/>
    <row r="3550" spans="2:18" x14ac:dyDescent="0.25">
      <c r="B3550" s="173" t="s">
        <v>1</v>
      </c>
      <c r="C3550" s="154"/>
      <c r="D3550" s="154"/>
      <c r="E3550" s="154"/>
      <c r="F3550" s="154"/>
      <c r="G3550" s="154"/>
      <c r="H3550" s="154"/>
      <c r="I3550" s="154"/>
      <c r="J3550" s="154"/>
      <c r="K3550" s="154"/>
      <c r="L3550" s="154"/>
      <c r="M3550" s="154"/>
      <c r="N3550" s="154"/>
      <c r="O3550" s="154"/>
      <c r="P3550" s="154"/>
      <c r="Q3550" s="154"/>
      <c r="R3550" s="155"/>
    </row>
    <row r="3551" spans="2:18" x14ac:dyDescent="0.25">
      <c r="B3551" s="174"/>
      <c r="C3551" s="157"/>
      <c r="D3551" s="157"/>
      <c r="E3551" s="157"/>
      <c r="F3551" s="157"/>
      <c r="G3551" s="157"/>
      <c r="H3551" s="157"/>
      <c r="I3551" s="157"/>
      <c r="J3551" s="157"/>
      <c r="K3551" s="157"/>
      <c r="L3551" s="157"/>
      <c r="M3551" s="157"/>
      <c r="N3551" s="157"/>
      <c r="O3551" s="157"/>
      <c r="P3551" s="157"/>
      <c r="Q3551" s="157"/>
      <c r="R3551" s="158"/>
    </row>
    <row r="3552" spans="2:18" x14ac:dyDescent="0.25">
      <c r="B3552" s="174"/>
      <c r="C3552" s="157"/>
      <c r="D3552" s="157"/>
      <c r="E3552" s="157"/>
      <c r="F3552" s="157"/>
      <c r="G3552" s="157"/>
      <c r="H3552" s="157"/>
      <c r="I3552" s="157"/>
      <c r="J3552" s="157"/>
      <c r="K3552" s="157"/>
      <c r="L3552" s="157"/>
      <c r="M3552" s="157"/>
      <c r="N3552" s="157"/>
      <c r="O3552" s="157"/>
      <c r="P3552" s="157"/>
      <c r="Q3552" s="157"/>
      <c r="R3552" s="158"/>
    </row>
    <row r="3553" spans="2:18" x14ac:dyDescent="0.25">
      <c r="B3553" s="174" t="s">
        <v>2</v>
      </c>
      <c r="C3553" s="157"/>
      <c r="D3553" s="157"/>
      <c r="E3553" s="157"/>
      <c r="F3553" s="157"/>
      <c r="G3553" s="157"/>
      <c r="H3553" s="157"/>
      <c r="I3553" s="157"/>
      <c r="J3553" s="157"/>
      <c r="K3553" s="157"/>
      <c r="L3553" s="157"/>
      <c r="M3553" s="157"/>
      <c r="N3553" s="157"/>
      <c r="O3553" s="157"/>
      <c r="P3553" s="157"/>
      <c r="Q3553" s="157"/>
      <c r="R3553" s="158"/>
    </row>
    <row r="3554" spans="2:18" x14ac:dyDescent="0.25">
      <c r="B3554" s="174"/>
      <c r="C3554" s="157"/>
      <c r="D3554" s="157"/>
      <c r="E3554" s="157"/>
      <c r="F3554" s="157"/>
      <c r="G3554" s="157"/>
      <c r="H3554" s="157"/>
      <c r="I3554" s="157"/>
      <c r="J3554" s="157"/>
      <c r="K3554" s="157"/>
      <c r="L3554" s="157"/>
      <c r="M3554" s="157"/>
      <c r="N3554" s="157"/>
      <c r="O3554" s="157"/>
      <c r="P3554" s="157"/>
      <c r="Q3554" s="157"/>
      <c r="R3554" s="158"/>
    </row>
    <row r="3555" spans="2:18" ht="15.75" thickBot="1" x14ac:dyDescent="0.3">
      <c r="B3555" s="175" t="s">
        <v>3</v>
      </c>
      <c r="C3555" s="146"/>
      <c r="D3555" s="146"/>
      <c r="E3555" s="146"/>
      <c r="F3555" s="146"/>
      <c r="G3555" s="146"/>
      <c r="H3555" s="146"/>
      <c r="I3555" s="146"/>
      <c r="J3555" s="146"/>
      <c r="K3555" s="146"/>
      <c r="L3555" s="146"/>
      <c r="M3555" s="146"/>
      <c r="N3555" s="146"/>
      <c r="O3555" s="146"/>
      <c r="P3555" s="146"/>
      <c r="Q3555" s="146"/>
      <c r="R3555" s="176"/>
    </row>
    <row r="3556" spans="2:18" thickBot="1" x14ac:dyDescent="0.35"/>
    <row r="3557" spans="2:18" ht="14.45" x14ac:dyDescent="0.3">
      <c r="B3557" s="177"/>
      <c r="C3557" s="178"/>
      <c r="D3557" s="178"/>
      <c r="E3557" s="178"/>
      <c r="F3557" s="178"/>
      <c r="G3557" s="178"/>
      <c r="H3557" s="178"/>
      <c r="I3557" s="178"/>
      <c r="J3557" s="178"/>
      <c r="K3557" s="178"/>
      <c r="L3557" s="178"/>
      <c r="M3557" s="178"/>
      <c r="N3557" s="178"/>
      <c r="O3557" s="178"/>
      <c r="P3557" s="178"/>
      <c r="Q3557" s="178"/>
      <c r="R3557" s="9"/>
    </row>
    <row r="3558" spans="2:18" ht="15.75" thickBot="1" x14ac:dyDescent="0.3">
      <c r="B3558" s="143" t="s">
        <v>4</v>
      </c>
      <c r="C3558" s="144"/>
      <c r="D3558" s="146" t="s">
        <v>273</v>
      </c>
      <c r="E3558" s="146"/>
      <c r="F3558" s="58"/>
      <c r="G3558" s="58" t="s">
        <v>7</v>
      </c>
      <c r="H3558" s="179">
        <v>43548</v>
      </c>
      <c r="I3558" s="146"/>
      <c r="J3558" s="58"/>
      <c r="K3558" s="58" t="s">
        <v>11</v>
      </c>
      <c r="L3558" s="147" t="s">
        <v>228</v>
      </c>
      <c r="M3558" s="147"/>
      <c r="N3558" s="58"/>
      <c r="O3558" s="58" t="s">
        <v>13</v>
      </c>
      <c r="P3558" s="98" t="s">
        <v>435</v>
      </c>
      <c r="Q3558" s="144"/>
      <c r="R3558" s="145"/>
    </row>
    <row r="3559" spans="2:18" ht="14.45" x14ac:dyDescent="0.3">
      <c r="B3559" s="143"/>
      <c r="C3559" s="144"/>
      <c r="D3559" s="144"/>
      <c r="E3559" s="144"/>
      <c r="F3559" s="144"/>
      <c r="G3559" s="144"/>
      <c r="H3559" s="144"/>
      <c r="I3559" s="144"/>
      <c r="J3559" s="144"/>
      <c r="K3559" s="144"/>
      <c r="L3559" s="144"/>
      <c r="M3559" s="144"/>
      <c r="N3559" s="144"/>
      <c r="O3559" s="144"/>
      <c r="P3559" s="144"/>
      <c r="Q3559" s="144"/>
      <c r="R3559" s="145"/>
    </row>
    <row r="3560" spans="2:18" ht="15.75" thickBot="1" x14ac:dyDescent="0.3">
      <c r="B3560" s="143" t="s">
        <v>5</v>
      </c>
      <c r="C3560" s="144"/>
      <c r="D3560" s="146"/>
      <c r="E3560" s="146"/>
      <c r="F3560" s="58"/>
      <c r="G3560" s="58" t="s">
        <v>8</v>
      </c>
      <c r="H3560" s="146">
        <v>1230</v>
      </c>
      <c r="I3560" s="146"/>
      <c r="J3560" s="58"/>
      <c r="K3560" s="58" t="s">
        <v>12</v>
      </c>
      <c r="L3560" s="180"/>
      <c r="M3560" s="181"/>
      <c r="N3560" s="58"/>
      <c r="O3560" s="58" t="s">
        <v>14</v>
      </c>
      <c r="P3560" s="28" t="s">
        <v>296</v>
      </c>
      <c r="Q3560" s="144"/>
      <c r="R3560" s="145"/>
    </row>
    <row r="3561" spans="2:18" ht="14.45" x14ac:dyDescent="0.3">
      <c r="B3561" s="143"/>
      <c r="C3561" s="144"/>
      <c r="D3561" s="144"/>
      <c r="E3561" s="144"/>
      <c r="F3561" s="144"/>
      <c r="G3561" s="144"/>
      <c r="H3561" s="144"/>
      <c r="I3561" s="144"/>
      <c r="J3561" s="144"/>
      <c r="K3561" s="144"/>
      <c r="L3561" s="144"/>
      <c r="M3561" s="144"/>
      <c r="N3561" s="144"/>
      <c r="O3561" s="144"/>
      <c r="P3561" s="144"/>
      <c r="Q3561" s="144"/>
      <c r="R3561" s="145"/>
    </row>
    <row r="3562" spans="2:18" ht="15.75" thickBot="1" x14ac:dyDescent="0.3">
      <c r="B3562" s="143" t="s">
        <v>6</v>
      </c>
      <c r="C3562" s="144"/>
      <c r="D3562" s="146" t="s">
        <v>213</v>
      </c>
      <c r="E3562" s="146"/>
      <c r="F3562" s="58"/>
      <c r="G3562" s="58" t="s">
        <v>9</v>
      </c>
      <c r="H3562" s="146" t="s">
        <v>214</v>
      </c>
      <c r="I3562" s="146"/>
      <c r="J3562" s="58"/>
      <c r="K3562" s="58" t="s">
        <v>10</v>
      </c>
      <c r="L3562" s="180"/>
      <c r="M3562" s="181"/>
      <c r="N3562" s="58"/>
      <c r="O3562" s="58" t="s">
        <v>15</v>
      </c>
      <c r="P3562" s="47">
        <v>123</v>
      </c>
      <c r="Q3562" s="46" t="s">
        <v>16</v>
      </c>
      <c r="R3562" s="48">
        <v>154</v>
      </c>
    </row>
    <row r="3563" spans="2:18" thickBot="1" x14ac:dyDescent="0.35">
      <c r="B3563" s="148"/>
      <c r="C3563" s="149"/>
      <c r="D3563" s="149"/>
      <c r="E3563" s="149"/>
      <c r="F3563" s="149"/>
      <c r="G3563" s="149"/>
      <c r="H3563" s="149"/>
      <c r="I3563" s="149"/>
      <c r="J3563" s="149"/>
      <c r="K3563" s="149"/>
      <c r="L3563" s="149"/>
      <c r="M3563" s="149"/>
      <c r="N3563" s="149"/>
      <c r="O3563" s="149"/>
      <c r="P3563" s="149"/>
      <c r="Q3563" s="149"/>
      <c r="R3563" s="150"/>
    </row>
    <row r="3564" spans="2:18" thickBot="1" x14ac:dyDescent="0.35"/>
    <row r="3565" spans="2:18" x14ac:dyDescent="0.25">
      <c r="B3565" s="182" t="s">
        <v>17</v>
      </c>
      <c r="C3565" s="183"/>
      <c r="D3565" s="183"/>
      <c r="E3565" s="183"/>
      <c r="F3565" s="183"/>
      <c r="G3565" s="183"/>
      <c r="H3565" s="183"/>
      <c r="I3565" s="184"/>
      <c r="J3565" s="153" t="s">
        <v>24</v>
      </c>
      <c r="K3565" s="154"/>
      <c r="L3565" s="154"/>
      <c r="M3565" s="154"/>
      <c r="N3565" s="154"/>
      <c r="O3565" s="154"/>
      <c r="P3565" s="154"/>
      <c r="Q3565" s="154"/>
      <c r="R3565" s="155"/>
    </row>
    <row r="3566" spans="2:18" x14ac:dyDescent="0.25">
      <c r="B3566" s="185" t="s">
        <v>18</v>
      </c>
      <c r="C3566" s="187" t="s">
        <v>19</v>
      </c>
      <c r="D3566" s="187" t="s">
        <v>20</v>
      </c>
      <c r="E3566" s="180" t="s">
        <v>25</v>
      </c>
      <c r="F3566" s="181"/>
      <c r="G3566" s="180" t="s">
        <v>26</v>
      </c>
      <c r="H3566" s="181"/>
      <c r="I3566" s="187" t="s">
        <v>23</v>
      </c>
      <c r="J3566" s="156"/>
      <c r="K3566" s="157"/>
      <c r="L3566" s="157"/>
      <c r="M3566" s="157"/>
      <c r="N3566" s="157"/>
      <c r="O3566" s="157"/>
      <c r="P3566" s="157"/>
      <c r="Q3566" s="157"/>
      <c r="R3566" s="158"/>
    </row>
    <row r="3567" spans="2:18" x14ac:dyDescent="0.25">
      <c r="B3567" s="186"/>
      <c r="C3567" s="188"/>
      <c r="D3567" s="188"/>
      <c r="E3567" s="6" t="s">
        <v>21</v>
      </c>
      <c r="F3567" s="6" t="s">
        <v>22</v>
      </c>
      <c r="G3567" s="6" t="s">
        <v>21</v>
      </c>
      <c r="H3567" s="6" t="s">
        <v>22</v>
      </c>
      <c r="I3567" s="188"/>
      <c r="J3567" s="159"/>
      <c r="K3567" s="160"/>
      <c r="L3567" s="160"/>
      <c r="M3567" s="160"/>
      <c r="N3567" s="160"/>
      <c r="O3567" s="160"/>
      <c r="P3567" s="160"/>
      <c r="Q3567" s="160"/>
      <c r="R3567" s="161"/>
    </row>
    <row r="3568" spans="2:18" ht="35.450000000000003" customHeight="1" x14ac:dyDescent="0.25">
      <c r="B3568" s="11" t="s">
        <v>50</v>
      </c>
      <c r="C3568" s="45" t="s">
        <v>555</v>
      </c>
      <c r="D3568" s="45" t="s">
        <v>56</v>
      </c>
      <c r="E3568" s="15" t="s">
        <v>874</v>
      </c>
      <c r="F3568" s="15" t="s">
        <v>562</v>
      </c>
      <c r="G3568" s="14"/>
      <c r="H3568" s="14"/>
      <c r="I3568" s="112" t="s">
        <v>873</v>
      </c>
      <c r="J3568" s="230" t="s">
        <v>556</v>
      </c>
      <c r="K3568" s="231"/>
      <c r="L3568" s="231"/>
      <c r="M3568" s="231"/>
      <c r="N3568" s="231"/>
      <c r="O3568" s="231"/>
      <c r="P3568" s="231"/>
      <c r="Q3568" s="231"/>
      <c r="R3568" s="232"/>
    </row>
    <row r="3569" spans="2:18" ht="42.6" customHeight="1" x14ac:dyDescent="0.25">
      <c r="B3569" s="11" t="s">
        <v>50</v>
      </c>
      <c r="C3569" s="12" t="s">
        <v>58</v>
      </c>
      <c r="D3569" s="12" t="s">
        <v>56</v>
      </c>
      <c r="E3569" s="12" t="s">
        <v>572</v>
      </c>
      <c r="F3569" s="12" t="s">
        <v>268</v>
      </c>
      <c r="G3569" s="3"/>
      <c r="H3569" s="3"/>
      <c r="I3569" s="97" t="s">
        <v>872</v>
      </c>
      <c r="J3569" s="164" t="s">
        <v>151</v>
      </c>
      <c r="K3569" s="165"/>
      <c r="L3569" s="165"/>
      <c r="M3569" s="165"/>
      <c r="N3569" s="165"/>
      <c r="O3569" s="165"/>
      <c r="P3569" s="165"/>
      <c r="Q3569" s="165"/>
      <c r="R3569" s="166"/>
    </row>
    <row r="3570" spans="2:18" ht="31.9" customHeight="1" x14ac:dyDescent="0.25">
      <c r="B3570" s="11" t="s">
        <v>94</v>
      </c>
      <c r="C3570" s="12" t="s">
        <v>58</v>
      </c>
      <c r="D3570" s="12" t="s">
        <v>56</v>
      </c>
      <c r="E3570" s="12" t="s">
        <v>437</v>
      </c>
      <c r="F3570" s="12" t="s">
        <v>268</v>
      </c>
      <c r="G3570" s="3"/>
      <c r="H3570" s="3"/>
      <c r="I3570" s="3"/>
      <c r="J3570" s="164" t="s">
        <v>93</v>
      </c>
      <c r="K3570" s="165"/>
      <c r="L3570" s="165"/>
      <c r="M3570" s="165"/>
      <c r="N3570" s="165"/>
      <c r="O3570" s="165"/>
      <c r="P3570" s="165"/>
      <c r="Q3570" s="165"/>
      <c r="R3570" s="166"/>
    </row>
    <row r="3571" spans="2:18" ht="33.6" customHeight="1" x14ac:dyDescent="0.25">
      <c r="B3571" s="191" t="s">
        <v>51</v>
      </c>
      <c r="C3571" s="192"/>
      <c r="D3571" s="192"/>
      <c r="E3571" s="192"/>
      <c r="F3571" s="192"/>
      <c r="G3571" s="192"/>
      <c r="H3571" s="192"/>
      <c r="I3571" s="193"/>
      <c r="J3571" s="167" t="s">
        <v>380</v>
      </c>
      <c r="K3571" s="168"/>
      <c r="L3571" s="168"/>
      <c r="M3571" s="168"/>
      <c r="N3571" s="168"/>
      <c r="O3571" s="168"/>
      <c r="P3571" s="168"/>
      <c r="Q3571" s="168"/>
      <c r="R3571" s="169"/>
    </row>
    <row r="3572" spans="2:18" ht="39.6" customHeight="1" x14ac:dyDescent="0.25">
      <c r="B3572" s="194"/>
      <c r="C3572" s="195"/>
      <c r="D3572" s="195"/>
      <c r="E3572" s="195"/>
      <c r="F3572" s="195"/>
      <c r="G3572" s="195"/>
      <c r="H3572" s="195"/>
      <c r="I3572" s="196"/>
      <c r="J3572" s="170"/>
      <c r="K3572" s="171"/>
      <c r="L3572" s="171"/>
      <c r="M3572" s="171"/>
      <c r="N3572" s="171"/>
      <c r="O3572" s="171"/>
      <c r="P3572" s="171"/>
      <c r="Q3572" s="171"/>
      <c r="R3572" s="172"/>
    </row>
    <row r="3573" spans="2:18" ht="48.6" customHeight="1" x14ac:dyDescent="0.25">
      <c r="B3573" s="191" t="s">
        <v>54</v>
      </c>
      <c r="C3573" s="192"/>
      <c r="D3573" s="192"/>
      <c r="E3573" s="192"/>
      <c r="F3573" s="192"/>
      <c r="G3573" s="192"/>
      <c r="H3573" s="192"/>
      <c r="I3573" s="193"/>
      <c r="J3573" s="132" t="s">
        <v>436</v>
      </c>
      <c r="K3573" s="133"/>
      <c r="L3573" s="133"/>
      <c r="M3573" s="133"/>
      <c r="N3573" s="133"/>
      <c r="O3573" s="133"/>
      <c r="P3573" s="133"/>
      <c r="Q3573" s="133"/>
      <c r="R3573" s="134"/>
    </row>
    <row r="3574" spans="2:18" ht="14.45" hidden="1" x14ac:dyDescent="0.3">
      <c r="B3574" s="194"/>
      <c r="C3574" s="195"/>
      <c r="D3574" s="195"/>
      <c r="E3574" s="195"/>
      <c r="F3574" s="195"/>
      <c r="G3574" s="195"/>
      <c r="H3574" s="195"/>
      <c r="I3574" s="196"/>
      <c r="J3574" s="135"/>
      <c r="K3574" s="136"/>
      <c r="L3574" s="136"/>
      <c r="M3574" s="136"/>
      <c r="N3574" s="136"/>
      <c r="O3574" s="136"/>
      <c r="P3574" s="136"/>
      <c r="Q3574" s="136"/>
      <c r="R3574" s="137"/>
    </row>
    <row r="3575" spans="2:18" ht="14.45" hidden="1" x14ac:dyDescent="0.3">
      <c r="B3575" s="191" t="s">
        <v>434</v>
      </c>
      <c r="C3575" s="192"/>
      <c r="D3575" s="192"/>
      <c r="E3575" s="192"/>
      <c r="F3575" s="192"/>
      <c r="G3575" s="192"/>
      <c r="H3575" s="192"/>
      <c r="I3575" s="193"/>
      <c r="J3575" s="135"/>
      <c r="K3575" s="136"/>
      <c r="L3575" s="136"/>
      <c r="M3575" s="136"/>
      <c r="N3575" s="136"/>
      <c r="O3575" s="136"/>
      <c r="P3575" s="136"/>
      <c r="Q3575" s="136"/>
      <c r="R3575" s="137"/>
    </row>
    <row r="3576" spans="2:18" ht="15.75" thickBot="1" x14ac:dyDescent="0.3">
      <c r="B3576" s="197"/>
      <c r="C3576" s="198"/>
      <c r="D3576" s="198"/>
      <c r="E3576" s="198"/>
      <c r="F3576" s="198"/>
      <c r="G3576" s="198"/>
      <c r="H3576" s="198"/>
      <c r="I3576" s="199"/>
      <c r="J3576" s="138"/>
      <c r="K3576" s="139"/>
      <c r="L3576" s="139"/>
      <c r="M3576" s="139"/>
      <c r="N3576" s="139"/>
      <c r="O3576" s="139"/>
      <c r="P3576" s="139"/>
      <c r="Q3576" s="139"/>
      <c r="R3576" s="140"/>
    </row>
    <row r="3577" spans="2:18" thickBot="1" x14ac:dyDescent="0.35"/>
    <row r="3578" spans="2:18" x14ac:dyDescent="0.25">
      <c r="B3578" s="173" t="s">
        <v>1</v>
      </c>
      <c r="C3578" s="154"/>
      <c r="D3578" s="154"/>
      <c r="E3578" s="154"/>
      <c r="F3578" s="154"/>
      <c r="G3578" s="154"/>
      <c r="H3578" s="154"/>
      <c r="I3578" s="154"/>
      <c r="J3578" s="154"/>
      <c r="K3578" s="154"/>
      <c r="L3578" s="154"/>
      <c r="M3578" s="154"/>
      <c r="N3578" s="154"/>
      <c r="O3578" s="154"/>
      <c r="P3578" s="154"/>
      <c r="Q3578" s="154"/>
      <c r="R3578" s="155"/>
    </row>
    <row r="3579" spans="2:18" x14ac:dyDescent="0.25">
      <c r="B3579" s="174"/>
      <c r="C3579" s="157"/>
      <c r="D3579" s="157"/>
      <c r="E3579" s="157"/>
      <c r="F3579" s="157"/>
      <c r="G3579" s="157"/>
      <c r="H3579" s="157"/>
      <c r="I3579" s="157"/>
      <c r="J3579" s="157"/>
      <c r="K3579" s="157"/>
      <c r="L3579" s="157"/>
      <c r="M3579" s="157"/>
      <c r="N3579" s="157"/>
      <c r="O3579" s="157"/>
      <c r="P3579" s="157"/>
      <c r="Q3579" s="157"/>
      <c r="R3579" s="158"/>
    </row>
    <row r="3580" spans="2:18" x14ac:dyDescent="0.25">
      <c r="B3580" s="174"/>
      <c r="C3580" s="157"/>
      <c r="D3580" s="157"/>
      <c r="E3580" s="157"/>
      <c r="F3580" s="157"/>
      <c r="G3580" s="157"/>
      <c r="H3580" s="157"/>
      <c r="I3580" s="157"/>
      <c r="J3580" s="157"/>
      <c r="K3580" s="157"/>
      <c r="L3580" s="157"/>
      <c r="M3580" s="157"/>
      <c r="N3580" s="157"/>
      <c r="O3580" s="157"/>
      <c r="P3580" s="157"/>
      <c r="Q3580" s="157"/>
      <c r="R3580" s="158"/>
    </row>
    <row r="3581" spans="2:18" x14ac:dyDescent="0.25">
      <c r="B3581" s="174" t="s">
        <v>2</v>
      </c>
      <c r="C3581" s="157"/>
      <c r="D3581" s="157"/>
      <c r="E3581" s="157"/>
      <c r="F3581" s="157"/>
      <c r="G3581" s="157"/>
      <c r="H3581" s="157"/>
      <c r="I3581" s="157"/>
      <c r="J3581" s="157"/>
      <c r="K3581" s="157"/>
      <c r="L3581" s="157"/>
      <c r="M3581" s="157"/>
      <c r="N3581" s="157"/>
      <c r="O3581" s="157"/>
      <c r="P3581" s="157"/>
      <c r="Q3581" s="157"/>
      <c r="R3581" s="158"/>
    </row>
    <row r="3582" spans="2:18" x14ac:dyDescent="0.25">
      <c r="B3582" s="174"/>
      <c r="C3582" s="157"/>
      <c r="D3582" s="157"/>
      <c r="E3582" s="157"/>
      <c r="F3582" s="157"/>
      <c r="G3582" s="157"/>
      <c r="H3582" s="157"/>
      <c r="I3582" s="157"/>
      <c r="J3582" s="157"/>
      <c r="K3582" s="157"/>
      <c r="L3582" s="157"/>
      <c r="M3582" s="157"/>
      <c r="N3582" s="157"/>
      <c r="O3582" s="157"/>
      <c r="P3582" s="157"/>
      <c r="Q3582" s="157"/>
      <c r="R3582" s="158"/>
    </row>
    <row r="3583" spans="2:18" ht="15.75" thickBot="1" x14ac:dyDescent="0.3">
      <c r="B3583" s="175" t="s">
        <v>3</v>
      </c>
      <c r="C3583" s="146"/>
      <c r="D3583" s="146"/>
      <c r="E3583" s="146"/>
      <c r="F3583" s="146"/>
      <c r="G3583" s="146"/>
      <c r="H3583" s="146"/>
      <c r="I3583" s="146"/>
      <c r="J3583" s="146"/>
      <c r="K3583" s="146"/>
      <c r="L3583" s="146"/>
      <c r="M3583" s="146"/>
      <c r="N3583" s="146"/>
      <c r="O3583" s="146"/>
      <c r="P3583" s="146"/>
      <c r="Q3583" s="146"/>
      <c r="R3583" s="176"/>
    </row>
    <row r="3584" spans="2:18" thickBot="1" x14ac:dyDescent="0.35"/>
    <row r="3585" spans="2:18" ht="14.45" x14ac:dyDescent="0.3">
      <c r="B3585" s="177"/>
      <c r="C3585" s="178"/>
      <c r="D3585" s="178"/>
      <c r="E3585" s="178"/>
      <c r="F3585" s="178"/>
      <c r="G3585" s="178"/>
      <c r="H3585" s="178"/>
      <c r="I3585" s="178"/>
      <c r="J3585" s="178"/>
      <c r="K3585" s="178"/>
      <c r="L3585" s="178"/>
      <c r="M3585" s="178"/>
      <c r="N3585" s="178"/>
      <c r="O3585" s="178"/>
      <c r="P3585" s="178"/>
      <c r="Q3585" s="178"/>
      <c r="R3585" s="9"/>
    </row>
    <row r="3586" spans="2:18" ht="15.75" thickBot="1" x14ac:dyDescent="0.3">
      <c r="B3586" s="143" t="s">
        <v>4</v>
      </c>
      <c r="C3586" s="144"/>
      <c r="D3586" s="146" t="s">
        <v>273</v>
      </c>
      <c r="E3586" s="146"/>
      <c r="F3586" s="58"/>
      <c r="G3586" s="58" t="s">
        <v>7</v>
      </c>
      <c r="H3586" s="179">
        <v>43531</v>
      </c>
      <c r="I3586" s="146"/>
      <c r="J3586" s="58"/>
      <c r="K3586" s="58" t="s">
        <v>11</v>
      </c>
      <c r="L3586" s="147" t="s">
        <v>228</v>
      </c>
      <c r="M3586" s="147"/>
      <c r="N3586" s="58"/>
      <c r="O3586" s="58" t="s">
        <v>13</v>
      </c>
      <c r="P3586" s="100" t="s">
        <v>296</v>
      </c>
      <c r="Q3586" s="144"/>
      <c r="R3586" s="145"/>
    </row>
    <row r="3587" spans="2:18" ht="14.45" x14ac:dyDescent="0.3">
      <c r="B3587" s="143"/>
      <c r="C3587" s="144"/>
      <c r="D3587" s="144"/>
      <c r="E3587" s="144"/>
      <c r="F3587" s="144"/>
      <c r="G3587" s="144"/>
      <c r="H3587" s="144"/>
      <c r="I3587" s="144"/>
      <c r="J3587" s="144"/>
      <c r="K3587" s="144"/>
      <c r="L3587" s="144"/>
      <c r="M3587" s="144"/>
      <c r="N3587" s="144"/>
      <c r="O3587" s="144"/>
      <c r="P3587" s="144"/>
      <c r="Q3587" s="144"/>
      <c r="R3587" s="145"/>
    </row>
    <row r="3588" spans="2:18" ht="15.75" thickBot="1" x14ac:dyDescent="0.3">
      <c r="B3588" s="143" t="s">
        <v>5</v>
      </c>
      <c r="C3588" s="144"/>
      <c r="D3588" s="146"/>
      <c r="E3588" s="146"/>
      <c r="F3588" s="58"/>
      <c r="G3588" s="58" t="s">
        <v>8</v>
      </c>
      <c r="H3588" s="146">
        <v>1230</v>
      </c>
      <c r="I3588" s="146"/>
      <c r="J3588" s="58"/>
      <c r="K3588" s="58" t="s">
        <v>12</v>
      </c>
      <c r="L3588" s="180"/>
      <c r="M3588" s="181"/>
      <c r="N3588" s="58"/>
      <c r="O3588" s="58" t="s">
        <v>14</v>
      </c>
      <c r="P3588" s="28" t="s">
        <v>298</v>
      </c>
      <c r="Q3588" s="144"/>
      <c r="R3588" s="145"/>
    </row>
    <row r="3589" spans="2:18" ht="14.45" x14ac:dyDescent="0.3">
      <c r="B3589" s="143"/>
      <c r="C3589" s="144"/>
      <c r="D3589" s="144"/>
      <c r="E3589" s="144"/>
      <c r="F3589" s="144"/>
      <c r="G3589" s="144"/>
      <c r="H3589" s="144"/>
      <c r="I3589" s="144"/>
      <c r="J3589" s="144"/>
      <c r="K3589" s="144"/>
      <c r="L3589" s="144"/>
      <c r="M3589" s="144"/>
      <c r="N3589" s="144"/>
      <c r="O3589" s="144"/>
      <c r="P3589" s="144"/>
      <c r="Q3589" s="144"/>
      <c r="R3589" s="145"/>
    </row>
    <row r="3590" spans="2:18" ht="15.75" thickBot="1" x14ac:dyDescent="0.3">
      <c r="B3590" s="143" t="s">
        <v>6</v>
      </c>
      <c r="C3590" s="144"/>
      <c r="D3590" s="146" t="s">
        <v>213</v>
      </c>
      <c r="E3590" s="146"/>
      <c r="F3590" s="58"/>
      <c r="G3590" s="58" t="s">
        <v>9</v>
      </c>
      <c r="H3590" s="146" t="s">
        <v>214</v>
      </c>
      <c r="I3590" s="146"/>
      <c r="J3590" s="58"/>
      <c r="K3590" s="58" t="s">
        <v>10</v>
      </c>
      <c r="L3590" s="180"/>
      <c r="M3590" s="181"/>
      <c r="N3590" s="58"/>
      <c r="O3590" s="58" t="s">
        <v>15</v>
      </c>
      <c r="P3590" s="47">
        <v>124</v>
      </c>
      <c r="Q3590" s="46" t="s">
        <v>16</v>
      </c>
      <c r="R3590" s="48">
        <v>154</v>
      </c>
    </row>
    <row r="3591" spans="2:18" thickBot="1" x14ac:dyDescent="0.35">
      <c r="B3591" s="148"/>
      <c r="C3591" s="149"/>
      <c r="D3591" s="149"/>
      <c r="E3591" s="149"/>
      <c r="F3591" s="149"/>
      <c r="G3591" s="149"/>
      <c r="H3591" s="149"/>
      <c r="I3591" s="149"/>
      <c r="J3591" s="149"/>
      <c r="K3591" s="149"/>
      <c r="L3591" s="149"/>
      <c r="M3591" s="149"/>
      <c r="N3591" s="149"/>
      <c r="O3591" s="149"/>
      <c r="P3591" s="149"/>
      <c r="Q3591" s="149"/>
      <c r="R3591" s="150"/>
    </row>
    <row r="3592" spans="2:18" thickBot="1" x14ac:dyDescent="0.35"/>
    <row r="3593" spans="2:18" x14ac:dyDescent="0.25">
      <c r="B3593" s="182" t="s">
        <v>17</v>
      </c>
      <c r="C3593" s="183"/>
      <c r="D3593" s="183"/>
      <c r="E3593" s="183"/>
      <c r="F3593" s="183"/>
      <c r="G3593" s="183"/>
      <c r="H3593" s="183"/>
      <c r="I3593" s="184"/>
      <c r="J3593" s="153" t="s">
        <v>24</v>
      </c>
      <c r="K3593" s="154"/>
      <c r="L3593" s="154"/>
      <c r="M3593" s="154"/>
      <c r="N3593" s="154"/>
      <c r="O3593" s="154"/>
      <c r="P3593" s="154"/>
      <c r="Q3593" s="154"/>
      <c r="R3593" s="155"/>
    </row>
    <row r="3594" spans="2:18" x14ac:dyDescent="0.25">
      <c r="B3594" s="185" t="s">
        <v>18</v>
      </c>
      <c r="C3594" s="187" t="s">
        <v>19</v>
      </c>
      <c r="D3594" s="187" t="s">
        <v>20</v>
      </c>
      <c r="E3594" s="180" t="s">
        <v>25</v>
      </c>
      <c r="F3594" s="181"/>
      <c r="G3594" s="180" t="s">
        <v>26</v>
      </c>
      <c r="H3594" s="181"/>
      <c r="I3594" s="187" t="s">
        <v>23</v>
      </c>
      <c r="J3594" s="156"/>
      <c r="K3594" s="157"/>
      <c r="L3594" s="157"/>
      <c r="M3594" s="157"/>
      <c r="N3594" s="157"/>
      <c r="O3594" s="157"/>
      <c r="P3594" s="157"/>
      <c r="Q3594" s="157"/>
      <c r="R3594" s="158"/>
    </row>
    <row r="3595" spans="2:18" x14ac:dyDescent="0.25">
      <c r="B3595" s="186"/>
      <c r="C3595" s="188"/>
      <c r="D3595" s="188"/>
      <c r="E3595" s="6" t="s">
        <v>21</v>
      </c>
      <c r="F3595" s="6" t="s">
        <v>22</v>
      </c>
      <c r="G3595" s="6" t="s">
        <v>21</v>
      </c>
      <c r="H3595" s="6" t="s">
        <v>22</v>
      </c>
      <c r="I3595" s="188"/>
      <c r="J3595" s="159"/>
      <c r="K3595" s="160"/>
      <c r="L3595" s="160"/>
      <c r="M3595" s="160"/>
      <c r="N3595" s="160"/>
      <c r="O3595" s="160"/>
      <c r="P3595" s="160"/>
      <c r="Q3595" s="160"/>
      <c r="R3595" s="161"/>
    </row>
    <row r="3596" spans="2:18" ht="33.6" customHeight="1" x14ac:dyDescent="0.25">
      <c r="B3596" s="29" t="s">
        <v>50</v>
      </c>
      <c r="C3596" s="12" t="s">
        <v>236</v>
      </c>
      <c r="D3596" s="44" t="s">
        <v>139</v>
      </c>
      <c r="E3596" s="43" t="s">
        <v>439</v>
      </c>
      <c r="F3596" s="43" t="s">
        <v>443</v>
      </c>
      <c r="G3596" s="6"/>
      <c r="H3596" s="6"/>
      <c r="I3596" s="115" t="s">
        <v>940</v>
      </c>
      <c r="J3596" s="275" t="s">
        <v>299</v>
      </c>
      <c r="K3596" s="276"/>
      <c r="L3596" s="276"/>
      <c r="M3596" s="276"/>
      <c r="N3596" s="276"/>
      <c r="O3596" s="276"/>
      <c r="P3596" s="276"/>
      <c r="Q3596" s="276"/>
      <c r="R3596" s="277"/>
    </row>
    <row r="3597" spans="2:18" ht="29.45" customHeight="1" x14ac:dyDescent="0.25">
      <c r="B3597" s="29" t="s">
        <v>50</v>
      </c>
      <c r="C3597" s="12" t="s">
        <v>236</v>
      </c>
      <c r="D3597" s="44" t="s">
        <v>56</v>
      </c>
      <c r="E3597" s="43" t="s">
        <v>440</v>
      </c>
      <c r="F3597" s="43" t="s">
        <v>444</v>
      </c>
      <c r="G3597" s="6"/>
      <c r="H3597" s="6"/>
      <c r="I3597" s="118" t="s">
        <v>940</v>
      </c>
      <c r="J3597" s="275" t="s">
        <v>299</v>
      </c>
      <c r="K3597" s="276"/>
      <c r="L3597" s="276"/>
      <c r="M3597" s="276"/>
      <c r="N3597" s="276"/>
      <c r="O3597" s="276"/>
      <c r="P3597" s="276"/>
      <c r="Q3597" s="276"/>
      <c r="R3597" s="277"/>
    </row>
    <row r="3598" spans="2:18" ht="31.9" customHeight="1" x14ac:dyDescent="0.25">
      <c r="B3598" s="29" t="s">
        <v>50</v>
      </c>
      <c r="C3598" s="12" t="s">
        <v>236</v>
      </c>
      <c r="D3598" s="44" t="s">
        <v>56</v>
      </c>
      <c r="E3598" s="43" t="s">
        <v>441</v>
      </c>
      <c r="F3598" s="43" t="s">
        <v>444</v>
      </c>
      <c r="G3598" s="6"/>
      <c r="H3598" s="6"/>
      <c r="I3598" s="115" t="s">
        <v>940</v>
      </c>
      <c r="J3598" s="275" t="s">
        <v>299</v>
      </c>
      <c r="K3598" s="276"/>
      <c r="L3598" s="276"/>
      <c r="M3598" s="276"/>
      <c r="N3598" s="276"/>
      <c r="O3598" s="276"/>
      <c r="P3598" s="276"/>
      <c r="Q3598" s="276"/>
      <c r="R3598" s="277"/>
    </row>
    <row r="3599" spans="2:18" ht="39.6" customHeight="1" x14ac:dyDescent="0.25">
      <c r="B3599" s="29" t="s">
        <v>50</v>
      </c>
      <c r="C3599" s="12" t="s">
        <v>236</v>
      </c>
      <c r="D3599" s="44" t="s">
        <v>65</v>
      </c>
      <c r="E3599" s="43" t="s">
        <v>442</v>
      </c>
      <c r="F3599" s="43" t="s">
        <v>443</v>
      </c>
      <c r="G3599" s="6"/>
      <c r="H3599" s="6"/>
      <c r="I3599" s="115" t="s">
        <v>940</v>
      </c>
      <c r="J3599" s="275" t="s">
        <v>299</v>
      </c>
      <c r="K3599" s="276"/>
      <c r="L3599" s="276"/>
      <c r="M3599" s="276"/>
      <c r="N3599" s="276"/>
      <c r="O3599" s="276"/>
      <c r="P3599" s="276"/>
      <c r="Q3599" s="276"/>
      <c r="R3599" s="277"/>
    </row>
    <row r="3600" spans="2:18" ht="39.6" customHeight="1" x14ac:dyDescent="0.25">
      <c r="B3600" s="11" t="s">
        <v>50</v>
      </c>
      <c r="C3600" s="12" t="s">
        <v>58</v>
      </c>
      <c r="D3600" s="12" t="s">
        <v>56</v>
      </c>
      <c r="E3600" s="12" t="s">
        <v>62</v>
      </c>
      <c r="F3600" s="12" t="s">
        <v>268</v>
      </c>
      <c r="G3600" s="3"/>
      <c r="H3600" s="3"/>
      <c r="I3600" s="97" t="s">
        <v>939</v>
      </c>
      <c r="J3600" s="164" t="s">
        <v>151</v>
      </c>
      <c r="K3600" s="165"/>
      <c r="L3600" s="165"/>
      <c r="M3600" s="165"/>
      <c r="N3600" s="165"/>
      <c r="O3600" s="165"/>
      <c r="P3600" s="165"/>
      <c r="Q3600" s="165"/>
      <c r="R3600" s="166"/>
    </row>
    <row r="3601" spans="2:18" ht="40.15" customHeight="1" x14ac:dyDescent="0.25">
      <c r="B3601" s="11" t="s">
        <v>94</v>
      </c>
      <c r="C3601" s="12" t="s">
        <v>58</v>
      </c>
      <c r="D3601" s="12" t="s">
        <v>56</v>
      </c>
      <c r="E3601" s="12" t="s">
        <v>62</v>
      </c>
      <c r="F3601" s="12" t="s">
        <v>268</v>
      </c>
      <c r="G3601" s="3"/>
      <c r="H3601" s="3"/>
      <c r="I3601" s="3"/>
      <c r="J3601" s="164" t="s">
        <v>93</v>
      </c>
      <c r="K3601" s="165"/>
      <c r="L3601" s="165"/>
      <c r="M3601" s="165"/>
      <c r="N3601" s="165"/>
      <c r="O3601" s="165"/>
      <c r="P3601" s="165"/>
      <c r="Q3601" s="165"/>
      <c r="R3601" s="166"/>
    </row>
    <row r="3602" spans="2:18" ht="39.6" customHeight="1" x14ac:dyDescent="0.25">
      <c r="B3602" s="191" t="s">
        <v>51</v>
      </c>
      <c r="C3602" s="192"/>
      <c r="D3602" s="192"/>
      <c r="E3602" s="192"/>
      <c r="F3602" s="192"/>
      <c r="G3602" s="192"/>
      <c r="H3602" s="192"/>
      <c r="I3602" s="193"/>
      <c r="J3602" s="167" t="s">
        <v>380</v>
      </c>
      <c r="K3602" s="168"/>
      <c r="L3602" s="168"/>
      <c r="M3602" s="168"/>
      <c r="N3602" s="168"/>
      <c r="O3602" s="168"/>
      <c r="P3602" s="168"/>
      <c r="Q3602" s="168"/>
      <c r="R3602" s="169"/>
    </row>
    <row r="3603" spans="2:18" ht="45" customHeight="1" x14ac:dyDescent="0.25">
      <c r="B3603" s="194"/>
      <c r="C3603" s="195"/>
      <c r="D3603" s="195"/>
      <c r="E3603" s="195"/>
      <c r="F3603" s="195"/>
      <c r="G3603" s="195"/>
      <c r="H3603" s="195"/>
      <c r="I3603" s="196"/>
      <c r="J3603" s="170"/>
      <c r="K3603" s="171"/>
      <c r="L3603" s="171"/>
      <c r="M3603" s="171"/>
      <c r="N3603" s="171"/>
      <c r="O3603" s="171"/>
      <c r="P3603" s="171"/>
      <c r="Q3603" s="171"/>
      <c r="R3603" s="172"/>
    </row>
    <row r="3604" spans="2:18" ht="3.6" customHeight="1" x14ac:dyDescent="0.25">
      <c r="B3604" s="191" t="s">
        <v>54</v>
      </c>
      <c r="C3604" s="192"/>
      <c r="D3604" s="192"/>
      <c r="E3604" s="192"/>
      <c r="F3604" s="192"/>
      <c r="G3604" s="192"/>
      <c r="H3604" s="192"/>
      <c r="I3604" s="193"/>
      <c r="J3604" s="132" t="s">
        <v>438</v>
      </c>
      <c r="K3604" s="133"/>
      <c r="L3604" s="133"/>
      <c r="M3604" s="133"/>
      <c r="N3604" s="133"/>
      <c r="O3604" s="133"/>
      <c r="P3604" s="133"/>
      <c r="Q3604" s="133"/>
      <c r="R3604" s="134"/>
    </row>
    <row r="3605" spans="2:18" x14ac:dyDescent="0.25">
      <c r="B3605" s="194"/>
      <c r="C3605" s="195"/>
      <c r="D3605" s="195"/>
      <c r="E3605" s="195"/>
      <c r="F3605" s="195"/>
      <c r="G3605" s="195"/>
      <c r="H3605" s="195"/>
      <c r="I3605" s="196"/>
      <c r="J3605" s="135"/>
      <c r="K3605" s="136"/>
      <c r="L3605" s="136"/>
      <c r="M3605" s="136"/>
      <c r="N3605" s="136"/>
      <c r="O3605" s="136"/>
      <c r="P3605" s="136"/>
      <c r="Q3605" s="136"/>
      <c r="R3605" s="137"/>
    </row>
    <row r="3606" spans="2:18" x14ac:dyDescent="0.25">
      <c r="B3606" s="191" t="s">
        <v>434</v>
      </c>
      <c r="C3606" s="192"/>
      <c r="D3606" s="192"/>
      <c r="E3606" s="192"/>
      <c r="F3606" s="192"/>
      <c r="G3606" s="192"/>
      <c r="H3606" s="192"/>
      <c r="I3606" s="193"/>
      <c r="J3606" s="135"/>
      <c r="K3606" s="136"/>
      <c r="L3606" s="136"/>
      <c r="M3606" s="136"/>
      <c r="N3606" s="136"/>
      <c r="O3606" s="136"/>
      <c r="P3606" s="136"/>
      <c r="Q3606" s="136"/>
      <c r="R3606" s="137"/>
    </row>
    <row r="3607" spans="2:18" ht="15.75" thickBot="1" x14ac:dyDescent="0.3">
      <c r="B3607" s="197"/>
      <c r="C3607" s="198"/>
      <c r="D3607" s="198"/>
      <c r="E3607" s="198"/>
      <c r="F3607" s="198"/>
      <c r="G3607" s="198"/>
      <c r="H3607" s="198"/>
      <c r="I3607" s="199"/>
      <c r="J3607" s="138"/>
      <c r="K3607" s="139"/>
      <c r="L3607" s="139"/>
      <c r="M3607" s="139"/>
      <c r="N3607" s="139"/>
      <c r="O3607" s="139"/>
      <c r="P3607" s="139"/>
      <c r="Q3607" s="139"/>
      <c r="R3607" s="140"/>
    </row>
    <row r="3608" spans="2:18" thickBot="1" x14ac:dyDescent="0.35"/>
    <row r="3609" spans="2:18" x14ac:dyDescent="0.25">
      <c r="B3609" s="173" t="s">
        <v>1</v>
      </c>
      <c r="C3609" s="154"/>
      <c r="D3609" s="154"/>
      <c r="E3609" s="154"/>
      <c r="F3609" s="154"/>
      <c r="G3609" s="154"/>
      <c r="H3609" s="154"/>
      <c r="I3609" s="154"/>
      <c r="J3609" s="154"/>
      <c r="K3609" s="154"/>
      <c r="L3609" s="154"/>
      <c r="M3609" s="154"/>
      <c r="N3609" s="154"/>
      <c r="O3609" s="154"/>
      <c r="P3609" s="154"/>
      <c r="Q3609" s="154"/>
      <c r="R3609" s="155"/>
    </row>
    <row r="3610" spans="2:18" x14ac:dyDescent="0.25">
      <c r="B3610" s="174"/>
      <c r="C3610" s="157"/>
      <c r="D3610" s="157"/>
      <c r="E3610" s="157"/>
      <c r="F3610" s="157"/>
      <c r="G3610" s="157"/>
      <c r="H3610" s="157"/>
      <c r="I3610" s="157"/>
      <c r="J3610" s="157"/>
      <c r="K3610" s="157"/>
      <c r="L3610" s="157"/>
      <c r="M3610" s="157"/>
      <c r="N3610" s="157"/>
      <c r="O3610" s="157"/>
      <c r="P3610" s="157"/>
      <c r="Q3610" s="157"/>
      <c r="R3610" s="158"/>
    </row>
    <row r="3611" spans="2:18" x14ac:dyDescent="0.25">
      <c r="B3611" s="174"/>
      <c r="C3611" s="157"/>
      <c r="D3611" s="157"/>
      <c r="E3611" s="157"/>
      <c r="F3611" s="157"/>
      <c r="G3611" s="157"/>
      <c r="H3611" s="157"/>
      <c r="I3611" s="157"/>
      <c r="J3611" s="157"/>
      <c r="K3611" s="157"/>
      <c r="L3611" s="157"/>
      <c r="M3611" s="157"/>
      <c r="N3611" s="157"/>
      <c r="O3611" s="157"/>
      <c r="P3611" s="157"/>
      <c r="Q3611" s="157"/>
      <c r="R3611" s="158"/>
    </row>
    <row r="3612" spans="2:18" x14ac:dyDescent="0.25">
      <c r="B3612" s="174" t="s">
        <v>2</v>
      </c>
      <c r="C3612" s="157"/>
      <c r="D3612" s="157"/>
      <c r="E3612" s="157"/>
      <c r="F3612" s="157"/>
      <c r="G3612" s="157"/>
      <c r="H3612" s="157"/>
      <c r="I3612" s="157"/>
      <c r="J3612" s="157"/>
      <c r="K3612" s="157"/>
      <c r="L3612" s="157"/>
      <c r="M3612" s="157"/>
      <c r="N3612" s="157"/>
      <c r="O3612" s="157"/>
      <c r="P3612" s="157"/>
      <c r="Q3612" s="157"/>
      <c r="R3612" s="158"/>
    </row>
    <row r="3613" spans="2:18" x14ac:dyDescent="0.25">
      <c r="B3613" s="174"/>
      <c r="C3613" s="157"/>
      <c r="D3613" s="157"/>
      <c r="E3613" s="157"/>
      <c r="F3613" s="157"/>
      <c r="G3613" s="157"/>
      <c r="H3613" s="157"/>
      <c r="I3613" s="157"/>
      <c r="J3613" s="157"/>
      <c r="K3613" s="157"/>
      <c r="L3613" s="157"/>
      <c r="M3613" s="157"/>
      <c r="N3613" s="157"/>
      <c r="O3613" s="157"/>
      <c r="P3613" s="157"/>
      <c r="Q3613" s="157"/>
      <c r="R3613" s="158"/>
    </row>
    <row r="3614" spans="2:18" ht="15.75" thickBot="1" x14ac:dyDescent="0.3">
      <c r="B3614" s="175" t="s">
        <v>3</v>
      </c>
      <c r="C3614" s="146"/>
      <c r="D3614" s="146"/>
      <c r="E3614" s="146"/>
      <c r="F3614" s="146"/>
      <c r="G3614" s="146"/>
      <c r="H3614" s="146"/>
      <c r="I3614" s="146"/>
      <c r="J3614" s="146"/>
      <c r="K3614" s="146"/>
      <c r="L3614" s="146"/>
      <c r="M3614" s="146"/>
      <c r="N3614" s="146"/>
      <c r="O3614" s="146"/>
      <c r="P3614" s="146"/>
      <c r="Q3614" s="146"/>
      <c r="R3614" s="176"/>
    </row>
    <row r="3615" spans="2:18" thickBot="1" x14ac:dyDescent="0.35"/>
    <row r="3616" spans="2:18" ht="14.45" x14ac:dyDescent="0.3">
      <c r="B3616" s="177"/>
      <c r="C3616" s="178"/>
      <c r="D3616" s="178"/>
      <c r="E3616" s="178"/>
      <c r="F3616" s="178"/>
      <c r="G3616" s="178"/>
      <c r="H3616" s="178"/>
      <c r="I3616" s="178"/>
      <c r="J3616" s="178"/>
      <c r="K3616" s="178"/>
      <c r="L3616" s="178"/>
      <c r="M3616" s="178"/>
      <c r="N3616" s="178"/>
      <c r="O3616" s="178"/>
      <c r="P3616" s="178"/>
      <c r="Q3616" s="178"/>
      <c r="R3616" s="9"/>
    </row>
    <row r="3617" spans="2:18" ht="15.75" thickBot="1" x14ac:dyDescent="0.3">
      <c r="B3617" s="143" t="s">
        <v>4</v>
      </c>
      <c r="C3617" s="144"/>
      <c r="D3617" s="146" t="s">
        <v>273</v>
      </c>
      <c r="E3617" s="146"/>
      <c r="F3617" s="58"/>
      <c r="G3617" s="58" t="s">
        <v>7</v>
      </c>
      <c r="H3617" s="179">
        <v>43562</v>
      </c>
      <c r="I3617" s="146"/>
      <c r="J3617" s="58"/>
      <c r="K3617" s="58" t="s">
        <v>11</v>
      </c>
      <c r="L3617" s="147" t="s">
        <v>228</v>
      </c>
      <c r="M3617" s="147"/>
      <c r="N3617" s="58"/>
      <c r="O3617" s="58" t="s">
        <v>13</v>
      </c>
      <c r="P3617" s="110" t="s">
        <v>298</v>
      </c>
      <c r="Q3617" s="144"/>
      <c r="R3617" s="145"/>
    </row>
    <row r="3618" spans="2:18" ht="14.45" x14ac:dyDescent="0.3">
      <c r="B3618" s="143"/>
      <c r="C3618" s="144"/>
      <c r="D3618" s="144"/>
      <c r="E3618" s="144"/>
      <c r="F3618" s="144"/>
      <c r="G3618" s="144"/>
      <c r="H3618" s="144"/>
      <c r="I3618" s="144"/>
      <c r="J3618" s="144"/>
      <c r="K3618" s="144"/>
      <c r="L3618" s="144"/>
      <c r="M3618" s="144"/>
      <c r="N3618" s="144"/>
      <c r="O3618" s="144"/>
      <c r="P3618" s="144"/>
      <c r="Q3618" s="144"/>
      <c r="R3618" s="145"/>
    </row>
    <row r="3619" spans="2:18" ht="15.75" thickBot="1" x14ac:dyDescent="0.3">
      <c r="B3619" s="143" t="s">
        <v>5</v>
      </c>
      <c r="C3619" s="144"/>
      <c r="D3619" s="146"/>
      <c r="E3619" s="146"/>
      <c r="F3619" s="58"/>
      <c r="G3619" s="58" t="s">
        <v>8</v>
      </c>
      <c r="H3619" s="146">
        <v>1230</v>
      </c>
      <c r="I3619" s="146"/>
      <c r="J3619" s="58"/>
      <c r="K3619" s="58" t="s">
        <v>12</v>
      </c>
      <c r="L3619" s="180"/>
      <c r="M3619" s="181"/>
      <c r="N3619" s="58"/>
      <c r="O3619" s="58" t="s">
        <v>14</v>
      </c>
      <c r="P3619" s="28" t="s">
        <v>300</v>
      </c>
      <c r="Q3619" s="144"/>
      <c r="R3619" s="145"/>
    </row>
    <row r="3620" spans="2:18" ht="14.45" x14ac:dyDescent="0.3">
      <c r="B3620" s="143"/>
      <c r="C3620" s="144"/>
      <c r="D3620" s="144"/>
      <c r="E3620" s="144"/>
      <c r="F3620" s="144"/>
      <c r="G3620" s="144"/>
      <c r="H3620" s="144"/>
      <c r="I3620" s="144"/>
      <c r="J3620" s="144"/>
      <c r="K3620" s="144"/>
      <c r="L3620" s="144"/>
      <c r="M3620" s="144"/>
      <c r="N3620" s="144"/>
      <c r="O3620" s="144"/>
      <c r="P3620" s="144"/>
      <c r="Q3620" s="144"/>
      <c r="R3620" s="145"/>
    </row>
    <row r="3621" spans="2:18" ht="15.75" thickBot="1" x14ac:dyDescent="0.3">
      <c r="B3621" s="143" t="s">
        <v>6</v>
      </c>
      <c r="C3621" s="144"/>
      <c r="D3621" s="146" t="s">
        <v>213</v>
      </c>
      <c r="E3621" s="146"/>
      <c r="F3621" s="58"/>
      <c r="G3621" s="58" t="s">
        <v>9</v>
      </c>
      <c r="H3621" s="146" t="s">
        <v>214</v>
      </c>
      <c r="I3621" s="146"/>
      <c r="J3621" s="58"/>
      <c r="K3621" s="58" t="s">
        <v>10</v>
      </c>
      <c r="L3621" s="180"/>
      <c r="M3621" s="181"/>
      <c r="N3621" s="58"/>
      <c r="O3621" s="58" t="s">
        <v>15</v>
      </c>
      <c r="P3621" s="47">
        <v>125</v>
      </c>
      <c r="Q3621" s="46" t="s">
        <v>16</v>
      </c>
      <c r="R3621" s="48">
        <v>154</v>
      </c>
    </row>
    <row r="3622" spans="2:18" thickBot="1" x14ac:dyDescent="0.35">
      <c r="B3622" s="148"/>
      <c r="C3622" s="149"/>
      <c r="D3622" s="149"/>
      <c r="E3622" s="149"/>
      <c r="F3622" s="149"/>
      <c r="G3622" s="149"/>
      <c r="H3622" s="149"/>
      <c r="I3622" s="149"/>
      <c r="J3622" s="149"/>
      <c r="K3622" s="149"/>
      <c r="L3622" s="149"/>
      <c r="M3622" s="149"/>
      <c r="N3622" s="149"/>
      <c r="O3622" s="149"/>
      <c r="P3622" s="149"/>
      <c r="Q3622" s="149"/>
      <c r="R3622" s="150"/>
    </row>
    <row r="3623" spans="2:18" thickBot="1" x14ac:dyDescent="0.35"/>
    <row r="3624" spans="2:18" x14ac:dyDescent="0.25">
      <c r="B3624" s="182" t="s">
        <v>17</v>
      </c>
      <c r="C3624" s="183"/>
      <c r="D3624" s="183"/>
      <c r="E3624" s="183"/>
      <c r="F3624" s="183"/>
      <c r="G3624" s="183"/>
      <c r="H3624" s="183"/>
      <c r="I3624" s="184"/>
      <c r="J3624" s="153" t="s">
        <v>24</v>
      </c>
      <c r="K3624" s="154"/>
      <c r="L3624" s="154"/>
      <c r="M3624" s="154"/>
      <c r="N3624" s="154"/>
      <c r="O3624" s="154"/>
      <c r="P3624" s="154"/>
      <c r="Q3624" s="154"/>
      <c r="R3624" s="155"/>
    </row>
    <row r="3625" spans="2:18" x14ac:dyDescent="0.25">
      <c r="B3625" s="185" t="s">
        <v>18</v>
      </c>
      <c r="C3625" s="187" t="s">
        <v>19</v>
      </c>
      <c r="D3625" s="187" t="s">
        <v>20</v>
      </c>
      <c r="E3625" s="180" t="s">
        <v>25</v>
      </c>
      <c r="F3625" s="181"/>
      <c r="G3625" s="180" t="s">
        <v>26</v>
      </c>
      <c r="H3625" s="181"/>
      <c r="I3625" s="187" t="s">
        <v>23</v>
      </c>
      <c r="J3625" s="156"/>
      <c r="K3625" s="157"/>
      <c r="L3625" s="157"/>
      <c r="M3625" s="157"/>
      <c r="N3625" s="157"/>
      <c r="O3625" s="157"/>
      <c r="P3625" s="157"/>
      <c r="Q3625" s="157"/>
      <c r="R3625" s="158"/>
    </row>
    <row r="3626" spans="2:18" x14ac:dyDescent="0.25">
      <c r="B3626" s="186"/>
      <c r="C3626" s="188"/>
      <c r="D3626" s="188"/>
      <c r="E3626" s="6" t="s">
        <v>21</v>
      </c>
      <c r="F3626" s="6" t="s">
        <v>22</v>
      </c>
      <c r="G3626" s="6" t="s">
        <v>21</v>
      </c>
      <c r="H3626" s="6" t="s">
        <v>22</v>
      </c>
      <c r="I3626" s="188"/>
      <c r="J3626" s="159"/>
      <c r="K3626" s="160"/>
      <c r="L3626" s="160"/>
      <c r="M3626" s="160"/>
      <c r="N3626" s="160"/>
      <c r="O3626" s="160"/>
      <c r="P3626" s="160"/>
      <c r="Q3626" s="160"/>
      <c r="R3626" s="161"/>
    </row>
    <row r="3627" spans="2:18" ht="29.45" customHeight="1" x14ac:dyDescent="0.25">
      <c r="B3627" s="11" t="s">
        <v>50</v>
      </c>
      <c r="C3627" s="12" t="s">
        <v>58</v>
      </c>
      <c r="D3627" s="12" t="s">
        <v>56</v>
      </c>
      <c r="E3627" s="12" t="s">
        <v>445</v>
      </c>
      <c r="F3627" s="12" t="s">
        <v>268</v>
      </c>
      <c r="G3627" s="3"/>
      <c r="H3627" s="3"/>
      <c r="I3627" s="97" t="s">
        <v>941</v>
      </c>
      <c r="J3627" s="164" t="s">
        <v>151</v>
      </c>
      <c r="K3627" s="165"/>
      <c r="L3627" s="165"/>
      <c r="M3627" s="165"/>
      <c r="N3627" s="165"/>
      <c r="O3627" s="165"/>
      <c r="P3627" s="165"/>
      <c r="Q3627" s="165"/>
      <c r="R3627" s="166"/>
    </row>
    <row r="3628" spans="2:18" ht="32.450000000000003" customHeight="1" x14ac:dyDescent="0.25">
      <c r="B3628" s="11" t="s">
        <v>94</v>
      </c>
      <c r="C3628" s="12" t="s">
        <v>58</v>
      </c>
      <c r="D3628" s="12" t="s">
        <v>56</v>
      </c>
      <c r="E3628" s="12" t="s">
        <v>445</v>
      </c>
      <c r="F3628" s="12" t="s">
        <v>268</v>
      </c>
      <c r="G3628" s="3"/>
      <c r="H3628" s="3"/>
      <c r="I3628" s="3"/>
      <c r="J3628" s="164" t="s">
        <v>93</v>
      </c>
      <c r="K3628" s="165"/>
      <c r="L3628" s="165"/>
      <c r="M3628" s="165"/>
      <c r="N3628" s="165"/>
      <c r="O3628" s="165"/>
      <c r="P3628" s="165"/>
      <c r="Q3628" s="165"/>
      <c r="R3628" s="166"/>
    </row>
    <row r="3629" spans="2:18" ht="31.15" customHeight="1" x14ac:dyDescent="0.25">
      <c r="B3629" s="191" t="s">
        <v>51</v>
      </c>
      <c r="C3629" s="192"/>
      <c r="D3629" s="192"/>
      <c r="E3629" s="192"/>
      <c r="F3629" s="192"/>
      <c r="G3629" s="192"/>
      <c r="H3629" s="192"/>
      <c r="I3629" s="193"/>
      <c r="J3629" s="167" t="s">
        <v>711</v>
      </c>
      <c r="K3629" s="168"/>
      <c r="L3629" s="168"/>
      <c r="M3629" s="168"/>
      <c r="N3629" s="168"/>
      <c r="O3629" s="168"/>
      <c r="P3629" s="168"/>
      <c r="Q3629" s="168"/>
      <c r="R3629" s="169"/>
    </row>
    <row r="3630" spans="2:18" ht="42.6" customHeight="1" x14ac:dyDescent="0.25">
      <c r="B3630" s="194"/>
      <c r="C3630" s="195"/>
      <c r="D3630" s="195"/>
      <c r="E3630" s="195"/>
      <c r="F3630" s="195"/>
      <c r="G3630" s="195"/>
      <c r="H3630" s="195"/>
      <c r="I3630" s="196"/>
      <c r="J3630" s="170"/>
      <c r="K3630" s="171"/>
      <c r="L3630" s="171"/>
      <c r="M3630" s="171"/>
      <c r="N3630" s="171"/>
      <c r="O3630" s="171"/>
      <c r="P3630" s="171"/>
      <c r="Q3630" s="171"/>
      <c r="R3630" s="172"/>
    </row>
    <row r="3631" spans="2:18" ht="42.6" customHeight="1" x14ac:dyDescent="0.25">
      <c r="B3631" s="191" t="s">
        <v>54</v>
      </c>
      <c r="C3631" s="192"/>
      <c r="D3631" s="192"/>
      <c r="E3631" s="192"/>
      <c r="F3631" s="192"/>
      <c r="G3631" s="192"/>
      <c r="H3631" s="192"/>
      <c r="I3631" s="193"/>
      <c r="J3631" s="132" t="s">
        <v>446</v>
      </c>
      <c r="K3631" s="133"/>
      <c r="L3631" s="133"/>
      <c r="M3631" s="133"/>
      <c r="N3631" s="133"/>
      <c r="O3631" s="133"/>
      <c r="P3631" s="133"/>
      <c r="Q3631" s="133"/>
      <c r="R3631" s="134"/>
    </row>
    <row r="3632" spans="2:18" ht="14.45" hidden="1" x14ac:dyDescent="0.3">
      <c r="B3632" s="194"/>
      <c r="C3632" s="195"/>
      <c r="D3632" s="195"/>
      <c r="E3632" s="195"/>
      <c r="F3632" s="195"/>
      <c r="G3632" s="195"/>
      <c r="H3632" s="195"/>
      <c r="I3632" s="196"/>
      <c r="J3632" s="135"/>
      <c r="K3632" s="136"/>
      <c r="L3632" s="136"/>
      <c r="M3632" s="136"/>
      <c r="N3632" s="136"/>
      <c r="O3632" s="136"/>
      <c r="P3632" s="136"/>
      <c r="Q3632" s="136"/>
      <c r="R3632" s="137"/>
    </row>
    <row r="3633" spans="2:18" ht="14.45" hidden="1" x14ac:dyDescent="0.3">
      <c r="B3633" s="191" t="s">
        <v>434</v>
      </c>
      <c r="C3633" s="192"/>
      <c r="D3633" s="192"/>
      <c r="E3633" s="192"/>
      <c r="F3633" s="192"/>
      <c r="G3633" s="192"/>
      <c r="H3633" s="192"/>
      <c r="I3633" s="193"/>
      <c r="J3633" s="135"/>
      <c r="K3633" s="136"/>
      <c r="L3633" s="136"/>
      <c r="M3633" s="136"/>
      <c r="N3633" s="136"/>
      <c r="O3633" s="136"/>
      <c r="P3633" s="136"/>
      <c r="Q3633" s="136"/>
      <c r="R3633" s="137"/>
    </row>
    <row r="3634" spans="2:18" ht="15.75" thickBot="1" x14ac:dyDescent="0.3">
      <c r="B3634" s="197"/>
      <c r="C3634" s="198"/>
      <c r="D3634" s="198"/>
      <c r="E3634" s="198"/>
      <c r="F3634" s="198"/>
      <c r="G3634" s="198"/>
      <c r="H3634" s="198"/>
      <c r="I3634" s="199"/>
      <c r="J3634" s="138"/>
      <c r="K3634" s="139"/>
      <c r="L3634" s="139"/>
      <c r="M3634" s="139"/>
      <c r="N3634" s="139"/>
      <c r="O3634" s="139"/>
      <c r="P3634" s="139"/>
      <c r="Q3634" s="139"/>
      <c r="R3634" s="140"/>
    </row>
    <row r="3635" spans="2:18" thickBot="1" x14ac:dyDescent="0.35">
      <c r="B3635" s="25"/>
      <c r="C3635" s="25"/>
      <c r="D3635" s="25"/>
      <c r="E3635" s="25"/>
      <c r="F3635" s="25"/>
      <c r="G3635" s="25"/>
      <c r="H3635" s="25"/>
      <c r="I3635" s="25"/>
      <c r="J3635" s="31"/>
      <c r="K3635" s="31"/>
      <c r="L3635" s="31"/>
      <c r="M3635" s="31"/>
      <c r="N3635" s="31"/>
      <c r="O3635" s="31"/>
      <c r="P3635" s="31"/>
      <c r="Q3635" s="31"/>
      <c r="R3635" s="31"/>
    </row>
    <row r="3636" spans="2:18" x14ac:dyDescent="0.25">
      <c r="B3636" s="173" t="s">
        <v>1</v>
      </c>
      <c r="C3636" s="154"/>
      <c r="D3636" s="154"/>
      <c r="E3636" s="154"/>
      <c r="F3636" s="154"/>
      <c r="G3636" s="154"/>
      <c r="H3636" s="154"/>
      <c r="I3636" s="154"/>
      <c r="J3636" s="154"/>
      <c r="K3636" s="154"/>
      <c r="L3636" s="154"/>
      <c r="M3636" s="154"/>
      <c r="N3636" s="154"/>
      <c r="O3636" s="154"/>
      <c r="P3636" s="154"/>
      <c r="Q3636" s="154"/>
      <c r="R3636" s="155"/>
    </row>
    <row r="3637" spans="2:18" x14ac:dyDescent="0.25">
      <c r="B3637" s="174"/>
      <c r="C3637" s="157"/>
      <c r="D3637" s="157"/>
      <c r="E3637" s="157"/>
      <c r="F3637" s="157"/>
      <c r="G3637" s="157"/>
      <c r="H3637" s="157"/>
      <c r="I3637" s="157"/>
      <c r="J3637" s="157"/>
      <c r="K3637" s="157"/>
      <c r="L3637" s="157"/>
      <c r="M3637" s="157"/>
      <c r="N3637" s="157"/>
      <c r="O3637" s="157"/>
      <c r="P3637" s="157"/>
      <c r="Q3637" s="157"/>
      <c r="R3637" s="158"/>
    </row>
    <row r="3638" spans="2:18" x14ac:dyDescent="0.25">
      <c r="B3638" s="174"/>
      <c r="C3638" s="157"/>
      <c r="D3638" s="157"/>
      <c r="E3638" s="157"/>
      <c r="F3638" s="157"/>
      <c r="G3638" s="157"/>
      <c r="H3638" s="157"/>
      <c r="I3638" s="157"/>
      <c r="J3638" s="157"/>
      <c r="K3638" s="157"/>
      <c r="L3638" s="157"/>
      <c r="M3638" s="157"/>
      <c r="N3638" s="157"/>
      <c r="O3638" s="157"/>
      <c r="P3638" s="157"/>
      <c r="Q3638" s="157"/>
      <c r="R3638" s="158"/>
    </row>
    <row r="3639" spans="2:18" x14ac:dyDescent="0.25">
      <c r="B3639" s="174" t="s">
        <v>2</v>
      </c>
      <c r="C3639" s="157"/>
      <c r="D3639" s="157"/>
      <c r="E3639" s="157"/>
      <c r="F3639" s="157"/>
      <c r="G3639" s="157"/>
      <c r="H3639" s="157"/>
      <c r="I3639" s="157"/>
      <c r="J3639" s="157"/>
      <c r="K3639" s="157"/>
      <c r="L3639" s="157"/>
      <c r="M3639" s="157"/>
      <c r="N3639" s="157"/>
      <c r="O3639" s="157"/>
      <c r="P3639" s="157"/>
      <c r="Q3639" s="157"/>
      <c r="R3639" s="158"/>
    </row>
    <row r="3640" spans="2:18" x14ac:dyDescent="0.25">
      <c r="B3640" s="174"/>
      <c r="C3640" s="157"/>
      <c r="D3640" s="157"/>
      <c r="E3640" s="157"/>
      <c r="F3640" s="157"/>
      <c r="G3640" s="157"/>
      <c r="H3640" s="157"/>
      <c r="I3640" s="157"/>
      <c r="J3640" s="157"/>
      <c r="K3640" s="157"/>
      <c r="L3640" s="157"/>
      <c r="M3640" s="157"/>
      <c r="N3640" s="157"/>
      <c r="O3640" s="157"/>
      <c r="P3640" s="157"/>
      <c r="Q3640" s="157"/>
      <c r="R3640" s="158"/>
    </row>
    <row r="3641" spans="2:18" ht="15.75" thickBot="1" x14ac:dyDescent="0.3">
      <c r="B3641" s="175" t="s">
        <v>3</v>
      </c>
      <c r="C3641" s="146"/>
      <c r="D3641" s="146"/>
      <c r="E3641" s="146"/>
      <c r="F3641" s="146"/>
      <c r="G3641" s="146"/>
      <c r="H3641" s="146"/>
      <c r="I3641" s="146"/>
      <c r="J3641" s="146"/>
      <c r="K3641" s="146"/>
      <c r="L3641" s="146"/>
      <c r="M3641" s="146"/>
      <c r="N3641" s="146"/>
      <c r="O3641" s="146"/>
      <c r="P3641" s="146"/>
      <c r="Q3641" s="146"/>
      <c r="R3641" s="176"/>
    </row>
    <row r="3642" spans="2:18" ht="14.45" x14ac:dyDescent="0.3">
      <c r="B3642" s="177"/>
      <c r="C3642" s="178"/>
      <c r="D3642" s="178"/>
      <c r="E3642" s="178"/>
      <c r="F3642" s="178"/>
      <c r="G3642" s="178"/>
      <c r="H3642" s="178"/>
      <c r="I3642" s="178"/>
      <c r="J3642" s="178"/>
      <c r="K3642" s="178"/>
      <c r="L3642" s="178"/>
      <c r="M3642" s="178"/>
      <c r="N3642" s="178"/>
      <c r="O3642" s="178"/>
      <c r="P3642" s="178"/>
      <c r="Q3642" s="178"/>
      <c r="R3642" s="9"/>
    </row>
    <row r="3643" spans="2:18" ht="15.75" thickBot="1" x14ac:dyDescent="0.3">
      <c r="B3643" s="143" t="s">
        <v>4</v>
      </c>
      <c r="C3643" s="144"/>
      <c r="D3643" s="146" t="s">
        <v>273</v>
      </c>
      <c r="E3643" s="146"/>
      <c r="F3643" s="58"/>
      <c r="G3643" s="58" t="s">
        <v>7</v>
      </c>
      <c r="H3643" s="179">
        <v>43562</v>
      </c>
      <c r="I3643" s="146"/>
      <c r="J3643" s="58"/>
      <c r="K3643" s="58" t="s">
        <v>11</v>
      </c>
      <c r="L3643" s="147" t="s">
        <v>228</v>
      </c>
      <c r="M3643" s="147"/>
      <c r="N3643" s="58"/>
      <c r="O3643" s="58" t="s">
        <v>13</v>
      </c>
      <c r="P3643" s="100" t="s">
        <v>300</v>
      </c>
      <c r="Q3643" s="144"/>
      <c r="R3643" s="145"/>
    </row>
    <row r="3644" spans="2:18" ht="14.45" x14ac:dyDescent="0.3">
      <c r="B3644" s="143"/>
      <c r="C3644" s="144"/>
      <c r="D3644" s="144"/>
      <c r="E3644" s="144"/>
      <c r="F3644" s="144"/>
      <c r="G3644" s="144"/>
      <c r="H3644" s="144"/>
      <c r="I3644" s="144"/>
      <c r="J3644" s="144"/>
      <c r="K3644" s="144"/>
      <c r="L3644" s="144"/>
      <c r="M3644" s="144"/>
      <c r="N3644" s="144"/>
      <c r="O3644" s="144"/>
      <c r="P3644" s="144"/>
      <c r="Q3644" s="144"/>
      <c r="R3644" s="145"/>
    </row>
    <row r="3645" spans="2:18" ht="15.75" thickBot="1" x14ac:dyDescent="0.3">
      <c r="B3645" s="143" t="s">
        <v>5</v>
      </c>
      <c r="C3645" s="144"/>
      <c r="D3645" s="146"/>
      <c r="E3645" s="146"/>
      <c r="F3645" s="58"/>
      <c r="G3645" s="58" t="s">
        <v>8</v>
      </c>
      <c r="H3645" s="146">
        <v>1230</v>
      </c>
      <c r="I3645" s="146"/>
      <c r="J3645" s="58"/>
      <c r="K3645" s="58" t="s">
        <v>12</v>
      </c>
      <c r="L3645" s="180"/>
      <c r="M3645" s="181"/>
      <c r="N3645" s="58"/>
      <c r="O3645" s="58" t="s">
        <v>14</v>
      </c>
      <c r="P3645" s="28" t="s">
        <v>301</v>
      </c>
      <c r="Q3645" s="144"/>
      <c r="R3645" s="145"/>
    </row>
    <row r="3646" spans="2:18" ht="14.45" x14ac:dyDescent="0.3">
      <c r="B3646" s="143"/>
      <c r="C3646" s="144"/>
      <c r="D3646" s="144"/>
      <c r="E3646" s="144"/>
      <c r="F3646" s="144"/>
      <c r="G3646" s="144"/>
      <c r="H3646" s="144"/>
      <c r="I3646" s="144"/>
      <c r="J3646" s="144"/>
      <c r="K3646" s="144"/>
      <c r="L3646" s="144"/>
      <c r="M3646" s="144"/>
      <c r="N3646" s="144"/>
      <c r="O3646" s="144"/>
      <c r="P3646" s="144"/>
      <c r="Q3646" s="144"/>
      <c r="R3646" s="145"/>
    </row>
    <row r="3647" spans="2:18" ht="15.75" thickBot="1" x14ac:dyDescent="0.3">
      <c r="B3647" s="143" t="s">
        <v>6</v>
      </c>
      <c r="C3647" s="144"/>
      <c r="D3647" s="146" t="s">
        <v>213</v>
      </c>
      <c r="E3647" s="146"/>
      <c r="F3647" s="58"/>
      <c r="G3647" s="58" t="s">
        <v>9</v>
      </c>
      <c r="H3647" s="146" t="s">
        <v>214</v>
      </c>
      <c r="I3647" s="146"/>
      <c r="J3647" s="58"/>
      <c r="K3647" s="58" t="s">
        <v>10</v>
      </c>
      <c r="L3647" s="180"/>
      <c r="M3647" s="181"/>
      <c r="N3647" s="58"/>
      <c r="O3647" s="58" t="s">
        <v>15</v>
      </c>
      <c r="P3647" s="47">
        <v>126</v>
      </c>
      <c r="Q3647" s="46" t="s">
        <v>16</v>
      </c>
      <c r="R3647" s="48">
        <v>154</v>
      </c>
    </row>
    <row r="3648" spans="2:18" thickBot="1" x14ac:dyDescent="0.35">
      <c r="B3648" s="148"/>
      <c r="C3648" s="149"/>
      <c r="D3648" s="149"/>
      <c r="E3648" s="149"/>
      <c r="F3648" s="149"/>
      <c r="G3648" s="149"/>
      <c r="H3648" s="149"/>
      <c r="I3648" s="149"/>
      <c r="J3648" s="149"/>
      <c r="K3648" s="149"/>
      <c r="L3648" s="149"/>
      <c r="M3648" s="149"/>
      <c r="N3648" s="149"/>
      <c r="O3648" s="149"/>
      <c r="P3648" s="149"/>
      <c r="Q3648" s="149"/>
      <c r="R3648" s="150"/>
    </row>
    <row r="3649" spans="2:18" thickBot="1" x14ac:dyDescent="0.35"/>
    <row r="3650" spans="2:18" x14ac:dyDescent="0.25">
      <c r="B3650" s="182" t="s">
        <v>17</v>
      </c>
      <c r="C3650" s="183"/>
      <c r="D3650" s="183"/>
      <c r="E3650" s="183"/>
      <c r="F3650" s="183"/>
      <c r="G3650" s="183"/>
      <c r="H3650" s="183"/>
      <c r="I3650" s="184"/>
      <c r="J3650" s="153" t="s">
        <v>24</v>
      </c>
      <c r="K3650" s="154"/>
      <c r="L3650" s="154"/>
      <c r="M3650" s="154"/>
      <c r="N3650" s="154"/>
      <c r="O3650" s="154"/>
      <c r="P3650" s="154"/>
      <c r="Q3650" s="154"/>
      <c r="R3650" s="155"/>
    </row>
    <row r="3651" spans="2:18" x14ac:dyDescent="0.25">
      <c r="B3651" s="185" t="s">
        <v>18</v>
      </c>
      <c r="C3651" s="187" t="s">
        <v>19</v>
      </c>
      <c r="D3651" s="187" t="s">
        <v>20</v>
      </c>
      <c r="E3651" s="180" t="s">
        <v>25</v>
      </c>
      <c r="F3651" s="181"/>
      <c r="G3651" s="180" t="s">
        <v>26</v>
      </c>
      <c r="H3651" s="181"/>
      <c r="I3651" s="187" t="s">
        <v>23</v>
      </c>
      <c r="J3651" s="156"/>
      <c r="K3651" s="157"/>
      <c r="L3651" s="157"/>
      <c r="M3651" s="157"/>
      <c r="N3651" s="157"/>
      <c r="O3651" s="157"/>
      <c r="P3651" s="157"/>
      <c r="Q3651" s="157"/>
      <c r="R3651" s="158"/>
    </row>
    <row r="3652" spans="2:18" x14ac:dyDescent="0.25">
      <c r="B3652" s="186"/>
      <c r="C3652" s="188"/>
      <c r="D3652" s="188"/>
      <c r="E3652" s="6" t="s">
        <v>21</v>
      </c>
      <c r="F3652" s="6" t="s">
        <v>22</v>
      </c>
      <c r="G3652" s="6" t="s">
        <v>21</v>
      </c>
      <c r="H3652" s="6" t="s">
        <v>22</v>
      </c>
      <c r="I3652" s="188"/>
      <c r="J3652" s="159"/>
      <c r="K3652" s="160"/>
      <c r="L3652" s="160"/>
      <c r="M3652" s="160"/>
      <c r="N3652" s="160"/>
      <c r="O3652" s="160"/>
      <c r="P3652" s="160"/>
      <c r="Q3652" s="160"/>
      <c r="R3652" s="161"/>
    </row>
    <row r="3653" spans="2:18" ht="30" customHeight="1" x14ac:dyDescent="0.25">
      <c r="B3653" s="29" t="s">
        <v>50</v>
      </c>
      <c r="C3653" s="12" t="s">
        <v>40</v>
      </c>
      <c r="D3653" s="32" t="s">
        <v>56</v>
      </c>
      <c r="E3653" s="43" t="s">
        <v>62</v>
      </c>
      <c r="F3653" s="24" t="s">
        <v>536</v>
      </c>
      <c r="G3653" s="6"/>
      <c r="H3653" s="6"/>
      <c r="I3653" s="115" t="s">
        <v>942</v>
      </c>
      <c r="J3653" s="164" t="s">
        <v>447</v>
      </c>
      <c r="K3653" s="165"/>
      <c r="L3653" s="165"/>
      <c r="M3653" s="165"/>
      <c r="N3653" s="165"/>
      <c r="O3653" s="165"/>
      <c r="P3653" s="165"/>
      <c r="Q3653" s="165"/>
      <c r="R3653" s="166"/>
    </row>
    <row r="3654" spans="2:18" ht="33.6" customHeight="1" x14ac:dyDescent="0.25">
      <c r="B3654" s="29" t="s">
        <v>50</v>
      </c>
      <c r="C3654" s="12" t="s">
        <v>40</v>
      </c>
      <c r="D3654" s="33" t="s">
        <v>80</v>
      </c>
      <c r="E3654" s="43" t="s">
        <v>62</v>
      </c>
      <c r="F3654" s="24" t="s">
        <v>536</v>
      </c>
      <c r="G3654" s="6"/>
      <c r="H3654" s="6"/>
      <c r="I3654" s="115" t="s">
        <v>942</v>
      </c>
      <c r="J3654" s="164" t="s">
        <v>448</v>
      </c>
      <c r="K3654" s="165"/>
      <c r="L3654" s="165"/>
      <c r="M3654" s="165"/>
      <c r="N3654" s="165"/>
      <c r="O3654" s="165"/>
      <c r="P3654" s="165"/>
      <c r="Q3654" s="165"/>
      <c r="R3654" s="166"/>
    </row>
    <row r="3655" spans="2:18" ht="30" customHeight="1" x14ac:dyDescent="0.25">
      <c r="B3655" s="11" t="s">
        <v>50</v>
      </c>
      <c r="C3655" s="12" t="s">
        <v>58</v>
      </c>
      <c r="D3655" s="12" t="s">
        <v>56</v>
      </c>
      <c r="E3655" s="12" t="s">
        <v>62</v>
      </c>
      <c r="F3655" s="12" t="s">
        <v>268</v>
      </c>
      <c r="G3655" s="3"/>
      <c r="H3655" s="3"/>
      <c r="I3655" s="115" t="s">
        <v>942</v>
      </c>
      <c r="J3655" s="164" t="s">
        <v>151</v>
      </c>
      <c r="K3655" s="165"/>
      <c r="L3655" s="165"/>
      <c r="M3655" s="165"/>
      <c r="N3655" s="165"/>
      <c r="O3655" s="165"/>
      <c r="P3655" s="165"/>
      <c r="Q3655" s="165"/>
      <c r="R3655" s="166"/>
    </row>
    <row r="3656" spans="2:18" ht="37.15" customHeight="1" x14ac:dyDescent="0.25">
      <c r="B3656" s="11" t="s">
        <v>94</v>
      </c>
      <c r="C3656" s="12" t="s">
        <v>58</v>
      </c>
      <c r="D3656" s="12" t="s">
        <v>56</v>
      </c>
      <c r="E3656" s="12" t="s">
        <v>62</v>
      </c>
      <c r="F3656" s="12" t="s">
        <v>268</v>
      </c>
      <c r="G3656" s="3"/>
      <c r="H3656" s="3"/>
      <c r="I3656" s="97" t="s">
        <v>943</v>
      </c>
      <c r="J3656" s="164" t="s">
        <v>93</v>
      </c>
      <c r="K3656" s="165"/>
      <c r="L3656" s="165"/>
      <c r="M3656" s="165"/>
      <c r="N3656" s="165"/>
      <c r="O3656" s="165"/>
      <c r="P3656" s="165"/>
      <c r="Q3656" s="165"/>
      <c r="R3656" s="166"/>
    </row>
    <row r="3657" spans="2:18" ht="42" customHeight="1" x14ac:dyDescent="0.25">
      <c r="B3657" s="191" t="s">
        <v>51</v>
      </c>
      <c r="C3657" s="192"/>
      <c r="D3657" s="192"/>
      <c r="E3657" s="192"/>
      <c r="F3657" s="192"/>
      <c r="G3657" s="192"/>
      <c r="H3657" s="192"/>
      <c r="I3657" s="193"/>
      <c r="J3657" s="167" t="s">
        <v>711</v>
      </c>
      <c r="K3657" s="168"/>
      <c r="L3657" s="168"/>
      <c r="M3657" s="168"/>
      <c r="N3657" s="168"/>
      <c r="O3657" s="168"/>
      <c r="P3657" s="168"/>
      <c r="Q3657" s="168"/>
      <c r="R3657" s="169"/>
    </row>
    <row r="3658" spans="2:18" ht="43.15" customHeight="1" x14ac:dyDescent="0.25">
      <c r="B3658" s="194"/>
      <c r="C3658" s="195"/>
      <c r="D3658" s="195"/>
      <c r="E3658" s="195"/>
      <c r="F3658" s="195"/>
      <c r="G3658" s="195"/>
      <c r="H3658" s="195"/>
      <c r="I3658" s="196"/>
      <c r="J3658" s="170"/>
      <c r="K3658" s="171"/>
      <c r="L3658" s="171"/>
      <c r="M3658" s="171"/>
      <c r="N3658" s="171"/>
      <c r="O3658" s="171"/>
      <c r="P3658" s="171"/>
      <c r="Q3658" s="171"/>
      <c r="R3658" s="172"/>
    </row>
    <row r="3659" spans="2:18" ht="38.450000000000003" customHeight="1" x14ac:dyDescent="0.25">
      <c r="B3659" s="191" t="s">
        <v>54</v>
      </c>
      <c r="C3659" s="192"/>
      <c r="D3659" s="192"/>
      <c r="E3659" s="192"/>
      <c r="F3659" s="192"/>
      <c r="G3659" s="192"/>
      <c r="H3659" s="192"/>
      <c r="I3659" s="193"/>
      <c r="J3659" s="132" t="s">
        <v>433</v>
      </c>
      <c r="K3659" s="133"/>
      <c r="L3659" s="133"/>
      <c r="M3659" s="133"/>
      <c r="N3659" s="133"/>
      <c r="O3659" s="133"/>
      <c r="P3659" s="133"/>
      <c r="Q3659" s="133"/>
      <c r="R3659" s="134"/>
    </row>
    <row r="3660" spans="2:18" ht="14.45" hidden="1" x14ac:dyDescent="0.3">
      <c r="B3660" s="194"/>
      <c r="C3660" s="195"/>
      <c r="D3660" s="195"/>
      <c r="E3660" s="195"/>
      <c r="F3660" s="195"/>
      <c r="G3660" s="195"/>
      <c r="H3660" s="195"/>
      <c r="I3660" s="196"/>
      <c r="J3660" s="135"/>
      <c r="K3660" s="136"/>
      <c r="L3660" s="136"/>
      <c r="M3660" s="136"/>
      <c r="N3660" s="136"/>
      <c r="O3660" s="136"/>
      <c r="P3660" s="136"/>
      <c r="Q3660" s="136"/>
      <c r="R3660" s="137"/>
    </row>
    <row r="3661" spans="2:18" ht="14.45" hidden="1" x14ac:dyDescent="0.3">
      <c r="B3661" s="191" t="s">
        <v>434</v>
      </c>
      <c r="C3661" s="192"/>
      <c r="D3661" s="192"/>
      <c r="E3661" s="192"/>
      <c r="F3661" s="192"/>
      <c r="G3661" s="192"/>
      <c r="H3661" s="192"/>
      <c r="I3661" s="193"/>
      <c r="J3661" s="135"/>
      <c r="K3661" s="136"/>
      <c r="L3661" s="136"/>
      <c r="M3661" s="136"/>
      <c r="N3661" s="136"/>
      <c r="O3661" s="136"/>
      <c r="P3661" s="136"/>
      <c r="Q3661" s="136"/>
      <c r="R3661" s="137"/>
    </row>
    <row r="3662" spans="2:18" ht="15.75" thickBot="1" x14ac:dyDescent="0.3">
      <c r="B3662" s="197"/>
      <c r="C3662" s="198"/>
      <c r="D3662" s="198"/>
      <c r="E3662" s="198"/>
      <c r="F3662" s="198"/>
      <c r="G3662" s="198"/>
      <c r="H3662" s="198"/>
      <c r="I3662" s="199"/>
      <c r="J3662" s="138"/>
      <c r="K3662" s="139"/>
      <c r="L3662" s="139"/>
      <c r="M3662" s="139"/>
      <c r="N3662" s="139"/>
      <c r="O3662" s="139"/>
      <c r="P3662" s="139"/>
      <c r="Q3662" s="139"/>
      <c r="R3662" s="140"/>
    </row>
    <row r="3663" spans="2:18" thickBot="1" x14ac:dyDescent="0.35"/>
    <row r="3664" spans="2:18" x14ac:dyDescent="0.25">
      <c r="B3664" s="173" t="s">
        <v>1</v>
      </c>
      <c r="C3664" s="154"/>
      <c r="D3664" s="154"/>
      <c r="E3664" s="154"/>
      <c r="F3664" s="154"/>
      <c r="G3664" s="154"/>
      <c r="H3664" s="154"/>
      <c r="I3664" s="154"/>
      <c r="J3664" s="154"/>
      <c r="K3664" s="154"/>
      <c r="L3664" s="154"/>
      <c r="M3664" s="154"/>
      <c r="N3664" s="154"/>
      <c r="O3664" s="154"/>
      <c r="P3664" s="154"/>
      <c r="Q3664" s="154"/>
      <c r="R3664" s="155"/>
    </row>
    <row r="3665" spans="2:18" x14ac:dyDescent="0.25">
      <c r="B3665" s="174"/>
      <c r="C3665" s="157"/>
      <c r="D3665" s="157"/>
      <c r="E3665" s="157"/>
      <c r="F3665" s="157"/>
      <c r="G3665" s="157"/>
      <c r="H3665" s="157"/>
      <c r="I3665" s="157"/>
      <c r="J3665" s="157"/>
      <c r="K3665" s="157"/>
      <c r="L3665" s="157"/>
      <c r="M3665" s="157"/>
      <c r="N3665" s="157"/>
      <c r="O3665" s="157"/>
      <c r="P3665" s="157"/>
      <c r="Q3665" s="157"/>
      <c r="R3665" s="158"/>
    </row>
    <row r="3666" spans="2:18" x14ac:dyDescent="0.25">
      <c r="B3666" s="174"/>
      <c r="C3666" s="157"/>
      <c r="D3666" s="157"/>
      <c r="E3666" s="157"/>
      <c r="F3666" s="157"/>
      <c r="G3666" s="157"/>
      <c r="H3666" s="157"/>
      <c r="I3666" s="157"/>
      <c r="J3666" s="157"/>
      <c r="K3666" s="157"/>
      <c r="L3666" s="157"/>
      <c r="M3666" s="157"/>
      <c r="N3666" s="157"/>
      <c r="O3666" s="157"/>
      <c r="P3666" s="157"/>
      <c r="Q3666" s="157"/>
      <c r="R3666" s="158"/>
    </row>
    <row r="3667" spans="2:18" x14ac:dyDescent="0.25">
      <c r="B3667" s="174" t="s">
        <v>2</v>
      </c>
      <c r="C3667" s="157"/>
      <c r="D3667" s="157"/>
      <c r="E3667" s="157"/>
      <c r="F3667" s="157"/>
      <c r="G3667" s="157"/>
      <c r="H3667" s="157"/>
      <c r="I3667" s="157"/>
      <c r="J3667" s="157"/>
      <c r="K3667" s="157"/>
      <c r="L3667" s="157"/>
      <c r="M3667" s="157"/>
      <c r="N3667" s="157"/>
      <c r="O3667" s="157"/>
      <c r="P3667" s="157"/>
      <c r="Q3667" s="157"/>
      <c r="R3667" s="158"/>
    </row>
    <row r="3668" spans="2:18" x14ac:dyDescent="0.25">
      <c r="B3668" s="174"/>
      <c r="C3668" s="157"/>
      <c r="D3668" s="157"/>
      <c r="E3668" s="157"/>
      <c r="F3668" s="157"/>
      <c r="G3668" s="157"/>
      <c r="H3668" s="157"/>
      <c r="I3668" s="157"/>
      <c r="J3668" s="157"/>
      <c r="K3668" s="157"/>
      <c r="L3668" s="157"/>
      <c r="M3668" s="157"/>
      <c r="N3668" s="157"/>
      <c r="O3668" s="157"/>
      <c r="P3668" s="157"/>
      <c r="Q3668" s="157"/>
      <c r="R3668" s="158"/>
    </row>
    <row r="3669" spans="2:18" ht="15.75" thickBot="1" x14ac:dyDescent="0.3">
      <c r="B3669" s="175" t="s">
        <v>3</v>
      </c>
      <c r="C3669" s="146"/>
      <c r="D3669" s="146"/>
      <c r="E3669" s="146"/>
      <c r="F3669" s="146"/>
      <c r="G3669" s="146"/>
      <c r="H3669" s="146"/>
      <c r="I3669" s="146"/>
      <c r="J3669" s="146"/>
      <c r="K3669" s="146"/>
      <c r="L3669" s="146"/>
      <c r="M3669" s="146"/>
      <c r="N3669" s="146"/>
      <c r="O3669" s="146"/>
      <c r="P3669" s="146"/>
      <c r="Q3669" s="146"/>
      <c r="R3669" s="176"/>
    </row>
    <row r="3670" spans="2:18" ht="14.45" x14ac:dyDescent="0.3">
      <c r="B3670" s="177"/>
      <c r="C3670" s="178"/>
      <c r="D3670" s="178"/>
      <c r="E3670" s="178"/>
      <c r="F3670" s="178"/>
      <c r="G3670" s="178"/>
      <c r="H3670" s="178"/>
      <c r="I3670" s="178"/>
      <c r="J3670" s="178"/>
      <c r="K3670" s="178"/>
      <c r="L3670" s="178"/>
      <c r="M3670" s="178"/>
      <c r="N3670" s="178"/>
      <c r="O3670" s="178"/>
      <c r="P3670" s="178"/>
      <c r="Q3670" s="178"/>
      <c r="R3670" s="9"/>
    </row>
    <row r="3671" spans="2:18" ht="15.75" thickBot="1" x14ac:dyDescent="0.3">
      <c r="B3671" s="143" t="s">
        <v>4</v>
      </c>
      <c r="C3671" s="144"/>
      <c r="D3671" s="146" t="s">
        <v>273</v>
      </c>
      <c r="E3671" s="146"/>
      <c r="F3671" s="58"/>
      <c r="G3671" s="58" t="s">
        <v>7</v>
      </c>
      <c r="H3671" s="179">
        <v>43562</v>
      </c>
      <c r="I3671" s="146"/>
      <c r="J3671" s="58"/>
      <c r="K3671" s="58" t="s">
        <v>11</v>
      </c>
      <c r="L3671" s="147" t="s">
        <v>228</v>
      </c>
      <c r="M3671" s="147"/>
      <c r="N3671" s="58"/>
      <c r="O3671" s="58" t="s">
        <v>13</v>
      </c>
      <c r="P3671" s="100" t="s">
        <v>301</v>
      </c>
      <c r="Q3671" s="144"/>
      <c r="R3671" s="145"/>
    </row>
    <row r="3672" spans="2:18" ht="14.45" x14ac:dyDescent="0.3">
      <c r="B3672" s="143"/>
      <c r="C3672" s="144"/>
      <c r="D3672" s="144"/>
      <c r="E3672" s="144"/>
      <c r="F3672" s="144"/>
      <c r="G3672" s="144"/>
      <c r="H3672" s="144"/>
      <c r="I3672" s="144"/>
      <c r="J3672" s="144"/>
      <c r="K3672" s="144"/>
      <c r="L3672" s="144"/>
      <c r="M3672" s="144"/>
      <c r="N3672" s="144"/>
      <c r="O3672" s="144"/>
      <c r="P3672" s="144"/>
      <c r="Q3672" s="144"/>
      <c r="R3672" s="145"/>
    </row>
    <row r="3673" spans="2:18" ht="15.75" thickBot="1" x14ac:dyDescent="0.3">
      <c r="B3673" s="143" t="s">
        <v>5</v>
      </c>
      <c r="C3673" s="144"/>
      <c r="D3673" s="146"/>
      <c r="E3673" s="146"/>
      <c r="F3673" s="58"/>
      <c r="G3673" s="58" t="s">
        <v>8</v>
      </c>
      <c r="H3673" s="146">
        <v>1230</v>
      </c>
      <c r="I3673" s="146"/>
      <c r="J3673" s="58"/>
      <c r="K3673" s="58" t="s">
        <v>12</v>
      </c>
      <c r="L3673" s="180"/>
      <c r="M3673" s="181"/>
      <c r="N3673" s="58"/>
      <c r="O3673" s="58" t="s">
        <v>14</v>
      </c>
      <c r="P3673" s="28" t="s">
        <v>302</v>
      </c>
      <c r="Q3673" s="144"/>
      <c r="R3673" s="145"/>
    </row>
    <row r="3674" spans="2:18" ht="14.45" x14ac:dyDescent="0.3">
      <c r="B3674" s="143"/>
      <c r="C3674" s="144"/>
      <c r="D3674" s="144"/>
      <c r="E3674" s="144"/>
      <c r="F3674" s="144"/>
      <c r="G3674" s="144"/>
      <c r="H3674" s="144"/>
      <c r="I3674" s="144"/>
      <c r="J3674" s="144"/>
      <c r="K3674" s="144"/>
      <c r="L3674" s="144"/>
      <c r="M3674" s="144"/>
      <c r="N3674" s="144"/>
      <c r="O3674" s="144"/>
      <c r="P3674" s="144"/>
      <c r="Q3674" s="144"/>
      <c r="R3674" s="145"/>
    </row>
    <row r="3675" spans="2:18" ht="15.75" thickBot="1" x14ac:dyDescent="0.3">
      <c r="B3675" s="143" t="s">
        <v>6</v>
      </c>
      <c r="C3675" s="144"/>
      <c r="D3675" s="146" t="s">
        <v>213</v>
      </c>
      <c r="E3675" s="146"/>
      <c r="F3675" s="58"/>
      <c r="G3675" s="58" t="s">
        <v>9</v>
      </c>
      <c r="H3675" s="146" t="s">
        <v>214</v>
      </c>
      <c r="I3675" s="146"/>
      <c r="J3675" s="58"/>
      <c r="K3675" s="58" t="s">
        <v>10</v>
      </c>
      <c r="L3675" s="180"/>
      <c r="M3675" s="181"/>
      <c r="N3675" s="58"/>
      <c r="O3675" s="58" t="s">
        <v>15</v>
      </c>
      <c r="P3675" s="47">
        <v>127</v>
      </c>
      <c r="Q3675" s="46" t="s">
        <v>16</v>
      </c>
      <c r="R3675" s="48">
        <v>154</v>
      </c>
    </row>
    <row r="3676" spans="2:18" thickBot="1" x14ac:dyDescent="0.35">
      <c r="B3676" s="148"/>
      <c r="C3676" s="149"/>
      <c r="D3676" s="149"/>
      <c r="E3676" s="149"/>
      <c r="F3676" s="149"/>
      <c r="G3676" s="149"/>
      <c r="H3676" s="149"/>
      <c r="I3676" s="149"/>
      <c r="J3676" s="149"/>
      <c r="K3676" s="149"/>
      <c r="L3676" s="149"/>
      <c r="M3676" s="149"/>
      <c r="N3676" s="149"/>
      <c r="O3676" s="149"/>
      <c r="P3676" s="149"/>
      <c r="Q3676" s="149"/>
      <c r="R3676" s="150"/>
    </row>
    <row r="3677" spans="2:18" thickBot="1" x14ac:dyDescent="0.35"/>
    <row r="3678" spans="2:18" x14ac:dyDescent="0.25">
      <c r="B3678" s="182" t="s">
        <v>17</v>
      </c>
      <c r="C3678" s="183"/>
      <c r="D3678" s="183"/>
      <c r="E3678" s="183"/>
      <c r="F3678" s="183"/>
      <c r="G3678" s="183"/>
      <c r="H3678" s="183"/>
      <c r="I3678" s="184"/>
      <c r="J3678" s="153" t="s">
        <v>24</v>
      </c>
      <c r="K3678" s="154"/>
      <c r="L3678" s="154"/>
      <c r="M3678" s="154"/>
      <c r="N3678" s="154"/>
      <c r="O3678" s="154"/>
      <c r="P3678" s="154"/>
      <c r="Q3678" s="154"/>
      <c r="R3678" s="155"/>
    </row>
    <row r="3679" spans="2:18" x14ac:dyDescent="0.25">
      <c r="B3679" s="185" t="s">
        <v>18</v>
      </c>
      <c r="C3679" s="187" t="s">
        <v>19</v>
      </c>
      <c r="D3679" s="187" t="s">
        <v>20</v>
      </c>
      <c r="E3679" s="180" t="s">
        <v>25</v>
      </c>
      <c r="F3679" s="181"/>
      <c r="G3679" s="180" t="s">
        <v>26</v>
      </c>
      <c r="H3679" s="181"/>
      <c r="I3679" s="187" t="s">
        <v>23</v>
      </c>
      <c r="J3679" s="156"/>
      <c r="K3679" s="157"/>
      <c r="L3679" s="157"/>
      <c r="M3679" s="157"/>
      <c r="N3679" s="157"/>
      <c r="O3679" s="157"/>
      <c r="P3679" s="157"/>
      <c r="Q3679" s="157"/>
      <c r="R3679" s="158"/>
    </row>
    <row r="3680" spans="2:18" x14ac:dyDescent="0.25">
      <c r="B3680" s="186"/>
      <c r="C3680" s="188"/>
      <c r="D3680" s="188"/>
      <c r="E3680" s="6" t="s">
        <v>21</v>
      </c>
      <c r="F3680" s="6" t="s">
        <v>22</v>
      </c>
      <c r="G3680" s="6" t="s">
        <v>21</v>
      </c>
      <c r="H3680" s="6" t="s">
        <v>22</v>
      </c>
      <c r="I3680" s="188"/>
      <c r="J3680" s="159"/>
      <c r="K3680" s="160"/>
      <c r="L3680" s="160"/>
      <c r="M3680" s="160"/>
      <c r="N3680" s="160"/>
      <c r="O3680" s="160"/>
      <c r="P3680" s="160"/>
      <c r="Q3680" s="160"/>
      <c r="R3680" s="161"/>
    </row>
    <row r="3681" spans="2:18" ht="35.450000000000003" customHeight="1" x14ac:dyDescent="0.25">
      <c r="B3681" s="29" t="s">
        <v>50</v>
      </c>
      <c r="C3681" s="12" t="s">
        <v>40</v>
      </c>
      <c r="D3681" s="32" t="s">
        <v>63</v>
      </c>
      <c r="E3681" s="43" t="s">
        <v>62</v>
      </c>
      <c r="F3681" s="15" t="s">
        <v>536</v>
      </c>
      <c r="G3681" s="6"/>
      <c r="H3681" s="6"/>
      <c r="I3681" s="115" t="s">
        <v>945</v>
      </c>
      <c r="J3681" s="164" t="s">
        <v>101</v>
      </c>
      <c r="K3681" s="165"/>
      <c r="L3681" s="165"/>
      <c r="M3681" s="165"/>
      <c r="N3681" s="165"/>
      <c r="O3681" s="165"/>
      <c r="P3681" s="165"/>
      <c r="Q3681" s="165"/>
      <c r="R3681" s="166"/>
    </row>
    <row r="3682" spans="2:18" ht="31.15" customHeight="1" x14ac:dyDescent="0.25">
      <c r="B3682" s="29" t="s">
        <v>50</v>
      </c>
      <c r="C3682" s="12" t="s">
        <v>40</v>
      </c>
      <c r="D3682" s="44" t="s">
        <v>63</v>
      </c>
      <c r="E3682" s="43" t="s">
        <v>62</v>
      </c>
      <c r="F3682" s="15" t="s">
        <v>536</v>
      </c>
      <c r="G3682" s="6"/>
      <c r="H3682" s="6"/>
      <c r="I3682" s="115" t="s">
        <v>945</v>
      </c>
      <c r="J3682" s="164" t="s">
        <v>90</v>
      </c>
      <c r="K3682" s="165"/>
      <c r="L3682" s="165"/>
      <c r="M3682" s="165"/>
      <c r="N3682" s="165"/>
      <c r="O3682" s="165"/>
      <c r="P3682" s="165"/>
      <c r="Q3682" s="165"/>
      <c r="R3682" s="166"/>
    </row>
    <row r="3683" spans="2:18" ht="34.9" customHeight="1" x14ac:dyDescent="0.25">
      <c r="B3683" s="29" t="s">
        <v>50</v>
      </c>
      <c r="C3683" s="12" t="s">
        <v>40</v>
      </c>
      <c r="D3683" s="44" t="s">
        <v>63</v>
      </c>
      <c r="E3683" s="43" t="s">
        <v>62</v>
      </c>
      <c r="F3683" s="15" t="s">
        <v>537</v>
      </c>
      <c r="G3683" s="6"/>
      <c r="H3683" s="6"/>
      <c r="I3683" s="115" t="s">
        <v>945</v>
      </c>
      <c r="J3683" s="164" t="s">
        <v>90</v>
      </c>
      <c r="K3683" s="165"/>
      <c r="L3683" s="165"/>
      <c r="M3683" s="165"/>
      <c r="N3683" s="165"/>
      <c r="O3683" s="165"/>
      <c r="P3683" s="165"/>
      <c r="Q3683" s="165"/>
      <c r="R3683" s="166"/>
    </row>
    <row r="3684" spans="2:18" ht="39.6" customHeight="1" x14ac:dyDescent="0.25">
      <c r="B3684" s="29" t="s">
        <v>50</v>
      </c>
      <c r="C3684" s="12" t="s">
        <v>40</v>
      </c>
      <c r="D3684" s="33" t="s">
        <v>80</v>
      </c>
      <c r="E3684" s="43" t="s">
        <v>62</v>
      </c>
      <c r="F3684" s="15" t="s">
        <v>537</v>
      </c>
      <c r="G3684" s="6"/>
      <c r="H3684" s="6"/>
      <c r="I3684" s="115" t="s">
        <v>945</v>
      </c>
      <c r="J3684" s="164" t="s">
        <v>392</v>
      </c>
      <c r="K3684" s="165"/>
      <c r="L3684" s="165"/>
      <c r="M3684" s="165"/>
      <c r="N3684" s="165"/>
      <c r="O3684" s="165"/>
      <c r="P3684" s="165"/>
      <c r="Q3684" s="165"/>
      <c r="R3684" s="166"/>
    </row>
    <row r="3685" spans="2:18" ht="30" customHeight="1" x14ac:dyDescent="0.25">
      <c r="B3685" s="11" t="s">
        <v>50</v>
      </c>
      <c r="C3685" s="12" t="s">
        <v>58</v>
      </c>
      <c r="D3685" s="12" t="s">
        <v>56</v>
      </c>
      <c r="E3685" s="12" t="s">
        <v>62</v>
      </c>
      <c r="F3685" s="12" t="s">
        <v>268</v>
      </c>
      <c r="G3685" s="3"/>
      <c r="H3685" s="3"/>
      <c r="I3685" s="115" t="s">
        <v>945</v>
      </c>
      <c r="J3685" s="164" t="s">
        <v>151</v>
      </c>
      <c r="K3685" s="165"/>
      <c r="L3685" s="165"/>
      <c r="M3685" s="165"/>
      <c r="N3685" s="165"/>
      <c r="O3685" s="165"/>
      <c r="P3685" s="165"/>
      <c r="Q3685" s="165"/>
      <c r="R3685" s="166"/>
    </row>
    <row r="3686" spans="2:18" ht="30" customHeight="1" x14ac:dyDescent="0.25">
      <c r="B3686" s="11" t="s">
        <v>94</v>
      </c>
      <c r="C3686" s="12" t="s">
        <v>58</v>
      </c>
      <c r="D3686" s="12" t="s">
        <v>56</v>
      </c>
      <c r="E3686" s="12" t="s">
        <v>62</v>
      </c>
      <c r="F3686" s="12" t="s">
        <v>268</v>
      </c>
      <c r="G3686" s="3"/>
      <c r="H3686" s="3"/>
      <c r="I3686" s="97" t="s">
        <v>944</v>
      </c>
      <c r="J3686" s="164" t="s">
        <v>93</v>
      </c>
      <c r="K3686" s="165"/>
      <c r="L3686" s="165"/>
      <c r="M3686" s="165"/>
      <c r="N3686" s="165"/>
      <c r="O3686" s="165"/>
      <c r="P3686" s="165"/>
      <c r="Q3686" s="165"/>
      <c r="R3686" s="166"/>
    </row>
    <row r="3687" spans="2:18" ht="37.15" customHeight="1" x14ac:dyDescent="0.25">
      <c r="B3687" s="191" t="s">
        <v>51</v>
      </c>
      <c r="C3687" s="192"/>
      <c r="D3687" s="192"/>
      <c r="E3687" s="192"/>
      <c r="F3687" s="192"/>
      <c r="G3687" s="192"/>
      <c r="H3687" s="192"/>
      <c r="I3687" s="193"/>
      <c r="J3687" s="167" t="s">
        <v>711</v>
      </c>
      <c r="K3687" s="168"/>
      <c r="L3687" s="168"/>
      <c r="M3687" s="168"/>
      <c r="N3687" s="168"/>
      <c r="O3687" s="168"/>
      <c r="P3687" s="168"/>
      <c r="Q3687" s="168"/>
      <c r="R3687" s="169"/>
    </row>
    <row r="3688" spans="2:18" ht="46.15" customHeight="1" x14ac:dyDescent="0.25">
      <c r="B3688" s="194"/>
      <c r="C3688" s="195"/>
      <c r="D3688" s="195"/>
      <c r="E3688" s="195"/>
      <c r="F3688" s="195"/>
      <c r="G3688" s="195"/>
      <c r="H3688" s="195"/>
      <c r="I3688" s="196"/>
      <c r="J3688" s="170"/>
      <c r="K3688" s="171"/>
      <c r="L3688" s="171"/>
      <c r="M3688" s="171"/>
      <c r="N3688" s="171"/>
      <c r="O3688" s="171"/>
      <c r="P3688" s="171"/>
      <c r="Q3688" s="171"/>
      <c r="R3688" s="172"/>
    </row>
    <row r="3689" spans="2:18" ht="31.9" customHeight="1" x14ac:dyDescent="0.25">
      <c r="B3689" s="191" t="s">
        <v>54</v>
      </c>
      <c r="C3689" s="192"/>
      <c r="D3689" s="192"/>
      <c r="E3689" s="192"/>
      <c r="F3689" s="192"/>
      <c r="G3689" s="192"/>
      <c r="H3689" s="192"/>
      <c r="I3689" s="193"/>
      <c r="J3689" s="132" t="s">
        <v>449</v>
      </c>
      <c r="K3689" s="133"/>
      <c r="L3689" s="133"/>
      <c r="M3689" s="133"/>
      <c r="N3689" s="133"/>
      <c r="O3689" s="133"/>
      <c r="P3689" s="133"/>
      <c r="Q3689" s="133"/>
      <c r="R3689" s="134"/>
    </row>
    <row r="3690" spans="2:18" ht="14.45" hidden="1" x14ac:dyDescent="0.3">
      <c r="B3690" s="194"/>
      <c r="C3690" s="195"/>
      <c r="D3690" s="195"/>
      <c r="E3690" s="195"/>
      <c r="F3690" s="195"/>
      <c r="G3690" s="195"/>
      <c r="H3690" s="195"/>
      <c r="I3690" s="196"/>
      <c r="J3690" s="135"/>
      <c r="K3690" s="136"/>
      <c r="L3690" s="136"/>
      <c r="M3690" s="136"/>
      <c r="N3690" s="136"/>
      <c r="O3690" s="136"/>
      <c r="P3690" s="136"/>
      <c r="Q3690" s="136"/>
      <c r="R3690" s="137"/>
    </row>
    <row r="3691" spans="2:18" ht="6" customHeight="1" x14ac:dyDescent="0.25">
      <c r="B3691" s="191" t="s">
        <v>434</v>
      </c>
      <c r="C3691" s="192"/>
      <c r="D3691" s="192"/>
      <c r="E3691" s="192"/>
      <c r="F3691" s="192"/>
      <c r="G3691" s="192"/>
      <c r="H3691" s="192"/>
      <c r="I3691" s="193"/>
      <c r="J3691" s="135"/>
      <c r="K3691" s="136"/>
      <c r="L3691" s="136"/>
      <c r="M3691" s="136"/>
      <c r="N3691" s="136"/>
      <c r="O3691" s="136"/>
      <c r="P3691" s="136"/>
      <c r="Q3691" s="136"/>
      <c r="R3691" s="137"/>
    </row>
    <row r="3692" spans="2:18" ht="15.75" thickBot="1" x14ac:dyDescent="0.3">
      <c r="B3692" s="197"/>
      <c r="C3692" s="198"/>
      <c r="D3692" s="198"/>
      <c r="E3692" s="198"/>
      <c r="F3692" s="198"/>
      <c r="G3692" s="198"/>
      <c r="H3692" s="198"/>
      <c r="I3692" s="199"/>
      <c r="J3692" s="138"/>
      <c r="K3692" s="139"/>
      <c r="L3692" s="139"/>
      <c r="M3692" s="139"/>
      <c r="N3692" s="139"/>
      <c r="O3692" s="139"/>
      <c r="P3692" s="139"/>
      <c r="Q3692" s="139"/>
      <c r="R3692" s="140"/>
    </row>
    <row r="3693" spans="2:18" thickBot="1" x14ac:dyDescent="0.35"/>
    <row r="3694" spans="2:18" x14ac:dyDescent="0.25">
      <c r="B3694" s="173" t="s">
        <v>1</v>
      </c>
      <c r="C3694" s="154"/>
      <c r="D3694" s="154"/>
      <c r="E3694" s="154"/>
      <c r="F3694" s="154"/>
      <c r="G3694" s="154"/>
      <c r="H3694" s="154"/>
      <c r="I3694" s="154"/>
      <c r="J3694" s="154"/>
      <c r="K3694" s="154"/>
      <c r="L3694" s="154"/>
      <c r="M3694" s="154"/>
      <c r="N3694" s="154"/>
      <c r="O3694" s="154"/>
      <c r="P3694" s="154"/>
      <c r="Q3694" s="154"/>
      <c r="R3694" s="155"/>
    </row>
    <row r="3695" spans="2:18" x14ac:dyDescent="0.25">
      <c r="B3695" s="174"/>
      <c r="C3695" s="157"/>
      <c r="D3695" s="157"/>
      <c r="E3695" s="157"/>
      <c r="F3695" s="157"/>
      <c r="G3695" s="157"/>
      <c r="H3695" s="157"/>
      <c r="I3695" s="157"/>
      <c r="J3695" s="157"/>
      <c r="K3695" s="157"/>
      <c r="L3695" s="157"/>
      <c r="M3695" s="157"/>
      <c r="N3695" s="157"/>
      <c r="O3695" s="157"/>
      <c r="P3695" s="157"/>
      <c r="Q3695" s="157"/>
      <c r="R3695" s="158"/>
    </row>
    <row r="3696" spans="2:18" x14ac:dyDescent="0.25">
      <c r="B3696" s="174"/>
      <c r="C3696" s="157"/>
      <c r="D3696" s="157"/>
      <c r="E3696" s="157"/>
      <c r="F3696" s="157"/>
      <c r="G3696" s="157"/>
      <c r="H3696" s="157"/>
      <c r="I3696" s="157"/>
      <c r="J3696" s="157"/>
      <c r="K3696" s="157"/>
      <c r="L3696" s="157"/>
      <c r="M3696" s="157"/>
      <c r="N3696" s="157"/>
      <c r="O3696" s="157"/>
      <c r="P3696" s="157"/>
      <c r="Q3696" s="157"/>
      <c r="R3696" s="158"/>
    </row>
    <row r="3697" spans="2:18" x14ac:dyDescent="0.25">
      <c r="B3697" s="174" t="s">
        <v>2</v>
      </c>
      <c r="C3697" s="157"/>
      <c r="D3697" s="157"/>
      <c r="E3697" s="157"/>
      <c r="F3697" s="157"/>
      <c r="G3697" s="157"/>
      <c r="H3697" s="157"/>
      <c r="I3697" s="157"/>
      <c r="J3697" s="157"/>
      <c r="K3697" s="157"/>
      <c r="L3697" s="157"/>
      <c r="M3697" s="157"/>
      <c r="N3697" s="157"/>
      <c r="O3697" s="157"/>
      <c r="P3697" s="157"/>
      <c r="Q3697" s="157"/>
      <c r="R3697" s="158"/>
    </row>
    <row r="3698" spans="2:18" x14ac:dyDescent="0.25">
      <c r="B3698" s="174"/>
      <c r="C3698" s="157"/>
      <c r="D3698" s="157"/>
      <c r="E3698" s="157"/>
      <c r="F3698" s="157"/>
      <c r="G3698" s="157"/>
      <c r="H3698" s="157"/>
      <c r="I3698" s="157"/>
      <c r="J3698" s="157"/>
      <c r="K3698" s="157"/>
      <c r="L3698" s="157"/>
      <c r="M3698" s="157"/>
      <c r="N3698" s="157"/>
      <c r="O3698" s="157"/>
      <c r="P3698" s="157"/>
      <c r="Q3698" s="157"/>
      <c r="R3698" s="158"/>
    </row>
    <row r="3699" spans="2:18" ht="15.75" thickBot="1" x14ac:dyDescent="0.3">
      <c r="B3699" s="175" t="s">
        <v>3</v>
      </c>
      <c r="C3699" s="146"/>
      <c r="D3699" s="146"/>
      <c r="E3699" s="146"/>
      <c r="F3699" s="146"/>
      <c r="G3699" s="146"/>
      <c r="H3699" s="146"/>
      <c r="I3699" s="146"/>
      <c r="J3699" s="146"/>
      <c r="K3699" s="146"/>
      <c r="L3699" s="146"/>
      <c r="M3699" s="146"/>
      <c r="N3699" s="146"/>
      <c r="O3699" s="146"/>
      <c r="P3699" s="146"/>
      <c r="Q3699" s="146"/>
      <c r="R3699" s="176"/>
    </row>
    <row r="3700" spans="2:18" ht="14.45" x14ac:dyDescent="0.3">
      <c r="B3700" s="177"/>
      <c r="C3700" s="178"/>
      <c r="D3700" s="178"/>
      <c r="E3700" s="178"/>
      <c r="F3700" s="178"/>
      <c r="G3700" s="178"/>
      <c r="H3700" s="178"/>
      <c r="I3700" s="178"/>
      <c r="J3700" s="178"/>
      <c r="K3700" s="178"/>
      <c r="L3700" s="178"/>
      <c r="M3700" s="178"/>
      <c r="N3700" s="178"/>
      <c r="O3700" s="178"/>
      <c r="P3700" s="178"/>
      <c r="Q3700" s="178"/>
      <c r="R3700" s="9"/>
    </row>
    <row r="3701" spans="2:18" ht="15.75" thickBot="1" x14ac:dyDescent="0.3">
      <c r="B3701" s="143" t="s">
        <v>4</v>
      </c>
      <c r="C3701" s="144"/>
      <c r="D3701" s="146" t="s">
        <v>273</v>
      </c>
      <c r="E3701" s="146"/>
      <c r="F3701" s="58"/>
      <c r="G3701" s="58" t="s">
        <v>7</v>
      </c>
      <c r="H3701" s="179">
        <v>43562</v>
      </c>
      <c r="I3701" s="146"/>
      <c r="J3701" s="58"/>
      <c r="K3701" s="58" t="s">
        <v>11</v>
      </c>
      <c r="L3701" s="147" t="s">
        <v>228</v>
      </c>
      <c r="M3701" s="147"/>
      <c r="N3701" s="58"/>
      <c r="O3701" s="58" t="s">
        <v>13</v>
      </c>
      <c r="P3701" s="100" t="s">
        <v>302</v>
      </c>
      <c r="Q3701" s="144"/>
      <c r="R3701" s="145"/>
    </row>
    <row r="3702" spans="2:18" ht="14.45" x14ac:dyDescent="0.3">
      <c r="B3702" s="143"/>
      <c r="C3702" s="144"/>
      <c r="D3702" s="144"/>
      <c r="E3702" s="144"/>
      <c r="F3702" s="144"/>
      <c r="G3702" s="144"/>
      <c r="H3702" s="144"/>
      <c r="I3702" s="144"/>
      <c r="J3702" s="144"/>
      <c r="K3702" s="144"/>
      <c r="L3702" s="144"/>
      <c r="M3702" s="144"/>
      <c r="N3702" s="144"/>
      <c r="O3702" s="144"/>
      <c r="P3702" s="144"/>
      <c r="Q3702" s="144"/>
      <c r="R3702" s="145"/>
    </row>
    <row r="3703" spans="2:18" ht="15.75" thickBot="1" x14ac:dyDescent="0.3">
      <c r="B3703" s="143" t="s">
        <v>5</v>
      </c>
      <c r="C3703" s="144"/>
      <c r="D3703" s="146"/>
      <c r="E3703" s="146"/>
      <c r="F3703" s="58"/>
      <c r="G3703" s="58" t="s">
        <v>8</v>
      </c>
      <c r="H3703" s="146">
        <v>1230</v>
      </c>
      <c r="I3703" s="146"/>
      <c r="J3703" s="58"/>
      <c r="K3703" s="58" t="s">
        <v>12</v>
      </c>
      <c r="L3703" s="180"/>
      <c r="M3703" s="181"/>
      <c r="N3703" s="58"/>
      <c r="O3703" s="58" t="s">
        <v>14</v>
      </c>
      <c r="P3703" s="28" t="s">
        <v>303</v>
      </c>
      <c r="Q3703" s="144"/>
      <c r="R3703" s="145"/>
    </row>
    <row r="3704" spans="2:18" ht="14.45" x14ac:dyDescent="0.3">
      <c r="B3704" s="143"/>
      <c r="C3704" s="144"/>
      <c r="D3704" s="144"/>
      <c r="E3704" s="144"/>
      <c r="F3704" s="144"/>
      <c r="G3704" s="144"/>
      <c r="H3704" s="144"/>
      <c r="I3704" s="144"/>
      <c r="J3704" s="144"/>
      <c r="K3704" s="144"/>
      <c r="L3704" s="144"/>
      <c r="M3704" s="144"/>
      <c r="N3704" s="144"/>
      <c r="O3704" s="144"/>
      <c r="P3704" s="144"/>
      <c r="Q3704" s="144"/>
      <c r="R3704" s="145"/>
    </row>
    <row r="3705" spans="2:18" ht="15.75" thickBot="1" x14ac:dyDescent="0.3">
      <c r="B3705" s="143" t="s">
        <v>6</v>
      </c>
      <c r="C3705" s="144"/>
      <c r="D3705" s="146" t="s">
        <v>213</v>
      </c>
      <c r="E3705" s="146"/>
      <c r="F3705" s="58"/>
      <c r="G3705" s="58" t="s">
        <v>9</v>
      </c>
      <c r="H3705" s="146" t="s">
        <v>214</v>
      </c>
      <c r="I3705" s="146"/>
      <c r="J3705" s="58"/>
      <c r="K3705" s="58" t="s">
        <v>10</v>
      </c>
      <c r="L3705" s="180"/>
      <c r="M3705" s="181"/>
      <c r="N3705" s="58"/>
      <c r="O3705" s="58" t="s">
        <v>15</v>
      </c>
      <c r="P3705" s="47">
        <v>128</v>
      </c>
      <c r="Q3705" s="46" t="s">
        <v>16</v>
      </c>
      <c r="R3705" s="48">
        <v>154</v>
      </c>
    </row>
    <row r="3706" spans="2:18" thickBot="1" x14ac:dyDescent="0.35">
      <c r="B3706" s="148"/>
      <c r="C3706" s="149"/>
      <c r="D3706" s="149"/>
      <c r="E3706" s="149"/>
      <c r="F3706" s="149"/>
      <c r="G3706" s="149"/>
      <c r="H3706" s="149"/>
      <c r="I3706" s="149"/>
      <c r="J3706" s="149"/>
      <c r="K3706" s="149"/>
      <c r="L3706" s="149"/>
      <c r="M3706" s="149"/>
      <c r="N3706" s="149"/>
      <c r="O3706" s="149"/>
      <c r="P3706" s="149"/>
      <c r="Q3706" s="149"/>
      <c r="R3706" s="150"/>
    </row>
    <row r="3707" spans="2:18" thickBot="1" x14ac:dyDescent="0.35"/>
    <row r="3708" spans="2:18" x14ac:dyDescent="0.25">
      <c r="B3708" s="182" t="s">
        <v>17</v>
      </c>
      <c r="C3708" s="183"/>
      <c r="D3708" s="183"/>
      <c r="E3708" s="183"/>
      <c r="F3708" s="183"/>
      <c r="G3708" s="183"/>
      <c r="H3708" s="183"/>
      <c r="I3708" s="184"/>
      <c r="J3708" s="153" t="s">
        <v>24</v>
      </c>
      <c r="K3708" s="154"/>
      <c r="L3708" s="154"/>
      <c r="M3708" s="154"/>
      <c r="N3708" s="154"/>
      <c r="O3708" s="154"/>
      <c r="P3708" s="154"/>
      <c r="Q3708" s="154"/>
      <c r="R3708" s="155"/>
    </row>
    <row r="3709" spans="2:18" x14ac:dyDescent="0.25">
      <c r="B3709" s="185" t="s">
        <v>18</v>
      </c>
      <c r="C3709" s="187" t="s">
        <v>19</v>
      </c>
      <c r="D3709" s="187" t="s">
        <v>20</v>
      </c>
      <c r="E3709" s="180" t="s">
        <v>25</v>
      </c>
      <c r="F3709" s="181"/>
      <c r="G3709" s="180" t="s">
        <v>26</v>
      </c>
      <c r="H3709" s="181"/>
      <c r="I3709" s="187" t="s">
        <v>23</v>
      </c>
      <c r="J3709" s="156"/>
      <c r="K3709" s="157"/>
      <c r="L3709" s="157"/>
      <c r="M3709" s="157"/>
      <c r="N3709" s="157"/>
      <c r="O3709" s="157"/>
      <c r="P3709" s="157"/>
      <c r="Q3709" s="157"/>
      <c r="R3709" s="158"/>
    </row>
    <row r="3710" spans="2:18" x14ac:dyDescent="0.25">
      <c r="B3710" s="186"/>
      <c r="C3710" s="188"/>
      <c r="D3710" s="188"/>
      <c r="E3710" s="6" t="s">
        <v>21</v>
      </c>
      <c r="F3710" s="6" t="s">
        <v>22</v>
      </c>
      <c r="G3710" s="6" t="s">
        <v>21</v>
      </c>
      <c r="H3710" s="6" t="s">
        <v>22</v>
      </c>
      <c r="I3710" s="188"/>
      <c r="J3710" s="159"/>
      <c r="K3710" s="160"/>
      <c r="L3710" s="160"/>
      <c r="M3710" s="160"/>
      <c r="N3710" s="160"/>
      <c r="O3710" s="160"/>
      <c r="P3710" s="160"/>
      <c r="Q3710" s="160"/>
      <c r="R3710" s="161"/>
    </row>
    <row r="3711" spans="2:18" ht="31.15" customHeight="1" x14ac:dyDescent="0.25">
      <c r="B3711" s="29" t="s">
        <v>50</v>
      </c>
      <c r="C3711" s="12" t="s">
        <v>40</v>
      </c>
      <c r="D3711" s="32" t="s">
        <v>184</v>
      </c>
      <c r="E3711" s="43" t="s">
        <v>62</v>
      </c>
      <c r="F3711" s="15" t="s">
        <v>536</v>
      </c>
      <c r="G3711" s="6"/>
      <c r="H3711" s="6"/>
      <c r="I3711" s="115" t="s">
        <v>946</v>
      </c>
      <c r="J3711" s="164" t="s">
        <v>90</v>
      </c>
      <c r="K3711" s="165"/>
      <c r="L3711" s="165"/>
      <c r="M3711" s="165"/>
      <c r="N3711" s="165"/>
      <c r="O3711" s="165"/>
      <c r="P3711" s="165"/>
      <c r="Q3711" s="165"/>
      <c r="R3711" s="166"/>
    </row>
    <row r="3712" spans="2:18" ht="35.450000000000003" customHeight="1" x14ac:dyDescent="0.25">
      <c r="B3712" s="29" t="s">
        <v>50</v>
      </c>
      <c r="C3712" s="12" t="s">
        <v>40</v>
      </c>
      <c r="D3712" s="44" t="s">
        <v>184</v>
      </c>
      <c r="E3712" s="43" t="s">
        <v>62</v>
      </c>
      <c r="F3712" s="15" t="s">
        <v>536</v>
      </c>
      <c r="G3712" s="6"/>
      <c r="H3712" s="6"/>
      <c r="I3712" s="115" t="s">
        <v>946</v>
      </c>
      <c r="J3712" s="164" t="s">
        <v>101</v>
      </c>
      <c r="K3712" s="165"/>
      <c r="L3712" s="165"/>
      <c r="M3712" s="165"/>
      <c r="N3712" s="165"/>
      <c r="O3712" s="165"/>
      <c r="P3712" s="165"/>
      <c r="Q3712" s="165"/>
      <c r="R3712" s="166"/>
    </row>
    <row r="3713" spans="2:18" ht="37.9" customHeight="1" x14ac:dyDescent="0.25">
      <c r="B3713" s="29" t="s">
        <v>50</v>
      </c>
      <c r="C3713" s="12" t="s">
        <v>40</v>
      </c>
      <c r="D3713" s="44" t="s">
        <v>184</v>
      </c>
      <c r="E3713" s="43" t="s">
        <v>62</v>
      </c>
      <c r="F3713" s="15" t="s">
        <v>537</v>
      </c>
      <c r="G3713" s="6"/>
      <c r="H3713" s="6"/>
      <c r="I3713" s="115" t="s">
        <v>946</v>
      </c>
      <c r="J3713" s="164" t="s">
        <v>86</v>
      </c>
      <c r="K3713" s="165"/>
      <c r="L3713" s="165"/>
      <c r="M3713" s="165"/>
      <c r="N3713" s="165"/>
      <c r="O3713" s="165"/>
      <c r="P3713" s="165"/>
      <c r="Q3713" s="165"/>
      <c r="R3713" s="166"/>
    </row>
    <row r="3714" spans="2:18" ht="45.6" customHeight="1" x14ac:dyDescent="0.25">
      <c r="B3714" s="29" t="s">
        <v>50</v>
      </c>
      <c r="C3714" s="12" t="s">
        <v>40</v>
      </c>
      <c r="D3714" s="33" t="s">
        <v>63</v>
      </c>
      <c r="E3714" s="43" t="s">
        <v>62</v>
      </c>
      <c r="F3714" s="15" t="s">
        <v>537</v>
      </c>
      <c r="G3714" s="6"/>
      <c r="H3714" s="6"/>
      <c r="I3714" s="115" t="s">
        <v>946</v>
      </c>
      <c r="J3714" s="164" t="s">
        <v>78</v>
      </c>
      <c r="K3714" s="165"/>
      <c r="L3714" s="165"/>
      <c r="M3714" s="165"/>
      <c r="N3714" s="165"/>
      <c r="O3714" s="165"/>
      <c r="P3714" s="165"/>
      <c r="Q3714" s="165"/>
      <c r="R3714" s="166"/>
    </row>
    <row r="3715" spans="2:18" ht="36" customHeight="1" x14ac:dyDescent="0.25">
      <c r="B3715" s="11" t="s">
        <v>50</v>
      </c>
      <c r="C3715" s="12" t="s">
        <v>58</v>
      </c>
      <c r="D3715" s="12" t="s">
        <v>56</v>
      </c>
      <c r="E3715" s="12" t="s">
        <v>62</v>
      </c>
      <c r="F3715" s="12" t="s">
        <v>268</v>
      </c>
      <c r="G3715" s="3"/>
      <c r="H3715" s="3"/>
      <c r="I3715" s="115" t="s">
        <v>946</v>
      </c>
      <c r="J3715" s="164" t="s">
        <v>151</v>
      </c>
      <c r="K3715" s="165"/>
      <c r="L3715" s="165"/>
      <c r="M3715" s="165"/>
      <c r="N3715" s="165"/>
      <c r="O3715" s="165"/>
      <c r="P3715" s="165"/>
      <c r="Q3715" s="165"/>
      <c r="R3715" s="166"/>
    </row>
    <row r="3716" spans="2:18" ht="33.6" customHeight="1" x14ac:dyDescent="0.25">
      <c r="B3716" s="11" t="s">
        <v>94</v>
      </c>
      <c r="C3716" s="12" t="s">
        <v>58</v>
      </c>
      <c r="D3716" s="12" t="s">
        <v>56</v>
      </c>
      <c r="E3716" s="12" t="s">
        <v>62</v>
      </c>
      <c r="F3716" s="12" t="s">
        <v>268</v>
      </c>
      <c r="G3716" s="3"/>
      <c r="H3716" s="3"/>
      <c r="I3716" s="115" t="s">
        <v>947</v>
      </c>
      <c r="J3716" s="164" t="s">
        <v>93</v>
      </c>
      <c r="K3716" s="165"/>
      <c r="L3716" s="165"/>
      <c r="M3716" s="165"/>
      <c r="N3716" s="165"/>
      <c r="O3716" s="165"/>
      <c r="P3716" s="165"/>
      <c r="Q3716" s="165"/>
      <c r="R3716" s="166"/>
    </row>
    <row r="3717" spans="2:18" ht="31.15" customHeight="1" x14ac:dyDescent="0.25">
      <c r="B3717" s="191" t="s">
        <v>51</v>
      </c>
      <c r="C3717" s="192"/>
      <c r="D3717" s="192"/>
      <c r="E3717" s="192"/>
      <c r="F3717" s="192"/>
      <c r="G3717" s="192"/>
      <c r="H3717" s="192"/>
      <c r="I3717" s="193"/>
      <c r="J3717" s="167" t="s">
        <v>711</v>
      </c>
      <c r="K3717" s="168"/>
      <c r="L3717" s="168"/>
      <c r="M3717" s="168"/>
      <c r="N3717" s="168"/>
      <c r="O3717" s="168"/>
      <c r="P3717" s="168"/>
      <c r="Q3717" s="168"/>
      <c r="R3717" s="169"/>
    </row>
    <row r="3718" spans="2:18" ht="52.15" customHeight="1" x14ac:dyDescent="0.25">
      <c r="B3718" s="194"/>
      <c r="C3718" s="195"/>
      <c r="D3718" s="195"/>
      <c r="E3718" s="195"/>
      <c r="F3718" s="195"/>
      <c r="G3718" s="195"/>
      <c r="H3718" s="195"/>
      <c r="I3718" s="196"/>
      <c r="J3718" s="170"/>
      <c r="K3718" s="171"/>
      <c r="L3718" s="171"/>
      <c r="M3718" s="171"/>
      <c r="N3718" s="171"/>
      <c r="O3718" s="171"/>
      <c r="P3718" s="171"/>
      <c r="Q3718" s="171"/>
      <c r="R3718" s="172"/>
    </row>
    <row r="3719" spans="2:18" ht="36.6" customHeight="1" x14ac:dyDescent="0.25">
      <c r="B3719" s="191" t="s">
        <v>54</v>
      </c>
      <c r="C3719" s="192"/>
      <c r="D3719" s="192"/>
      <c r="E3719" s="192"/>
      <c r="F3719" s="192"/>
      <c r="G3719" s="192"/>
      <c r="H3719" s="192"/>
      <c r="I3719" s="193"/>
      <c r="J3719" s="132" t="s">
        <v>450</v>
      </c>
      <c r="K3719" s="133"/>
      <c r="L3719" s="133"/>
      <c r="M3719" s="133"/>
      <c r="N3719" s="133"/>
      <c r="O3719" s="133"/>
      <c r="P3719" s="133"/>
      <c r="Q3719" s="133"/>
      <c r="R3719" s="134"/>
    </row>
    <row r="3720" spans="2:18" ht="14.45" hidden="1" x14ac:dyDescent="0.3">
      <c r="B3720" s="194"/>
      <c r="C3720" s="195"/>
      <c r="D3720" s="195"/>
      <c r="E3720" s="195"/>
      <c r="F3720" s="195"/>
      <c r="G3720" s="195"/>
      <c r="H3720" s="195"/>
      <c r="I3720" s="196"/>
      <c r="J3720" s="135"/>
      <c r="K3720" s="136"/>
      <c r="L3720" s="136"/>
      <c r="M3720" s="136"/>
      <c r="N3720" s="136"/>
      <c r="O3720" s="136"/>
      <c r="P3720" s="136"/>
      <c r="Q3720" s="136"/>
      <c r="R3720" s="137"/>
    </row>
    <row r="3721" spans="2:18" ht="14.45" hidden="1" x14ac:dyDescent="0.3">
      <c r="B3721" s="191" t="s">
        <v>434</v>
      </c>
      <c r="C3721" s="192"/>
      <c r="D3721" s="192"/>
      <c r="E3721" s="192"/>
      <c r="F3721" s="192"/>
      <c r="G3721" s="192"/>
      <c r="H3721" s="192"/>
      <c r="I3721" s="193"/>
      <c r="J3721" s="135"/>
      <c r="K3721" s="136"/>
      <c r="L3721" s="136"/>
      <c r="M3721" s="136"/>
      <c r="N3721" s="136"/>
      <c r="O3721" s="136"/>
      <c r="P3721" s="136"/>
      <c r="Q3721" s="136"/>
      <c r="R3721" s="137"/>
    </row>
    <row r="3722" spans="2:18" ht="15.75" thickBot="1" x14ac:dyDescent="0.3">
      <c r="B3722" s="197"/>
      <c r="C3722" s="198"/>
      <c r="D3722" s="198"/>
      <c r="E3722" s="198"/>
      <c r="F3722" s="198"/>
      <c r="G3722" s="198"/>
      <c r="H3722" s="198"/>
      <c r="I3722" s="199"/>
      <c r="J3722" s="138"/>
      <c r="K3722" s="139"/>
      <c r="L3722" s="139"/>
      <c r="M3722" s="139"/>
      <c r="N3722" s="139"/>
      <c r="O3722" s="139"/>
      <c r="P3722" s="139"/>
      <c r="Q3722" s="139"/>
      <c r="R3722" s="140"/>
    </row>
    <row r="3723" spans="2:18" thickBot="1" x14ac:dyDescent="0.35"/>
    <row r="3724" spans="2:18" x14ac:dyDescent="0.25">
      <c r="B3724" s="173" t="s">
        <v>1</v>
      </c>
      <c r="C3724" s="154"/>
      <c r="D3724" s="154"/>
      <c r="E3724" s="154"/>
      <c r="F3724" s="154"/>
      <c r="G3724" s="154"/>
      <c r="H3724" s="154"/>
      <c r="I3724" s="154"/>
      <c r="J3724" s="154"/>
      <c r="K3724" s="154"/>
      <c r="L3724" s="154"/>
      <c r="M3724" s="154"/>
      <c r="N3724" s="154"/>
      <c r="O3724" s="154"/>
      <c r="P3724" s="154"/>
      <c r="Q3724" s="154"/>
      <c r="R3724" s="155"/>
    </row>
    <row r="3725" spans="2:18" x14ac:dyDescent="0.25">
      <c r="B3725" s="174"/>
      <c r="C3725" s="157"/>
      <c r="D3725" s="157"/>
      <c r="E3725" s="157"/>
      <c r="F3725" s="157"/>
      <c r="G3725" s="157"/>
      <c r="H3725" s="157"/>
      <c r="I3725" s="157"/>
      <c r="J3725" s="157"/>
      <c r="K3725" s="157"/>
      <c r="L3725" s="157"/>
      <c r="M3725" s="157"/>
      <c r="N3725" s="157"/>
      <c r="O3725" s="157"/>
      <c r="P3725" s="157"/>
      <c r="Q3725" s="157"/>
      <c r="R3725" s="158"/>
    </row>
    <row r="3726" spans="2:18" x14ac:dyDescent="0.25">
      <c r="B3726" s="174"/>
      <c r="C3726" s="157"/>
      <c r="D3726" s="157"/>
      <c r="E3726" s="157"/>
      <c r="F3726" s="157"/>
      <c r="G3726" s="157"/>
      <c r="H3726" s="157"/>
      <c r="I3726" s="157"/>
      <c r="J3726" s="157"/>
      <c r="K3726" s="157"/>
      <c r="L3726" s="157"/>
      <c r="M3726" s="157"/>
      <c r="N3726" s="157"/>
      <c r="O3726" s="157"/>
      <c r="P3726" s="157"/>
      <c r="Q3726" s="157"/>
      <c r="R3726" s="158"/>
    </row>
    <row r="3727" spans="2:18" x14ac:dyDescent="0.25">
      <c r="B3727" s="174" t="s">
        <v>2</v>
      </c>
      <c r="C3727" s="157"/>
      <c r="D3727" s="157"/>
      <c r="E3727" s="157"/>
      <c r="F3727" s="157"/>
      <c r="G3727" s="157"/>
      <c r="H3727" s="157"/>
      <c r="I3727" s="157"/>
      <c r="J3727" s="157"/>
      <c r="K3727" s="157"/>
      <c r="L3727" s="157"/>
      <c r="M3727" s="157"/>
      <c r="N3727" s="157"/>
      <c r="O3727" s="157"/>
      <c r="P3727" s="157"/>
      <c r="Q3727" s="157"/>
      <c r="R3727" s="158"/>
    </row>
    <row r="3728" spans="2:18" x14ac:dyDescent="0.25">
      <c r="B3728" s="174"/>
      <c r="C3728" s="157"/>
      <c r="D3728" s="157"/>
      <c r="E3728" s="157"/>
      <c r="F3728" s="157"/>
      <c r="G3728" s="157"/>
      <c r="H3728" s="157"/>
      <c r="I3728" s="157"/>
      <c r="J3728" s="157"/>
      <c r="K3728" s="157"/>
      <c r="L3728" s="157"/>
      <c r="M3728" s="157"/>
      <c r="N3728" s="157"/>
      <c r="O3728" s="157"/>
      <c r="P3728" s="157"/>
      <c r="Q3728" s="157"/>
      <c r="R3728" s="158"/>
    </row>
    <row r="3729" spans="2:18" ht="15.75" thickBot="1" x14ac:dyDescent="0.3">
      <c r="B3729" s="175" t="s">
        <v>3</v>
      </c>
      <c r="C3729" s="146"/>
      <c r="D3729" s="146"/>
      <c r="E3729" s="146"/>
      <c r="F3729" s="146"/>
      <c r="G3729" s="146"/>
      <c r="H3729" s="146"/>
      <c r="I3729" s="146"/>
      <c r="J3729" s="146"/>
      <c r="K3729" s="146"/>
      <c r="L3729" s="146"/>
      <c r="M3729" s="146"/>
      <c r="N3729" s="146"/>
      <c r="O3729" s="146"/>
      <c r="P3729" s="146"/>
      <c r="Q3729" s="146"/>
      <c r="R3729" s="176"/>
    </row>
    <row r="3730" spans="2:18" ht="14.45" x14ac:dyDescent="0.3">
      <c r="B3730" s="177"/>
      <c r="C3730" s="178"/>
      <c r="D3730" s="178"/>
      <c r="E3730" s="178"/>
      <c r="F3730" s="178"/>
      <c r="G3730" s="178"/>
      <c r="H3730" s="178"/>
      <c r="I3730" s="178"/>
      <c r="J3730" s="178"/>
      <c r="K3730" s="178"/>
      <c r="L3730" s="178"/>
      <c r="M3730" s="178"/>
      <c r="N3730" s="178"/>
      <c r="O3730" s="178"/>
      <c r="P3730" s="178"/>
      <c r="Q3730" s="178"/>
      <c r="R3730" s="9"/>
    </row>
    <row r="3731" spans="2:18" ht="15.75" thickBot="1" x14ac:dyDescent="0.3">
      <c r="B3731" s="143" t="s">
        <v>4</v>
      </c>
      <c r="C3731" s="144"/>
      <c r="D3731" s="146" t="s">
        <v>273</v>
      </c>
      <c r="E3731" s="146"/>
      <c r="F3731" s="58"/>
      <c r="G3731" s="58" t="s">
        <v>7</v>
      </c>
      <c r="H3731" s="179">
        <v>43562</v>
      </c>
      <c r="I3731" s="146"/>
      <c r="J3731" s="58"/>
      <c r="K3731" s="58" t="s">
        <v>11</v>
      </c>
      <c r="L3731" s="147" t="s">
        <v>228</v>
      </c>
      <c r="M3731" s="147"/>
      <c r="N3731" s="58"/>
      <c r="O3731" s="58" t="s">
        <v>13</v>
      </c>
      <c r="P3731" s="100" t="s">
        <v>303</v>
      </c>
      <c r="Q3731" s="144"/>
      <c r="R3731" s="145"/>
    </row>
    <row r="3732" spans="2:18" ht="14.45" x14ac:dyDescent="0.3">
      <c r="B3732" s="143"/>
      <c r="C3732" s="144"/>
      <c r="D3732" s="144"/>
      <c r="E3732" s="144"/>
      <c r="F3732" s="144"/>
      <c r="G3732" s="144"/>
      <c r="H3732" s="144"/>
      <c r="I3732" s="144"/>
      <c r="J3732" s="144"/>
      <c r="K3732" s="144"/>
      <c r="L3732" s="144"/>
      <c r="M3732" s="144"/>
      <c r="N3732" s="144"/>
      <c r="O3732" s="144"/>
      <c r="P3732" s="144"/>
      <c r="Q3732" s="144"/>
      <c r="R3732" s="145"/>
    </row>
    <row r="3733" spans="2:18" ht="15.75" thickBot="1" x14ac:dyDescent="0.3">
      <c r="B3733" s="143" t="s">
        <v>5</v>
      </c>
      <c r="C3733" s="144"/>
      <c r="D3733" s="146"/>
      <c r="E3733" s="146"/>
      <c r="F3733" s="58"/>
      <c r="G3733" s="58" t="s">
        <v>8</v>
      </c>
      <c r="H3733" s="146">
        <v>1230</v>
      </c>
      <c r="I3733" s="146"/>
      <c r="J3733" s="58"/>
      <c r="K3733" s="58" t="s">
        <v>12</v>
      </c>
      <c r="L3733" s="180"/>
      <c r="M3733" s="181"/>
      <c r="N3733" s="58"/>
      <c r="O3733" s="58" t="s">
        <v>14</v>
      </c>
      <c r="P3733" s="28" t="s">
        <v>304</v>
      </c>
      <c r="Q3733" s="144"/>
      <c r="R3733" s="145"/>
    </row>
    <row r="3734" spans="2:18" ht="14.45" x14ac:dyDescent="0.3">
      <c r="B3734" s="143"/>
      <c r="C3734" s="144"/>
      <c r="D3734" s="144"/>
      <c r="E3734" s="144"/>
      <c r="F3734" s="144"/>
      <c r="G3734" s="144"/>
      <c r="H3734" s="144"/>
      <c r="I3734" s="144"/>
      <c r="J3734" s="144"/>
      <c r="K3734" s="144"/>
      <c r="L3734" s="144"/>
      <c r="M3734" s="144"/>
      <c r="N3734" s="144"/>
      <c r="O3734" s="144"/>
      <c r="P3734" s="144"/>
      <c r="Q3734" s="144"/>
      <c r="R3734" s="145"/>
    </row>
    <row r="3735" spans="2:18" ht="15.75" thickBot="1" x14ac:dyDescent="0.3">
      <c r="B3735" s="143" t="s">
        <v>6</v>
      </c>
      <c r="C3735" s="144"/>
      <c r="D3735" s="146" t="s">
        <v>213</v>
      </c>
      <c r="E3735" s="146"/>
      <c r="F3735" s="58"/>
      <c r="G3735" s="58" t="s">
        <v>9</v>
      </c>
      <c r="H3735" s="146" t="s">
        <v>214</v>
      </c>
      <c r="I3735" s="146"/>
      <c r="J3735" s="58"/>
      <c r="K3735" s="58" t="s">
        <v>10</v>
      </c>
      <c r="L3735" s="180"/>
      <c r="M3735" s="181"/>
      <c r="N3735" s="58"/>
      <c r="O3735" s="58" t="s">
        <v>15</v>
      </c>
      <c r="P3735" s="47">
        <v>129</v>
      </c>
      <c r="Q3735" s="46" t="s">
        <v>16</v>
      </c>
      <c r="R3735" s="48">
        <v>154</v>
      </c>
    </row>
    <row r="3736" spans="2:18" thickBot="1" x14ac:dyDescent="0.35">
      <c r="B3736" s="148"/>
      <c r="C3736" s="149"/>
      <c r="D3736" s="149"/>
      <c r="E3736" s="149"/>
      <c r="F3736" s="149"/>
      <c r="G3736" s="149"/>
      <c r="H3736" s="149"/>
      <c r="I3736" s="149"/>
      <c r="J3736" s="149"/>
      <c r="K3736" s="149"/>
      <c r="L3736" s="149"/>
      <c r="M3736" s="149"/>
      <c r="N3736" s="149"/>
      <c r="O3736" s="149"/>
      <c r="P3736" s="149"/>
      <c r="Q3736" s="149"/>
      <c r="R3736" s="150"/>
    </row>
    <row r="3737" spans="2:18" thickBot="1" x14ac:dyDescent="0.35"/>
    <row r="3738" spans="2:18" x14ac:dyDescent="0.25">
      <c r="B3738" s="182" t="s">
        <v>17</v>
      </c>
      <c r="C3738" s="183"/>
      <c r="D3738" s="183"/>
      <c r="E3738" s="183"/>
      <c r="F3738" s="183"/>
      <c r="G3738" s="183"/>
      <c r="H3738" s="183"/>
      <c r="I3738" s="184"/>
      <c r="J3738" s="153" t="s">
        <v>24</v>
      </c>
      <c r="K3738" s="154"/>
      <c r="L3738" s="154"/>
      <c r="M3738" s="154"/>
      <c r="N3738" s="154"/>
      <c r="O3738" s="154"/>
      <c r="P3738" s="154"/>
      <c r="Q3738" s="154"/>
      <c r="R3738" s="155"/>
    </row>
    <row r="3739" spans="2:18" x14ac:dyDescent="0.25">
      <c r="B3739" s="185" t="s">
        <v>18</v>
      </c>
      <c r="C3739" s="187" t="s">
        <v>19</v>
      </c>
      <c r="D3739" s="187" t="s">
        <v>20</v>
      </c>
      <c r="E3739" s="180" t="s">
        <v>25</v>
      </c>
      <c r="F3739" s="181"/>
      <c r="G3739" s="180" t="s">
        <v>26</v>
      </c>
      <c r="H3739" s="181"/>
      <c r="I3739" s="187" t="s">
        <v>23</v>
      </c>
      <c r="J3739" s="156"/>
      <c r="K3739" s="157"/>
      <c r="L3739" s="157"/>
      <c r="M3739" s="157"/>
      <c r="N3739" s="157"/>
      <c r="O3739" s="157"/>
      <c r="P3739" s="157"/>
      <c r="Q3739" s="157"/>
      <c r="R3739" s="158"/>
    </row>
    <row r="3740" spans="2:18" x14ac:dyDescent="0.25">
      <c r="B3740" s="186"/>
      <c r="C3740" s="188"/>
      <c r="D3740" s="188"/>
      <c r="E3740" s="6" t="s">
        <v>21</v>
      </c>
      <c r="F3740" s="6" t="s">
        <v>22</v>
      </c>
      <c r="G3740" s="6" t="s">
        <v>21</v>
      </c>
      <c r="H3740" s="6" t="s">
        <v>22</v>
      </c>
      <c r="I3740" s="188"/>
      <c r="J3740" s="159"/>
      <c r="K3740" s="160"/>
      <c r="L3740" s="160"/>
      <c r="M3740" s="160"/>
      <c r="N3740" s="160"/>
      <c r="O3740" s="160"/>
      <c r="P3740" s="160"/>
      <c r="Q3740" s="160"/>
      <c r="R3740" s="161"/>
    </row>
    <row r="3741" spans="2:18" ht="32.450000000000003" customHeight="1" x14ac:dyDescent="0.25">
      <c r="B3741" s="29" t="s">
        <v>50</v>
      </c>
      <c r="C3741" s="12" t="s">
        <v>40</v>
      </c>
      <c r="D3741" s="44" t="s">
        <v>63</v>
      </c>
      <c r="E3741" s="43" t="s">
        <v>62</v>
      </c>
      <c r="F3741" s="15" t="s">
        <v>536</v>
      </c>
      <c r="G3741" s="6"/>
      <c r="H3741" s="6"/>
      <c r="I3741" s="115" t="s">
        <v>948</v>
      </c>
      <c r="J3741" s="164" t="s">
        <v>305</v>
      </c>
      <c r="K3741" s="165"/>
      <c r="L3741" s="165"/>
      <c r="M3741" s="165"/>
      <c r="N3741" s="165"/>
      <c r="O3741" s="165"/>
      <c r="P3741" s="165"/>
      <c r="Q3741" s="165"/>
      <c r="R3741" s="166"/>
    </row>
    <row r="3742" spans="2:18" ht="31.15" customHeight="1" x14ac:dyDescent="0.25">
      <c r="B3742" s="29" t="s">
        <v>50</v>
      </c>
      <c r="C3742" s="12" t="s">
        <v>40</v>
      </c>
      <c r="D3742" s="44" t="s">
        <v>65</v>
      </c>
      <c r="E3742" s="43" t="s">
        <v>62</v>
      </c>
      <c r="F3742" s="15" t="s">
        <v>536</v>
      </c>
      <c r="G3742" s="6"/>
      <c r="H3742" s="6"/>
      <c r="I3742" s="115" t="s">
        <v>948</v>
      </c>
      <c r="J3742" s="164" t="s">
        <v>92</v>
      </c>
      <c r="K3742" s="165"/>
      <c r="L3742" s="165"/>
      <c r="M3742" s="165"/>
      <c r="N3742" s="165"/>
      <c r="O3742" s="165"/>
      <c r="P3742" s="165"/>
      <c r="Q3742" s="165"/>
      <c r="R3742" s="166"/>
    </row>
    <row r="3743" spans="2:18" ht="27.6" customHeight="1" x14ac:dyDescent="0.25">
      <c r="B3743" s="29" t="s">
        <v>50</v>
      </c>
      <c r="C3743" s="12" t="s">
        <v>40</v>
      </c>
      <c r="D3743" s="44" t="s">
        <v>63</v>
      </c>
      <c r="E3743" s="43" t="s">
        <v>62</v>
      </c>
      <c r="F3743" s="15" t="s">
        <v>537</v>
      </c>
      <c r="G3743" s="6"/>
      <c r="H3743" s="6"/>
      <c r="I3743" s="115" t="s">
        <v>948</v>
      </c>
      <c r="J3743" s="164" t="s">
        <v>306</v>
      </c>
      <c r="K3743" s="165"/>
      <c r="L3743" s="165"/>
      <c r="M3743" s="165"/>
      <c r="N3743" s="165"/>
      <c r="O3743" s="165"/>
      <c r="P3743" s="165"/>
      <c r="Q3743" s="165"/>
      <c r="R3743" s="166"/>
    </row>
    <row r="3744" spans="2:18" ht="36" customHeight="1" x14ac:dyDescent="0.25">
      <c r="B3744" s="29" t="s">
        <v>50</v>
      </c>
      <c r="C3744" s="12" t="s">
        <v>40</v>
      </c>
      <c r="D3744" s="33" t="s">
        <v>63</v>
      </c>
      <c r="E3744" s="43" t="s">
        <v>62</v>
      </c>
      <c r="F3744" s="15" t="s">
        <v>537</v>
      </c>
      <c r="G3744" s="6"/>
      <c r="H3744" s="6"/>
      <c r="I3744" s="115" t="s">
        <v>948</v>
      </c>
      <c r="J3744" s="164" t="s">
        <v>89</v>
      </c>
      <c r="K3744" s="165"/>
      <c r="L3744" s="165"/>
      <c r="M3744" s="165"/>
      <c r="N3744" s="165"/>
      <c r="O3744" s="165"/>
      <c r="P3744" s="165"/>
      <c r="Q3744" s="165"/>
      <c r="R3744" s="166"/>
    </row>
    <row r="3745" spans="2:18" ht="28.9" customHeight="1" x14ac:dyDescent="0.25">
      <c r="B3745" s="11" t="s">
        <v>50</v>
      </c>
      <c r="C3745" s="12" t="s">
        <v>58</v>
      </c>
      <c r="D3745" s="12" t="s">
        <v>56</v>
      </c>
      <c r="E3745" s="43" t="s">
        <v>62</v>
      </c>
      <c r="F3745" s="12" t="s">
        <v>268</v>
      </c>
      <c r="G3745" s="3"/>
      <c r="H3745" s="3"/>
      <c r="I3745" s="97" t="s">
        <v>948</v>
      </c>
      <c r="J3745" s="164" t="s">
        <v>151</v>
      </c>
      <c r="K3745" s="165"/>
      <c r="L3745" s="165"/>
      <c r="M3745" s="165"/>
      <c r="N3745" s="165"/>
      <c r="O3745" s="165"/>
      <c r="P3745" s="165"/>
      <c r="Q3745" s="165"/>
      <c r="R3745" s="166"/>
    </row>
    <row r="3746" spans="2:18" ht="34.9" customHeight="1" x14ac:dyDescent="0.25">
      <c r="B3746" s="11" t="s">
        <v>94</v>
      </c>
      <c r="C3746" s="12" t="s">
        <v>58</v>
      </c>
      <c r="D3746" s="12" t="s">
        <v>56</v>
      </c>
      <c r="E3746" s="43" t="s">
        <v>62</v>
      </c>
      <c r="F3746" s="12" t="s">
        <v>268</v>
      </c>
      <c r="G3746" s="3"/>
      <c r="H3746" s="3"/>
      <c r="I3746" s="97" t="s">
        <v>949</v>
      </c>
      <c r="J3746" s="164" t="s">
        <v>93</v>
      </c>
      <c r="K3746" s="165"/>
      <c r="L3746" s="165"/>
      <c r="M3746" s="165"/>
      <c r="N3746" s="165"/>
      <c r="O3746" s="165"/>
      <c r="P3746" s="165"/>
      <c r="Q3746" s="165"/>
      <c r="R3746" s="166"/>
    </row>
    <row r="3747" spans="2:18" ht="42" customHeight="1" x14ac:dyDescent="0.25">
      <c r="B3747" s="191" t="s">
        <v>51</v>
      </c>
      <c r="C3747" s="192"/>
      <c r="D3747" s="192"/>
      <c r="E3747" s="192"/>
      <c r="F3747" s="192"/>
      <c r="G3747" s="192"/>
      <c r="H3747" s="192"/>
      <c r="I3747" s="193"/>
      <c r="J3747" s="167" t="s">
        <v>711</v>
      </c>
      <c r="K3747" s="168"/>
      <c r="L3747" s="168"/>
      <c r="M3747" s="168"/>
      <c r="N3747" s="168"/>
      <c r="O3747" s="168"/>
      <c r="P3747" s="168"/>
      <c r="Q3747" s="168"/>
      <c r="R3747" s="169"/>
    </row>
    <row r="3748" spans="2:18" ht="37.15" customHeight="1" x14ac:dyDescent="0.25">
      <c r="B3748" s="194"/>
      <c r="C3748" s="195"/>
      <c r="D3748" s="195"/>
      <c r="E3748" s="195"/>
      <c r="F3748" s="195"/>
      <c r="G3748" s="195"/>
      <c r="H3748" s="195"/>
      <c r="I3748" s="196"/>
      <c r="J3748" s="170"/>
      <c r="K3748" s="171"/>
      <c r="L3748" s="171"/>
      <c r="M3748" s="171"/>
      <c r="N3748" s="171"/>
      <c r="O3748" s="171"/>
      <c r="P3748" s="171"/>
      <c r="Q3748" s="171"/>
      <c r="R3748" s="172"/>
    </row>
    <row r="3749" spans="2:18" ht="36" customHeight="1" x14ac:dyDescent="0.25">
      <c r="B3749" s="191" t="s">
        <v>54</v>
      </c>
      <c r="C3749" s="192"/>
      <c r="D3749" s="192"/>
      <c r="E3749" s="192"/>
      <c r="F3749" s="192"/>
      <c r="G3749" s="192"/>
      <c r="H3749" s="192"/>
      <c r="I3749" s="193"/>
      <c r="J3749" s="132" t="s">
        <v>433</v>
      </c>
      <c r="K3749" s="133"/>
      <c r="L3749" s="133"/>
      <c r="M3749" s="133"/>
      <c r="N3749" s="133"/>
      <c r="O3749" s="133"/>
      <c r="P3749" s="133"/>
      <c r="Q3749" s="133"/>
      <c r="R3749" s="134"/>
    </row>
    <row r="3750" spans="2:18" ht="14.45" hidden="1" x14ac:dyDescent="0.3">
      <c r="B3750" s="194"/>
      <c r="C3750" s="195"/>
      <c r="D3750" s="195"/>
      <c r="E3750" s="195"/>
      <c r="F3750" s="195"/>
      <c r="G3750" s="195"/>
      <c r="H3750" s="195"/>
      <c r="I3750" s="196"/>
      <c r="J3750" s="135"/>
      <c r="K3750" s="136"/>
      <c r="L3750" s="136"/>
      <c r="M3750" s="136"/>
      <c r="N3750" s="136"/>
      <c r="O3750" s="136"/>
      <c r="P3750" s="136"/>
      <c r="Q3750" s="136"/>
      <c r="R3750" s="137"/>
    </row>
    <row r="3751" spans="2:18" ht="14.45" hidden="1" x14ac:dyDescent="0.3">
      <c r="B3751" s="191" t="s">
        <v>434</v>
      </c>
      <c r="C3751" s="192"/>
      <c r="D3751" s="192"/>
      <c r="E3751" s="192"/>
      <c r="F3751" s="192"/>
      <c r="G3751" s="192"/>
      <c r="H3751" s="192"/>
      <c r="I3751" s="193"/>
      <c r="J3751" s="135"/>
      <c r="K3751" s="136"/>
      <c r="L3751" s="136"/>
      <c r="M3751" s="136"/>
      <c r="N3751" s="136"/>
      <c r="O3751" s="136"/>
      <c r="P3751" s="136"/>
      <c r="Q3751" s="136"/>
      <c r="R3751" s="137"/>
    </row>
    <row r="3752" spans="2:18" ht="15.75" thickBot="1" x14ac:dyDescent="0.3">
      <c r="B3752" s="197"/>
      <c r="C3752" s="198"/>
      <c r="D3752" s="198"/>
      <c r="E3752" s="198"/>
      <c r="F3752" s="198"/>
      <c r="G3752" s="198"/>
      <c r="H3752" s="198"/>
      <c r="I3752" s="199"/>
      <c r="J3752" s="138"/>
      <c r="K3752" s="139"/>
      <c r="L3752" s="139"/>
      <c r="M3752" s="139"/>
      <c r="N3752" s="139"/>
      <c r="O3752" s="139"/>
      <c r="P3752" s="139"/>
      <c r="Q3752" s="139"/>
      <c r="R3752" s="140"/>
    </row>
    <row r="3753" spans="2:18" thickBot="1" x14ac:dyDescent="0.35"/>
    <row r="3754" spans="2:18" x14ac:dyDescent="0.25">
      <c r="B3754" s="173" t="s">
        <v>1</v>
      </c>
      <c r="C3754" s="154"/>
      <c r="D3754" s="154"/>
      <c r="E3754" s="154"/>
      <c r="F3754" s="154"/>
      <c r="G3754" s="154"/>
      <c r="H3754" s="154"/>
      <c r="I3754" s="154"/>
      <c r="J3754" s="154"/>
      <c r="K3754" s="154"/>
      <c r="L3754" s="154"/>
      <c r="M3754" s="154"/>
      <c r="N3754" s="154"/>
      <c r="O3754" s="154"/>
      <c r="P3754" s="154"/>
      <c r="Q3754" s="154"/>
      <c r="R3754" s="155"/>
    </row>
    <row r="3755" spans="2:18" x14ac:dyDescent="0.25">
      <c r="B3755" s="174"/>
      <c r="C3755" s="157"/>
      <c r="D3755" s="157"/>
      <c r="E3755" s="157"/>
      <c r="F3755" s="157"/>
      <c r="G3755" s="157"/>
      <c r="H3755" s="157"/>
      <c r="I3755" s="157"/>
      <c r="J3755" s="157"/>
      <c r="K3755" s="157"/>
      <c r="L3755" s="157"/>
      <c r="M3755" s="157"/>
      <c r="N3755" s="157"/>
      <c r="O3755" s="157"/>
      <c r="P3755" s="157"/>
      <c r="Q3755" s="157"/>
      <c r="R3755" s="158"/>
    </row>
    <row r="3756" spans="2:18" x14ac:dyDescent="0.25">
      <c r="B3756" s="174"/>
      <c r="C3756" s="157"/>
      <c r="D3756" s="157"/>
      <c r="E3756" s="157"/>
      <c r="F3756" s="157"/>
      <c r="G3756" s="157"/>
      <c r="H3756" s="157"/>
      <c r="I3756" s="157"/>
      <c r="J3756" s="157"/>
      <c r="K3756" s="157"/>
      <c r="L3756" s="157"/>
      <c r="M3756" s="157"/>
      <c r="N3756" s="157"/>
      <c r="O3756" s="157"/>
      <c r="P3756" s="157"/>
      <c r="Q3756" s="157"/>
      <c r="R3756" s="158"/>
    </row>
    <row r="3757" spans="2:18" x14ac:dyDescent="0.25">
      <c r="B3757" s="174" t="s">
        <v>2</v>
      </c>
      <c r="C3757" s="157"/>
      <c r="D3757" s="157"/>
      <c r="E3757" s="157"/>
      <c r="F3757" s="157"/>
      <c r="G3757" s="157"/>
      <c r="H3757" s="157"/>
      <c r="I3757" s="157"/>
      <c r="J3757" s="157"/>
      <c r="K3757" s="157"/>
      <c r="L3757" s="157"/>
      <c r="M3757" s="157"/>
      <c r="N3757" s="157"/>
      <c r="O3757" s="157"/>
      <c r="P3757" s="157"/>
      <c r="Q3757" s="157"/>
      <c r="R3757" s="158"/>
    </row>
    <row r="3758" spans="2:18" x14ac:dyDescent="0.25">
      <c r="B3758" s="174"/>
      <c r="C3758" s="157"/>
      <c r="D3758" s="157"/>
      <c r="E3758" s="157"/>
      <c r="F3758" s="157"/>
      <c r="G3758" s="157"/>
      <c r="H3758" s="157"/>
      <c r="I3758" s="157"/>
      <c r="J3758" s="157"/>
      <c r="K3758" s="157"/>
      <c r="L3758" s="157"/>
      <c r="M3758" s="157"/>
      <c r="N3758" s="157"/>
      <c r="O3758" s="157"/>
      <c r="P3758" s="157"/>
      <c r="Q3758" s="157"/>
      <c r="R3758" s="158"/>
    </row>
    <row r="3759" spans="2:18" ht="15.75" thickBot="1" x14ac:dyDescent="0.3">
      <c r="B3759" s="175" t="s">
        <v>3</v>
      </c>
      <c r="C3759" s="146"/>
      <c r="D3759" s="146"/>
      <c r="E3759" s="146"/>
      <c r="F3759" s="146"/>
      <c r="G3759" s="146"/>
      <c r="H3759" s="146"/>
      <c r="I3759" s="146"/>
      <c r="J3759" s="146"/>
      <c r="K3759" s="146"/>
      <c r="L3759" s="146"/>
      <c r="M3759" s="146"/>
      <c r="N3759" s="146"/>
      <c r="O3759" s="146"/>
      <c r="P3759" s="146"/>
      <c r="Q3759" s="146"/>
      <c r="R3759" s="176"/>
    </row>
    <row r="3760" spans="2:18" ht="14.45" x14ac:dyDescent="0.3">
      <c r="B3760" s="177"/>
      <c r="C3760" s="178"/>
      <c r="D3760" s="178"/>
      <c r="E3760" s="178"/>
      <c r="F3760" s="178"/>
      <c r="G3760" s="178"/>
      <c r="H3760" s="178"/>
      <c r="I3760" s="178"/>
      <c r="J3760" s="178"/>
      <c r="K3760" s="178"/>
      <c r="L3760" s="178"/>
      <c r="M3760" s="178"/>
      <c r="N3760" s="178"/>
      <c r="O3760" s="178"/>
      <c r="P3760" s="178"/>
      <c r="Q3760" s="178"/>
      <c r="R3760" s="9"/>
    </row>
    <row r="3761" spans="2:18" ht="15.75" thickBot="1" x14ac:dyDescent="0.3">
      <c r="B3761" s="143" t="s">
        <v>4</v>
      </c>
      <c r="C3761" s="144"/>
      <c r="D3761" s="146" t="s">
        <v>273</v>
      </c>
      <c r="E3761" s="146"/>
      <c r="F3761" s="58"/>
      <c r="G3761" s="58" t="s">
        <v>7</v>
      </c>
      <c r="H3761" s="179">
        <v>43562</v>
      </c>
      <c r="I3761" s="146"/>
      <c r="J3761" s="58"/>
      <c r="K3761" s="58" t="s">
        <v>11</v>
      </c>
      <c r="L3761" s="147" t="s">
        <v>228</v>
      </c>
      <c r="M3761" s="147"/>
      <c r="N3761" s="58"/>
      <c r="O3761" s="58" t="s">
        <v>13</v>
      </c>
      <c r="P3761" s="100" t="s">
        <v>304</v>
      </c>
      <c r="Q3761" s="144"/>
      <c r="R3761" s="145"/>
    </row>
    <row r="3762" spans="2:18" ht="14.45" x14ac:dyDescent="0.3">
      <c r="B3762" s="143"/>
      <c r="C3762" s="144"/>
      <c r="D3762" s="144"/>
      <c r="E3762" s="144"/>
      <c r="F3762" s="144"/>
      <c r="G3762" s="144"/>
      <c r="H3762" s="144"/>
      <c r="I3762" s="144"/>
      <c r="J3762" s="144"/>
      <c r="K3762" s="144"/>
      <c r="L3762" s="144"/>
      <c r="M3762" s="144"/>
      <c r="N3762" s="144"/>
      <c r="O3762" s="144"/>
      <c r="P3762" s="144"/>
      <c r="Q3762" s="144"/>
      <c r="R3762" s="145"/>
    </row>
    <row r="3763" spans="2:18" ht="15.75" thickBot="1" x14ac:dyDescent="0.3">
      <c r="B3763" s="143" t="s">
        <v>5</v>
      </c>
      <c r="C3763" s="144"/>
      <c r="D3763" s="146"/>
      <c r="E3763" s="146"/>
      <c r="F3763" s="58"/>
      <c r="G3763" s="58" t="s">
        <v>8</v>
      </c>
      <c r="H3763" s="146">
        <v>1230</v>
      </c>
      <c r="I3763" s="146"/>
      <c r="J3763" s="58"/>
      <c r="K3763" s="58" t="s">
        <v>12</v>
      </c>
      <c r="L3763" s="180"/>
      <c r="M3763" s="181"/>
      <c r="N3763" s="58"/>
      <c r="O3763" s="58" t="s">
        <v>14</v>
      </c>
      <c r="P3763" s="28" t="s">
        <v>307</v>
      </c>
      <c r="Q3763" s="144"/>
      <c r="R3763" s="145"/>
    </row>
    <row r="3764" spans="2:18" ht="14.45" x14ac:dyDescent="0.3">
      <c r="B3764" s="143"/>
      <c r="C3764" s="144"/>
      <c r="D3764" s="144"/>
      <c r="E3764" s="144"/>
      <c r="F3764" s="144"/>
      <c r="G3764" s="144"/>
      <c r="H3764" s="144"/>
      <c r="I3764" s="144"/>
      <c r="J3764" s="144"/>
      <c r="K3764" s="144"/>
      <c r="L3764" s="144"/>
      <c r="M3764" s="144"/>
      <c r="N3764" s="144"/>
      <c r="O3764" s="144"/>
      <c r="P3764" s="144"/>
      <c r="Q3764" s="144"/>
      <c r="R3764" s="145"/>
    </row>
    <row r="3765" spans="2:18" ht="15.75" thickBot="1" x14ac:dyDescent="0.3">
      <c r="B3765" s="143" t="s">
        <v>6</v>
      </c>
      <c r="C3765" s="144"/>
      <c r="D3765" s="146" t="s">
        <v>213</v>
      </c>
      <c r="E3765" s="146"/>
      <c r="F3765" s="58"/>
      <c r="G3765" s="58" t="s">
        <v>9</v>
      </c>
      <c r="H3765" s="146" t="s">
        <v>214</v>
      </c>
      <c r="I3765" s="146"/>
      <c r="J3765" s="58"/>
      <c r="K3765" s="58" t="s">
        <v>10</v>
      </c>
      <c r="L3765" s="180"/>
      <c r="M3765" s="181"/>
      <c r="N3765" s="58"/>
      <c r="O3765" s="58" t="s">
        <v>15</v>
      </c>
      <c r="P3765" s="47">
        <v>130</v>
      </c>
      <c r="Q3765" s="46" t="s">
        <v>16</v>
      </c>
      <c r="R3765" s="48">
        <v>154</v>
      </c>
    </row>
    <row r="3766" spans="2:18" thickBot="1" x14ac:dyDescent="0.35">
      <c r="B3766" s="148"/>
      <c r="C3766" s="149"/>
      <c r="D3766" s="149"/>
      <c r="E3766" s="149"/>
      <c r="F3766" s="149"/>
      <c r="G3766" s="149"/>
      <c r="H3766" s="149"/>
      <c r="I3766" s="149"/>
      <c r="J3766" s="149"/>
      <c r="K3766" s="149"/>
      <c r="L3766" s="149"/>
      <c r="M3766" s="149"/>
      <c r="N3766" s="149"/>
      <c r="O3766" s="149"/>
      <c r="P3766" s="149"/>
      <c r="Q3766" s="149"/>
      <c r="R3766" s="150"/>
    </row>
    <row r="3767" spans="2:18" thickBot="1" x14ac:dyDescent="0.35"/>
    <row r="3768" spans="2:18" x14ac:dyDescent="0.25">
      <c r="B3768" s="182" t="s">
        <v>17</v>
      </c>
      <c r="C3768" s="183"/>
      <c r="D3768" s="183"/>
      <c r="E3768" s="183"/>
      <c r="F3768" s="183"/>
      <c r="G3768" s="183"/>
      <c r="H3768" s="183"/>
      <c r="I3768" s="184"/>
      <c r="J3768" s="153" t="s">
        <v>24</v>
      </c>
      <c r="K3768" s="154"/>
      <c r="L3768" s="154"/>
      <c r="M3768" s="154"/>
      <c r="N3768" s="154"/>
      <c r="O3768" s="154"/>
      <c r="P3768" s="154"/>
      <c r="Q3768" s="154"/>
      <c r="R3768" s="155"/>
    </row>
    <row r="3769" spans="2:18" x14ac:dyDescent="0.25">
      <c r="B3769" s="185" t="s">
        <v>18</v>
      </c>
      <c r="C3769" s="187" t="s">
        <v>19</v>
      </c>
      <c r="D3769" s="187" t="s">
        <v>20</v>
      </c>
      <c r="E3769" s="180" t="s">
        <v>25</v>
      </c>
      <c r="F3769" s="181"/>
      <c r="G3769" s="180" t="s">
        <v>26</v>
      </c>
      <c r="H3769" s="181"/>
      <c r="I3769" s="187" t="s">
        <v>23</v>
      </c>
      <c r="J3769" s="156"/>
      <c r="K3769" s="157"/>
      <c r="L3769" s="157"/>
      <c r="M3769" s="157"/>
      <c r="N3769" s="157"/>
      <c r="O3769" s="157"/>
      <c r="P3769" s="157"/>
      <c r="Q3769" s="157"/>
      <c r="R3769" s="158"/>
    </row>
    <row r="3770" spans="2:18" x14ac:dyDescent="0.25">
      <c r="B3770" s="186"/>
      <c r="C3770" s="188"/>
      <c r="D3770" s="188"/>
      <c r="E3770" s="6" t="s">
        <v>21</v>
      </c>
      <c r="F3770" s="6" t="s">
        <v>22</v>
      </c>
      <c r="G3770" s="6" t="s">
        <v>21</v>
      </c>
      <c r="H3770" s="6" t="s">
        <v>22</v>
      </c>
      <c r="I3770" s="188"/>
      <c r="J3770" s="159"/>
      <c r="K3770" s="160"/>
      <c r="L3770" s="160"/>
      <c r="M3770" s="160"/>
      <c r="N3770" s="160"/>
      <c r="O3770" s="160"/>
      <c r="P3770" s="160"/>
      <c r="Q3770" s="160"/>
      <c r="R3770" s="161"/>
    </row>
    <row r="3771" spans="2:18" ht="33" customHeight="1" x14ac:dyDescent="0.25">
      <c r="B3771" s="29" t="s">
        <v>50</v>
      </c>
      <c r="C3771" s="12" t="s">
        <v>40</v>
      </c>
      <c r="D3771" s="44" t="s">
        <v>56</v>
      </c>
      <c r="E3771" s="43" t="s">
        <v>62</v>
      </c>
      <c r="F3771" s="15" t="s">
        <v>536</v>
      </c>
      <c r="G3771" s="6"/>
      <c r="H3771" s="6"/>
      <c r="I3771" s="115" t="s">
        <v>950</v>
      </c>
      <c r="J3771" s="164" t="s">
        <v>451</v>
      </c>
      <c r="K3771" s="165"/>
      <c r="L3771" s="165"/>
      <c r="M3771" s="165"/>
      <c r="N3771" s="165"/>
      <c r="O3771" s="165"/>
      <c r="P3771" s="165"/>
      <c r="Q3771" s="165"/>
      <c r="R3771" s="166"/>
    </row>
    <row r="3772" spans="2:18" ht="29.45" customHeight="1" x14ac:dyDescent="0.25">
      <c r="B3772" s="29" t="s">
        <v>50</v>
      </c>
      <c r="C3772" s="12" t="s">
        <v>40</v>
      </c>
      <c r="D3772" s="44" t="s">
        <v>63</v>
      </c>
      <c r="E3772" s="43" t="s">
        <v>62</v>
      </c>
      <c r="F3772" s="15" t="s">
        <v>536</v>
      </c>
      <c r="G3772" s="6"/>
      <c r="H3772" s="6"/>
      <c r="I3772" s="115" t="s">
        <v>950</v>
      </c>
      <c r="J3772" s="164" t="s">
        <v>308</v>
      </c>
      <c r="K3772" s="165"/>
      <c r="L3772" s="165"/>
      <c r="M3772" s="165"/>
      <c r="N3772" s="165"/>
      <c r="O3772" s="165"/>
      <c r="P3772" s="165"/>
      <c r="Q3772" s="165"/>
      <c r="R3772" s="166"/>
    </row>
    <row r="3773" spans="2:18" ht="36" customHeight="1" x14ac:dyDescent="0.25">
      <c r="B3773" s="29" t="s">
        <v>50</v>
      </c>
      <c r="C3773" s="12" t="s">
        <v>40</v>
      </c>
      <c r="D3773" s="44" t="s">
        <v>65</v>
      </c>
      <c r="E3773" s="43" t="s">
        <v>62</v>
      </c>
      <c r="F3773" s="15" t="s">
        <v>537</v>
      </c>
      <c r="G3773" s="6"/>
      <c r="H3773" s="6"/>
      <c r="I3773" s="115" t="s">
        <v>950</v>
      </c>
      <c r="J3773" s="164" t="s">
        <v>67</v>
      </c>
      <c r="K3773" s="165"/>
      <c r="L3773" s="165"/>
      <c r="M3773" s="165"/>
      <c r="N3773" s="165"/>
      <c r="O3773" s="165"/>
      <c r="P3773" s="165"/>
      <c r="Q3773" s="165"/>
      <c r="R3773" s="166"/>
    </row>
    <row r="3774" spans="2:18" ht="33.6" customHeight="1" x14ac:dyDescent="0.25">
      <c r="B3774" s="29" t="s">
        <v>50</v>
      </c>
      <c r="C3774" s="12" t="s">
        <v>40</v>
      </c>
      <c r="D3774" s="33" t="s">
        <v>80</v>
      </c>
      <c r="E3774" s="43" t="s">
        <v>62</v>
      </c>
      <c r="F3774" s="15" t="s">
        <v>537</v>
      </c>
      <c r="G3774" s="6"/>
      <c r="H3774" s="6"/>
      <c r="I3774" s="115" t="s">
        <v>950</v>
      </c>
      <c r="J3774" s="164" t="s">
        <v>79</v>
      </c>
      <c r="K3774" s="165"/>
      <c r="L3774" s="165"/>
      <c r="M3774" s="165"/>
      <c r="N3774" s="165"/>
      <c r="O3774" s="165"/>
      <c r="P3774" s="165"/>
      <c r="Q3774" s="165"/>
      <c r="R3774" s="166"/>
    </row>
    <row r="3775" spans="2:18" ht="36" customHeight="1" x14ac:dyDescent="0.25">
      <c r="B3775" s="11" t="s">
        <v>50</v>
      </c>
      <c r="C3775" s="12" t="s">
        <v>58</v>
      </c>
      <c r="D3775" s="12" t="s">
        <v>56</v>
      </c>
      <c r="E3775" s="43" t="s">
        <v>62</v>
      </c>
      <c r="F3775" s="12" t="s">
        <v>268</v>
      </c>
      <c r="G3775" s="3"/>
      <c r="H3775" s="3"/>
      <c r="I3775" s="97" t="s">
        <v>950</v>
      </c>
      <c r="J3775" s="164" t="s">
        <v>151</v>
      </c>
      <c r="K3775" s="165"/>
      <c r="L3775" s="165"/>
      <c r="M3775" s="165"/>
      <c r="N3775" s="165"/>
      <c r="O3775" s="165"/>
      <c r="P3775" s="165"/>
      <c r="Q3775" s="165"/>
      <c r="R3775" s="166"/>
    </row>
    <row r="3776" spans="2:18" ht="39" customHeight="1" x14ac:dyDescent="0.25">
      <c r="B3776" s="11" t="s">
        <v>94</v>
      </c>
      <c r="C3776" s="12" t="s">
        <v>58</v>
      </c>
      <c r="D3776" s="12" t="s">
        <v>56</v>
      </c>
      <c r="E3776" s="12" t="s">
        <v>62</v>
      </c>
      <c r="F3776" s="12" t="s">
        <v>268</v>
      </c>
      <c r="G3776" s="3"/>
      <c r="H3776" s="3"/>
      <c r="I3776" s="97" t="s">
        <v>951</v>
      </c>
      <c r="J3776" s="164" t="s">
        <v>93</v>
      </c>
      <c r="K3776" s="165"/>
      <c r="L3776" s="165"/>
      <c r="M3776" s="165"/>
      <c r="N3776" s="165"/>
      <c r="O3776" s="165"/>
      <c r="P3776" s="165"/>
      <c r="Q3776" s="165"/>
      <c r="R3776" s="166"/>
    </row>
    <row r="3777" spans="2:18" ht="50.45" customHeight="1" x14ac:dyDescent="0.25">
      <c r="B3777" s="191" t="s">
        <v>51</v>
      </c>
      <c r="C3777" s="192"/>
      <c r="D3777" s="192"/>
      <c r="E3777" s="192"/>
      <c r="F3777" s="192"/>
      <c r="G3777" s="192"/>
      <c r="H3777" s="192"/>
      <c r="I3777" s="193"/>
      <c r="J3777" s="167" t="s">
        <v>711</v>
      </c>
      <c r="K3777" s="168"/>
      <c r="L3777" s="168"/>
      <c r="M3777" s="168"/>
      <c r="N3777" s="168"/>
      <c r="O3777" s="168"/>
      <c r="P3777" s="168"/>
      <c r="Q3777" s="168"/>
      <c r="R3777" s="169"/>
    </row>
    <row r="3778" spans="2:18" ht="26.45" customHeight="1" x14ac:dyDescent="0.25">
      <c r="B3778" s="194"/>
      <c r="C3778" s="195"/>
      <c r="D3778" s="195"/>
      <c r="E3778" s="195"/>
      <c r="F3778" s="195"/>
      <c r="G3778" s="195"/>
      <c r="H3778" s="195"/>
      <c r="I3778" s="196"/>
      <c r="J3778" s="170"/>
      <c r="K3778" s="171"/>
      <c r="L3778" s="171"/>
      <c r="M3778" s="171"/>
      <c r="N3778" s="171"/>
      <c r="O3778" s="171"/>
      <c r="P3778" s="171"/>
      <c r="Q3778" s="171"/>
      <c r="R3778" s="172"/>
    </row>
    <row r="3779" spans="2:18" ht="43.15" customHeight="1" x14ac:dyDescent="0.25">
      <c r="B3779" s="191" t="s">
        <v>54</v>
      </c>
      <c r="C3779" s="192"/>
      <c r="D3779" s="192"/>
      <c r="E3779" s="192"/>
      <c r="F3779" s="192"/>
      <c r="G3779" s="192"/>
      <c r="H3779" s="192"/>
      <c r="I3779" s="193"/>
      <c r="J3779" s="132" t="s">
        <v>425</v>
      </c>
      <c r="K3779" s="133"/>
      <c r="L3779" s="133"/>
      <c r="M3779" s="133"/>
      <c r="N3779" s="133"/>
      <c r="O3779" s="133"/>
      <c r="P3779" s="133"/>
      <c r="Q3779" s="133"/>
      <c r="R3779" s="134"/>
    </row>
    <row r="3780" spans="2:18" ht="14.45" hidden="1" x14ac:dyDescent="0.3">
      <c r="B3780" s="194"/>
      <c r="C3780" s="195"/>
      <c r="D3780" s="195"/>
      <c r="E3780" s="195"/>
      <c r="F3780" s="195"/>
      <c r="G3780" s="195"/>
      <c r="H3780" s="195"/>
      <c r="I3780" s="196"/>
      <c r="J3780" s="135"/>
      <c r="K3780" s="136"/>
      <c r="L3780" s="136"/>
      <c r="M3780" s="136"/>
      <c r="N3780" s="136"/>
      <c r="O3780" s="136"/>
      <c r="P3780" s="136"/>
      <c r="Q3780" s="136"/>
      <c r="R3780" s="137"/>
    </row>
    <row r="3781" spans="2:18" ht="14.45" hidden="1" x14ac:dyDescent="0.3">
      <c r="B3781" s="191" t="s">
        <v>309</v>
      </c>
      <c r="C3781" s="192"/>
      <c r="D3781" s="192"/>
      <c r="E3781" s="192"/>
      <c r="F3781" s="192"/>
      <c r="G3781" s="192"/>
      <c r="H3781" s="192"/>
      <c r="I3781" s="193"/>
      <c r="J3781" s="135"/>
      <c r="K3781" s="136"/>
      <c r="L3781" s="136"/>
      <c r="M3781" s="136"/>
      <c r="N3781" s="136"/>
      <c r="O3781" s="136"/>
      <c r="P3781" s="136"/>
      <c r="Q3781" s="136"/>
      <c r="R3781" s="137"/>
    </row>
    <row r="3782" spans="2:18" ht="15.75" thickBot="1" x14ac:dyDescent="0.3">
      <c r="B3782" s="197"/>
      <c r="C3782" s="198"/>
      <c r="D3782" s="198"/>
      <c r="E3782" s="198"/>
      <c r="F3782" s="198"/>
      <c r="G3782" s="198"/>
      <c r="H3782" s="198"/>
      <c r="I3782" s="199"/>
      <c r="J3782" s="138"/>
      <c r="K3782" s="139"/>
      <c r="L3782" s="139"/>
      <c r="M3782" s="139"/>
      <c r="N3782" s="139"/>
      <c r="O3782" s="139"/>
      <c r="P3782" s="139"/>
      <c r="Q3782" s="139"/>
      <c r="R3782" s="140"/>
    </row>
    <row r="3783" spans="2:18" thickBot="1" x14ac:dyDescent="0.35"/>
    <row r="3784" spans="2:18" x14ac:dyDescent="0.25">
      <c r="B3784" s="173" t="s">
        <v>1</v>
      </c>
      <c r="C3784" s="154"/>
      <c r="D3784" s="154"/>
      <c r="E3784" s="154"/>
      <c r="F3784" s="154"/>
      <c r="G3784" s="154"/>
      <c r="H3784" s="154"/>
      <c r="I3784" s="154"/>
      <c r="J3784" s="154"/>
      <c r="K3784" s="154"/>
      <c r="L3784" s="154"/>
      <c r="M3784" s="154"/>
      <c r="N3784" s="154"/>
      <c r="O3784" s="154"/>
      <c r="P3784" s="154"/>
      <c r="Q3784" s="154"/>
      <c r="R3784" s="155"/>
    </row>
    <row r="3785" spans="2:18" x14ac:dyDescent="0.25">
      <c r="B3785" s="174"/>
      <c r="C3785" s="157"/>
      <c r="D3785" s="157"/>
      <c r="E3785" s="157"/>
      <c r="F3785" s="157"/>
      <c r="G3785" s="157"/>
      <c r="H3785" s="157"/>
      <c r="I3785" s="157"/>
      <c r="J3785" s="157"/>
      <c r="K3785" s="157"/>
      <c r="L3785" s="157"/>
      <c r="M3785" s="157"/>
      <c r="N3785" s="157"/>
      <c r="O3785" s="157"/>
      <c r="P3785" s="157"/>
      <c r="Q3785" s="157"/>
      <c r="R3785" s="158"/>
    </row>
    <row r="3786" spans="2:18" x14ac:dyDescent="0.25">
      <c r="B3786" s="174"/>
      <c r="C3786" s="157"/>
      <c r="D3786" s="157"/>
      <c r="E3786" s="157"/>
      <c r="F3786" s="157"/>
      <c r="G3786" s="157"/>
      <c r="H3786" s="157"/>
      <c r="I3786" s="157"/>
      <c r="J3786" s="157"/>
      <c r="K3786" s="157"/>
      <c r="L3786" s="157"/>
      <c r="M3786" s="157"/>
      <c r="N3786" s="157"/>
      <c r="O3786" s="157"/>
      <c r="P3786" s="157"/>
      <c r="Q3786" s="157"/>
      <c r="R3786" s="158"/>
    </row>
    <row r="3787" spans="2:18" x14ac:dyDescent="0.25">
      <c r="B3787" s="174" t="s">
        <v>2</v>
      </c>
      <c r="C3787" s="157"/>
      <c r="D3787" s="157"/>
      <c r="E3787" s="157"/>
      <c r="F3787" s="157"/>
      <c r="G3787" s="157"/>
      <c r="H3787" s="157"/>
      <c r="I3787" s="157"/>
      <c r="J3787" s="157"/>
      <c r="K3787" s="157"/>
      <c r="L3787" s="157"/>
      <c r="M3787" s="157"/>
      <c r="N3787" s="157"/>
      <c r="O3787" s="157"/>
      <c r="P3787" s="157"/>
      <c r="Q3787" s="157"/>
      <c r="R3787" s="158"/>
    </row>
    <row r="3788" spans="2:18" x14ac:dyDescent="0.25">
      <c r="B3788" s="174"/>
      <c r="C3788" s="157"/>
      <c r="D3788" s="157"/>
      <c r="E3788" s="157"/>
      <c r="F3788" s="157"/>
      <c r="G3788" s="157"/>
      <c r="H3788" s="157"/>
      <c r="I3788" s="157"/>
      <c r="J3788" s="157"/>
      <c r="K3788" s="157"/>
      <c r="L3788" s="157"/>
      <c r="M3788" s="157"/>
      <c r="N3788" s="157"/>
      <c r="O3788" s="157"/>
      <c r="P3788" s="157"/>
      <c r="Q3788" s="157"/>
      <c r="R3788" s="158"/>
    </row>
    <row r="3789" spans="2:18" ht="15.75" thickBot="1" x14ac:dyDescent="0.3">
      <c r="B3789" s="175" t="s">
        <v>3</v>
      </c>
      <c r="C3789" s="146"/>
      <c r="D3789" s="146"/>
      <c r="E3789" s="146"/>
      <c r="F3789" s="146"/>
      <c r="G3789" s="146"/>
      <c r="H3789" s="146"/>
      <c r="I3789" s="146"/>
      <c r="J3789" s="146"/>
      <c r="K3789" s="146"/>
      <c r="L3789" s="146"/>
      <c r="M3789" s="146"/>
      <c r="N3789" s="146"/>
      <c r="O3789" s="146"/>
      <c r="P3789" s="146"/>
      <c r="Q3789" s="146"/>
      <c r="R3789" s="176"/>
    </row>
    <row r="3790" spans="2:18" ht="14.45" x14ac:dyDescent="0.3">
      <c r="B3790" s="177"/>
      <c r="C3790" s="178"/>
      <c r="D3790" s="178"/>
      <c r="E3790" s="178"/>
      <c r="F3790" s="178"/>
      <c r="G3790" s="178"/>
      <c r="H3790" s="178"/>
      <c r="I3790" s="178"/>
      <c r="J3790" s="178"/>
      <c r="K3790" s="178"/>
      <c r="L3790" s="178"/>
      <c r="M3790" s="178"/>
      <c r="N3790" s="178"/>
      <c r="O3790" s="178"/>
      <c r="P3790" s="178"/>
      <c r="Q3790" s="178"/>
      <c r="R3790" s="9"/>
    </row>
    <row r="3791" spans="2:18" ht="15.75" thickBot="1" x14ac:dyDescent="0.3">
      <c r="B3791" s="143" t="s">
        <v>4</v>
      </c>
      <c r="C3791" s="144"/>
      <c r="D3791" s="146" t="s">
        <v>273</v>
      </c>
      <c r="E3791" s="146"/>
      <c r="F3791" s="58"/>
      <c r="G3791" s="58" t="s">
        <v>7</v>
      </c>
      <c r="H3791" s="179">
        <v>43562</v>
      </c>
      <c r="I3791" s="146"/>
      <c r="J3791" s="58"/>
      <c r="K3791" s="58" t="s">
        <v>11</v>
      </c>
      <c r="L3791" s="147" t="s">
        <v>228</v>
      </c>
      <c r="M3791" s="147"/>
      <c r="N3791" s="58"/>
      <c r="O3791" s="58" t="s">
        <v>13</v>
      </c>
      <c r="P3791" s="100" t="s">
        <v>307</v>
      </c>
      <c r="Q3791" s="144"/>
      <c r="R3791" s="145"/>
    </row>
    <row r="3792" spans="2:18" ht="14.45" x14ac:dyDescent="0.3">
      <c r="B3792" s="143"/>
      <c r="C3792" s="144"/>
      <c r="D3792" s="144"/>
      <c r="E3792" s="144"/>
      <c r="F3792" s="144"/>
      <c r="G3792" s="144"/>
      <c r="H3792" s="144"/>
      <c r="I3792" s="144"/>
      <c r="J3792" s="144"/>
      <c r="K3792" s="144"/>
      <c r="L3792" s="144"/>
      <c r="M3792" s="144"/>
      <c r="N3792" s="144"/>
      <c r="O3792" s="144"/>
      <c r="P3792" s="144"/>
      <c r="Q3792" s="144"/>
      <c r="R3792" s="145"/>
    </row>
    <row r="3793" spans="2:18" ht="15.75" thickBot="1" x14ac:dyDescent="0.3">
      <c r="B3793" s="143" t="s">
        <v>5</v>
      </c>
      <c r="C3793" s="144"/>
      <c r="D3793" s="146"/>
      <c r="E3793" s="146"/>
      <c r="F3793" s="58"/>
      <c r="G3793" s="58" t="s">
        <v>8</v>
      </c>
      <c r="H3793" s="146">
        <v>1230</v>
      </c>
      <c r="I3793" s="146"/>
      <c r="J3793" s="58"/>
      <c r="K3793" s="58" t="s">
        <v>12</v>
      </c>
      <c r="L3793" s="180"/>
      <c r="M3793" s="181"/>
      <c r="N3793" s="58"/>
      <c r="O3793" s="58" t="s">
        <v>14</v>
      </c>
      <c r="P3793" s="28" t="s">
        <v>312</v>
      </c>
      <c r="Q3793" s="144"/>
      <c r="R3793" s="145"/>
    </row>
    <row r="3794" spans="2:18" ht="14.45" x14ac:dyDescent="0.3">
      <c r="B3794" s="143"/>
      <c r="C3794" s="144"/>
      <c r="D3794" s="144"/>
      <c r="E3794" s="144"/>
      <c r="F3794" s="144"/>
      <c r="G3794" s="144"/>
      <c r="H3794" s="144"/>
      <c r="I3794" s="144"/>
      <c r="J3794" s="144"/>
      <c r="K3794" s="144"/>
      <c r="L3794" s="144"/>
      <c r="M3794" s="144"/>
      <c r="N3794" s="144"/>
      <c r="O3794" s="144"/>
      <c r="P3794" s="144"/>
      <c r="Q3794" s="144"/>
      <c r="R3794" s="145"/>
    </row>
    <row r="3795" spans="2:18" ht="15.75" thickBot="1" x14ac:dyDescent="0.3">
      <c r="B3795" s="143" t="s">
        <v>6</v>
      </c>
      <c r="C3795" s="144"/>
      <c r="D3795" s="146" t="s">
        <v>213</v>
      </c>
      <c r="E3795" s="146"/>
      <c r="F3795" s="58"/>
      <c r="G3795" s="58" t="s">
        <v>9</v>
      </c>
      <c r="H3795" s="146" t="s">
        <v>214</v>
      </c>
      <c r="I3795" s="146"/>
      <c r="J3795" s="58"/>
      <c r="K3795" s="58" t="s">
        <v>10</v>
      </c>
      <c r="L3795" s="180"/>
      <c r="M3795" s="181"/>
      <c r="N3795" s="58"/>
      <c r="O3795" s="58" t="s">
        <v>15</v>
      </c>
      <c r="P3795" s="47">
        <v>131</v>
      </c>
      <c r="Q3795" s="46" t="s">
        <v>16</v>
      </c>
      <c r="R3795" s="48">
        <v>154</v>
      </c>
    </row>
    <row r="3796" spans="2:18" thickBot="1" x14ac:dyDescent="0.35">
      <c r="B3796" s="148"/>
      <c r="C3796" s="149"/>
      <c r="D3796" s="149"/>
      <c r="E3796" s="149"/>
      <c r="F3796" s="149"/>
      <c r="G3796" s="149"/>
      <c r="H3796" s="149"/>
      <c r="I3796" s="149"/>
      <c r="J3796" s="149"/>
      <c r="K3796" s="149"/>
      <c r="L3796" s="149"/>
      <c r="M3796" s="149"/>
      <c r="N3796" s="149"/>
      <c r="O3796" s="149"/>
      <c r="P3796" s="149"/>
      <c r="Q3796" s="149"/>
      <c r="R3796" s="150"/>
    </row>
    <row r="3797" spans="2:18" thickBot="1" x14ac:dyDescent="0.35"/>
    <row r="3798" spans="2:18" x14ac:dyDescent="0.25">
      <c r="B3798" s="182" t="s">
        <v>17</v>
      </c>
      <c r="C3798" s="183"/>
      <c r="D3798" s="183"/>
      <c r="E3798" s="183"/>
      <c r="F3798" s="183"/>
      <c r="G3798" s="183"/>
      <c r="H3798" s="183"/>
      <c r="I3798" s="184"/>
      <c r="J3798" s="153" t="s">
        <v>24</v>
      </c>
      <c r="K3798" s="154"/>
      <c r="L3798" s="154"/>
      <c r="M3798" s="154"/>
      <c r="N3798" s="154"/>
      <c r="O3798" s="154"/>
      <c r="P3798" s="154"/>
      <c r="Q3798" s="154"/>
      <c r="R3798" s="155"/>
    </row>
    <row r="3799" spans="2:18" x14ac:dyDescent="0.25">
      <c r="B3799" s="185" t="s">
        <v>18</v>
      </c>
      <c r="C3799" s="187" t="s">
        <v>19</v>
      </c>
      <c r="D3799" s="187" t="s">
        <v>20</v>
      </c>
      <c r="E3799" s="180" t="s">
        <v>25</v>
      </c>
      <c r="F3799" s="181"/>
      <c r="G3799" s="180" t="s">
        <v>26</v>
      </c>
      <c r="H3799" s="181"/>
      <c r="I3799" s="187" t="s">
        <v>23</v>
      </c>
      <c r="J3799" s="156"/>
      <c r="K3799" s="157"/>
      <c r="L3799" s="157"/>
      <c r="M3799" s="157"/>
      <c r="N3799" s="157"/>
      <c r="O3799" s="157"/>
      <c r="P3799" s="157"/>
      <c r="Q3799" s="157"/>
      <c r="R3799" s="158"/>
    </row>
    <row r="3800" spans="2:18" x14ac:dyDescent="0.25">
      <c r="B3800" s="186"/>
      <c r="C3800" s="188"/>
      <c r="D3800" s="188"/>
      <c r="E3800" s="6" t="s">
        <v>21</v>
      </c>
      <c r="F3800" s="6" t="s">
        <v>22</v>
      </c>
      <c r="G3800" s="6" t="s">
        <v>21</v>
      </c>
      <c r="H3800" s="6" t="s">
        <v>22</v>
      </c>
      <c r="I3800" s="188"/>
      <c r="J3800" s="159"/>
      <c r="K3800" s="160"/>
      <c r="L3800" s="160"/>
      <c r="M3800" s="160"/>
      <c r="N3800" s="160"/>
      <c r="O3800" s="160"/>
      <c r="P3800" s="160"/>
      <c r="Q3800" s="160"/>
      <c r="R3800" s="161"/>
    </row>
    <row r="3801" spans="2:18" ht="29.45" customHeight="1" x14ac:dyDescent="0.25">
      <c r="B3801" s="29" t="s">
        <v>50</v>
      </c>
      <c r="C3801" s="12" t="s">
        <v>40</v>
      </c>
      <c r="D3801" s="44" t="s">
        <v>56</v>
      </c>
      <c r="E3801" s="43" t="s">
        <v>62</v>
      </c>
      <c r="F3801" s="15" t="s">
        <v>536</v>
      </c>
      <c r="G3801" s="6"/>
      <c r="H3801" s="6"/>
      <c r="I3801" s="115" t="s">
        <v>952</v>
      </c>
      <c r="J3801" s="164" t="s">
        <v>453</v>
      </c>
      <c r="K3801" s="165"/>
      <c r="L3801" s="165"/>
      <c r="M3801" s="165"/>
      <c r="N3801" s="165"/>
      <c r="O3801" s="165"/>
      <c r="P3801" s="165"/>
      <c r="Q3801" s="165"/>
      <c r="R3801" s="166"/>
    </row>
    <row r="3802" spans="2:18" ht="27.6" customHeight="1" x14ac:dyDescent="0.25">
      <c r="B3802" s="29" t="s">
        <v>50</v>
      </c>
      <c r="C3802" s="12" t="s">
        <v>40</v>
      </c>
      <c r="D3802" s="44" t="s">
        <v>80</v>
      </c>
      <c r="E3802" s="43" t="s">
        <v>62</v>
      </c>
      <c r="F3802" s="15" t="s">
        <v>536</v>
      </c>
      <c r="G3802" s="6"/>
      <c r="H3802" s="6"/>
      <c r="I3802" s="115" t="s">
        <v>952</v>
      </c>
      <c r="J3802" s="164" t="s">
        <v>451</v>
      </c>
      <c r="K3802" s="165"/>
      <c r="L3802" s="165"/>
      <c r="M3802" s="165"/>
      <c r="N3802" s="165"/>
      <c r="O3802" s="165"/>
      <c r="P3802" s="165"/>
      <c r="Q3802" s="165"/>
      <c r="R3802" s="166"/>
    </row>
    <row r="3803" spans="2:18" ht="29.45" customHeight="1" x14ac:dyDescent="0.25">
      <c r="B3803" s="29" t="s">
        <v>50</v>
      </c>
      <c r="C3803" s="12" t="s">
        <v>40</v>
      </c>
      <c r="D3803" s="44" t="s">
        <v>184</v>
      </c>
      <c r="E3803" s="43" t="s">
        <v>62</v>
      </c>
      <c r="F3803" s="15" t="s">
        <v>537</v>
      </c>
      <c r="G3803" s="6"/>
      <c r="H3803" s="6"/>
      <c r="I3803" s="115" t="s">
        <v>952</v>
      </c>
      <c r="J3803" s="164" t="s">
        <v>67</v>
      </c>
      <c r="K3803" s="165"/>
      <c r="L3803" s="165"/>
      <c r="M3803" s="165"/>
      <c r="N3803" s="165"/>
      <c r="O3803" s="165"/>
      <c r="P3803" s="165"/>
      <c r="Q3803" s="165"/>
      <c r="R3803" s="166"/>
    </row>
    <row r="3804" spans="2:18" ht="27.6" customHeight="1" x14ac:dyDescent="0.25">
      <c r="B3804" s="29" t="s">
        <v>50</v>
      </c>
      <c r="C3804" s="12" t="s">
        <v>40</v>
      </c>
      <c r="D3804" s="33" t="s">
        <v>63</v>
      </c>
      <c r="E3804" s="43" t="s">
        <v>62</v>
      </c>
      <c r="F3804" s="15" t="s">
        <v>537</v>
      </c>
      <c r="G3804" s="6"/>
      <c r="H3804" s="6"/>
      <c r="I3804" s="115" t="s">
        <v>952</v>
      </c>
      <c r="J3804" s="164" t="s">
        <v>452</v>
      </c>
      <c r="K3804" s="165"/>
      <c r="L3804" s="165"/>
      <c r="M3804" s="165"/>
      <c r="N3804" s="165"/>
      <c r="O3804" s="165"/>
      <c r="P3804" s="165"/>
      <c r="Q3804" s="165"/>
      <c r="R3804" s="166"/>
    </row>
    <row r="3805" spans="2:18" ht="34.9" customHeight="1" x14ac:dyDescent="0.25">
      <c r="B3805" s="11" t="s">
        <v>50</v>
      </c>
      <c r="C3805" s="12" t="s">
        <v>58</v>
      </c>
      <c r="D3805" s="12" t="s">
        <v>56</v>
      </c>
      <c r="E3805" s="12" t="s">
        <v>62</v>
      </c>
      <c r="F3805" s="12" t="s">
        <v>268</v>
      </c>
      <c r="G3805" s="3"/>
      <c r="H3805" s="3"/>
      <c r="I3805" s="115" t="s">
        <v>952</v>
      </c>
      <c r="J3805" s="164" t="s">
        <v>151</v>
      </c>
      <c r="K3805" s="165"/>
      <c r="L3805" s="165"/>
      <c r="M3805" s="165"/>
      <c r="N3805" s="165"/>
      <c r="O3805" s="165"/>
      <c r="P3805" s="165"/>
      <c r="Q3805" s="165"/>
      <c r="R3805" s="166"/>
    </row>
    <row r="3806" spans="2:18" ht="35.450000000000003" customHeight="1" x14ac:dyDescent="0.25">
      <c r="B3806" s="23" t="s">
        <v>50</v>
      </c>
      <c r="C3806" s="15" t="s">
        <v>310</v>
      </c>
      <c r="D3806" s="15" t="s">
        <v>65</v>
      </c>
      <c r="E3806" s="15" t="s">
        <v>699</v>
      </c>
      <c r="F3806" s="15" t="s">
        <v>700</v>
      </c>
      <c r="G3806" s="14"/>
      <c r="H3806" s="14"/>
      <c r="I3806" s="112" t="s">
        <v>953</v>
      </c>
      <c r="J3806" s="164" t="s">
        <v>311</v>
      </c>
      <c r="K3806" s="165"/>
      <c r="L3806" s="165"/>
      <c r="M3806" s="165"/>
      <c r="N3806" s="165"/>
      <c r="O3806" s="165"/>
      <c r="P3806" s="165"/>
      <c r="Q3806" s="165"/>
      <c r="R3806" s="166"/>
    </row>
    <row r="3807" spans="2:18" ht="36.6" customHeight="1" x14ac:dyDescent="0.25">
      <c r="B3807" s="11" t="s">
        <v>94</v>
      </c>
      <c r="C3807" s="12" t="s">
        <v>58</v>
      </c>
      <c r="D3807" s="12" t="s">
        <v>56</v>
      </c>
      <c r="E3807" s="12" t="s">
        <v>62</v>
      </c>
      <c r="F3807" s="12" t="s">
        <v>268</v>
      </c>
      <c r="G3807" s="3"/>
      <c r="H3807" s="3"/>
      <c r="I3807" s="115" t="s">
        <v>954</v>
      </c>
      <c r="J3807" s="164" t="s">
        <v>93</v>
      </c>
      <c r="K3807" s="165"/>
      <c r="L3807" s="165"/>
      <c r="M3807" s="165"/>
      <c r="N3807" s="165"/>
      <c r="O3807" s="165"/>
      <c r="P3807" s="165"/>
      <c r="Q3807" s="165"/>
      <c r="R3807" s="166"/>
    </row>
    <row r="3808" spans="2:18" ht="30" customHeight="1" x14ac:dyDescent="0.25">
      <c r="B3808" s="191" t="s">
        <v>51</v>
      </c>
      <c r="C3808" s="192"/>
      <c r="D3808" s="192"/>
      <c r="E3808" s="192"/>
      <c r="F3808" s="192"/>
      <c r="G3808" s="192"/>
      <c r="H3808" s="192"/>
      <c r="I3808" s="193"/>
      <c r="J3808" s="167" t="s">
        <v>711</v>
      </c>
      <c r="K3808" s="168"/>
      <c r="L3808" s="168"/>
      <c r="M3808" s="168"/>
      <c r="N3808" s="168"/>
      <c r="O3808" s="168"/>
      <c r="P3808" s="168"/>
      <c r="Q3808" s="168"/>
      <c r="R3808" s="169"/>
    </row>
    <row r="3809" spans="2:18" ht="49.9" customHeight="1" x14ac:dyDescent="0.25">
      <c r="B3809" s="194"/>
      <c r="C3809" s="195"/>
      <c r="D3809" s="195"/>
      <c r="E3809" s="195"/>
      <c r="F3809" s="195"/>
      <c r="G3809" s="195"/>
      <c r="H3809" s="195"/>
      <c r="I3809" s="196"/>
      <c r="J3809" s="170"/>
      <c r="K3809" s="171"/>
      <c r="L3809" s="171"/>
      <c r="M3809" s="171"/>
      <c r="N3809" s="171"/>
      <c r="O3809" s="171"/>
      <c r="P3809" s="171"/>
      <c r="Q3809" s="171"/>
      <c r="R3809" s="172"/>
    </row>
    <row r="3810" spans="2:18" ht="40.9" customHeight="1" x14ac:dyDescent="0.25">
      <c r="B3810" s="191" t="s">
        <v>54</v>
      </c>
      <c r="C3810" s="192"/>
      <c r="D3810" s="192"/>
      <c r="E3810" s="192"/>
      <c r="F3810" s="192"/>
      <c r="G3810" s="192"/>
      <c r="H3810" s="192"/>
      <c r="I3810" s="193"/>
      <c r="J3810" s="132" t="s">
        <v>433</v>
      </c>
      <c r="K3810" s="133"/>
      <c r="L3810" s="133"/>
      <c r="M3810" s="133"/>
      <c r="N3810" s="133"/>
      <c r="O3810" s="133"/>
      <c r="P3810" s="133"/>
      <c r="Q3810" s="133"/>
      <c r="R3810" s="134"/>
    </row>
    <row r="3811" spans="2:18" ht="14.45" hidden="1" x14ac:dyDescent="0.3">
      <c r="B3811" s="194"/>
      <c r="C3811" s="195"/>
      <c r="D3811" s="195"/>
      <c r="E3811" s="195"/>
      <c r="F3811" s="195"/>
      <c r="G3811" s="195"/>
      <c r="H3811" s="195"/>
      <c r="I3811" s="196"/>
      <c r="J3811" s="135"/>
      <c r="K3811" s="136"/>
      <c r="L3811" s="136"/>
      <c r="M3811" s="136"/>
      <c r="N3811" s="136"/>
      <c r="O3811" s="136"/>
      <c r="P3811" s="136"/>
      <c r="Q3811" s="136"/>
      <c r="R3811" s="137"/>
    </row>
    <row r="3812" spans="2:18" ht="14.45" hidden="1" x14ac:dyDescent="0.3">
      <c r="B3812" s="191" t="s">
        <v>309</v>
      </c>
      <c r="C3812" s="192"/>
      <c r="D3812" s="192"/>
      <c r="E3812" s="192"/>
      <c r="F3812" s="192"/>
      <c r="G3812" s="192"/>
      <c r="H3812" s="192"/>
      <c r="I3812" s="193"/>
      <c r="J3812" s="135"/>
      <c r="K3812" s="136"/>
      <c r="L3812" s="136"/>
      <c r="M3812" s="136"/>
      <c r="N3812" s="136"/>
      <c r="O3812" s="136"/>
      <c r="P3812" s="136"/>
      <c r="Q3812" s="136"/>
      <c r="R3812" s="137"/>
    </row>
    <row r="3813" spans="2:18" ht="15.75" thickBot="1" x14ac:dyDescent="0.3">
      <c r="B3813" s="197"/>
      <c r="C3813" s="198"/>
      <c r="D3813" s="198"/>
      <c r="E3813" s="198"/>
      <c r="F3813" s="198"/>
      <c r="G3813" s="198"/>
      <c r="H3813" s="198"/>
      <c r="I3813" s="199"/>
      <c r="J3813" s="138"/>
      <c r="K3813" s="139"/>
      <c r="L3813" s="139"/>
      <c r="M3813" s="139"/>
      <c r="N3813" s="139"/>
      <c r="O3813" s="139"/>
      <c r="P3813" s="139"/>
      <c r="Q3813" s="139"/>
      <c r="R3813" s="140"/>
    </row>
    <row r="3814" spans="2:18" thickBot="1" x14ac:dyDescent="0.35"/>
    <row r="3815" spans="2:18" x14ac:dyDescent="0.25">
      <c r="B3815" s="173" t="s">
        <v>1</v>
      </c>
      <c r="C3815" s="154"/>
      <c r="D3815" s="154"/>
      <c r="E3815" s="154"/>
      <c r="F3815" s="154"/>
      <c r="G3815" s="154"/>
      <c r="H3815" s="154"/>
      <c r="I3815" s="154"/>
      <c r="J3815" s="154"/>
      <c r="K3815" s="154"/>
      <c r="L3815" s="154"/>
      <c r="M3815" s="154"/>
      <c r="N3815" s="154"/>
      <c r="O3815" s="154"/>
      <c r="P3815" s="154"/>
      <c r="Q3815" s="154"/>
      <c r="R3815" s="155"/>
    </row>
    <row r="3816" spans="2:18" x14ac:dyDescent="0.25">
      <c r="B3816" s="174"/>
      <c r="C3816" s="157"/>
      <c r="D3816" s="157"/>
      <c r="E3816" s="157"/>
      <c r="F3816" s="157"/>
      <c r="G3816" s="157"/>
      <c r="H3816" s="157"/>
      <c r="I3816" s="157"/>
      <c r="J3816" s="157"/>
      <c r="K3816" s="157"/>
      <c r="L3816" s="157"/>
      <c r="M3816" s="157"/>
      <c r="N3816" s="157"/>
      <c r="O3816" s="157"/>
      <c r="P3816" s="157"/>
      <c r="Q3816" s="157"/>
      <c r="R3816" s="158"/>
    </row>
    <row r="3817" spans="2:18" x14ac:dyDescent="0.25">
      <c r="B3817" s="174"/>
      <c r="C3817" s="157"/>
      <c r="D3817" s="157"/>
      <c r="E3817" s="157"/>
      <c r="F3817" s="157"/>
      <c r="G3817" s="157"/>
      <c r="H3817" s="157"/>
      <c r="I3817" s="157"/>
      <c r="J3817" s="157"/>
      <c r="K3817" s="157"/>
      <c r="L3817" s="157"/>
      <c r="M3817" s="157"/>
      <c r="N3817" s="157"/>
      <c r="O3817" s="157"/>
      <c r="P3817" s="157"/>
      <c r="Q3817" s="157"/>
      <c r="R3817" s="158"/>
    </row>
    <row r="3818" spans="2:18" x14ac:dyDescent="0.25">
      <c r="B3818" s="174" t="s">
        <v>2</v>
      </c>
      <c r="C3818" s="157"/>
      <c r="D3818" s="157"/>
      <c r="E3818" s="157"/>
      <c r="F3818" s="157"/>
      <c r="G3818" s="157"/>
      <c r="H3818" s="157"/>
      <c r="I3818" s="157"/>
      <c r="J3818" s="157"/>
      <c r="K3818" s="157"/>
      <c r="L3818" s="157"/>
      <c r="M3818" s="157"/>
      <c r="N3818" s="157"/>
      <c r="O3818" s="157"/>
      <c r="P3818" s="157"/>
      <c r="Q3818" s="157"/>
      <c r="R3818" s="158"/>
    </row>
    <row r="3819" spans="2:18" x14ac:dyDescent="0.25">
      <c r="B3819" s="174"/>
      <c r="C3819" s="157"/>
      <c r="D3819" s="157"/>
      <c r="E3819" s="157"/>
      <c r="F3819" s="157"/>
      <c r="G3819" s="157"/>
      <c r="H3819" s="157"/>
      <c r="I3819" s="157"/>
      <c r="J3819" s="157"/>
      <c r="K3819" s="157"/>
      <c r="L3819" s="157"/>
      <c r="M3819" s="157"/>
      <c r="N3819" s="157"/>
      <c r="O3819" s="157"/>
      <c r="P3819" s="157"/>
      <c r="Q3819" s="157"/>
      <c r="R3819" s="158"/>
    </row>
    <row r="3820" spans="2:18" ht="15.75" thickBot="1" x14ac:dyDescent="0.3">
      <c r="B3820" s="175" t="s">
        <v>3</v>
      </c>
      <c r="C3820" s="146"/>
      <c r="D3820" s="146"/>
      <c r="E3820" s="146"/>
      <c r="F3820" s="146"/>
      <c r="G3820" s="146"/>
      <c r="H3820" s="146"/>
      <c r="I3820" s="146"/>
      <c r="J3820" s="146"/>
      <c r="K3820" s="146"/>
      <c r="L3820" s="146"/>
      <c r="M3820" s="146"/>
      <c r="N3820" s="146"/>
      <c r="O3820" s="146"/>
      <c r="P3820" s="146"/>
      <c r="Q3820" s="146"/>
      <c r="R3820" s="176"/>
    </row>
    <row r="3821" spans="2:18" ht="14.45" x14ac:dyDescent="0.3">
      <c r="B3821" s="177"/>
      <c r="C3821" s="178"/>
      <c r="D3821" s="178"/>
      <c r="E3821" s="178"/>
      <c r="F3821" s="178"/>
      <c r="G3821" s="178"/>
      <c r="H3821" s="178"/>
      <c r="I3821" s="178"/>
      <c r="J3821" s="178"/>
      <c r="K3821" s="178"/>
      <c r="L3821" s="178"/>
      <c r="M3821" s="178"/>
      <c r="N3821" s="178"/>
      <c r="O3821" s="178"/>
      <c r="P3821" s="178"/>
      <c r="Q3821" s="178"/>
      <c r="R3821" s="9"/>
    </row>
    <row r="3822" spans="2:18" ht="15.75" thickBot="1" x14ac:dyDescent="0.3">
      <c r="B3822" s="143" t="s">
        <v>4</v>
      </c>
      <c r="C3822" s="144"/>
      <c r="D3822" s="146" t="s">
        <v>273</v>
      </c>
      <c r="E3822" s="146"/>
      <c r="F3822" s="58"/>
      <c r="G3822" s="58" t="s">
        <v>7</v>
      </c>
      <c r="H3822" s="179">
        <v>43562</v>
      </c>
      <c r="I3822" s="146"/>
      <c r="J3822" s="58"/>
      <c r="K3822" s="58" t="s">
        <v>11</v>
      </c>
      <c r="L3822" s="147" t="s">
        <v>228</v>
      </c>
      <c r="M3822" s="147"/>
      <c r="N3822" s="58"/>
      <c r="O3822" s="58" t="s">
        <v>13</v>
      </c>
      <c r="P3822" s="100" t="s">
        <v>312</v>
      </c>
      <c r="Q3822" s="144"/>
      <c r="R3822" s="145"/>
    </row>
    <row r="3823" spans="2:18" ht="14.45" x14ac:dyDescent="0.3">
      <c r="B3823" s="143"/>
      <c r="C3823" s="144"/>
      <c r="D3823" s="144"/>
      <c r="E3823" s="144"/>
      <c r="F3823" s="144"/>
      <c r="G3823" s="144"/>
      <c r="H3823" s="144"/>
      <c r="I3823" s="144"/>
      <c r="J3823" s="144"/>
      <c r="K3823" s="144"/>
      <c r="L3823" s="144"/>
      <c r="M3823" s="144"/>
      <c r="N3823" s="144"/>
      <c r="O3823" s="144"/>
      <c r="P3823" s="144"/>
      <c r="Q3823" s="144"/>
      <c r="R3823" s="145"/>
    </row>
    <row r="3824" spans="2:18" ht="15.75" thickBot="1" x14ac:dyDescent="0.3">
      <c r="B3824" s="143" t="s">
        <v>5</v>
      </c>
      <c r="C3824" s="144"/>
      <c r="D3824" s="146"/>
      <c r="E3824" s="146"/>
      <c r="F3824" s="58"/>
      <c r="G3824" s="58" t="s">
        <v>8</v>
      </c>
      <c r="H3824" s="146">
        <v>1230</v>
      </c>
      <c r="I3824" s="146"/>
      <c r="J3824" s="58"/>
      <c r="K3824" s="58" t="s">
        <v>12</v>
      </c>
      <c r="L3824" s="180"/>
      <c r="M3824" s="181"/>
      <c r="N3824" s="58"/>
      <c r="O3824" s="58" t="s">
        <v>14</v>
      </c>
      <c r="P3824" s="28" t="s">
        <v>313</v>
      </c>
      <c r="Q3824" s="144"/>
      <c r="R3824" s="145"/>
    </row>
    <row r="3825" spans="2:18" ht="14.45" x14ac:dyDescent="0.3">
      <c r="B3825" s="143"/>
      <c r="C3825" s="144"/>
      <c r="D3825" s="144"/>
      <c r="E3825" s="144"/>
      <c r="F3825" s="144"/>
      <c r="G3825" s="144"/>
      <c r="H3825" s="144"/>
      <c r="I3825" s="144"/>
      <c r="J3825" s="144"/>
      <c r="K3825" s="144"/>
      <c r="L3825" s="144"/>
      <c r="M3825" s="144"/>
      <c r="N3825" s="144"/>
      <c r="O3825" s="144"/>
      <c r="P3825" s="144"/>
      <c r="Q3825" s="144"/>
      <c r="R3825" s="145"/>
    </row>
    <row r="3826" spans="2:18" ht="15.75" thickBot="1" x14ac:dyDescent="0.3">
      <c r="B3826" s="143" t="s">
        <v>6</v>
      </c>
      <c r="C3826" s="144"/>
      <c r="D3826" s="146" t="s">
        <v>213</v>
      </c>
      <c r="E3826" s="146"/>
      <c r="F3826" s="58"/>
      <c r="G3826" s="58" t="s">
        <v>9</v>
      </c>
      <c r="H3826" s="146" t="s">
        <v>214</v>
      </c>
      <c r="I3826" s="146"/>
      <c r="J3826" s="58"/>
      <c r="K3826" s="58" t="s">
        <v>10</v>
      </c>
      <c r="L3826" s="180"/>
      <c r="M3826" s="181"/>
      <c r="N3826" s="58"/>
      <c r="O3826" s="58" t="s">
        <v>15</v>
      </c>
      <c r="P3826" s="47">
        <v>132</v>
      </c>
      <c r="Q3826" s="46" t="s">
        <v>16</v>
      </c>
      <c r="R3826" s="48">
        <v>154</v>
      </c>
    </row>
    <row r="3827" spans="2:18" thickBot="1" x14ac:dyDescent="0.35">
      <c r="B3827" s="148"/>
      <c r="C3827" s="149"/>
      <c r="D3827" s="149"/>
      <c r="E3827" s="149"/>
      <c r="F3827" s="149"/>
      <c r="G3827" s="149"/>
      <c r="H3827" s="149"/>
      <c r="I3827" s="149"/>
      <c r="J3827" s="149"/>
      <c r="K3827" s="149"/>
      <c r="L3827" s="149"/>
      <c r="M3827" s="149"/>
      <c r="N3827" s="149"/>
      <c r="O3827" s="149"/>
      <c r="P3827" s="149"/>
      <c r="Q3827" s="149"/>
      <c r="R3827" s="150"/>
    </row>
    <row r="3828" spans="2:18" thickBot="1" x14ac:dyDescent="0.35"/>
    <row r="3829" spans="2:18" x14ac:dyDescent="0.25">
      <c r="B3829" s="182" t="s">
        <v>17</v>
      </c>
      <c r="C3829" s="183"/>
      <c r="D3829" s="183"/>
      <c r="E3829" s="183"/>
      <c r="F3829" s="183"/>
      <c r="G3829" s="183"/>
      <c r="H3829" s="183"/>
      <c r="I3829" s="184"/>
      <c r="J3829" s="153" t="s">
        <v>24</v>
      </c>
      <c r="K3829" s="154"/>
      <c r="L3829" s="154"/>
      <c r="M3829" s="154"/>
      <c r="N3829" s="154"/>
      <c r="O3829" s="154"/>
      <c r="P3829" s="154"/>
      <c r="Q3829" s="154"/>
      <c r="R3829" s="155"/>
    </row>
    <row r="3830" spans="2:18" x14ac:dyDescent="0.25">
      <c r="B3830" s="185" t="s">
        <v>18</v>
      </c>
      <c r="C3830" s="187" t="s">
        <v>19</v>
      </c>
      <c r="D3830" s="187" t="s">
        <v>20</v>
      </c>
      <c r="E3830" s="180" t="s">
        <v>25</v>
      </c>
      <c r="F3830" s="181"/>
      <c r="G3830" s="180" t="s">
        <v>26</v>
      </c>
      <c r="H3830" s="181"/>
      <c r="I3830" s="187" t="s">
        <v>23</v>
      </c>
      <c r="J3830" s="156"/>
      <c r="K3830" s="157"/>
      <c r="L3830" s="157"/>
      <c r="M3830" s="157"/>
      <c r="N3830" s="157"/>
      <c r="O3830" s="157"/>
      <c r="P3830" s="157"/>
      <c r="Q3830" s="157"/>
      <c r="R3830" s="158"/>
    </row>
    <row r="3831" spans="2:18" x14ac:dyDescent="0.25">
      <c r="B3831" s="186"/>
      <c r="C3831" s="188"/>
      <c r="D3831" s="188"/>
      <c r="E3831" s="6" t="s">
        <v>21</v>
      </c>
      <c r="F3831" s="6" t="s">
        <v>22</v>
      </c>
      <c r="G3831" s="6" t="s">
        <v>21</v>
      </c>
      <c r="H3831" s="6" t="s">
        <v>22</v>
      </c>
      <c r="I3831" s="188"/>
      <c r="J3831" s="159"/>
      <c r="K3831" s="160"/>
      <c r="L3831" s="160"/>
      <c r="M3831" s="160"/>
      <c r="N3831" s="160"/>
      <c r="O3831" s="160"/>
      <c r="P3831" s="160"/>
      <c r="Q3831" s="160"/>
      <c r="R3831" s="161"/>
    </row>
    <row r="3832" spans="2:18" ht="29.45" customHeight="1" x14ac:dyDescent="0.25">
      <c r="B3832" s="29" t="s">
        <v>50</v>
      </c>
      <c r="C3832" s="12" t="s">
        <v>40</v>
      </c>
      <c r="D3832" s="44" t="s">
        <v>80</v>
      </c>
      <c r="E3832" s="43" t="s">
        <v>62</v>
      </c>
      <c r="F3832" s="15" t="s">
        <v>536</v>
      </c>
      <c r="G3832" s="6"/>
      <c r="H3832" s="6"/>
      <c r="I3832" s="115" t="s">
        <v>955</v>
      </c>
      <c r="J3832" s="164" t="s">
        <v>448</v>
      </c>
      <c r="K3832" s="165"/>
      <c r="L3832" s="165"/>
      <c r="M3832" s="165"/>
      <c r="N3832" s="165"/>
      <c r="O3832" s="165"/>
      <c r="P3832" s="165"/>
      <c r="Q3832" s="165"/>
      <c r="R3832" s="166"/>
    </row>
    <row r="3833" spans="2:18" ht="27.6" customHeight="1" x14ac:dyDescent="0.25">
      <c r="B3833" s="29" t="s">
        <v>50</v>
      </c>
      <c r="C3833" s="12" t="s">
        <v>40</v>
      </c>
      <c r="D3833" s="44" t="s">
        <v>80</v>
      </c>
      <c r="E3833" s="43" t="s">
        <v>62</v>
      </c>
      <c r="F3833" s="15" t="s">
        <v>536</v>
      </c>
      <c r="G3833" s="6"/>
      <c r="H3833" s="6"/>
      <c r="I3833" s="115" t="s">
        <v>955</v>
      </c>
      <c r="J3833" s="164" t="s">
        <v>451</v>
      </c>
      <c r="K3833" s="165"/>
      <c r="L3833" s="165"/>
      <c r="M3833" s="165"/>
      <c r="N3833" s="165"/>
      <c r="O3833" s="165"/>
      <c r="P3833" s="165"/>
      <c r="Q3833" s="165"/>
      <c r="R3833" s="166"/>
    </row>
    <row r="3834" spans="2:18" ht="29.45" customHeight="1" x14ac:dyDescent="0.25">
      <c r="B3834" s="29" t="s">
        <v>50</v>
      </c>
      <c r="C3834" s="12" t="s">
        <v>40</v>
      </c>
      <c r="D3834" s="44" t="s">
        <v>184</v>
      </c>
      <c r="E3834" s="43" t="s">
        <v>62</v>
      </c>
      <c r="F3834" s="15" t="s">
        <v>537</v>
      </c>
      <c r="G3834" s="6"/>
      <c r="H3834" s="6"/>
      <c r="I3834" s="115" t="s">
        <v>956</v>
      </c>
      <c r="J3834" s="164" t="s">
        <v>86</v>
      </c>
      <c r="K3834" s="165"/>
      <c r="L3834" s="165"/>
      <c r="M3834" s="165"/>
      <c r="N3834" s="165"/>
      <c r="O3834" s="165"/>
      <c r="P3834" s="165"/>
      <c r="Q3834" s="165"/>
      <c r="R3834" s="166"/>
    </row>
    <row r="3835" spans="2:18" ht="30.6" customHeight="1" x14ac:dyDescent="0.25">
      <c r="B3835" s="29" t="s">
        <v>50</v>
      </c>
      <c r="C3835" s="12" t="s">
        <v>40</v>
      </c>
      <c r="D3835" s="33" t="s">
        <v>139</v>
      </c>
      <c r="E3835" s="43" t="s">
        <v>62</v>
      </c>
      <c r="F3835" s="15" t="s">
        <v>537</v>
      </c>
      <c r="G3835" s="6"/>
      <c r="H3835" s="6"/>
      <c r="I3835" s="115" t="s">
        <v>955</v>
      </c>
      <c r="J3835" s="164" t="s">
        <v>314</v>
      </c>
      <c r="K3835" s="165"/>
      <c r="L3835" s="165"/>
      <c r="M3835" s="165"/>
      <c r="N3835" s="165"/>
      <c r="O3835" s="165"/>
      <c r="P3835" s="165"/>
      <c r="Q3835" s="165"/>
      <c r="R3835" s="166"/>
    </row>
    <row r="3836" spans="2:18" ht="25.9" customHeight="1" x14ac:dyDescent="0.25">
      <c r="B3836" s="11" t="s">
        <v>50</v>
      </c>
      <c r="C3836" s="12" t="s">
        <v>58</v>
      </c>
      <c r="D3836" s="12" t="s">
        <v>56</v>
      </c>
      <c r="E3836" s="12" t="s">
        <v>62</v>
      </c>
      <c r="F3836" s="12" t="s">
        <v>268</v>
      </c>
      <c r="G3836" s="3"/>
      <c r="H3836" s="3"/>
      <c r="I3836" s="97" t="s">
        <v>955</v>
      </c>
      <c r="J3836" s="164" t="s">
        <v>151</v>
      </c>
      <c r="K3836" s="165"/>
      <c r="L3836" s="165"/>
      <c r="M3836" s="165"/>
      <c r="N3836" s="165"/>
      <c r="O3836" s="165"/>
      <c r="P3836" s="165"/>
      <c r="Q3836" s="165"/>
      <c r="R3836" s="166"/>
    </row>
    <row r="3837" spans="2:18" ht="34.15" customHeight="1" x14ac:dyDescent="0.25">
      <c r="B3837" s="11" t="s">
        <v>94</v>
      </c>
      <c r="C3837" s="12" t="s">
        <v>58</v>
      </c>
      <c r="D3837" s="12" t="s">
        <v>56</v>
      </c>
      <c r="E3837" s="12" t="s">
        <v>62</v>
      </c>
      <c r="F3837" s="12" t="s">
        <v>268</v>
      </c>
      <c r="G3837" s="3"/>
      <c r="H3837" s="3"/>
      <c r="I3837" s="3"/>
      <c r="J3837" s="164" t="s">
        <v>93</v>
      </c>
      <c r="K3837" s="165"/>
      <c r="L3837" s="165"/>
      <c r="M3837" s="165"/>
      <c r="N3837" s="165"/>
      <c r="O3837" s="165"/>
      <c r="P3837" s="165"/>
      <c r="Q3837" s="165"/>
      <c r="R3837" s="166"/>
    </row>
    <row r="3838" spans="2:18" ht="37.9" customHeight="1" x14ac:dyDescent="0.25">
      <c r="B3838" s="191" t="s">
        <v>51</v>
      </c>
      <c r="C3838" s="192"/>
      <c r="D3838" s="192"/>
      <c r="E3838" s="192"/>
      <c r="F3838" s="192"/>
      <c r="G3838" s="192"/>
      <c r="H3838" s="192"/>
      <c r="I3838" s="193"/>
      <c r="J3838" s="167" t="s">
        <v>711</v>
      </c>
      <c r="K3838" s="168"/>
      <c r="L3838" s="168"/>
      <c r="M3838" s="168"/>
      <c r="N3838" s="168"/>
      <c r="O3838" s="168"/>
      <c r="P3838" s="168"/>
      <c r="Q3838" s="168"/>
      <c r="R3838" s="169"/>
    </row>
    <row r="3839" spans="2:18" ht="49.9" customHeight="1" x14ac:dyDescent="0.25">
      <c r="B3839" s="194"/>
      <c r="C3839" s="195"/>
      <c r="D3839" s="195"/>
      <c r="E3839" s="195"/>
      <c r="F3839" s="195"/>
      <c r="G3839" s="195"/>
      <c r="H3839" s="195"/>
      <c r="I3839" s="196"/>
      <c r="J3839" s="170"/>
      <c r="K3839" s="171"/>
      <c r="L3839" s="171"/>
      <c r="M3839" s="171"/>
      <c r="N3839" s="171"/>
      <c r="O3839" s="171"/>
      <c r="P3839" s="171"/>
      <c r="Q3839" s="171"/>
      <c r="R3839" s="172"/>
    </row>
    <row r="3840" spans="2:18" ht="44.45" customHeight="1" x14ac:dyDescent="0.25">
      <c r="B3840" s="191" t="s">
        <v>54</v>
      </c>
      <c r="C3840" s="192"/>
      <c r="D3840" s="192"/>
      <c r="E3840" s="192"/>
      <c r="F3840" s="192"/>
      <c r="G3840" s="192"/>
      <c r="H3840" s="192"/>
      <c r="I3840" s="193"/>
      <c r="J3840" s="132" t="s">
        <v>454</v>
      </c>
      <c r="K3840" s="133"/>
      <c r="L3840" s="133"/>
      <c r="M3840" s="133"/>
      <c r="N3840" s="133"/>
      <c r="O3840" s="133"/>
      <c r="P3840" s="133"/>
      <c r="Q3840" s="133"/>
      <c r="R3840" s="134"/>
    </row>
    <row r="3841" spans="2:18" ht="14.45" hidden="1" x14ac:dyDescent="0.3">
      <c r="B3841" s="194"/>
      <c r="C3841" s="195"/>
      <c r="D3841" s="195"/>
      <c r="E3841" s="195"/>
      <c r="F3841" s="195"/>
      <c r="G3841" s="195"/>
      <c r="H3841" s="195"/>
      <c r="I3841" s="196"/>
      <c r="J3841" s="135"/>
      <c r="K3841" s="136"/>
      <c r="L3841" s="136"/>
      <c r="M3841" s="136"/>
      <c r="N3841" s="136"/>
      <c r="O3841" s="136"/>
      <c r="P3841" s="136"/>
      <c r="Q3841" s="136"/>
      <c r="R3841" s="137"/>
    </row>
    <row r="3842" spans="2:18" ht="14.45" hidden="1" x14ac:dyDescent="0.3">
      <c r="B3842" s="191" t="s">
        <v>309</v>
      </c>
      <c r="C3842" s="192"/>
      <c r="D3842" s="192"/>
      <c r="E3842" s="192"/>
      <c r="F3842" s="192"/>
      <c r="G3842" s="192"/>
      <c r="H3842" s="192"/>
      <c r="I3842" s="193"/>
      <c r="J3842" s="135"/>
      <c r="K3842" s="136"/>
      <c r="L3842" s="136"/>
      <c r="M3842" s="136"/>
      <c r="N3842" s="136"/>
      <c r="O3842" s="136"/>
      <c r="P3842" s="136"/>
      <c r="Q3842" s="136"/>
      <c r="R3842" s="137"/>
    </row>
    <row r="3843" spans="2:18" ht="15.75" thickBot="1" x14ac:dyDescent="0.3">
      <c r="B3843" s="197"/>
      <c r="C3843" s="198"/>
      <c r="D3843" s="198"/>
      <c r="E3843" s="198"/>
      <c r="F3843" s="198"/>
      <c r="G3843" s="198"/>
      <c r="H3843" s="198"/>
      <c r="I3843" s="199"/>
      <c r="J3843" s="138"/>
      <c r="K3843" s="139"/>
      <c r="L3843" s="139"/>
      <c r="M3843" s="139"/>
      <c r="N3843" s="139"/>
      <c r="O3843" s="139"/>
      <c r="P3843" s="139"/>
      <c r="Q3843" s="139"/>
      <c r="R3843" s="140"/>
    </row>
    <row r="3844" spans="2:18" thickBot="1" x14ac:dyDescent="0.35"/>
    <row r="3845" spans="2:18" x14ac:dyDescent="0.25">
      <c r="B3845" s="173" t="s">
        <v>1</v>
      </c>
      <c r="C3845" s="154"/>
      <c r="D3845" s="154"/>
      <c r="E3845" s="154"/>
      <c r="F3845" s="154"/>
      <c r="G3845" s="154"/>
      <c r="H3845" s="154"/>
      <c r="I3845" s="154"/>
      <c r="J3845" s="154"/>
      <c r="K3845" s="154"/>
      <c r="L3845" s="154"/>
      <c r="M3845" s="154"/>
      <c r="N3845" s="154"/>
      <c r="O3845" s="154"/>
      <c r="P3845" s="154"/>
      <c r="Q3845" s="154"/>
      <c r="R3845" s="155"/>
    </row>
    <row r="3846" spans="2:18" x14ac:dyDescent="0.25">
      <c r="B3846" s="174"/>
      <c r="C3846" s="157"/>
      <c r="D3846" s="157"/>
      <c r="E3846" s="157"/>
      <c r="F3846" s="157"/>
      <c r="G3846" s="157"/>
      <c r="H3846" s="157"/>
      <c r="I3846" s="157"/>
      <c r="J3846" s="157"/>
      <c r="K3846" s="157"/>
      <c r="L3846" s="157"/>
      <c r="M3846" s="157"/>
      <c r="N3846" s="157"/>
      <c r="O3846" s="157"/>
      <c r="P3846" s="157"/>
      <c r="Q3846" s="157"/>
      <c r="R3846" s="158"/>
    </row>
    <row r="3847" spans="2:18" x14ac:dyDescent="0.25">
      <c r="B3847" s="174"/>
      <c r="C3847" s="157"/>
      <c r="D3847" s="157"/>
      <c r="E3847" s="157"/>
      <c r="F3847" s="157"/>
      <c r="G3847" s="157"/>
      <c r="H3847" s="157"/>
      <c r="I3847" s="157"/>
      <c r="J3847" s="157"/>
      <c r="K3847" s="157"/>
      <c r="L3847" s="157"/>
      <c r="M3847" s="157"/>
      <c r="N3847" s="157"/>
      <c r="O3847" s="157"/>
      <c r="P3847" s="157"/>
      <c r="Q3847" s="157"/>
      <c r="R3847" s="158"/>
    </row>
    <row r="3848" spans="2:18" x14ac:dyDescent="0.25">
      <c r="B3848" s="174" t="s">
        <v>2</v>
      </c>
      <c r="C3848" s="157"/>
      <c r="D3848" s="157"/>
      <c r="E3848" s="157"/>
      <c r="F3848" s="157"/>
      <c r="G3848" s="157"/>
      <c r="H3848" s="157"/>
      <c r="I3848" s="157"/>
      <c r="J3848" s="157"/>
      <c r="K3848" s="157"/>
      <c r="L3848" s="157"/>
      <c r="M3848" s="157"/>
      <c r="N3848" s="157"/>
      <c r="O3848" s="157"/>
      <c r="P3848" s="157"/>
      <c r="Q3848" s="157"/>
      <c r="R3848" s="158"/>
    </row>
    <row r="3849" spans="2:18" x14ac:dyDescent="0.25">
      <c r="B3849" s="174"/>
      <c r="C3849" s="157"/>
      <c r="D3849" s="157"/>
      <c r="E3849" s="157"/>
      <c r="F3849" s="157"/>
      <c r="G3849" s="157"/>
      <c r="H3849" s="157"/>
      <c r="I3849" s="157"/>
      <c r="J3849" s="157"/>
      <c r="K3849" s="157"/>
      <c r="L3849" s="157"/>
      <c r="M3849" s="157"/>
      <c r="N3849" s="157"/>
      <c r="O3849" s="157"/>
      <c r="P3849" s="157"/>
      <c r="Q3849" s="157"/>
      <c r="R3849" s="158"/>
    </row>
    <row r="3850" spans="2:18" ht="15.75" thickBot="1" x14ac:dyDescent="0.3">
      <c r="B3850" s="175" t="s">
        <v>3</v>
      </c>
      <c r="C3850" s="146"/>
      <c r="D3850" s="146"/>
      <c r="E3850" s="146"/>
      <c r="F3850" s="146"/>
      <c r="G3850" s="146"/>
      <c r="H3850" s="146"/>
      <c r="I3850" s="146"/>
      <c r="J3850" s="146"/>
      <c r="K3850" s="146"/>
      <c r="L3850" s="146"/>
      <c r="M3850" s="146"/>
      <c r="N3850" s="146"/>
      <c r="O3850" s="146"/>
      <c r="P3850" s="146"/>
      <c r="Q3850" s="146"/>
      <c r="R3850" s="176"/>
    </row>
    <row r="3851" spans="2:18" ht="14.45" x14ac:dyDescent="0.3">
      <c r="B3851" s="177"/>
      <c r="C3851" s="178"/>
      <c r="D3851" s="178"/>
      <c r="E3851" s="178"/>
      <c r="F3851" s="178"/>
      <c r="G3851" s="178"/>
      <c r="H3851" s="178"/>
      <c r="I3851" s="178"/>
      <c r="J3851" s="178"/>
      <c r="K3851" s="178"/>
      <c r="L3851" s="178"/>
      <c r="M3851" s="178"/>
      <c r="N3851" s="178"/>
      <c r="O3851" s="178"/>
      <c r="P3851" s="178"/>
      <c r="Q3851" s="178"/>
      <c r="R3851" s="9"/>
    </row>
    <row r="3852" spans="2:18" ht="15.75" thickBot="1" x14ac:dyDescent="0.3">
      <c r="B3852" s="143" t="s">
        <v>4</v>
      </c>
      <c r="C3852" s="144"/>
      <c r="D3852" s="146" t="s">
        <v>273</v>
      </c>
      <c r="E3852" s="146"/>
      <c r="F3852" s="58"/>
      <c r="G3852" s="58" t="s">
        <v>7</v>
      </c>
      <c r="H3852" s="179">
        <v>43562</v>
      </c>
      <c r="I3852" s="146"/>
      <c r="J3852" s="58"/>
      <c r="K3852" s="58" t="s">
        <v>11</v>
      </c>
      <c r="L3852" s="147" t="s">
        <v>228</v>
      </c>
      <c r="M3852" s="147"/>
      <c r="N3852" s="58"/>
      <c r="O3852" s="58" t="s">
        <v>13</v>
      </c>
      <c r="P3852" s="100" t="s">
        <v>313</v>
      </c>
      <c r="Q3852" s="144"/>
      <c r="R3852" s="145"/>
    </row>
    <row r="3853" spans="2:18" ht="14.45" x14ac:dyDescent="0.3">
      <c r="B3853" s="143"/>
      <c r="C3853" s="144"/>
      <c r="D3853" s="144"/>
      <c r="E3853" s="144"/>
      <c r="F3853" s="144"/>
      <c r="G3853" s="144"/>
      <c r="H3853" s="144"/>
      <c r="I3853" s="144"/>
      <c r="J3853" s="144"/>
      <c r="K3853" s="144"/>
      <c r="L3853" s="144"/>
      <c r="M3853" s="144"/>
      <c r="N3853" s="144"/>
      <c r="O3853" s="144"/>
      <c r="P3853" s="144"/>
      <c r="Q3853" s="144"/>
      <c r="R3853" s="145"/>
    </row>
    <row r="3854" spans="2:18" ht="15.75" thickBot="1" x14ac:dyDescent="0.3">
      <c r="B3854" s="143" t="s">
        <v>5</v>
      </c>
      <c r="C3854" s="144"/>
      <c r="D3854" s="146"/>
      <c r="E3854" s="146"/>
      <c r="F3854" s="58"/>
      <c r="G3854" s="58" t="s">
        <v>8</v>
      </c>
      <c r="H3854" s="146">
        <v>1230</v>
      </c>
      <c r="I3854" s="146"/>
      <c r="J3854" s="58"/>
      <c r="K3854" s="58" t="s">
        <v>12</v>
      </c>
      <c r="L3854" s="180"/>
      <c r="M3854" s="181"/>
      <c r="N3854" s="58"/>
      <c r="O3854" s="58" t="s">
        <v>14</v>
      </c>
      <c r="P3854" s="121" t="s">
        <v>315</v>
      </c>
      <c r="Q3854" s="144"/>
      <c r="R3854" s="145"/>
    </row>
    <row r="3855" spans="2:18" ht="14.45" x14ac:dyDescent="0.3">
      <c r="B3855" s="143"/>
      <c r="C3855" s="144"/>
      <c r="D3855" s="144"/>
      <c r="E3855" s="144"/>
      <c r="F3855" s="144"/>
      <c r="G3855" s="144"/>
      <c r="H3855" s="144"/>
      <c r="I3855" s="144"/>
      <c r="J3855" s="144"/>
      <c r="K3855" s="144"/>
      <c r="L3855" s="144"/>
      <c r="M3855" s="144"/>
      <c r="N3855" s="144"/>
      <c r="O3855" s="144"/>
      <c r="P3855" s="144"/>
      <c r="Q3855" s="144"/>
      <c r="R3855" s="145"/>
    </row>
    <row r="3856" spans="2:18" ht="15.75" thickBot="1" x14ac:dyDescent="0.3">
      <c r="B3856" s="143" t="s">
        <v>6</v>
      </c>
      <c r="C3856" s="144"/>
      <c r="D3856" s="146" t="s">
        <v>213</v>
      </c>
      <c r="E3856" s="146"/>
      <c r="F3856" s="58"/>
      <c r="G3856" s="58" t="s">
        <v>9</v>
      </c>
      <c r="H3856" s="146" t="s">
        <v>214</v>
      </c>
      <c r="I3856" s="146"/>
      <c r="J3856" s="58"/>
      <c r="K3856" s="58" t="s">
        <v>10</v>
      </c>
      <c r="L3856" s="180"/>
      <c r="M3856" s="181"/>
      <c r="N3856" s="58"/>
      <c r="O3856" s="58" t="s">
        <v>15</v>
      </c>
      <c r="P3856" s="47">
        <v>133</v>
      </c>
      <c r="Q3856" s="46" t="s">
        <v>16</v>
      </c>
      <c r="R3856" s="48">
        <v>154</v>
      </c>
    </row>
    <row r="3857" spans="2:18" thickBot="1" x14ac:dyDescent="0.35">
      <c r="B3857" s="148"/>
      <c r="C3857" s="149"/>
      <c r="D3857" s="149"/>
      <c r="E3857" s="149"/>
      <c r="F3857" s="149"/>
      <c r="G3857" s="149"/>
      <c r="H3857" s="149"/>
      <c r="I3857" s="149"/>
      <c r="J3857" s="149"/>
      <c r="K3857" s="149"/>
      <c r="L3857" s="149"/>
      <c r="M3857" s="149"/>
      <c r="N3857" s="149"/>
      <c r="O3857" s="149"/>
      <c r="P3857" s="149"/>
      <c r="Q3857" s="149"/>
      <c r="R3857" s="150"/>
    </row>
    <row r="3858" spans="2:18" thickBot="1" x14ac:dyDescent="0.35"/>
    <row r="3859" spans="2:18" x14ac:dyDescent="0.25">
      <c r="B3859" s="182" t="s">
        <v>17</v>
      </c>
      <c r="C3859" s="183"/>
      <c r="D3859" s="183"/>
      <c r="E3859" s="183"/>
      <c r="F3859" s="183"/>
      <c r="G3859" s="183"/>
      <c r="H3859" s="183"/>
      <c r="I3859" s="184"/>
      <c r="J3859" s="153" t="s">
        <v>24</v>
      </c>
      <c r="K3859" s="154"/>
      <c r="L3859" s="154"/>
      <c r="M3859" s="154"/>
      <c r="N3859" s="154"/>
      <c r="O3859" s="154"/>
      <c r="P3859" s="154"/>
      <c r="Q3859" s="154"/>
      <c r="R3859" s="155"/>
    </row>
    <row r="3860" spans="2:18" x14ac:dyDescent="0.25">
      <c r="B3860" s="185" t="s">
        <v>18</v>
      </c>
      <c r="C3860" s="187" t="s">
        <v>19</v>
      </c>
      <c r="D3860" s="187" t="s">
        <v>20</v>
      </c>
      <c r="E3860" s="180" t="s">
        <v>25</v>
      </c>
      <c r="F3860" s="181"/>
      <c r="G3860" s="180" t="s">
        <v>26</v>
      </c>
      <c r="H3860" s="181"/>
      <c r="I3860" s="187" t="s">
        <v>23</v>
      </c>
      <c r="J3860" s="156"/>
      <c r="K3860" s="157"/>
      <c r="L3860" s="157"/>
      <c r="M3860" s="157"/>
      <c r="N3860" s="157"/>
      <c r="O3860" s="157"/>
      <c r="P3860" s="157"/>
      <c r="Q3860" s="157"/>
      <c r="R3860" s="158"/>
    </row>
    <row r="3861" spans="2:18" x14ac:dyDescent="0.25">
      <c r="B3861" s="186"/>
      <c r="C3861" s="188"/>
      <c r="D3861" s="188"/>
      <c r="E3861" s="6" t="s">
        <v>21</v>
      </c>
      <c r="F3861" s="6" t="s">
        <v>22</v>
      </c>
      <c r="G3861" s="6" t="s">
        <v>21</v>
      </c>
      <c r="H3861" s="6" t="s">
        <v>22</v>
      </c>
      <c r="I3861" s="188"/>
      <c r="J3861" s="159"/>
      <c r="K3861" s="160"/>
      <c r="L3861" s="160"/>
      <c r="M3861" s="160"/>
      <c r="N3861" s="160"/>
      <c r="O3861" s="160"/>
      <c r="P3861" s="160"/>
      <c r="Q3861" s="160"/>
      <c r="R3861" s="161"/>
    </row>
    <row r="3862" spans="2:18" ht="28.15" customHeight="1" x14ac:dyDescent="0.25">
      <c r="B3862" s="29" t="s">
        <v>50</v>
      </c>
      <c r="C3862" s="12" t="s">
        <v>40</v>
      </c>
      <c r="D3862" s="44" t="s">
        <v>139</v>
      </c>
      <c r="E3862" s="43" t="s">
        <v>62</v>
      </c>
      <c r="F3862" s="24" t="s">
        <v>536</v>
      </c>
      <c r="G3862" s="6"/>
      <c r="H3862" s="6"/>
      <c r="I3862" s="115" t="s">
        <v>957</v>
      </c>
      <c r="J3862" s="164" t="s">
        <v>72</v>
      </c>
      <c r="K3862" s="165"/>
      <c r="L3862" s="165"/>
      <c r="M3862" s="165"/>
      <c r="N3862" s="165"/>
      <c r="O3862" s="165"/>
      <c r="P3862" s="165"/>
      <c r="Q3862" s="165"/>
      <c r="R3862" s="166"/>
    </row>
    <row r="3863" spans="2:18" ht="36.6" customHeight="1" x14ac:dyDescent="0.25">
      <c r="B3863" s="29" t="s">
        <v>50</v>
      </c>
      <c r="C3863" s="12" t="s">
        <v>40</v>
      </c>
      <c r="D3863" s="44" t="s">
        <v>65</v>
      </c>
      <c r="E3863" s="43" t="s">
        <v>62</v>
      </c>
      <c r="F3863" s="24" t="s">
        <v>536</v>
      </c>
      <c r="G3863" s="6"/>
      <c r="H3863" s="6"/>
      <c r="I3863" s="115" t="s">
        <v>957</v>
      </c>
      <c r="J3863" s="164" t="s">
        <v>316</v>
      </c>
      <c r="K3863" s="165"/>
      <c r="L3863" s="165"/>
      <c r="M3863" s="165"/>
      <c r="N3863" s="165"/>
      <c r="O3863" s="165"/>
      <c r="P3863" s="165"/>
      <c r="Q3863" s="165"/>
      <c r="R3863" s="166"/>
    </row>
    <row r="3864" spans="2:18" ht="37.9" customHeight="1" x14ac:dyDescent="0.25">
      <c r="B3864" s="11" t="s">
        <v>50</v>
      </c>
      <c r="C3864" s="12" t="s">
        <v>58</v>
      </c>
      <c r="D3864" s="12" t="s">
        <v>56</v>
      </c>
      <c r="E3864" s="12" t="s">
        <v>62</v>
      </c>
      <c r="F3864" s="12" t="s">
        <v>268</v>
      </c>
      <c r="G3864" s="3"/>
      <c r="H3864" s="3"/>
      <c r="I3864" s="115" t="s">
        <v>957</v>
      </c>
      <c r="J3864" s="164" t="s">
        <v>151</v>
      </c>
      <c r="K3864" s="165"/>
      <c r="L3864" s="165"/>
      <c r="M3864" s="165"/>
      <c r="N3864" s="165"/>
      <c r="O3864" s="165"/>
      <c r="P3864" s="165"/>
      <c r="Q3864" s="165"/>
      <c r="R3864" s="166"/>
    </row>
    <row r="3865" spans="2:18" ht="44.45" customHeight="1" x14ac:dyDescent="0.25">
      <c r="B3865" s="11" t="s">
        <v>94</v>
      </c>
      <c r="C3865" s="12" t="s">
        <v>58</v>
      </c>
      <c r="D3865" s="12" t="s">
        <v>56</v>
      </c>
      <c r="E3865" s="12" t="s">
        <v>62</v>
      </c>
      <c r="F3865" s="12" t="s">
        <v>268</v>
      </c>
      <c r="G3865" s="3"/>
      <c r="H3865" s="3"/>
      <c r="I3865" s="115" t="s">
        <v>958</v>
      </c>
      <c r="J3865" s="164" t="s">
        <v>93</v>
      </c>
      <c r="K3865" s="165"/>
      <c r="L3865" s="165"/>
      <c r="M3865" s="165"/>
      <c r="N3865" s="165"/>
      <c r="O3865" s="165"/>
      <c r="P3865" s="165"/>
      <c r="Q3865" s="165"/>
      <c r="R3865" s="166"/>
    </row>
    <row r="3866" spans="2:18" ht="41.45" customHeight="1" x14ac:dyDescent="0.25">
      <c r="B3866" s="191" t="s">
        <v>51</v>
      </c>
      <c r="C3866" s="192"/>
      <c r="D3866" s="192"/>
      <c r="E3866" s="192"/>
      <c r="F3866" s="192"/>
      <c r="G3866" s="192"/>
      <c r="H3866" s="192"/>
      <c r="I3866" s="193"/>
      <c r="J3866" s="167" t="s">
        <v>711</v>
      </c>
      <c r="K3866" s="168"/>
      <c r="L3866" s="168"/>
      <c r="M3866" s="168"/>
      <c r="N3866" s="168"/>
      <c r="O3866" s="168"/>
      <c r="P3866" s="168"/>
      <c r="Q3866" s="168"/>
      <c r="R3866" s="169"/>
    </row>
    <row r="3867" spans="2:18" ht="36" customHeight="1" x14ac:dyDescent="0.25">
      <c r="B3867" s="194"/>
      <c r="C3867" s="195"/>
      <c r="D3867" s="195"/>
      <c r="E3867" s="195"/>
      <c r="F3867" s="195"/>
      <c r="G3867" s="195"/>
      <c r="H3867" s="195"/>
      <c r="I3867" s="196"/>
      <c r="J3867" s="170"/>
      <c r="K3867" s="171"/>
      <c r="L3867" s="171"/>
      <c r="M3867" s="171"/>
      <c r="N3867" s="171"/>
      <c r="O3867" s="171"/>
      <c r="P3867" s="171"/>
      <c r="Q3867" s="171"/>
      <c r="R3867" s="172"/>
    </row>
    <row r="3868" spans="2:18" ht="45" customHeight="1" x14ac:dyDescent="0.25">
      <c r="B3868" s="191" t="s">
        <v>54</v>
      </c>
      <c r="C3868" s="192"/>
      <c r="D3868" s="192"/>
      <c r="E3868" s="192"/>
      <c r="F3868" s="192"/>
      <c r="G3868" s="192"/>
      <c r="H3868" s="192"/>
      <c r="I3868" s="193"/>
      <c r="J3868" s="132" t="s">
        <v>455</v>
      </c>
      <c r="K3868" s="133"/>
      <c r="L3868" s="133"/>
      <c r="M3868" s="133"/>
      <c r="N3868" s="133"/>
      <c r="O3868" s="133"/>
      <c r="P3868" s="133"/>
      <c r="Q3868" s="133"/>
      <c r="R3868" s="134"/>
    </row>
    <row r="3869" spans="2:18" ht="14.45" hidden="1" x14ac:dyDescent="0.3">
      <c r="B3869" s="194"/>
      <c r="C3869" s="195"/>
      <c r="D3869" s="195"/>
      <c r="E3869" s="195"/>
      <c r="F3869" s="195"/>
      <c r="G3869" s="195"/>
      <c r="H3869" s="195"/>
      <c r="I3869" s="196"/>
      <c r="J3869" s="135"/>
      <c r="K3869" s="136"/>
      <c r="L3869" s="136"/>
      <c r="M3869" s="136"/>
      <c r="N3869" s="136"/>
      <c r="O3869" s="136"/>
      <c r="P3869" s="136"/>
      <c r="Q3869" s="136"/>
      <c r="R3869" s="137"/>
    </row>
    <row r="3870" spans="2:18" ht="4.1500000000000004" customHeight="1" x14ac:dyDescent="0.25">
      <c r="B3870" s="191" t="s">
        <v>309</v>
      </c>
      <c r="C3870" s="192"/>
      <c r="D3870" s="192"/>
      <c r="E3870" s="192"/>
      <c r="F3870" s="192"/>
      <c r="G3870" s="192"/>
      <c r="H3870" s="192"/>
      <c r="I3870" s="193"/>
      <c r="J3870" s="135"/>
      <c r="K3870" s="136"/>
      <c r="L3870" s="136"/>
      <c r="M3870" s="136"/>
      <c r="N3870" s="136"/>
      <c r="O3870" s="136"/>
      <c r="P3870" s="136"/>
      <c r="Q3870" s="136"/>
      <c r="R3870" s="137"/>
    </row>
    <row r="3871" spans="2:18" ht="15.75" thickBot="1" x14ac:dyDescent="0.3">
      <c r="B3871" s="197"/>
      <c r="C3871" s="198"/>
      <c r="D3871" s="198"/>
      <c r="E3871" s="198"/>
      <c r="F3871" s="198"/>
      <c r="G3871" s="198"/>
      <c r="H3871" s="198"/>
      <c r="I3871" s="199"/>
      <c r="J3871" s="138"/>
      <c r="K3871" s="139"/>
      <c r="L3871" s="139"/>
      <c r="M3871" s="139"/>
      <c r="N3871" s="139"/>
      <c r="O3871" s="139"/>
      <c r="P3871" s="139"/>
      <c r="Q3871" s="139"/>
      <c r="R3871" s="140"/>
    </row>
    <row r="3872" spans="2:18" thickBot="1" x14ac:dyDescent="0.35"/>
    <row r="3873" spans="2:18" x14ac:dyDescent="0.25">
      <c r="B3873" s="173" t="s">
        <v>1</v>
      </c>
      <c r="C3873" s="154"/>
      <c r="D3873" s="154"/>
      <c r="E3873" s="154"/>
      <c r="F3873" s="154"/>
      <c r="G3873" s="154"/>
      <c r="H3873" s="154"/>
      <c r="I3873" s="154"/>
      <c r="J3873" s="154"/>
      <c r="K3873" s="154"/>
      <c r="L3873" s="154"/>
      <c r="M3873" s="154"/>
      <c r="N3873" s="154"/>
      <c r="O3873" s="154"/>
      <c r="P3873" s="154"/>
      <c r="Q3873" s="154"/>
      <c r="R3873" s="155"/>
    </row>
    <row r="3874" spans="2:18" x14ac:dyDescent="0.25">
      <c r="B3874" s="174"/>
      <c r="C3874" s="157"/>
      <c r="D3874" s="157"/>
      <c r="E3874" s="157"/>
      <c r="F3874" s="157"/>
      <c r="G3874" s="157"/>
      <c r="H3874" s="157"/>
      <c r="I3874" s="157"/>
      <c r="J3874" s="157"/>
      <c r="K3874" s="157"/>
      <c r="L3874" s="157"/>
      <c r="M3874" s="157"/>
      <c r="N3874" s="157"/>
      <c r="O3874" s="157"/>
      <c r="P3874" s="157"/>
      <c r="Q3874" s="157"/>
      <c r="R3874" s="158"/>
    </row>
    <row r="3875" spans="2:18" x14ac:dyDescent="0.25">
      <c r="B3875" s="174"/>
      <c r="C3875" s="157"/>
      <c r="D3875" s="157"/>
      <c r="E3875" s="157"/>
      <c r="F3875" s="157"/>
      <c r="G3875" s="157"/>
      <c r="H3875" s="157"/>
      <c r="I3875" s="157"/>
      <c r="J3875" s="157"/>
      <c r="K3875" s="157"/>
      <c r="L3875" s="157"/>
      <c r="M3875" s="157"/>
      <c r="N3875" s="157"/>
      <c r="O3875" s="157"/>
      <c r="P3875" s="157"/>
      <c r="Q3875" s="157"/>
      <c r="R3875" s="158"/>
    </row>
    <row r="3876" spans="2:18" x14ac:dyDescent="0.25">
      <c r="B3876" s="174" t="s">
        <v>2</v>
      </c>
      <c r="C3876" s="157"/>
      <c r="D3876" s="157"/>
      <c r="E3876" s="157"/>
      <c r="F3876" s="157"/>
      <c r="G3876" s="157"/>
      <c r="H3876" s="157"/>
      <c r="I3876" s="157"/>
      <c r="J3876" s="157"/>
      <c r="K3876" s="157"/>
      <c r="L3876" s="157"/>
      <c r="M3876" s="157"/>
      <c r="N3876" s="157"/>
      <c r="O3876" s="157"/>
      <c r="P3876" s="157"/>
      <c r="Q3876" s="157"/>
      <c r="R3876" s="158"/>
    </row>
    <row r="3877" spans="2:18" x14ac:dyDescent="0.25">
      <c r="B3877" s="174"/>
      <c r="C3877" s="157"/>
      <c r="D3877" s="157"/>
      <c r="E3877" s="157"/>
      <c r="F3877" s="157"/>
      <c r="G3877" s="157"/>
      <c r="H3877" s="157"/>
      <c r="I3877" s="157"/>
      <c r="J3877" s="157"/>
      <c r="K3877" s="157"/>
      <c r="L3877" s="157"/>
      <c r="M3877" s="157"/>
      <c r="N3877" s="157"/>
      <c r="O3877" s="157"/>
      <c r="P3877" s="157"/>
      <c r="Q3877" s="157"/>
      <c r="R3877" s="158"/>
    </row>
    <row r="3878" spans="2:18" ht="15.75" thickBot="1" x14ac:dyDescent="0.3">
      <c r="B3878" s="175" t="s">
        <v>3</v>
      </c>
      <c r="C3878" s="146"/>
      <c r="D3878" s="146"/>
      <c r="E3878" s="146"/>
      <c r="F3878" s="146"/>
      <c r="G3878" s="146"/>
      <c r="H3878" s="146"/>
      <c r="I3878" s="146"/>
      <c r="J3878" s="146"/>
      <c r="K3878" s="146"/>
      <c r="L3878" s="146"/>
      <c r="M3878" s="146"/>
      <c r="N3878" s="146"/>
      <c r="O3878" s="146"/>
      <c r="P3878" s="146"/>
      <c r="Q3878" s="146"/>
      <c r="R3878" s="176"/>
    </row>
    <row r="3879" spans="2:18" ht="14.45" x14ac:dyDescent="0.3">
      <c r="B3879" s="177"/>
      <c r="C3879" s="178"/>
      <c r="D3879" s="178"/>
      <c r="E3879" s="178"/>
      <c r="F3879" s="178"/>
      <c r="G3879" s="178"/>
      <c r="H3879" s="178"/>
      <c r="I3879" s="178"/>
      <c r="J3879" s="178"/>
      <c r="K3879" s="178"/>
      <c r="L3879" s="178"/>
      <c r="M3879" s="178"/>
      <c r="N3879" s="178"/>
      <c r="O3879" s="178"/>
      <c r="P3879" s="178"/>
      <c r="Q3879" s="178"/>
      <c r="R3879" s="9"/>
    </row>
    <row r="3880" spans="2:18" ht="15.75" thickBot="1" x14ac:dyDescent="0.3">
      <c r="B3880" s="143" t="s">
        <v>4</v>
      </c>
      <c r="C3880" s="144"/>
      <c r="D3880" s="146" t="s">
        <v>273</v>
      </c>
      <c r="E3880" s="146"/>
      <c r="F3880" s="58"/>
      <c r="G3880" s="58" t="s">
        <v>7</v>
      </c>
      <c r="H3880" s="179">
        <v>43562</v>
      </c>
      <c r="I3880" s="146"/>
      <c r="J3880" s="58"/>
      <c r="K3880" s="58" t="s">
        <v>11</v>
      </c>
      <c r="L3880" s="147" t="s">
        <v>228</v>
      </c>
      <c r="M3880" s="147"/>
      <c r="N3880" s="58"/>
      <c r="O3880" s="58" t="s">
        <v>13</v>
      </c>
      <c r="P3880" s="100" t="s">
        <v>315</v>
      </c>
      <c r="Q3880" s="144"/>
      <c r="R3880" s="145"/>
    </row>
    <row r="3881" spans="2:18" ht="14.45" x14ac:dyDescent="0.3">
      <c r="B3881" s="143"/>
      <c r="C3881" s="144"/>
      <c r="D3881" s="144"/>
      <c r="E3881" s="144"/>
      <c r="F3881" s="144"/>
      <c r="G3881" s="144"/>
      <c r="H3881" s="144"/>
      <c r="I3881" s="144"/>
      <c r="J3881" s="144"/>
      <c r="K3881" s="144"/>
      <c r="L3881" s="144"/>
      <c r="M3881" s="144"/>
      <c r="N3881" s="144"/>
      <c r="O3881" s="144"/>
      <c r="P3881" s="144"/>
      <c r="Q3881" s="144"/>
      <c r="R3881" s="145"/>
    </row>
    <row r="3882" spans="2:18" ht="15.75" thickBot="1" x14ac:dyDescent="0.3">
      <c r="B3882" s="143" t="s">
        <v>5</v>
      </c>
      <c r="C3882" s="144"/>
      <c r="D3882" s="146"/>
      <c r="E3882" s="146"/>
      <c r="F3882" s="58"/>
      <c r="G3882" s="58" t="s">
        <v>8</v>
      </c>
      <c r="H3882" s="146">
        <v>1230</v>
      </c>
      <c r="I3882" s="146"/>
      <c r="J3882" s="58"/>
      <c r="K3882" s="58" t="s">
        <v>12</v>
      </c>
      <c r="L3882" s="180"/>
      <c r="M3882" s="181"/>
      <c r="N3882" s="58"/>
      <c r="O3882" s="58" t="s">
        <v>14</v>
      </c>
      <c r="P3882" s="121" t="s">
        <v>317</v>
      </c>
      <c r="Q3882" s="144"/>
      <c r="R3882" s="145"/>
    </row>
    <row r="3883" spans="2:18" ht="14.45" x14ac:dyDescent="0.3">
      <c r="B3883" s="143"/>
      <c r="C3883" s="144"/>
      <c r="D3883" s="144"/>
      <c r="E3883" s="144"/>
      <c r="F3883" s="144"/>
      <c r="G3883" s="144"/>
      <c r="H3883" s="144"/>
      <c r="I3883" s="144"/>
      <c r="J3883" s="144"/>
      <c r="K3883" s="144"/>
      <c r="L3883" s="144"/>
      <c r="M3883" s="144"/>
      <c r="N3883" s="144"/>
      <c r="O3883" s="144"/>
      <c r="P3883" s="144"/>
      <c r="Q3883" s="144"/>
      <c r="R3883" s="145"/>
    </row>
    <row r="3884" spans="2:18" ht="15.75" thickBot="1" x14ac:dyDescent="0.3">
      <c r="B3884" s="143" t="s">
        <v>6</v>
      </c>
      <c r="C3884" s="144"/>
      <c r="D3884" s="146" t="s">
        <v>213</v>
      </c>
      <c r="E3884" s="146"/>
      <c r="F3884" s="58"/>
      <c r="G3884" s="58" t="s">
        <v>9</v>
      </c>
      <c r="H3884" s="146" t="s">
        <v>214</v>
      </c>
      <c r="I3884" s="146"/>
      <c r="J3884" s="58"/>
      <c r="K3884" s="58" t="s">
        <v>10</v>
      </c>
      <c r="L3884" s="180"/>
      <c r="M3884" s="181"/>
      <c r="N3884" s="58"/>
      <c r="O3884" s="58" t="s">
        <v>15</v>
      </c>
      <c r="P3884" s="47">
        <v>134</v>
      </c>
      <c r="Q3884" s="46" t="s">
        <v>16</v>
      </c>
      <c r="R3884" s="48">
        <v>154</v>
      </c>
    </row>
    <row r="3885" spans="2:18" thickBot="1" x14ac:dyDescent="0.35">
      <c r="B3885" s="148"/>
      <c r="C3885" s="149"/>
      <c r="D3885" s="149"/>
      <c r="E3885" s="149"/>
      <c r="F3885" s="149"/>
      <c r="G3885" s="149"/>
      <c r="H3885" s="149"/>
      <c r="I3885" s="149"/>
      <c r="J3885" s="149"/>
      <c r="K3885" s="149"/>
      <c r="L3885" s="149"/>
      <c r="M3885" s="149"/>
      <c r="N3885" s="149"/>
      <c r="O3885" s="149"/>
      <c r="P3885" s="149"/>
      <c r="Q3885" s="149"/>
      <c r="R3885" s="150"/>
    </row>
    <row r="3886" spans="2:18" thickBot="1" x14ac:dyDescent="0.35"/>
    <row r="3887" spans="2:18" x14ac:dyDescent="0.25">
      <c r="B3887" s="182" t="s">
        <v>17</v>
      </c>
      <c r="C3887" s="183"/>
      <c r="D3887" s="183"/>
      <c r="E3887" s="183"/>
      <c r="F3887" s="183"/>
      <c r="G3887" s="183"/>
      <c r="H3887" s="183"/>
      <c r="I3887" s="184"/>
      <c r="J3887" s="153" t="s">
        <v>24</v>
      </c>
      <c r="K3887" s="154"/>
      <c r="L3887" s="154"/>
      <c r="M3887" s="154"/>
      <c r="N3887" s="154"/>
      <c r="O3887" s="154"/>
      <c r="P3887" s="154"/>
      <c r="Q3887" s="154"/>
      <c r="R3887" s="155"/>
    </row>
    <row r="3888" spans="2:18" x14ac:dyDescent="0.25">
      <c r="B3888" s="185" t="s">
        <v>18</v>
      </c>
      <c r="C3888" s="187" t="s">
        <v>19</v>
      </c>
      <c r="D3888" s="187" t="s">
        <v>20</v>
      </c>
      <c r="E3888" s="180" t="s">
        <v>25</v>
      </c>
      <c r="F3888" s="181"/>
      <c r="G3888" s="180" t="s">
        <v>26</v>
      </c>
      <c r="H3888" s="181"/>
      <c r="I3888" s="187" t="s">
        <v>23</v>
      </c>
      <c r="J3888" s="156"/>
      <c r="K3888" s="157"/>
      <c r="L3888" s="157"/>
      <c r="M3888" s="157"/>
      <c r="N3888" s="157"/>
      <c r="O3888" s="157"/>
      <c r="P3888" s="157"/>
      <c r="Q3888" s="157"/>
      <c r="R3888" s="158"/>
    </row>
    <row r="3889" spans="2:18" x14ac:dyDescent="0.25">
      <c r="B3889" s="186"/>
      <c r="C3889" s="188"/>
      <c r="D3889" s="188"/>
      <c r="E3889" s="6" t="s">
        <v>21</v>
      </c>
      <c r="F3889" s="6" t="s">
        <v>22</v>
      </c>
      <c r="G3889" s="6" t="s">
        <v>21</v>
      </c>
      <c r="H3889" s="6" t="s">
        <v>22</v>
      </c>
      <c r="I3889" s="188"/>
      <c r="J3889" s="159"/>
      <c r="K3889" s="160"/>
      <c r="L3889" s="160"/>
      <c r="M3889" s="160"/>
      <c r="N3889" s="160"/>
      <c r="O3889" s="160"/>
      <c r="P3889" s="160"/>
      <c r="Q3889" s="160"/>
      <c r="R3889" s="161"/>
    </row>
    <row r="3890" spans="2:18" ht="37.15" customHeight="1" x14ac:dyDescent="0.25">
      <c r="B3890" s="29" t="s">
        <v>50</v>
      </c>
      <c r="C3890" s="12" t="s">
        <v>40</v>
      </c>
      <c r="D3890" s="44" t="s">
        <v>56</v>
      </c>
      <c r="E3890" s="43" t="s">
        <v>62</v>
      </c>
      <c r="F3890" s="24" t="s">
        <v>536</v>
      </c>
      <c r="G3890" s="6"/>
      <c r="H3890" s="6"/>
      <c r="I3890" s="115" t="s">
        <v>959</v>
      </c>
      <c r="J3890" s="164" t="s">
        <v>388</v>
      </c>
      <c r="K3890" s="165"/>
      <c r="L3890" s="165"/>
      <c r="M3890" s="165"/>
      <c r="N3890" s="165"/>
      <c r="O3890" s="165"/>
      <c r="P3890" s="165"/>
      <c r="Q3890" s="165"/>
      <c r="R3890" s="166"/>
    </row>
    <row r="3891" spans="2:18" ht="29.45" customHeight="1" x14ac:dyDescent="0.25">
      <c r="B3891" s="29" t="s">
        <v>50</v>
      </c>
      <c r="C3891" s="12" t="s">
        <v>40</v>
      </c>
      <c r="D3891" s="44" t="s">
        <v>63</v>
      </c>
      <c r="E3891" s="43" t="s">
        <v>62</v>
      </c>
      <c r="F3891" s="24" t="s">
        <v>536</v>
      </c>
      <c r="G3891" s="6"/>
      <c r="H3891" s="6"/>
      <c r="I3891" s="115" t="s">
        <v>959</v>
      </c>
      <c r="J3891" s="164" t="s">
        <v>183</v>
      </c>
      <c r="K3891" s="165"/>
      <c r="L3891" s="165"/>
      <c r="M3891" s="165"/>
      <c r="N3891" s="165"/>
      <c r="O3891" s="165"/>
      <c r="P3891" s="165"/>
      <c r="Q3891" s="165"/>
      <c r="R3891" s="166"/>
    </row>
    <row r="3892" spans="2:18" ht="31.9" customHeight="1" x14ac:dyDescent="0.25">
      <c r="B3892" s="29" t="s">
        <v>50</v>
      </c>
      <c r="C3892" s="12" t="s">
        <v>40</v>
      </c>
      <c r="D3892" s="44" t="s">
        <v>63</v>
      </c>
      <c r="E3892" s="43" t="s">
        <v>62</v>
      </c>
      <c r="F3892" s="24" t="s">
        <v>537</v>
      </c>
      <c r="G3892" s="6"/>
      <c r="H3892" s="6"/>
      <c r="I3892" s="115" t="s">
        <v>959</v>
      </c>
      <c r="J3892" s="164" t="s">
        <v>202</v>
      </c>
      <c r="K3892" s="165"/>
      <c r="L3892" s="165"/>
      <c r="M3892" s="165"/>
      <c r="N3892" s="165"/>
      <c r="O3892" s="165"/>
      <c r="P3892" s="165"/>
      <c r="Q3892" s="165"/>
      <c r="R3892" s="166"/>
    </row>
    <row r="3893" spans="2:18" ht="36" customHeight="1" x14ac:dyDescent="0.25">
      <c r="B3893" s="11" t="s">
        <v>50</v>
      </c>
      <c r="C3893" s="12" t="s">
        <v>58</v>
      </c>
      <c r="D3893" s="12" t="s">
        <v>56</v>
      </c>
      <c r="E3893" s="12" t="s">
        <v>62</v>
      </c>
      <c r="F3893" s="12" t="s">
        <v>268</v>
      </c>
      <c r="G3893" s="3"/>
      <c r="H3893" s="3"/>
      <c r="I3893" s="97" t="s">
        <v>959</v>
      </c>
      <c r="J3893" s="164" t="s">
        <v>151</v>
      </c>
      <c r="K3893" s="165"/>
      <c r="L3893" s="165"/>
      <c r="M3893" s="165"/>
      <c r="N3893" s="165"/>
      <c r="O3893" s="165"/>
      <c r="P3893" s="165"/>
      <c r="Q3893" s="165"/>
      <c r="R3893" s="166"/>
    </row>
    <row r="3894" spans="2:18" ht="39" customHeight="1" x14ac:dyDescent="0.25">
      <c r="B3894" s="11" t="s">
        <v>94</v>
      </c>
      <c r="C3894" s="12" t="s">
        <v>58</v>
      </c>
      <c r="D3894" s="12" t="s">
        <v>56</v>
      </c>
      <c r="E3894" s="12" t="s">
        <v>62</v>
      </c>
      <c r="F3894" s="12" t="s">
        <v>268</v>
      </c>
      <c r="G3894" s="3"/>
      <c r="H3894" s="3"/>
      <c r="I3894" s="97" t="s">
        <v>960</v>
      </c>
      <c r="J3894" s="164" t="s">
        <v>93</v>
      </c>
      <c r="K3894" s="165"/>
      <c r="L3894" s="165"/>
      <c r="M3894" s="165"/>
      <c r="N3894" s="165"/>
      <c r="O3894" s="165"/>
      <c r="P3894" s="165"/>
      <c r="Q3894" s="165"/>
      <c r="R3894" s="166"/>
    </row>
    <row r="3895" spans="2:18" ht="37.9" customHeight="1" x14ac:dyDescent="0.25">
      <c r="B3895" s="191" t="s">
        <v>51</v>
      </c>
      <c r="C3895" s="192"/>
      <c r="D3895" s="192"/>
      <c r="E3895" s="192"/>
      <c r="F3895" s="192"/>
      <c r="G3895" s="192"/>
      <c r="H3895" s="192"/>
      <c r="I3895" s="193"/>
      <c r="J3895" s="167" t="s">
        <v>711</v>
      </c>
      <c r="K3895" s="168"/>
      <c r="L3895" s="168"/>
      <c r="M3895" s="168"/>
      <c r="N3895" s="168"/>
      <c r="O3895" s="168"/>
      <c r="P3895" s="168"/>
      <c r="Q3895" s="168"/>
      <c r="R3895" s="169"/>
    </row>
    <row r="3896" spans="2:18" ht="32.450000000000003" customHeight="1" x14ac:dyDescent="0.25">
      <c r="B3896" s="194"/>
      <c r="C3896" s="195"/>
      <c r="D3896" s="195"/>
      <c r="E3896" s="195"/>
      <c r="F3896" s="195"/>
      <c r="G3896" s="195"/>
      <c r="H3896" s="195"/>
      <c r="I3896" s="196"/>
      <c r="J3896" s="170"/>
      <c r="K3896" s="171"/>
      <c r="L3896" s="171"/>
      <c r="M3896" s="171"/>
      <c r="N3896" s="171"/>
      <c r="O3896" s="171"/>
      <c r="P3896" s="171"/>
      <c r="Q3896" s="171"/>
      <c r="R3896" s="172"/>
    </row>
    <row r="3897" spans="2:18" ht="31.15" customHeight="1" x14ac:dyDescent="0.25">
      <c r="B3897" s="191" t="s">
        <v>54</v>
      </c>
      <c r="C3897" s="192"/>
      <c r="D3897" s="192"/>
      <c r="E3897" s="192"/>
      <c r="F3897" s="192"/>
      <c r="G3897" s="192"/>
      <c r="H3897" s="192"/>
      <c r="I3897" s="193"/>
      <c r="J3897" s="132" t="s">
        <v>433</v>
      </c>
      <c r="K3897" s="133"/>
      <c r="L3897" s="133"/>
      <c r="M3897" s="133"/>
      <c r="N3897" s="133"/>
      <c r="O3897" s="133"/>
      <c r="P3897" s="133"/>
      <c r="Q3897" s="133"/>
      <c r="R3897" s="134"/>
    </row>
    <row r="3898" spans="2:18" ht="14.45" hidden="1" x14ac:dyDescent="0.3">
      <c r="B3898" s="194"/>
      <c r="C3898" s="195"/>
      <c r="D3898" s="195"/>
      <c r="E3898" s="195"/>
      <c r="F3898" s="195"/>
      <c r="G3898" s="195"/>
      <c r="H3898" s="195"/>
      <c r="I3898" s="196"/>
      <c r="J3898" s="135"/>
      <c r="K3898" s="136"/>
      <c r="L3898" s="136"/>
      <c r="M3898" s="136"/>
      <c r="N3898" s="136"/>
      <c r="O3898" s="136"/>
      <c r="P3898" s="136"/>
      <c r="Q3898" s="136"/>
      <c r="R3898" s="137"/>
    </row>
    <row r="3899" spans="2:18" x14ac:dyDescent="0.25">
      <c r="B3899" s="191" t="s">
        <v>309</v>
      </c>
      <c r="C3899" s="192"/>
      <c r="D3899" s="192"/>
      <c r="E3899" s="192"/>
      <c r="F3899" s="192"/>
      <c r="G3899" s="192"/>
      <c r="H3899" s="192"/>
      <c r="I3899" s="193"/>
      <c r="J3899" s="135"/>
      <c r="K3899" s="136"/>
      <c r="L3899" s="136"/>
      <c r="M3899" s="136"/>
      <c r="N3899" s="136"/>
      <c r="O3899" s="136"/>
      <c r="P3899" s="136"/>
      <c r="Q3899" s="136"/>
      <c r="R3899" s="137"/>
    </row>
    <row r="3900" spans="2:18" ht="15.75" thickBot="1" x14ac:dyDescent="0.3">
      <c r="B3900" s="197"/>
      <c r="C3900" s="198"/>
      <c r="D3900" s="198"/>
      <c r="E3900" s="198"/>
      <c r="F3900" s="198"/>
      <c r="G3900" s="198"/>
      <c r="H3900" s="198"/>
      <c r="I3900" s="199"/>
      <c r="J3900" s="138"/>
      <c r="K3900" s="139"/>
      <c r="L3900" s="139"/>
      <c r="M3900" s="139"/>
      <c r="N3900" s="139"/>
      <c r="O3900" s="139"/>
      <c r="P3900" s="139"/>
      <c r="Q3900" s="139"/>
      <c r="R3900" s="140"/>
    </row>
    <row r="3901" spans="2:18" thickBot="1" x14ac:dyDescent="0.35"/>
    <row r="3902" spans="2:18" x14ac:dyDescent="0.25">
      <c r="B3902" s="173" t="s">
        <v>1</v>
      </c>
      <c r="C3902" s="154"/>
      <c r="D3902" s="154"/>
      <c r="E3902" s="154"/>
      <c r="F3902" s="154"/>
      <c r="G3902" s="154"/>
      <c r="H3902" s="154"/>
      <c r="I3902" s="154"/>
      <c r="J3902" s="154"/>
      <c r="K3902" s="154"/>
      <c r="L3902" s="154"/>
      <c r="M3902" s="154"/>
      <c r="N3902" s="154"/>
      <c r="O3902" s="154"/>
      <c r="P3902" s="154"/>
      <c r="Q3902" s="154"/>
      <c r="R3902" s="155"/>
    </row>
    <row r="3903" spans="2:18" x14ac:dyDescent="0.25">
      <c r="B3903" s="174"/>
      <c r="C3903" s="157"/>
      <c r="D3903" s="157"/>
      <c r="E3903" s="157"/>
      <c r="F3903" s="157"/>
      <c r="G3903" s="157"/>
      <c r="H3903" s="157"/>
      <c r="I3903" s="157"/>
      <c r="J3903" s="157"/>
      <c r="K3903" s="157"/>
      <c r="L3903" s="157"/>
      <c r="M3903" s="157"/>
      <c r="N3903" s="157"/>
      <c r="O3903" s="157"/>
      <c r="P3903" s="157"/>
      <c r="Q3903" s="157"/>
      <c r="R3903" s="158"/>
    </row>
    <row r="3904" spans="2:18" x14ac:dyDescent="0.25">
      <c r="B3904" s="174"/>
      <c r="C3904" s="157"/>
      <c r="D3904" s="157"/>
      <c r="E3904" s="157"/>
      <c r="F3904" s="157"/>
      <c r="G3904" s="157"/>
      <c r="H3904" s="157"/>
      <c r="I3904" s="157"/>
      <c r="J3904" s="157"/>
      <c r="K3904" s="157"/>
      <c r="L3904" s="157"/>
      <c r="M3904" s="157"/>
      <c r="N3904" s="157"/>
      <c r="O3904" s="157"/>
      <c r="P3904" s="157"/>
      <c r="Q3904" s="157"/>
      <c r="R3904" s="158"/>
    </row>
    <row r="3905" spans="2:18" x14ac:dyDescent="0.25">
      <c r="B3905" s="174" t="s">
        <v>2</v>
      </c>
      <c r="C3905" s="157"/>
      <c r="D3905" s="157"/>
      <c r="E3905" s="157"/>
      <c r="F3905" s="157"/>
      <c r="G3905" s="157"/>
      <c r="H3905" s="157"/>
      <c r="I3905" s="157"/>
      <c r="J3905" s="157"/>
      <c r="K3905" s="157"/>
      <c r="L3905" s="157"/>
      <c r="M3905" s="157"/>
      <c r="N3905" s="157"/>
      <c r="O3905" s="157"/>
      <c r="P3905" s="157"/>
      <c r="Q3905" s="157"/>
      <c r="R3905" s="158"/>
    </row>
    <row r="3906" spans="2:18" x14ac:dyDescent="0.25">
      <c r="B3906" s="174"/>
      <c r="C3906" s="157"/>
      <c r="D3906" s="157"/>
      <c r="E3906" s="157"/>
      <c r="F3906" s="157"/>
      <c r="G3906" s="157"/>
      <c r="H3906" s="157"/>
      <c r="I3906" s="157"/>
      <c r="J3906" s="157"/>
      <c r="K3906" s="157"/>
      <c r="L3906" s="157"/>
      <c r="M3906" s="157"/>
      <c r="N3906" s="157"/>
      <c r="O3906" s="157"/>
      <c r="P3906" s="157"/>
      <c r="Q3906" s="157"/>
      <c r="R3906" s="158"/>
    </row>
    <row r="3907" spans="2:18" ht="15.75" thickBot="1" x14ac:dyDescent="0.3">
      <c r="B3907" s="175" t="s">
        <v>3</v>
      </c>
      <c r="C3907" s="146"/>
      <c r="D3907" s="146"/>
      <c r="E3907" s="146"/>
      <c r="F3907" s="146"/>
      <c r="G3907" s="146"/>
      <c r="H3907" s="146"/>
      <c r="I3907" s="146"/>
      <c r="J3907" s="146"/>
      <c r="K3907" s="146"/>
      <c r="L3907" s="146"/>
      <c r="M3907" s="146"/>
      <c r="N3907" s="146"/>
      <c r="O3907" s="146"/>
      <c r="P3907" s="146"/>
      <c r="Q3907" s="146"/>
      <c r="R3907" s="176"/>
    </row>
    <row r="3908" spans="2:18" ht="14.45" x14ac:dyDescent="0.3">
      <c r="B3908" s="177"/>
      <c r="C3908" s="178"/>
      <c r="D3908" s="178"/>
      <c r="E3908" s="178"/>
      <c r="F3908" s="178"/>
      <c r="G3908" s="178"/>
      <c r="H3908" s="178"/>
      <c r="I3908" s="178"/>
      <c r="J3908" s="178"/>
      <c r="K3908" s="178"/>
      <c r="L3908" s="178"/>
      <c r="M3908" s="178"/>
      <c r="N3908" s="178"/>
      <c r="O3908" s="178"/>
      <c r="P3908" s="178"/>
      <c r="Q3908" s="178"/>
      <c r="R3908" s="9"/>
    </row>
    <row r="3909" spans="2:18" ht="15.75" thickBot="1" x14ac:dyDescent="0.3">
      <c r="B3909" s="143" t="s">
        <v>4</v>
      </c>
      <c r="C3909" s="144"/>
      <c r="D3909" s="146" t="s">
        <v>273</v>
      </c>
      <c r="E3909" s="146"/>
      <c r="F3909" s="58"/>
      <c r="G3909" s="58" t="s">
        <v>7</v>
      </c>
      <c r="H3909" s="179">
        <v>43562</v>
      </c>
      <c r="I3909" s="146"/>
      <c r="J3909" s="58"/>
      <c r="K3909" s="58" t="s">
        <v>11</v>
      </c>
      <c r="L3909" s="147" t="s">
        <v>228</v>
      </c>
      <c r="M3909" s="147"/>
      <c r="N3909" s="58"/>
      <c r="O3909" s="58" t="s">
        <v>13</v>
      </c>
      <c r="P3909" s="100" t="s">
        <v>317</v>
      </c>
      <c r="Q3909" s="144"/>
      <c r="R3909" s="145"/>
    </row>
    <row r="3910" spans="2:18" ht="14.45" x14ac:dyDescent="0.3">
      <c r="B3910" s="143"/>
      <c r="C3910" s="144"/>
      <c r="D3910" s="144"/>
      <c r="E3910" s="144"/>
      <c r="F3910" s="144"/>
      <c r="G3910" s="144"/>
      <c r="H3910" s="144"/>
      <c r="I3910" s="144"/>
      <c r="J3910" s="144"/>
      <c r="K3910" s="144"/>
      <c r="L3910" s="144"/>
      <c r="M3910" s="144"/>
      <c r="N3910" s="144"/>
      <c r="O3910" s="144"/>
      <c r="P3910" s="144"/>
      <c r="Q3910" s="144"/>
      <c r="R3910" s="145"/>
    </row>
    <row r="3911" spans="2:18" ht="15.75" thickBot="1" x14ac:dyDescent="0.3">
      <c r="B3911" s="143" t="s">
        <v>5</v>
      </c>
      <c r="C3911" s="144"/>
      <c r="D3911" s="146"/>
      <c r="E3911" s="146"/>
      <c r="F3911" s="58"/>
      <c r="G3911" s="58" t="s">
        <v>8</v>
      </c>
      <c r="H3911" s="146">
        <v>1230</v>
      </c>
      <c r="I3911" s="146"/>
      <c r="J3911" s="58"/>
      <c r="K3911" s="58" t="s">
        <v>12</v>
      </c>
      <c r="L3911" s="180"/>
      <c r="M3911" s="181"/>
      <c r="N3911" s="58"/>
      <c r="O3911" s="58" t="s">
        <v>14</v>
      </c>
      <c r="P3911" s="28" t="s">
        <v>318</v>
      </c>
      <c r="Q3911" s="144"/>
      <c r="R3911" s="145"/>
    </row>
    <row r="3912" spans="2:18" ht="14.45" x14ac:dyDescent="0.3">
      <c r="B3912" s="143"/>
      <c r="C3912" s="144"/>
      <c r="D3912" s="144"/>
      <c r="E3912" s="144"/>
      <c r="F3912" s="144"/>
      <c r="G3912" s="144"/>
      <c r="H3912" s="144"/>
      <c r="I3912" s="144"/>
      <c r="J3912" s="144"/>
      <c r="K3912" s="144"/>
      <c r="L3912" s="144"/>
      <c r="M3912" s="144"/>
      <c r="N3912" s="144"/>
      <c r="O3912" s="144"/>
      <c r="P3912" s="144"/>
      <c r="Q3912" s="144"/>
      <c r="R3912" s="145"/>
    </row>
    <row r="3913" spans="2:18" ht="15.75" thickBot="1" x14ac:dyDescent="0.3">
      <c r="B3913" s="143" t="s">
        <v>6</v>
      </c>
      <c r="C3913" s="144"/>
      <c r="D3913" s="146" t="s">
        <v>213</v>
      </c>
      <c r="E3913" s="146"/>
      <c r="F3913" s="58"/>
      <c r="G3913" s="58" t="s">
        <v>9</v>
      </c>
      <c r="H3913" s="146" t="s">
        <v>214</v>
      </c>
      <c r="I3913" s="146"/>
      <c r="J3913" s="58"/>
      <c r="K3913" s="58" t="s">
        <v>10</v>
      </c>
      <c r="L3913" s="180"/>
      <c r="M3913" s="181"/>
      <c r="N3913" s="58"/>
      <c r="O3913" s="58" t="s">
        <v>15</v>
      </c>
      <c r="P3913" s="47">
        <v>135</v>
      </c>
      <c r="Q3913" s="46" t="s">
        <v>16</v>
      </c>
      <c r="R3913" s="48">
        <v>154</v>
      </c>
    </row>
    <row r="3914" spans="2:18" thickBot="1" x14ac:dyDescent="0.35">
      <c r="B3914" s="148"/>
      <c r="C3914" s="149"/>
      <c r="D3914" s="149"/>
      <c r="E3914" s="149"/>
      <c r="F3914" s="149"/>
      <c r="G3914" s="149"/>
      <c r="H3914" s="149"/>
      <c r="I3914" s="149"/>
      <c r="J3914" s="149"/>
      <c r="K3914" s="149"/>
      <c r="L3914" s="149"/>
      <c r="M3914" s="149"/>
      <c r="N3914" s="149"/>
      <c r="O3914" s="149"/>
      <c r="P3914" s="149"/>
      <c r="Q3914" s="149"/>
      <c r="R3914" s="150"/>
    </row>
    <row r="3915" spans="2:18" thickBot="1" x14ac:dyDescent="0.35"/>
    <row r="3916" spans="2:18" x14ac:dyDescent="0.25">
      <c r="B3916" s="182" t="s">
        <v>17</v>
      </c>
      <c r="C3916" s="183"/>
      <c r="D3916" s="183"/>
      <c r="E3916" s="183"/>
      <c r="F3916" s="183"/>
      <c r="G3916" s="183"/>
      <c r="H3916" s="183"/>
      <c r="I3916" s="184"/>
      <c r="J3916" s="153" t="s">
        <v>24</v>
      </c>
      <c r="K3916" s="154"/>
      <c r="L3916" s="154"/>
      <c r="M3916" s="154"/>
      <c r="N3916" s="154"/>
      <c r="O3916" s="154"/>
      <c r="P3916" s="154"/>
      <c r="Q3916" s="154"/>
      <c r="R3916" s="155"/>
    </row>
    <row r="3917" spans="2:18" x14ac:dyDescent="0.25">
      <c r="B3917" s="185" t="s">
        <v>18</v>
      </c>
      <c r="C3917" s="187" t="s">
        <v>19</v>
      </c>
      <c r="D3917" s="187" t="s">
        <v>20</v>
      </c>
      <c r="E3917" s="180" t="s">
        <v>25</v>
      </c>
      <c r="F3917" s="181"/>
      <c r="G3917" s="180" t="s">
        <v>26</v>
      </c>
      <c r="H3917" s="181"/>
      <c r="I3917" s="187" t="s">
        <v>23</v>
      </c>
      <c r="J3917" s="156"/>
      <c r="K3917" s="157"/>
      <c r="L3917" s="157"/>
      <c r="M3917" s="157"/>
      <c r="N3917" s="157"/>
      <c r="O3917" s="157"/>
      <c r="P3917" s="157"/>
      <c r="Q3917" s="157"/>
      <c r="R3917" s="158"/>
    </row>
    <row r="3918" spans="2:18" x14ac:dyDescent="0.25">
      <c r="B3918" s="186"/>
      <c r="C3918" s="188"/>
      <c r="D3918" s="188"/>
      <c r="E3918" s="6" t="s">
        <v>21</v>
      </c>
      <c r="F3918" s="6" t="s">
        <v>22</v>
      </c>
      <c r="G3918" s="6" t="s">
        <v>21</v>
      </c>
      <c r="H3918" s="6" t="s">
        <v>22</v>
      </c>
      <c r="I3918" s="188"/>
      <c r="J3918" s="159"/>
      <c r="K3918" s="160"/>
      <c r="L3918" s="160"/>
      <c r="M3918" s="160"/>
      <c r="N3918" s="160"/>
      <c r="O3918" s="160"/>
      <c r="P3918" s="160"/>
      <c r="Q3918" s="160"/>
      <c r="R3918" s="161"/>
    </row>
    <row r="3919" spans="2:18" ht="36.6" customHeight="1" x14ac:dyDescent="0.25">
      <c r="B3919" s="29" t="s">
        <v>50</v>
      </c>
      <c r="C3919" s="12" t="s">
        <v>40</v>
      </c>
      <c r="D3919" s="44" t="s">
        <v>56</v>
      </c>
      <c r="E3919" s="43" t="s">
        <v>62</v>
      </c>
      <c r="F3919" s="24" t="s">
        <v>536</v>
      </c>
      <c r="G3919" s="6"/>
      <c r="H3919" s="6"/>
      <c r="I3919" s="115" t="s">
        <v>961</v>
      </c>
      <c r="J3919" s="164" t="s">
        <v>388</v>
      </c>
      <c r="K3919" s="165"/>
      <c r="L3919" s="165"/>
      <c r="M3919" s="165"/>
      <c r="N3919" s="165"/>
      <c r="O3919" s="165"/>
      <c r="P3919" s="165"/>
      <c r="Q3919" s="165"/>
      <c r="R3919" s="166"/>
    </row>
    <row r="3920" spans="2:18" ht="31.15" customHeight="1" x14ac:dyDescent="0.25">
      <c r="B3920" s="29" t="s">
        <v>50</v>
      </c>
      <c r="C3920" s="12" t="s">
        <v>40</v>
      </c>
      <c r="D3920" s="44" t="s">
        <v>56</v>
      </c>
      <c r="E3920" s="43" t="s">
        <v>62</v>
      </c>
      <c r="F3920" s="24" t="s">
        <v>536</v>
      </c>
      <c r="G3920" s="6"/>
      <c r="H3920" s="6"/>
      <c r="I3920" s="115" t="s">
        <v>961</v>
      </c>
      <c r="J3920" s="164" t="s">
        <v>392</v>
      </c>
      <c r="K3920" s="165"/>
      <c r="L3920" s="165"/>
      <c r="M3920" s="165"/>
      <c r="N3920" s="165"/>
      <c r="O3920" s="165"/>
      <c r="P3920" s="165"/>
      <c r="Q3920" s="165"/>
      <c r="R3920" s="166"/>
    </row>
    <row r="3921" spans="2:18" ht="40.15" customHeight="1" x14ac:dyDescent="0.25">
      <c r="B3921" s="11" t="s">
        <v>50</v>
      </c>
      <c r="C3921" s="12" t="s">
        <v>58</v>
      </c>
      <c r="D3921" s="12" t="s">
        <v>56</v>
      </c>
      <c r="E3921" s="12" t="s">
        <v>62</v>
      </c>
      <c r="F3921" s="12" t="s">
        <v>268</v>
      </c>
      <c r="G3921" s="3"/>
      <c r="H3921" s="3"/>
      <c r="I3921" s="115" t="s">
        <v>961</v>
      </c>
      <c r="J3921" s="164" t="s">
        <v>151</v>
      </c>
      <c r="K3921" s="165"/>
      <c r="L3921" s="165"/>
      <c r="M3921" s="165"/>
      <c r="N3921" s="165"/>
      <c r="O3921" s="165"/>
      <c r="P3921" s="165"/>
      <c r="Q3921" s="165"/>
      <c r="R3921" s="166"/>
    </row>
    <row r="3922" spans="2:18" ht="36" customHeight="1" x14ac:dyDescent="0.25">
      <c r="B3922" s="11" t="s">
        <v>94</v>
      </c>
      <c r="C3922" s="12" t="s">
        <v>58</v>
      </c>
      <c r="D3922" s="12" t="s">
        <v>56</v>
      </c>
      <c r="E3922" s="12" t="s">
        <v>456</v>
      </c>
      <c r="F3922" s="12" t="s">
        <v>268</v>
      </c>
      <c r="G3922" s="3"/>
      <c r="H3922" s="3"/>
      <c r="I3922" s="115" t="s">
        <v>962</v>
      </c>
      <c r="J3922" s="164" t="s">
        <v>93</v>
      </c>
      <c r="K3922" s="165"/>
      <c r="L3922" s="165"/>
      <c r="M3922" s="165"/>
      <c r="N3922" s="165"/>
      <c r="O3922" s="165"/>
      <c r="P3922" s="165"/>
      <c r="Q3922" s="165"/>
      <c r="R3922" s="166"/>
    </row>
    <row r="3923" spans="2:18" ht="31.9" customHeight="1" x14ac:dyDescent="0.25">
      <c r="B3923" s="191" t="s">
        <v>51</v>
      </c>
      <c r="C3923" s="192"/>
      <c r="D3923" s="192"/>
      <c r="E3923" s="192"/>
      <c r="F3923" s="192"/>
      <c r="G3923" s="192"/>
      <c r="H3923" s="192"/>
      <c r="I3923" s="193"/>
      <c r="J3923" s="167" t="s">
        <v>711</v>
      </c>
      <c r="K3923" s="168"/>
      <c r="L3923" s="168"/>
      <c r="M3923" s="168"/>
      <c r="N3923" s="168"/>
      <c r="O3923" s="168"/>
      <c r="P3923" s="168"/>
      <c r="Q3923" s="168"/>
      <c r="R3923" s="169"/>
    </row>
    <row r="3924" spans="2:18" ht="40.15" customHeight="1" x14ac:dyDescent="0.25">
      <c r="B3924" s="194"/>
      <c r="C3924" s="195"/>
      <c r="D3924" s="195"/>
      <c r="E3924" s="195"/>
      <c r="F3924" s="195"/>
      <c r="G3924" s="195"/>
      <c r="H3924" s="195"/>
      <c r="I3924" s="196"/>
      <c r="J3924" s="170"/>
      <c r="K3924" s="171"/>
      <c r="L3924" s="171"/>
      <c r="M3924" s="171"/>
      <c r="N3924" s="171"/>
      <c r="O3924" s="171"/>
      <c r="P3924" s="171"/>
      <c r="Q3924" s="171"/>
      <c r="R3924" s="172"/>
    </row>
    <row r="3925" spans="2:18" ht="37.9" customHeight="1" x14ac:dyDescent="0.25">
      <c r="B3925" s="191" t="s">
        <v>54</v>
      </c>
      <c r="C3925" s="192"/>
      <c r="D3925" s="192"/>
      <c r="E3925" s="192"/>
      <c r="F3925" s="192"/>
      <c r="G3925" s="192"/>
      <c r="H3925" s="192"/>
      <c r="I3925" s="193"/>
      <c r="J3925" s="132" t="s">
        <v>571</v>
      </c>
      <c r="K3925" s="133"/>
      <c r="L3925" s="133"/>
      <c r="M3925" s="133"/>
      <c r="N3925" s="133"/>
      <c r="O3925" s="133"/>
      <c r="P3925" s="133"/>
      <c r="Q3925" s="133"/>
      <c r="R3925" s="134"/>
    </row>
    <row r="3926" spans="2:18" ht="14.45" hidden="1" x14ac:dyDescent="0.3">
      <c r="B3926" s="194"/>
      <c r="C3926" s="195"/>
      <c r="D3926" s="195"/>
      <c r="E3926" s="195"/>
      <c r="F3926" s="195"/>
      <c r="G3926" s="195"/>
      <c r="H3926" s="195"/>
      <c r="I3926" s="196"/>
      <c r="J3926" s="135"/>
      <c r="K3926" s="136"/>
      <c r="L3926" s="136"/>
      <c r="M3926" s="136"/>
      <c r="N3926" s="136"/>
      <c r="O3926" s="136"/>
      <c r="P3926" s="136"/>
      <c r="Q3926" s="136"/>
      <c r="R3926" s="137"/>
    </row>
    <row r="3927" spans="2:18" ht="14.45" hidden="1" x14ac:dyDescent="0.3">
      <c r="B3927" s="191" t="s">
        <v>309</v>
      </c>
      <c r="C3927" s="192"/>
      <c r="D3927" s="192"/>
      <c r="E3927" s="192"/>
      <c r="F3927" s="192"/>
      <c r="G3927" s="192"/>
      <c r="H3927" s="192"/>
      <c r="I3927" s="193"/>
      <c r="J3927" s="135"/>
      <c r="K3927" s="136"/>
      <c r="L3927" s="136"/>
      <c r="M3927" s="136"/>
      <c r="N3927" s="136"/>
      <c r="O3927" s="136"/>
      <c r="P3927" s="136"/>
      <c r="Q3927" s="136"/>
      <c r="R3927" s="137"/>
    </row>
    <row r="3928" spans="2:18" ht="15.75" thickBot="1" x14ac:dyDescent="0.3">
      <c r="B3928" s="197"/>
      <c r="C3928" s="198"/>
      <c r="D3928" s="198"/>
      <c r="E3928" s="198"/>
      <c r="F3928" s="198"/>
      <c r="G3928" s="198"/>
      <c r="H3928" s="198"/>
      <c r="I3928" s="199"/>
      <c r="J3928" s="138"/>
      <c r="K3928" s="139"/>
      <c r="L3928" s="139"/>
      <c r="M3928" s="139"/>
      <c r="N3928" s="139"/>
      <c r="O3928" s="139"/>
      <c r="P3928" s="139"/>
      <c r="Q3928" s="139"/>
      <c r="R3928" s="140"/>
    </row>
    <row r="3929" spans="2:18" thickBot="1" x14ac:dyDescent="0.35"/>
    <row r="3930" spans="2:18" x14ac:dyDescent="0.25">
      <c r="B3930" s="173" t="s">
        <v>1</v>
      </c>
      <c r="C3930" s="154"/>
      <c r="D3930" s="154"/>
      <c r="E3930" s="154"/>
      <c r="F3930" s="154"/>
      <c r="G3930" s="154"/>
      <c r="H3930" s="154"/>
      <c r="I3930" s="154"/>
      <c r="J3930" s="154"/>
      <c r="K3930" s="154"/>
      <c r="L3930" s="154"/>
      <c r="M3930" s="154"/>
      <c r="N3930" s="154"/>
      <c r="O3930" s="154"/>
      <c r="P3930" s="154"/>
      <c r="Q3930" s="154"/>
      <c r="R3930" s="155"/>
    </row>
    <row r="3931" spans="2:18" x14ac:dyDescent="0.25">
      <c r="B3931" s="174"/>
      <c r="C3931" s="157"/>
      <c r="D3931" s="157"/>
      <c r="E3931" s="157"/>
      <c r="F3931" s="157"/>
      <c r="G3931" s="157"/>
      <c r="H3931" s="157"/>
      <c r="I3931" s="157"/>
      <c r="J3931" s="157"/>
      <c r="K3931" s="157"/>
      <c r="L3931" s="157"/>
      <c r="M3931" s="157"/>
      <c r="N3931" s="157"/>
      <c r="O3931" s="157"/>
      <c r="P3931" s="157"/>
      <c r="Q3931" s="157"/>
      <c r="R3931" s="158"/>
    </row>
    <row r="3932" spans="2:18" x14ac:dyDescent="0.25">
      <c r="B3932" s="174"/>
      <c r="C3932" s="157"/>
      <c r="D3932" s="157"/>
      <c r="E3932" s="157"/>
      <c r="F3932" s="157"/>
      <c r="G3932" s="157"/>
      <c r="H3932" s="157"/>
      <c r="I3932" s="157"/>
      <c r="J3932" s="157"/>
      <c r="K3932" s="157"/>
      <c r="L3932" s="157"/>
      <c r="M3932" s="157"/>
      <c r="N3932" s="157"/>
      <c r="O3932" s="157"/>
      <c r="P3932" s="157"/>
      <c r="Q3932" s="157"/>
      <c r="R3932" s="158"/>
    </row>
    <row r="3933" spans="2:18" x14ac:dyDescent="0.25">
      <c r="B3933" s="174" t="s">
        <v>2</v>
      </c>
      <c r="C3933" s="157"/>
      <c r="D3933" s="157"/>
      <c r="E3933" s="157"/>
      <c r="F3933" s="157"/>
      <c r="G3933" s="157"/>
      <c r="H3933" s="157"/>
      <c r="I3933" s="157"/>
      <c r="J3933" s="157"/>
      <c r="K3933" s="157"/>
      <c r="L3933" s="157"/>
      <c r="M3933" s="157"/>
      <c r="N3933" s="157"/>
      <c r="O3933" s="157"/>
      <c r="P3933" s="157"/>
      <c r="Q3933" s="157"/>
      <c r="R3933" s="158"/>
    </row>
    <row r="3934" spans="2:18" x14ac:dyDescent="0.25">
      <c r="B3934" s="174"/>
      <c r="C3934" s="157"/>
      <c r="D3934" s="157"/>
      <c r="E3934" s="157"/>
      <c r="F3934" s="157"/>
      <c r="G3934" s="157"/>
      <c r="H3934" s="157"/>
      <c r="I3934" s="157"/>
      <c r="J3934" s="157"/>
      <c r="K3934" s="157"/>
      <c r="L3934" s="157"/>
      <c r="M3934" s="157"/>
      <c r="N3934" s="157"/>
      <c r="O3934" s="157"/>
      <c r="P3934" s="157"/>
      <c r="Q3934" s="157"/>
      <c r="R3934" s="158"/>
    </row>
    <row r="3935" spans="2:18" ht="15.75" thickBot="1" x14ac:dyDescent="0.3">
      <c r="B3935" s="175" t="s">
        <v>3</v>
      </c>
      <c r="C3935" s="146"/>
      <c r="D3935" s="146"/>
      <c r="E3935" s="146"/>
      <c r="F3935" s="146"/>
      <c r="G3935" s="146"/>
      <c r="H3935" s="146"/>
      <c r="I3935" s="146"/>
      <c r="J3935" s="146"/>
      <c r="K3935" s="146"/>
      <c r="L3935" s="146"/>
      <c r="M3935" s="146"/>
      <c r="N3935" s="146"/>
      <c r="O3935" s="146"/>
      <c r="P3935" s="146"/>
      <c r="Q3935" s="146"/>
      <c r="R3935" s="176"/>
    </row>
    <row r="3936" spans="2:18" ht="14.45" x14ac:dyDescent="0.3">
      <c r="B3936" s="177"/>
      <c r="C3936" s="178"/>
      <c r="D3936" s="178"/>
      <c r="E3936" s="178"/>
      <c r="F3936" s="178"/>
      <c r="G3936" s="178"/>
      <c r="H3936" s="178"/>
      <c r="I3936" s="178"/>
      <c r="J3936" s="178"/>
      <c r="K3936" s="178"/>
      <c r="L3936" s="178"/>
      <c r="M3936" s="178"/>
      <c r="N3936" s="178"/>
      <c r="O3936" s="178"/>
      <c r="P3936" s="178"/>
      <c r="Q3936" s="178"/>
      <c r="R3936" s="9"/>
    </row>
    <row r="3937" spans="2:18" ht="15.75" thickBot="1" x14ac:dyDescent="0.3">
      <c r="B3937" s="143" t="s">
        <v>4</v>
      </c>
      <c r="C3937" s="144"/>
      <c r="D3937" s="146" t="s">
        <v>273</v>
      </c>
      <c r="E3937" s="146"/>
      <c r="F3937" s="58"/>
      <c r="G3937" s="58" t="s">
        <v>7</v>
      </c>
      <c r="H3937" s="179">
        <v>43562</v>
      </c>
      <c r="I3937" s="146"/>
      <c r="J3937" s="58"/>
      <c r="K3937" s="58" t="s">
        <v>11</v>
      </c>
      <c r="L3937" s="147" t="s">
        <v>228</v>
      </c>
      <c r="M3937" s="147"/>
      <c r="N3937" s="58"/>
      <c r="O3937" s="58" t="s">
        <v>13</v>
      </c>
      <c r="P3937" s="100" t="s">
        <v>318</v>
      </c>
      <c r="Q3937" s="144"/>
      <c r="R3937" s="145"/>
    </row>
    <row r="3938" spans="2:18" ht="14.45" x14ac:dyDescent="0.3">
      <c r="B3938" s="143"/>
      <c r="C3938" s="144"/>
      <c r="D3938" s="144"/>
      <c r="E3938" s="144"/>
      <c r="F3938" s="144"/>
      <c r="G3938" s="144"/>
      <c r="H3938" s="144"/>
      <c r="I3938" s="144"/>
      <c r="J3938" s="144"/>
      <c r="K3938" s="144"/>
      <c r="L3938" s="144"/>
      <c r="M3938" s="144"/>
      <c r="N3938" s="144"/>
      <c r="O3938" s="144"/>
      <c r="P3938" s="144"/>
      <c r="Q3938" s="144"/>
      <c r="R3938" s="145"/>
    </row>
    <row r="3939" spans="2:18" ht="15.75" thickBot="1" x14ac:dyDescent="0.3">
      <c r="B3939" s="143" t="s">
        <v>5</v>
      </c>
      <c r="C3939" s="144"/>
      <c r="D3939" s="146"/>
      <c r="E3939" s="146"/>
      <c r="F3939" s="58"/>
      <c r="G3939" s="58" t="s">
        <v>8</v>
      </c>
      <c r="H3939" s="146">
        <v>1230</v>
      </c>
      <c r="I3939" s="146"/>
      <c r="J3939" s="58"/>
      <c r="K3939" s="58" t="s">
        <v>12</v>
      </c>
      <c r="L3939" s="180"/>
      <c r="M3939" s="181"/>
      <c r="N3939" s="58"/>
      <c r="O3939" s="58" t="s">
        <v>14</v>
      </c>
      <c r="P3939" s="28" t="s">
        <v>319</v>
      </c>
      <c r="Q3939" s="144"/>
      <c r="R3939" s="145"/>
    </row>
    <row r="3940" spans="2:18" ht="14.45" x14ac:dyDescent="0.3">
      <c r="B3940" s="143"/>
      <c r="C3940" s="144"/>
      <c r="D3940" s="144"/>
      <c r="E3940" s="144"/>
      <c r="F3940" s="144"/>
      <c r="G3940" s="144"/>
      <c r="H3940" s="144"/>
      <c r="I3940" s="144"/>
      <c r="J3940" s="144"/>
      <c r="K3940" s="144"/>
      <c r="L3940" s="144"/>
      <c r="M3940" s="144"/>
      <c r="N3940" s="144"/>
      <c r="O3940" s="144"/>
      <c r="P3940" s="144"/>
      <c r="Q3940" s="144"/>
      <c r="R3940" s="145"/>
    </row>
    <row r="3941" spans="2:18" ht="15.75" thickBot="1" x14ac:dyDescent="0.3">
      <c r="B3941" s="143" t="s">
        <v>6</v>
      </c>
      <c r="C3941" s="144"/>
      <c r="D3941" s="146" t="s">
        <v>213</v>
      </c>
      <c r="E3941" s="146"/>
      <c r="F3941" s="58"/>
      <c r="G3941" s="58" t="s">
        <v>9</v>
      </c>
      <c r="H3941" s="146" t="s">
        <v>214</v>
      </c>
      <c r="I3941" s="146"/>
      <c r="J3941" s="58"/>
      <c r="K3941" s="58" t="s">
        <v>10</v>
      </c>
      <c r="L3941" s="180"/>
      <c r="M3941" s="181"/>
      <c r="N3941" s="58"/>
      <c r="O3941" s="58" t="s">
        <v>15</v>
      </c>
      <c r="P3941" s="47">
        <v>136</v>
      </c>
      <c r="Q3941" s="46" t="s">
        <v>16</v>
      </c>
      <c r="R3941" s="48">
        <v>154</v>
      </c>
    </row>
    <row r="3942" spans="2:18" thickBot="1" x14ac:dyDescent="0.35">
      <c r="B3942" s="148"/>
      <c r="C3942" s="149"/>
      <c r="D3942" s="149"/>
      <c r="E3942" s="149"/>
      <c r="F3942" s="149"/>
      <c r="G3942" s="149"/>
      <c r="H3942" s="149"/>
      <c r="I3942" s="149"/>
      <c r="J3942" s="149"/>
      <c r="K3942" s="149"/>
      <c r="L3942" s="149"/>
      <c r="M3942" s="149"/>
      <c r="N3942" s="149"/>
      <c r="O3942" s="149"/>
      <c r="P3942" s="149"/>
      <c r="Q3942" s="149"/>
      <c r="R3942" s="150"/>
    </row>
    <row r="3943" spans="2:18" thickBot="1" x14ac:dyDescent="0.35"/>
    <row r="3944" spans="2:18" x14ac:dyDescent="0.25">
      <c r="B3944" s="182" t="s">
        <v>17</v>
      </c>
      <c r="C3944" s="183"/>
      <c r="D3944" s="183"/>
      <c r="E3944" s="183"/>
      <c r="F3944" s="183"/>
      <c r="G3944" s="183"/>
      <c r="H3944" s="183"/>
      <c r="I3944" s="184"/>
      <c r="J3944" s="153" t="s">
        <v>24</v>
      </c>
      <c r="K3944" s="154"/>
      <c r="L3944" s="154"/>
      <c r="M3944" s="154"/>
      <c r="N3944" s="154"/>
      <c r="O3944" s="154"/>
      <c r="P3944" s="154"/>
      <c r="Q3944" s="154"/>
      <c r="R3944" s="155"/>
    </row>
    <row r="3945" spans="2:18" x14ac:dyDescent="0.25">
      <c r="B3945" s="185" t="s">
        <v>18</v>
      </c>
      <c r="C3945" s="187" t="s">
        <v>19</v>
      </c>
      <c r="D3945" s="187" t="s">
        <v>20</v>
      </c>
      <c r="E3945" s="180" t="s">
        <v>25</v>
      </c>
      <c r="F3945" s="181"/>
      <c r="G3945" s="180" t="s">
        <v>26</v>
      </c>
      <c r="H3945" s="181"/>
      <c r="I3945" s="187" t="s">
        <v>23</v>
      </c>
      <c r="J3945" s="156"/>
      <c r="K3945" s="157"/>
      <c r="L3945" s="157"/>
      <c r="M3945" s="157"/>
      <c r="N3945" s="157"/>
      <c r="O3945" s="157"/>
      <c r="P3945" s="157"/>
      <c r="Q3945" s="157"/>
      <c r="R3945" s="158"/>
    </row>
    <row r="3946" spans="2:18" x14ac:dyDescent="0.25">
      <c r="B3946" s="186"/>
      <c r="C3946" s="188"/>
      <c r="D3946" s="188"/>
      <c r="E3946" s="6" t="s">
        <v>21</v>
      </c>
      <c r="F3946" s="6" t="s">
        <v>22</v>
      </c>
      <c r="G3946" s="6" t="s">
        <v>21</v>
      </c>
      <c r="H3946" s="6" t="s">
        <v>22</v>
      </c>
      <c r="I3946" s="188"/>
      <c r="J3946" s="159"/>
      <c r="K3946" s="160"/>
      <c r="L3946" s="160"/>
      <c r="M3946" s="160"/>
      <c r="N3946" s="160"/>
      <c r="O3946" s="160"/>
      <c r="P3946" s="160"/>
      <c r="Q3946" s="160"/>
      <c r="R3946" s="161"/>
    </row>
    <row r="3947" spans="2:18" ht="28.15" customHeight="1" x14ac:dyDescent="0.25">
      <c r="B3947" s="29" t="s">
        <v>50</v>
      </c>
      <c r="C3947" s="12" t="s">
        <v>40</v>
      </c>
      <c r="D3947" s="44" t="s">
        <v>56</v>
      </c>
      <c r="E3947" s="43" t="s">
        <v>62</v>
      </c>
      <c r="F3947" s="15" t="s">
        <v>536</v>
      </c>
      <c r="G3947" s="6"/>
      <c r="H3947" s="6"/>
      <c r="I3947" s="115" t="s">
        <v>963</v>
      </c>
      <c r="J3947" s="164" t="s">
        <v>388</v>
      </c>
      <c r="K3947" s="165"/>
      <c r="L3947" s="165"/>
      <c r="M3947" s="165"/>
      <c r="N3947" s="165"/>
      <c r="O3947" s="165"/>
      <c r="P3947" s="165"/>
      <c r="Q3947" s="165"/>
      <c r="R3947" s="166"/>
    </row>
    <row r="3948" spans="2:18" ht="32.450000000000003" customHeight="1" x14ac:dyDescent="0.25">
      <c r="B3948" s="29" t="s">
        <v>50</v>
      </c>
      <c r="C3948" s="12" t="s">
        <v>40</v>
      </c>
      <c r="D3948" s="44" t="s">
        <v>56</v>
      </c>
      <c r="E3948" s="43" t="s">
        <v>62</v>
      </c>
      <c r="F3948" s="15" t="s">
        <v>536</v>
      </c>
      <c r="G3948" s="6"/>
      <c r="H3948" s="6"/>
      <c r="I3948" s="115" t="s">
        <v>963</v>
      </c>
      <c r="J3948" s="164" t="s">
        <v>392</v>
      </c>
      <c r="K3948" s="165"/>
      <c r="L3948" s="165"/>
      <c r="M3948" s="165"/>
      <c r="N3948" s="165"/>
      <c r="O3948" s="165"/>
      <c r="P3948" s="165"/>
      <c r="Q3948" s="165"/>
      <c r="R3948" s="166"/>
    </row>
    <row r="3949" spans="2:18" ht="39.6" customHeight="1" x14ac:dyDescent="0.25">
      <c r="B3949" s="29" t="s">
        <v>50</v>
      </c>
      <c r="C3949" s="12" t="s">
        <v>40</v>
      </c>
      <c r="D3949" s="44" t="s">
        <v>56</v>
      </c>
      <c r="E3949" s="43" t="s">
        <v>62</v>
      </c>
      <c r="F3949" s="15" t="s">
        <v>537</v>
      </c>
      <c r="G3949" s="6"/>
      <c r="H3949" s="6"/>
      <c r="I3949" s="115" t="s">
        <v>963</v>
      </c>
      <c r="J3949" s="164" t="s">
        <v>457</v>
      </c>
      <c r="K3949" s="165"/>
      <c r="L3949" s="165"/>
      <c r="M3949" s="165"/>
      <c r="N3949" s="165"/>
      <c r="O3949" s="165"/>
      <c r="P3949" s="165"/>
      <c r="Q3949" s="165"/>
      <c r="R3949" s="166"/>
    </row>
    <row r="3950" spans="2:18" ht="43.15" customHeight="1" x14ac:dyDescent="0.25">
      <c r="B3950" s="29" t="s">
        <v>50</v>
      </c>
      <c r="C3950" s="12" t="s">
        <v>40</v>
      </c>
      <c r="D3950" s="44" t="s">
        <v>56</v>
      </c>
      <c r="E3950" s="43" t="s">
        <v>62</v>
      </c>
      <c r="F3950" s="15" t="s">
        <v>537</v>
      </c>
      <c r="G3950" s="6"/>
      <c r="H3950" s="6"/>
      <c r="I3950" s="115" t="s">
        <v>963</v>
      </c>
      <c r="J3950" s="164" t="s">
        <v>392</v>
      </c>
      <c r="K3950" s="165"/>
      <c r="L3950" s="165"/>
      <c r="M3950" s="165"/>
      <c r="N3950" s="165"/>
      <c r="O3950" s="165"/>
      <c r="P3950" s="165"/>
      <c r="Q3950" s="165"/>
      <c r="R3950" s="166"/>
    </row>
    <row r="3951" spans="2:18" ht="36" customHeight="1" x14ac:dyDescent="0.25">
      <c r="B3951" s="11" t="s">
        <v>50</v>
      </c>
      <c r="C3951" s="12" t="s">
        <v>58</v>
      </c>
      <c r="D3951" s="12" t="s">
        <v>56</v>
      </c>
      <c r="E3951" s="12" t="s">
        <v>62</v>
      </c>
      <c r="F3951" s="12" t="s">
        <v>268</v>
      </c>
      <c r="G3951" s="3"/>
      <c r="H3951" s="3"/>
      <c r="I3951" s="115" t="s">
        <v>963</v>
      </c>
      <c r="J3951" s="164" t="s">
        <v>151</v>
      </c>
      <c r="K3951" s="165"/>
      <c r="L3951" s="165"/>
      <c r="M3951" s="165"/>
      <c r="N3951" s="165"/>
      <c r="O3951" s="165"/>
      <c r="P3951" s="165"/>
      <c r="Q3951" s="165"/>
      <c r="R3951" s="166"/>
    </row>
    <row r="3952" spans="2:18" ht="33.6" customHeight="1" x14ac:dyDescent="0.25">
      <c r="B3952" s="11" t="s">
        <v>94</v>
      </c>
      <c r="C3952" s="12" t="s">
        <v>58</v>
      </c>
      <c r="D3952" s="12" t="s">
        <v>56</v>
      </c>
      <c r="E3952" s="12" t="s">
        <v>62</v>
      </c>
      <c r="F3952" s="12" t="s">
        <v>268</v>
      </c>
      <c r="G3952" s="3"/>
      <c r="H3952" s="3"/>
      <c r="I3952" s="3"/>
      <c r="J3952" s="164" t="s">
        <v>93</v>
      </c>
      <c r="K3952" s="165"/>
      <c r="L3952" s="165"/>
      <c r="M3952" s="165"/>
      <c r="N3952" s="165"/>
      <c r="O3952" s="165"/>
      <c r="P3952" s="165"/>
      <c r="Q3952" s="165"/>
      <c r="R3952" s="166"/>
    </row>
    <row r="3953" spans="2:18" ht="31.9" customHeight="1" x14ac:dyDescent="0.25">
      <c r="B3953" s="191" t="s">
        <v>51</v>
      </c>
      <c r="C3953" s="192"/>
      <c r="D3953" s="192"/>
      <c r="E3953" s="192"/>
      <c r="F3953" s="192"/>
      <c r="G3953" s="192"/>
      <c r="H3953" s="192"/>
      <c r="I3953" s="193"/>
      <c r="J3953" s="167" t="s">
        <v>711</v>
      </c>
      <c r="K3953" s="168"/>
      <c r="L3953" s="168"/>
      <c r="M3953" s="168"/>
      <c r="N3953" s="168"/>
      <c r="O3953" s="168"/>
      <c r="P3953" s="168"/>
      <c r="Q3953" s="168"/>
      <c r="R3953" s="169"/>
    </row>
    <row r="3954" spans="2:18" ht="43.15" customHeight="1" x14ac:dyDescent="0.25">
      <c r="B3954" s="194"/>
      <c r="C3954" s="195"/>
      <c r="D3954" s="195"/>
      <c r="E3954" s="195"/>
      <c r="F3954" s="195"/>
      <c r="G3954" s="195"/>
      <c r="H3954" s="195"/>
      <c r="I3954" s="196"/>
      <c r="J3954" s="170"/>
      <c r="K3954" s="171"/>
      <c r="L3954" s="171"/>
      <c r="M3954" s="171"/>
      <c r="N3954" s="171"/>
      <c r="O3954" s="171"/>
      <c r="P3954" s="171"/>
      <c r="Q3954" s="171"/>
      <c r="R3954" s="172"/>
    </row>
    <row r="3955" spans="2:18" ht="29.45" customHeight="1" x14ac:dyDescent="0.25">
      <c r="B3955" s="191" t="s">
        <v>54</v>
      </c>
      <c r="C3955" s="192"/>
      <c r="D3955" s="192"/>
      <c r="E3955" s="192"/>
      <c r="F3955" s="192"/>
      <c r="G3955" s="192"/>
      <c r="H3955" s="192"/>
      <c r="I3955" s="193"/>
      <c r="J3955" s="132" t="s">
        <v>458</v>
      </c>
      <c r="K3955" s="133"/>
      <c r="L3955" s="133"/>
      <c r="M3955" s="133"/>
      <c r="N3955" s="133"/>
      <c r="O3955" s="133"/>
      <c r="P3955" s="133"/>
      <c r="Q3955" s="133"/>
      <c r="R3955" s="134"/>
    </row>
    <row r="3956" spans="2:18" ht="14.45" hidden="1" x14ac:dyDescent="0.3">
      <c r="B3956" s="194"/>
      <c r="C3956" s="195"/>
      <c r="D3956" s="195"/>
      <c r="E3956" s="195"/>
      <c r="F3956" s="195"/>
      <c r="G3956" s="195"/>
      <c r="H3956" s="195"/>
      <c r="I3956" s="196"/>
      <c r="J3956" s="135"/>
      <c r="K3956" s="136"/>
      <c r="L3956" s="136"/>
      <c r="M3956" s="136"/>
      <c r="N3956" s="136"/>
      <c r="O3956" s="136"/>
      <c r="P3956" s="136"/>
      <c r="Q3956" s="136"/>
      <c r="R3956" s="137"/>
    </row>
    <row r="3957" spans="2:18" ht="14.45" hidden="1" x14ac:dyDescent="0.3">
      <c r="B3957" s="191" t="s">
        <v>309</v>
      </c>
      <c r="C3957" s="192"/>
      <c r="D3957" s="192"/>
      <c r="E3957" s="192"/>
      <c r="F3957" s="192"/>
      <c r="G3957" s="192"/>
      <c r="H3957" s="192"/>
      <c r="I3957" s="193"/>
      <c r="J3957" s="135"/>
      <c r="K3957" s="136"/>
      <c r="L3957" s="136"/>
      <c r="M3957" s="136"/>
      <c r="N3957" s="136"/>
      <c r="O3957" s="136"/>
      <c r="P3957" s="136"/>
      <c r="Q3957" s="136"/>
      <c r="R3957" s="137"/>
    </row>
    <row r="3958" spans="2:18" ht="15.75" thickBot="1" x14ac:dyDescent="0.3">
      <c r="B3958" s="197"/>
      <c r="C3958" s="198"/>
      <c r="D3958" s="198"/>
      <c r="E3958" s="198"/>
      <c r="F3958" s="198"/>
      <c r="G3958" s="198"/>
      <c r="H3958" s="198"/>
      <c r="I3958" s="199"/>
      <c r="J3958" s="138"/>
      <c r="K3958" s="139"/>
      <c r="L3958" s="139"/>
      <c r="M3958" s="139"/>
      <c r="N3958" s="139"/>
      <c r="O3958" s="139"/>
      <c r="P3958" s="139"/>
      <c r="Q3958" s="139"/>
      <c r="R3958" s="140"/>
    </row>
    <row r="3959" spans="2:18" thickBot="1" x14ac:dyDescent="0.35"/>
    <row r="3960" spans="2:18" x14ac:dyDescent="0.25">
      <c r="B3960" s="173" t="s">
        <v>1</v>
      </c>
      <c r="C3960" s="154"/>
      <c r="D3960" s="154"/>
      <c r="E3960" s="154"/>
      <c r="F3960" s="154"/>
      <c r="G3960" s="154"/>
      <c r="H3960" s="154"/>
      <c r="I3960" s="154"/>
      <c r="J3960" s="154"/>
      <c r="K3960" s="154"/>
      <c r="L3960" s="154"/>
      <c r="M3960" s="154"/>
      <c r="N3960" s="154"/>
      <c r="O3960" s="154"/>
      <c r="P3960" s="154"/>
      <c r="Q3960" s="154"/>
      <c r="R3960" s="155"/>
    </row>
    <row r="3961" spans="2:18" x14ac:dyDescent="0.25">
      <c r="B3961" s="174"/>
      <c r="C3961" s="157"/>
      <c r="D3961" s="157"/>
      <c r="E3961" s="157"/>
      <c r="F3961" s="157"/>
      <c r="G3961" s="157"/>
      <c r="H3961" s="157"/>
      <c r="I3961" s="157"/>
      <c r="J3961" s="157"/>
      <c r="K3961" s="157"/>
      <c r="L3961" s="157"/>
      <c r="M3961" s="157"/>
      <c r="N3961" s="157"/>
      <c r="O3961" s="157"/>
      <c r="P3961" s="157"/>
      <c r="Q3961" s="157"/>
      <c r="R3961" s="158"/>
    </row>
    <row r="3962" spans="2:18" x14ac:dyDescent="0.25">
      <c r="B3962" s="174"/>
      <c r="C3962" s="157"/>
      <c r="D3962" s="157"/>
      <c r="E3962" s="157"/>
      <c r="F3962" s="157"/>
      <c r="G3962" s="157"/>
      <c r="H3962" s="157"/>
      <c r="I3962" s="157"/>
      <c r="J3962" s="157"/>
      <c r="K3962" s="157"/>
      <c r="L3962" s="157"/>
      <c r="M3962" s="157"/>
      <c r="N3962" s="157"/>
      <c r="O3962" s="157"/>
      <c r="P3962" s="157"/>
      <c r="Q3962" s="157"/>
      <c r="R3962" s="158"/>
    </row>
    <row r="3963" spans="2:18" x14ac:dyDescent="0.25">
      <c r="B3963" s="174" t="s">
        <v>2</v>
      </c>
      <c r="C3963" s="157"/>
      <c r="D3963" s="157"/>
      <c r="E3963" s="157"/>
      <c r="F3963" s="157"/>
      <c r="G3963" s="157"/>
      <c r="H3963" s="157"/>
      <c r="I3963" s="157"/>
      <c r="J3963" s="157"/>
      <c r="K3963" s="157"/>
      <c r="L3963" s="157"/>
      <c r="M3963" s="157"/>
      <c r="N3963" s="157"/>
      <c r="O3963" s="157"/>
      <c r="P3963" s="157"/>
      <c r="Q3963" s="157"/>
      <c r="R3963" s="158"/>
    </row>
    <row r="3964" spans="2:18" x14ac:dyDescent="0.25">
      <c r="B3964" s="174"/>
      <c r="C3964" s="157"/>
      <c r="D3964" s="157"/>
      <c r="E3964" s="157"/>
      <c r="F3964" s="157"/>
      <c r="G3964" s="157"/>
      <c r="H3964" s="157"/>
      <c r="I3964" s="157"/>
      <c r="J3964" s="157"/>
      <c r="K3964" s="157"/>
      <c r="L3964" s="157"/>
      <c r="M3964" s="157"/>
      <c r="N3964" s="157"/>
      <c r="O3964" s="157"/>
      <c r="P3964" s="157"/>
      <c r="Q3964" s="157"/>
      <c r="R3964" s="158"/>
    </row>
    <row r="3965" spans="2:18" ht="15.75" thickBot="1" x14ac:dyDescent="0.3">
      <c r="B3965" s="175" t="s">
        <v>3</v>
      </c>
      <c r="C3965" s="146"/>
      <c r="D3965" s="146"/>
      <c r="E3965" s="146"/>
      <c r="F3965" s="146"/>
      <c r="G3965" s="146"/>
      <c r="H3965" s="146"/>
      <c r="I3965" s="146"/>
      <c r="J3965" s="146"/>
      <c r="K3965" s="146"/>
      <c r="L3965" s="146"/>
      <c r="M3965" s="146"/>
      <c r="N3965" s="146"/>
      <c r="O3965" s="146"/>
      <c r="P3965" s="146"/>
      <c r="Q3965" s="146"/>
      <c r="R3965" s="176"/>
    </row>
    <row r="3966" spans="2:18" ht="14.45" x14ac:dyDescent="0.3">
      <c r="B3966" s="177"/>
      <c r="C3966" s="178"/>
      <c r="D3966" s="178"/>
      <c r="E3966" s="178"/>
      <c r="F3966" s="178"/>
      <c r="G3966" s="178"/>
      <c r="H3966" s="178"/>
      <c r="I3966" s="178"/>
      <c r="J3966" s="178"/>
      <c r="K3966" s="178"/>
      <c r="L3966" s="178"/>
      <c r="M3966" s="178"/>
      <c r="N3966" s="178"/>
      <c r="O3966" s="178"/>
      <c r="P3966" s="178"/>
      <c r="Q3966" s="178"/>
      <c r="R3966" s="9"/>
    </row>
    <row r="3967" spans="2:18" ht="15.75" thickBot="1" x14ac:dyDescent="0.3">
      <c r="B3967" s="143" t="s">
        <v>4</v>
      </c>
      <c r="C3967" s="144"/>
      <c r="D3967" s="146" t="s">
        <v>273</v>
      </c>
      <c r="E3967" s="146"/>
      <c r="F3967" s="58"/>
      <c r="G3967" s="58" t="s">
        <v>7</v>
      </c>
      <c r="H3967" s="179">
        <v>43562</v>
      </c>
      <c r="I3967" s="146"/>
      <c r="J3967" s="58"/>
      <c r="K3967" s="58" t="s">
        <v>11</v>
      </c>
      <c r="L3967" s="147" t="s">
        <v>228</v>
      </c>
      <c r="M3967" s="147"/>
      <c r="N3967" s="58"/>
      <c r="O3967" s="58" t="s">
        <v>13</v>
      </c>
      <c r="P3967" s="28" t="s">
        <v>319</v>
      </c>
      <c r="Q3967" s="144"/>
      <c r="R3967" s="145"/>
    </row>
    <row r="3968" spans="2:18" ht="14.45" x14ac:dyDescent="0.3">
      <c r="B3968" s="143"/>
      <c r="C3968" s="144"/>
      <c r="D3968" s="144"/>
      <c r="E3968" s="144"/>
      <c r="F3968" s="144"/>
      <c r="G3968" s="144"/>
      <c r="H3968" s="144"/>
      <c r="I3968" s="144"/>
      <c r="J3968" s="144"/>
      <c r="K3968" s="144"/>
      <c r="L3968" s="144"/>
      <c r="M3968" s="144"/>
      <c r="N3968" s="144"/>
      <c r="O3968" s="144"/>
      <c r="P3968" s="144"/>
      <c r="Q3968" s="144"/>
      <c r="R3968" s="145"/>
    </row>
    <row r="3969" spans="2:18" ht="15.75" thickBot="1" x14ac:dyDescent="0.3">
      <c r="B3969" s="143" t="s">
        <v>5</v>
      </c>
      <c r="C3969" s="144"/>
      <c r="D3969" s="146"/>
      <c r="E3969" s="146"/>
      <c r="F3969" s="58"/>
      <c r="G3969" s="58" t="s">
        <v>8</v>
      </c>
      <c r="H3969" s="146">
        <v>1230</v>
      </c>
      <c r="I3969" s="146"/>
      <c r="J3969" s="58"/>
      <c r="K3969" s="58" t="s">
        <v>12</v>
      </c>
      <c r="L3969" s="180"/>
      <c r="M3969" s="181"/>
      <c r="N3969" s="58"/>
      <c r="O3969" s="58" t="s">
        <v>14</v>
      </c>
      <c r="P3969" s="28" t="s">
        <v>321</v>
      </c>
      <c r="Q3969" s="144"/>
      <c r="R3969" s="145"/>
    </row>
    <row r="3970" spans="2:18" ht="14.45" x14ac:dyDescent="0.3">
      <c r="B3970" s="143"/>
      <c r="C3970" s="144"/>
      <c r="D3970" s="144"/>
      <c r="E3970" s="144"/>
      <c r="F3970" s="144"/>
      <c r="G3970" s="144"/>
      <c r="H3970" s="144"/>
      <c r="I3970" s="144"/>
      <c r="J3970" s="144"/>
      <c r="K3970" s="144"/>
      <c r="L3970" s="144"/>
      <c r="M3970" s="144"/>
      <c r="N3970" s="144"/>
      <c r="O3970" s="144"/>
      <c r="P3970" s="144"/>
      <c r="Q3970" s="144"/>
      <c r="R3970" s="145"/>
    </row>
    <row r="3971" spans="2:18" ht="15.75" thickBot="1" x14ac:dyDescent="0.3">
      <c r="B3971" s="143" t="s">
        <v>6</v>
      </c>
      <c r="C3971" s="144"/>
      <c r="D3971" s="146" t="s">
        <v>213</v>
      </c>
      <c r="E3971" s="146"/>
      <c r="F3971" s="58"/>
      <c r="G3971" s="58" t="s">
        <v>9</v>
      </c>
      <c r="H3971" s="146" t="s">
        <v>214</v>
      </c>
      <c r="I3971" s="146"/>
      <c r="J3971" s="58"/>
      <c r="K3971" s="58" t="s">
        <v>10</v>
      </c>
      <c r="L3971" s="180"/>
      <c r="M3971" s="181"/>
      <c r="N3971" s="58"/>
      <c r="O3971" s="58" t="s">
        <v>15</v>
      </c>
      <c r="P3971" s="47">
        <v>137</v>
      </c>
      <c r="Q3971" s="46" t="s">
        <v>16</v>
      </c>
      <c r="R3971" s="48">
        <v>154</v>
      </c>
    </row>
    <row r="3972" spans="2:18" thickBot="1" x14ac:dyDescent="0.35">
      <c r="B3972" s="148"/>
      <c r="C3972" s="149"/>
      <c r="D3972" s="149"/>
      <c r="E3972" s="149"/>
      <c r="F3972" s="149"/>
      <c r="G3972" s="149"/>
      <c r="H3972" s="149"/>
      <c r="I3972" s="149"/>
      <c r="J3972" s="149"/>
      <c r="K3972" s="149"/>
      <c r="L3972" s="149"/>
      <c r="M3972" s="149"/>
      <c r="N3972" s="149"/>
      <c r="O3972" s="149"/>
      <c r="P3972" s="149"/>
      <c r="Q3972" s="149"/>
      <c r="R3972" s="150"/>
    </row>
    <row r="3973" spans="2:18" thickBot="1" x14ac:dyDescent="0.35"/>
    <row r="3974" spans="2:18" x14ac:dyDescent="0.25">
      <c r="B3974" s="182" t="s">
        <v>17</v>
      </c>
      <c r="C3974" s="183"/>
      <c r="D3974" s="183"/>
      <c r="E3974" s="183"/>
      <c r="F3974" s="183"/>
      <c r="G3974" s="183"/>
      <c r="H3974" s="183"/>
      <c r="I3974" s="184"/>
      <c r="J3974" s="153" t="s">
        <v>24</v>
      </c>
      <c r="K3974" s="154"/>
      <c r="L3974" s="154"/>
      <c r="M3974" s="154"/>
      <c r="N3974" s="154"/>
      <c r="O3974" s="154"/>
      <c r="P3974" s="154"/>
      <c r="Q3974" s="154"/>
      <c r="R3974" s="155"/>
    </row>
    <row r="3975" spans="2:18" x14ac:dyDescent="0.25">
      <c r="B3975" s="185" t="s">
        <v>18</v>
      </c>
      <c r="C3975" s="187" t="s">
        <v>19</v>
      </c>
      <c r="D3975" s="187" t="s">
        <v>20</v>
      </c>
      <c r="E3975" s="180" t="s">
        <v>25</v>
      </c>
      <c r="F3975" s="181"/>
      <c r="G3975" s="180" t="s">
        <v>26</v>
      </c>
      <c r="H3975" s="181"/>
      <c r="I3975" s="187" t="s">
        <v>23</v>
      </c>
      <c r="J3975" s="156"/>
      <c r="K3975" s="157"/>
      <c r="L3975" s="157"/>
      <c r="M3975" s="157"/>
      <c r="N3975" s="157"/>
      <c r="O3975" s="157"/>
      <c r="P3975" s="157"/>
      <c r="Q3975" s="157"/>
      <c r="R3975" s="158"/>
    </row>
    <row r="3976" spans="2:18" x14ac:dyDescent="0.25">
      <c r="B3976" s="186"/>
      <c r="C3976" s="188"/>
      <c r="D3976" s="188"/>
      <c r="E3976" s="6" t="s">
        <v>21</v>
      </c>
      <c r="F3976" s="6" t="s">
        <v>22</v>
      </c>
      <c r="G3976" s="6" t="s">
        <v>21</v>
      </c>
      <c r="H3976" s="6" t="s">
        <v>22</v>
      </c>
      <c r="I3976" s="188"/>
      <c r="J3976" s="159"/>
      <c r="K3976" s="160"/>
      <c r="L3976" s="160"/>
      <c r="M3976" s="160"/>
      <c r="N3976" s="160"/>
      <c r="O3976" s="160"/>
      <c r="P3976" s="160"/>
      <c r="Q3976" s="160"/>
      <c r="R3976" s="161"/>
    </row>
    <row r="3977" spans="2:18" ht="33.6" customHeight="1" x14ac:dyDescent="0.25">
      <c r="B3977" s="29" t="s">
        <v>50</v>
      </c>
      <c r="C3977" s="12" t="s">
        <v>40</v>
      </c>
      <c r="D3977" s="44" t="s">
        <v>56</v>
      </c>
      <c r="E3977" s="43" t="s">
        <v>62</v>
      </c>
      <c r="F3977" s="15" t="s">
        <v>536</v>
      </c>
      <c r="G3977" s="6"/>
      <c r="H3977" s="6"/>
      <c r="I3977" s="115" t="s">
        <v>964</v>
      </c>
      <c r="J3977" s="164" t="s">
        <v>388</v>
      </c>
      <c r="K3977" s="165"/>
      <c r="L3977" s="165"/>
      <c r="M3977" s="165"/>
      <c r="N3977" s="165"/>
      <c r="O3977" s="165"/>
      <c r="P3977" s="165"/>
      <c r="Q3977" s="165"/>
      <c r="R3977" s="166"/>
    </row>
    <row r="3978" spans="2:18" ht="35.450000000000003" customHeight="1" x14ac:dyDescent="0.25">
      <c r="B3978" s="29" t="s">
        <v>50</v>
      </c>
      <c r="C3978" s="12" t="s">
        <v>40</v>
      </c>
      <c r="D3978" s="44" t="s">
        <v>56</v>
      </c>
      <c r="E3978" s="43" t="s">
        <v>62</v>
      </c>
      <c r="F3978" s="15" t="s">
        <v>536</v>
      </c>
      <c r="G3978" s="6"/>
      <c r="H3978" s="6"/>
      <c r="I3978" s="115" t="s">
        <v>964</v>
      </c>
      <c r="J3978" s="164" t="s">
        <v>457</v>
      </c>
      <c r="K3978" s="165"/>
      <c r="L3978" s="165"/>
      <c r="M3978" s="165"/>
      <c r="N3978" s="165"/>
      <c r="O3978" s="165"/>
      <c r="P3978" s="165"/>
      <c r="Q3978" s="165"/>
      <c r="R3978" s="166"/>
    </row>
    <row r="3979" spans="2:18" ht="31.9" customHeight="1" x14ac:dyDescent="0.25">
      <c r="B3979" s="29" t="s">
        <v>50</v>
      </c>
      <c r="C3979" s="12" t="s">
        <v>40</v>
      </c>
      <c r="D3979" s="44" t="s">
        <v>184</v>
      </c>
      <c r="E3979" s="43" t="s">
        <v>62</v>
      </c>
      <c r="F3979" s="15" t="s">
        <v>537</v>
      </c>
      <c r="G3979" s="6"/>
      <c r="H3979" s="6"/>
      <c r="I3979" s="115" t="s">
        <v>964</v>
      </c>
      <c r="J3979" s="164" t="s">
        <v>320</v>
      </c>
      <c r="K3979" s="165"/>
      <c r="L3979" s="165"/>
      <c r="M3979" s="165"/>
      <c r="N3979" s="165"/>
      <c r="O3979" s="165"/>
      <c r="P3979" s="165"/>
      <c r="Q3979" s="165"/>
      <c r="R3979" s="166"/>
    </row>
    <row r="3980" spans="2:18" ht="35.450000000000003" customHeight="1" x14ac:dyDescent="0.25">
      <c r="B3980" s="29" t="s">
        <v>50</v>
      </c>
      <c r="C3980" s="12" t="s">
        <v>40</v>
      </c>
      <c r="D3980" s="44" t="s">
        <v>63</v>
      </c>
      <c r="E3980" s="43" t="s">
        <v>62</v>
      </c>
      <c r="F3980" s="15" t="s">
        <v>537</v>
      </c>
      <c r="G3980" s="6"/>
      <c r="H3980" s="6"/>
      <c r="I3980" s="115" t="s">
        <v>964</v>
      </c>
      <c r="J3980" s="164" t="s">
        <v>78</v>
      </c>
      <c r="K3980" s="165"/>
      <c r="L3980" s="165"/>
      <c r="M3980" s="165"/>
      <c r="N3980" s="165"/>
      <c r="O3980" s="165"/>
      <c r="P3980" s="165"/>
      <c r="Q3980" s="165"/>
      <c r="R3980" s="166"/>
    </row>
    <row r="3981" spans="2:18" ht="33.6" customHeight="1" x14ac:dyDescent="0.25">
      <c r="B3981" s="11" t="s">
        <v>50</v>
      </c>
      <c r="C3981" s="12" t="s">
        <v>58</v>
      </c>
      <c r="D3981" s="12" t="s">
        <v>56</v>
      </c>
      <c r="E3981" s="12" t="s">
        <v>294</v>
      </c>
      <c r="F3981" s="12" t="s">
        <v>268</v>
      </c>
      <c r="G3981" s="3"/>
      <c r="H3981" s="3"/>
      <c r="I3981" s="115" t="s">
        <v>964</v>
      </c>
      <c r="J3981" s="164" t="s">
        <v>151</v>
      </c>
      <c r="K3981" s="165"/>
      <c r="L3981" s="165"/>
      <c r="M3981" s="165"/>
      <c r="N3981" s="165"/>
      <c r="O3981" s="165"/>
      <c r="P3981" s="165"/>
      <c r="Q3981" s="165"/>
      <c r="R3981" s="166"/>
    </row>
    <row r="3982" spans="2:18" ht="33" customHeight="1" x14ac:dyDescent="0.25">
      <c r="B3982" s="11" t="s">
        <v>94</v>
      </c>
      <c r="C3982" s="12" t="s">
        <v>58</v>
      </c>
      <c r="D3982" s="12" t="s">
        <v>56</v>
      </c>
      <c r="E3982" s="12" t="s">
        <v>294</v>
      </c>
      <c r="F3982" s="12" t="s">
        <v>268</v>
      </c>
      <c r="G3982" s="3"/>
      <c r="H3982" s="3"/>
      <c r="I3982" s="3"/>
      <c r="J3982" s="164" t="s">
        <v>93</v>
      </c>
      <c r="K3982" s="165"/>
      <c r="L3982" s="165"/>
      <c r="M3982" s="165"/>
      <c r="N3982" s="165"/>
      <c r="O3982" s="165"/>
      <c r="P3982" s="165"/>
      <c r="Q3982" s="165"/>
      <c r="R3982" s="166"/>
    </row>
    <row r="3983" spans="2:18" ht="37.9" customHeight="1" x14ac:dyDescent="0.25">
      <c r="B3983" s="191" t="s">
        <v>51</v>
      </c>
      <c r="C3983" s="192"/>
      <c r="D3983" s="192"/>
      <c r="E3983" s="192"/>
      <c r="F3983" s="192"/>
      <c r="G3983" s="192"/>
      <c r="H3983" s="192"/>
      <c r="I3983" s="193"/>
      <c r="J3983" s="167" t="s">
        <v>711</v>
      </c>
      <c r="K3983" s="168"/>
      <c r="L3983" s="168"/>
      <c r="M3983" s="168"/>
      <c r="N3983" s="168"/>
      <c r="O3983" s="168"/>
      <c r="P3983" s="168"/>
      <c r="Q3983" s="168"/>
      <c r="R3983" s="169"/>
    </row>
    <row r="3984" spans="2:18" ht="39" customHeight="1" x14ac:dyDescent="0.25">
      <c r="B3984" s="194"/>
      <c r="C3984" s="195"/>
      <c r="D3984" s="195"/>
      <c r="E3984" s="195"/>
      <c r="F3984" s="195"/>
      <c r="G3984" s="195"/>
      <c r="H3984" s="195"/>
      <c r="I3984" s="196"/>
      <c r="J3984" s="170"/>
      <c r="K3984" s="171"/>
      <c r="L3984" s="171"/>
      <c r="M3984" s="171"/>
      <c r="N3984" s="171"/>
      <c r="O3984" s="171"/>
      <c r="P3984" s="171"/>
      <c r="Q3984" s="171"/>
      <c r="R3984" s="172"/>
    </row>
    <row r="3985" spans="2:18" ht="31.15" customHeight="1" x14ac:dyDescent="0.25">
      <c r="B3985" s="191" t="s">
        <v>54</v>
      </c>
      <c r="C3985" s="192"/>
      <c r="D3985" s="192"/>
      <c r="E3985" s="192"/>
      <c r="F3985" s="192"/>
      <c r="G3985" s="192"/>
      <c r="H3985" s="192"/>
      <c r="I3985" s="193"/>
      <c r="J3985" s="132" t="s">
        <v>422</v>
      </c>
      <c r="K3985" s="133"/>
      <c r="L3985" s="133"/>
      <c r="M3985" s="133"/>
      <c r="N3985" s="133"/>
      <c r="O3985" s="133"/>
      <c r="P3985" s="133"/>
      <c r="Q3985" s="133"/>
      <c r="R3985" s="134"/>
    </row>
    <row r="3986" spans="2:18" ht="14.45" hidden="1" x14ac:dyDescent="0.3">
      <c r="B3986" s="194"/>
      <c r="C3986" s="195"/>
      <c r="D3986" s="195"/>
      <c r="E3986" s="195"/>
      <c r="F3986" s="195"/>
      <c r="G3986" s="195"/>
      <c r="H3986" s="195"/>
      <c r="I3986" s="196"/>
      <c r="J3986" s="135"/>
      <c r="K3986" s="136"/>
      <c r="L3986" s="136"/>
      <c r="M3986" s="136"/>
      <c r="N3986" s="136"/>
      <c r="O3986" s="136"/>
      <c r="P3986" s="136"/>
      <c r="Q3986" s="136"/>
      <c r="R3986" s="137"/>
    </row>
    <row r="3987" spans="2:18" ht="14.45" hidden="1" x14ac:dyDescent="0.3">
      <c r="B3987" s="191" t="s">
        <v>309</v>
      </c>
      <c r="C3987" s="192"/>
      <c r="D3987" s="192"/>
      <c r="E3987" s="192"/>
      <c r="F3987" s="192"/>
      <c r="G3987" s="192"/>
      <c r="H3987" s="192"/>
      <c r="I3987" s="193"/>
      <c r="J3987" s="135"/>
      <c r="K3987" s="136"/>
      <c r="L3987" s="136"/>
      <c r="M3987" s="136"/>
      <c r="N3987" s="136"/>
      <c r="O3987" s="136"/>
      <c r="P3987" s="136"/>
      <c r="Q3987" s="136"/>
      <c r="R3987" s="137"/>
    </row>
    <row r="3988" spans="2:18" ht="15.75" thickBot="1" x14ac:dyDescent="0.3">
      <c r="B3988" s="197"/>
      <c r="C3988" s="198"/>
      <c r="D3988" s="198"/>
      <c r="E3988" s="198"/>
      <c r="F3988" s="198"/>
      <c r="G3988" s="198"/>
      <c r="H3988" s="198"/>
      <c r="I3988" s="199"/>
      <c r="J3988" s="138"/>
      <c r="K3988" s="139"/>
      <c r="L3988" s="139"/>
      <c r="M3988" s="139"/>
      <c r="N3988" s="139"/>
      <c r="O3988" s="139"/>
      <c r="P3988" s="139"/>
      <c r="Q3988" s="139"/>
      <c r="R3988" s="140"/>
    </row>
    <row r="3989" spans="2:18" thickBot="1" x14ac:dyDescent="0.35"/>
    <row r="3990" spans="2:18" x14ac:dyDescent="0.25">
      <c r="B3990" s="173" t="s">
        <v>1</v>
      </c>
      <c r="C3990" s="154"/>
      <c r="D3990" s="154"/>
      <c r="E3990" s="154"/>
      <c r="F3990" s="154"/>
      <c r="G3990" s="154"/>
      <c r="H3990" s="154"/>
      <c r="I3990" s="154"/>
      <c r="J3990" s="154"/>
      <c r="K3990" s="154"/>
      <c r="L3990" s="154"/>
      <c r="M3990" s="154"/>
      <c r="N3990" s="154"/>
      <c r="O3990" s="154"/>
      <c r="P3990" s="154"/>
      <c r="Q3990" s="154"/>
      <c r="R3990" s="155"/>
    </row>
    <row r="3991" spans="2:18" x14ac:dyDescent="0.25">
      <c r="B3991" s="174"/>
      <c r="C3991" s="157"/>
      <c r="D3991" s="157"/>
      <c r="E3991" s="157"/>
      <c r="F3991" s="157"/>
      <c r="G3991" s="157"/>
      <c r="H3991" s="157"/>
      <c r="I3991" s="157"/>
      <c r="J3991" s="157"/>
      <c r="K3991" s="157"/>
      <c r="L3991" s="157"/>
      <c r="M3991" s="157"/>
      <c r="N3991" s="157"/>
      <c r="O3991" s="157"/>
      <c r="P3991" s="157"/>
      <c r="Q3991" s="157"/>
      <c r="R3991" s="158"/>
    </row>
    <row r="3992" spans="2:18" x14ac:dyDescent="0.25">
      <c r="B3992" s="174"/>
      <c r="C3992" s="157"/>
      <c r="D3992" s="157"/>
      <c r="E3992" s="157"/>
      <c r="F3992" s="157"/>
      <c r="G3992" s="157"/>
      <c r="H3992" s="157"/>
      <c r="I3992" s="157"/>
      <c r="J3992" s="157"/>
      <c r="K3992" s="157"/>
      <c r="L3992" s="157"/>
      <c r="M3992" s="157"/>
      <c r="N3992" s="157"/>
      <c r="O3992" s="157"/>
      <c r="P3992" s="157"/>
      <c r="Q3992" s="157"/>
      <c r="R3992" s="158"/>
    </row>
    <row r="3993" spans="2:18" x14ac:dyDescent="0.25">
      <c r="B3993" s="174" t="s">
        <v>2</v>
      </c>
      <c r="C3993" s="157"/>
      <c r="D3993" s="157"/>
      <c r="E3993" s="157"/>
      <c r="F3993" s="157"/>
      <c r="G3993" s="157"/>
      <c r="H3993" s="157"/>
      <c r="I3993" s="157"/>
      <c r="J3993" s="157"/>
      <c r="K3993" s="157"/>
      <c r="L3993" s="157"/>
      <c r="M3993" s="157"/>
      <c r="N3993" s="157"/>
      <c r="O3993" s="157"/>
      <c r="P3993" s="157"/>
      <c r="Q3993" s="157"/>
      <c r="R3993" s="158"/>
    </row>
    <row r="3994" spans="2:18" x14ac:dyDescent="0.25">
      <c r="B3994" s="174"/>
      <c r="C3994" s="157"/>
      <c r="D3994" s="157"/>
      <c r="E3994" s="157"/>
      <c r="F3994" s="157"/>
      <c r="G3994" s="157"/>
      <c r="H3994" s="157"/>
      <c r="I3994" s="157"/>
      <c r="J3994" s="157"/>
      <c r="K3994" s="157"/>
      <c r="L3994" s="157"/>
      <c r="M3994" s="157"/>
      <c r="N3994" s="157"/>
      <c r="O3994" s="157"/>
      <c r="P3994" s="157"/>
      <c r="Q3994" s="157"/>
      <c r="R3994" s="158"/>
    </row>
    <row r="3995" spans="2:18" ht="15.75" thickBot="1" x14ac:dyDescent="0.3">
      <c r="B3995" s="175" t="s">
        <v>3</v>
      </c>
      <c r="C3995" s="146"/>
      <c r="D3995" s="146"/>
      <c r="E3995" s="146"/>
      <c r="F3995" s="146"/>
      <c r="G3995" s="146"/>
      <c r="H3995" s="146"/>
      <c r="I3995" s="146"/>
      <c r="J3995" s="146"/>
      <c r="K3995" s="146"/>
      <c r="L3995" s="146"/>
      <c r="M3995" s="146"/>
      <c r="N3995" s="146"/>
      <c r="O3995" s="146"/>
      <c r="P3995" s="146"/>
      <c r="Q3995" s="146"/>
      <c r="R3995" s="176"/>
    </row>
    <row r="3996" spans="2:18" ht="14.45" x14ac:dyDescent="0.3">
      <c r="B3996" s="177"/>
      <c r="C3996" s="178"/>
      <c r="D3996" s="178"/>
      <c r="E3996" s="178"/>
      <c r="F3996" s="178"/>
      <c r="G3996" s="178"/>
      <c r="H3996" s="178"/>
      <c r="I3996" s="178"/>
      <c r="J3996" s="178"/>
      <c r="K3996" s="178"/>
      <c r="L3996" s="178"/>
      <c r="M3996" s="178"/>
      <c r="N3996" s="178"/>
      <c r="O3996" s="178"/>
      <c r="P3996" s="178"/>
      <c r="Q3996" s="178"/>
      <c r="R3996" s="9"/>
    </row>
    <row r="3997" spans="2:18" ht="15.75" thickBot="1" x14ac:dyDescent="0.3">
      <c r="B3997" s="143" t="s">
        <v>4</v>
      </c>
      <c r="C3997" s="144"/>
      <c r="D3997" s="146" t="s">
        <v>273</v>
      </c>
      <c r="E3997" s="146"/>
      <c r="F3997" s="58"/>
      <c r="G3997" s="58" t="s">
        <v>7</v>
      </c>
      <c r="H3997" s="179">
        <v>43562</v>
      </c>
      <c r="I3997" s="146"/>
      <c r="J3997" s="58"/>
      <c r="K3997" s="58" t="s">
        <v>11</v>
      </c>
      <c r="L3997" s="147" t="s">
        <v>228</v>
      </c>
      <c r="M3997" s="147"/>
      <c r="N3997" s="58"/>
      <c r="O3997" s="58" t="s">
        <v>13</v>
      </c>
      <c r="P3997" s="108" t="s">
        <v>321</v>
      </c>
      <c r="Q3997" s="144"/>
      <c r="R3997" s="145"/>
    </row>
    <row r="3998" spans="2:18" ht="14.45" x14ac:dyDescent="0.3">
      <c r="B3998" s="143"/>
      <c r="C3998" s="144"/>
      <c r="D3998" s="144"/>
      <c r="E3998" s="144"/>
      <c r="F3998" s="144"/>
      <c r="G3998" s="144"/>
      <c r="H3998" s="144"/>
      <c r="I3998" s="144"/>
      <c r="J3998" s="144"/>
      <c r="K3998" s="144"/>
      <c r="L3998" s="144"/>
      <c r="M3998" s="144"/>
      <c r="N3998" s="144"/>
      <c r="O3998" s="144"/>
      <c r="P3998" s="144"/>
      <c r="Q3998" s="144"/>
      <c r="R3998" s="145"/>
    </row>
    <row r="3999" spans="2:18" ht="15.75" thickBot="1" x14ac:dyDescent="0.3">
      <c r="B3999" s="143" t="s">
        <v>5</v>
      </c>
      <c r="C3999" s="144"/>
      <c r="D3999" s="146"/>
      <c r="E3999" s="146"/>
      <c r="F3999" s="58"/>
      <c r="G3999" s="58" t="s">
        <v>8</v>
      </c>
      <c r="H3999" s="146">
        <v>1230</v>
      </c>
      <c r="I3999" s="146"/>
      <c r="J3999" s="58"/>
      <c r="K3999" s="58" t="s">
        <v>12</v>
      </c>
      <c r="L3999" s="180"/>
      <c r="M3999" s="181"/>
      <c r="N3999" s="58"/>
      <c r="O3999" s="58" t="s">
        <v>14</v>
      </c>
      <c r="P3999" s="100" t="s">
        <v>459</v>
      </c>
      <c r="Q3999" s="144"/>
      <c r="R3999" s="145"/>
    </row>
    <row r="4000" spans="2:18" ht="14.45" x14ac:dyDescent="0.3">
      <c r="B4000" s="143"/>
      <c r="C4000" s="144"/>
      <c r="D4000" s="144"/>
      <c r="E4000" s="144"/>
      <c r="F4000" s="144"/>
      <c r="G4000" s="144"/>
      <c r="H4000" s="144"/>
      <c r="I4000" s="144"/>
      <c r="J4000" s="144"/>
      <c r="K4000" s="144"/>
      <c r="L4000" s="144"/>
      <c r="M4000" s="144"/>
      <c r="N4000" s="144"/>
      <c r="O4000" s="144"/>
      <c r="P4000" s="144"/>
      <c r="Q4000" s="144"/>
      <c r="R4000" s="145"/>
    </row>
    <row r="4001" spans="2:18" ht="15.75" thickBot="1" x14ac:dyDescent="0.3">
      <c r="B4001" s="143" t="s">
        <v>6</v>
      </c>
      <c r="C4001" s="144"/>
      <c r="D4001" s="146" t="s">
        <v>213</v>
      </c>
      <c r="E4001" s="146"/>
      <c r="F4001" s="58"/>
      <c r="G4001" s="58" t="s">
        <v>9</v>
      </c>
      <c r="H4001" s="146" t="s">
        <v>214</v>
      </c>
      <c r="I4001" s="146"/>
      <c r="J4001" s="58"/>
      <c r="K4001" s="58" t="s">
        <v>10</v>
      </c>
      <c r="L4001" s="180"/>
      <c r="M4001" s="181"/>
      <c r="N4001" s="58"/>
      <c r="O4001" s="58" t="s">
        <v>15</v>
      </c>
      <c r="P4001" s="47">
        <v>138</v>
      </c>
      <c r="Q4001" s="46" t="s">
        <v>16</v>
      </c>
      <c r="R4001" s="48">
        <v>154</v>
      </c>
    </row>
    <row r="4002" spans="2:18" thickBot="1" x14ac:dyDescent="0.35">
      <c r="B4002" s="148"/>
      <c r="C4002" s="149"/>
      <c r="D4002" s="149"/>
      <c r="E4002" s="149"/>
      <c r="F4002" s="149"/>
      <c r="G4002" s="149"/>
      <c r="H4002" s="149"/>
      <c r="I4002" s="149"/>
      <c r="J4002" s="149"/>
      <c r="K4002" s="149"/>
      <c r="L4002" s="149"/>
      <c r="M4002" s="149"/>
      <c r="N4002" s="149"/>
      <c r="O4002" s="149"/>
      <c r="P4002" s="149"/>
      <c r="Q4002" s="149"/>
      <c r="R4002" s="150"/>
    </row>
    <row r="4003" spans="2:18" thickBot="1" x14ac:dyDescent="0.35"/>
    <row r="4004" spans="2:18" x14ac:dyDescent="0.25">
      <c r="B4004" s="182" t="s">
        <v>17</v>
      </c>
      <c r="C4004" s="183"/>
      <c r="D4004" s="183"/>
      <c r="E4004" s="183"/>
      <c r="F4004" s="183"/>
      <c r="G4004" s="183"/>
      <c r="H4004" s="183"/>
      <c r="I4004" s="184"/>
      <c r="J4004" s="153" t="s">
        <v>24</v>
      </c>
      <c r="K4004" s="154"/>
      <c r="L4004" s="154"/>
      <c r="M4004" s="154"/>
      <c r="N4004" s="154"/>
      <c r="O4004" s="154"/>
      <c r="P4004" s="154"/>
      <c r="Q4004" s="154"/>
      <c r="R4004" s="155"/>
    </row>
    <row r="4005" spans="2:18" x14ac:dyDescent="0.25">
      <c r="B4005" s="185" t="s">
        <v>18</v>
      </c>
      <c r="C4005" s="187" t="s">
        <v>19</v>
      </c>
      <c r="D4005" s="187" t="s">
        <v>20</v>
      </c>
      <c r="E4005" s="180" t="s">
        <v>25</v>
      </c>
      <c r="F4005" s="181"/>
      <c r="G4005" s="180" t="s">
        <v>26</v>
      </c>
      <c r="H4005" s="181"/>
      <c r="I4005" s="187" t="s">
        <v>23</v>
      </c>
      <c r="J4005" s="156"/>
      <c r="K4005" s="157"/>
      <c r="L4005" s="157"/>
      <c r="M4005" s="157"/>
      <c r="N4005" s="157"/>
      <c r="O4005" s="157"/>
      <c r="P4005" s="157"/>
      <c r="Q4005" s="157"/>
      <c r="R4005" s="158"/>
    </row>
    <row r="4006" spans="2:18" x14ac:dyDescent="0.25">
      <c r="B4006" s="186"/>
      <c r="C4006" s="188"/>
      <c r="D4006" s="188"/>
      <c r="E4006" s="6" t="s">
        <v>21</v>
      </c>
      <c r="F4006" s="6" t="s">
        <v>22</v>
      </c>
      <c r="G4006" s="6" t="s">
        <v>21</v>
      </c>
      <c r="H4006" s="6" t="s">
        <v>22</v>
      </c>
      <c r="I4006" s="188"/>
      <c r="J4006" s="159"/>
      <c r="K4006" s="160"/>
      <c r="L4006" s="160"/>
      <c r="M4006" s="160"/>
      <c r="N4006" s="160"/>
      <c r="O4006" s="160"/>
      <c r="P4006" s="160"/>
      <c r="Q4006" s="160"/>
      <c r="R4006" s="161"/>
    </row>
    <row r="4007" spans="2:18" ht="28.9" customHeight="1" x14ac:dyDescent="0.25">
      <c r="B4007" s="11" t="s">
        <v>50</v>
      </c>
      <c r="C4007" s="12" t="s">
        <v>58</v>
      </c>
      <c r="D4007" s="12" t="s">
        <v>56</v>
      </c>
      <c r="E4007" s="12" t="s">
        <v>461</v>
      </c>
      <c r="F4007" s="12" t="s">
        <v>268</v>
      </c>
      <c r="G4007" s="3"/>
      <c r="H4007" s="3"/>
      <c r="I4007" s="97" t="s">
        <v>965</v>
      </c>
      <c r="J4007" s="164" t="s">
        <v>151</v>
      </c>
      <c r="K4007" s="165"/>
      <c r="L4007" s="165"/>
      <c r="M4007" s="165"/>
      <c r="N4007" s="165"/>
      <c r="O4007" s="165"/>
      <c r="P4007" s="165"/>
      <c r="Q4007" s="165"/>
      <c r="R4007" s="166"/>
    </row>
    <row r="4008" spans="2:18" ht="35.450000000000003" customHeight="1" x14ac:dyDescent="0.25">
      <c r="B4008" s="11" t="s">
        <v>94</v>
      </c>
      <c r="C4008" s="12" t="s">
        <v>58</v>
      </c>
      <c r="D4008" s="12" t="s">
        <v>56</v>
      </c>
      <c r="E4008" s="12" t="s">
        <v>461</v>
      </c>
      <c r="F4008" s="12" t="s">
        <v>268</v>
      </c>
      <c r="G4008" s="3"/>
      <c r="H4008" s="3"/>
      <c r="I4008" s="97" t="s">
        <v>965</v>
      </c>
      <c r="J4008" s="164" t="s">
        <v>93</v>
      </c>
      <c r="K4008" s="165"/>
      <c r="L4008" s="165"/>
      <c r="M4008" s="165"/>
      <c r="N4008" s="165"/>
      <c r="O4008" s="165"/>
      <c r="P4008" s="165"/>
      <c r="Q4008" s="165"/>
      <c r="R4008" s="166"/>
    </row>
    <row r="4009" spans="2:18" ht="39.6" customHeight="1" x14ac:dyDescent="0.25">
      <c r="B4009" s="191" t="s">
        <v>51</v>
      </c>
      <c r="C4009" s="192"/>
      <c r="D4009" s="192"/>
      <c r="E4009" s="192"/>
      <c r="F4009" s="192"/>
      <c r="G4009" s="192"/>
      <c r="H4009" s="192"/>
      <c r="I4009" s="193"/>
      <c r="J4009" s="167" t="s">
        <v>711</v>
      </c>
      <c r="K4009" s="168"/>
      <c r="L4009" s="168"/>
      <c r="M4009" s="168"/>
      <c r="N4009" s="168"/>
      <c r="O4009" s="168"/>
      <c r="P4009" s="168"/>
      <c r="Q4009" s="168"/>
      <c r="R4009" s="169"/>
    </row>
    <row r="4010" spans="2:18" ht="31.15" customHeight="1" x14ac:dyDescent="0.25">
      <c r="B4010" s="194"/>
      <c r="C4010" s="195"/>
      <c r="D4010" s="195"/>
      <c r="E4010" s="195"/>
      <c r="F4010" s="195"/>
      <c r="G4010" s="195"/>
      <c r="H4010" s="195"/>
      <c r="I4010" s="196"/>
      <c r="J4010" s="170"/>
      <c r="K4010" s="171"/>
      <c r="L4010" s="171"/>
      <c r="M4010" s="171"/>
      <c r="N4010" s="171"/>
      <c r="O4010" s="171"/>
      <c r="P4010" s="171"/>
      <c r="Q4010" s="171"/>
      <c r="R4010" s="172"/>
    </row>
    <row r="4011" spans="2:18" ht="37.9" customHeight="1" x14ac:dyDescent="0.25">
      <c r="B4011" s="191" t="s">
        <v>54</v>
      </c>
      <c r="C4011" s="192"/>
      <c r="D4011" s="192"/>
      <c r="E4011" s="192"/>
      <c r="F4011" s="192"/>
      <c r="G4011" s="192"/>
      <c r="H4011" s="192"/>
      <c r="I4011" s="193"/>
      <c r="J4011" s="132" t="s">
        <v>426</v>
      </c>
      <c r="K4011" s="133"/>
      <c r="L4011" s="133"/>
      <c r="M4011" s="133"/>
      <c r="N4011" s="133"/>
      <c r="O4011" s="133"/>
      <c r="P4011" s="133"/>
      <c r="Q4011" s="133"/>
      <c r="R4011" s="134"/>
    </row>
    <row r="4012" spans="2:18" ht="14.45" hidden="1" x14ac:dyDescent="0.3">
      <c r="B4012" s="194"/>
      <c r="C4012" s="195"/>
      <c r="D4012" s="195"/>
      <c r="E4012" s="195"/>
      <c r="F4012" s="195"/>
      <c r="G4012" s="195"/>
      <c r="H4012" s="195"/>
      <c r="I4012" s="196"/>
      <c r="J4012" s="135"/>
      <c r="K4012" s="136"/>
      <c r="L4012" s="136"/>
      <c r="M4012" s="136"/>
      <c r="N4012" s="136"/>
      <c r="O4012" s="136"/>
      <c r="P4012" s="136"/>
      <c r="Q4012" s="136"/>
      <c r="R4012" s="137"/>
    </row>
    <row r="4013" spans="2:18" ht="14.45" hidden="1" x14ac:dyDescent="0.3">
      <c r="B4013" s="191" t="s">
        <v>309</v>
      </c>
      <c r="C4013" s="192"/>
      <c r="D4013" s="192"/>
      <c r="E4013" s="192"/>
      <c r="F4013" s="192"/>
      <c r="G4013" s="192"/>
      <c r="H4013" s="192"/>
      <c r="I4013" s="193"/>
      <c r="J4013" s="135"/>
      <c r="K4013" s="136"/>
      <c r="L4013" s="136"/>
      <c r="M4013" s="136"/>
      <c r="N4013" s="136"/>
      <c r="O4013" s="136"/>
      <c r="P4013" s="136"/>
      <c r="Q4013" s="136"/>
      <c r="R4013" s="137"/>
    </row>
    <row r="4014" spans="2:18" ht="4.9000000000000004" customHeight="1" thickBot="1" x14ac:dyDescent="0.3">
      <c r="B4014" s="197"/>
      <c r="C4014" s="198"/>
      <c r="D4014" s="198"/>
      <c r="E4014" s="198"/>
      <c r="F4014" s="198"/>
      <c r="G4014" s="198"/>
      <c r="H4014" s="198"/>
      <c r="I4014" s="199"/>
      <c r="J4014" s="138"/>
      <c r="K4014" s="139"/>
      <c r="L4014" s="139"/>
      <c r="M4014" s="139"/>
      <c r="N4014" s="139"/>
      <c r="O4014" s="139"/>
      <c r="P4014" s="139"/>
      <c r="Q4014" s="139"/>
      <c r="R4014" s="140"/>
    </row>
    <row r="4015" spans="2:18" thickBot="1" x14ac:dyDescent="0.35"/>
    <row r="4016" spans="2:18" x14ac:dyDescent="0.25">
      <c r="B4016" s="173" t="s">
        <v>1</v>
      </c>
      <c r="C4016" s="154"/>
      <c r="D4016" s="154"/>
      <c r="E4016" s="154"/>
      <c r="F4016" s="154"/>
      <c r="G4016" s="154"/>
      <c r="H4016" s="154"/>
      <c r="I4016" s="154"/>
      <c r="J4016" s="154"/>
      <c r="K4016" s="154"/>
      <c r="L4016" s="154"/>
      <c r="M4016" s="154"/>
      <c r="N4016" s="154"/>
      <c r="O4016" s="154"/>
      <c r="P4016" s="154"/>
      <c r="Q4016" s="154"/>
      <c r="R4016" s="155"/>
    </row>
    <row r="4017" spans="2:18" x14ac:dyDescent="0.25">
      <c r="B4017" s="174"/>
      <c r="C4017" s="157"/>
      <c r="D4017" s="157"/>
      <c r="E4017" s="157"/>
      <c r="F4017" s="157"/>
      <c r="G4017" s="157"/>
      <c r="H4017" s="157"/>
      <c r="I4017" s="157"/>
      <c r="J4017" s="157"/>
      <c r="K4017" s="157"/>
      <c r="L4017" s="157"/>
      <c r="M4017" s="157"/>
      <c r="N4017" s="157"/>
      <c r="O4017" s="157"/>
      <c r="P4017" s="157"/>
      <c r="Q4017" s="157"/>
      <c r="R4017" s="158"/>
    </row>
    <row r="4018" spans="2:18" x14ac:dyDescent="0.25">
      <c r="B4018" s="174"/>
      <c r="C4018" s="157"/>
      <c r="D4018" s="157"/>
      <c r="E4018" s="157"/>
      <c r="F4018" s="157"/>
      <c r="G4018" s="157"/>
      <c r="H4018" s="157"/>
      <c r="I4018" s="157"/>
      <c r="J4018" s="157"/>
      <c r="K4018" s="157"/>
      <c r="L4018" s="157"/>
      <c r="M4018" s="157"/>
      <c r="N4018" s="157"/>
      <c r="O4018" s="157"/>
      <c r="P4018" s="157"/>
      <c r="Q4018" s="157"/>
      <c r="R4018" s="158"/>
    </row>
    <row r="4019" spans="2:18" x14ac:dyDescent="0.25">
      <c r="B4019" s="174" t="s">
        <v>2</v>
      </c>
      <c r="C4019" s="157"/>
      <c r="D4019" s="157"/>
      <c r="E4019" s="157"/>
      <c r="F4019" s="157"/>
      <c r="G4019" s="157"/>
      <c r="H4019" s="157"/>
      <c r="I4019" s="157"/>
      <c r="J4019" s="157"/>
      <c r="K4019" s="157"/>
      <c r="L4019" s="157"/>
      <c r="M4019" s="157"/>
      <c r="N4019" s="157"/>
      <c r="O4019" s="157"/>
      <c r="P4019" s="157"/>
      <c r="Q4019" s="157"/>
      <c r="R4019" s="158"/>
    </row>
    <row r="4020" spans="2:18" x14ac:dyDescent="0.25">
      <c r="B4020" s="174"/>
      <c r="C4020" s="157"/>
      <c r="D4020" s="157"/>
      <c r="E4020" s="157"/>
      <c r="F4020" s="157"/>
      <c r="G4020" s="157"/>
      <c r="H4020" s="157"/>
      <c r="I4020" s="157"/>
      <c r="J4020" s="157"/>
      <c r="K4020" s="157"/>
      <c r="L4020" s="157"/>
      <c r="M4020" s="157"/>
      <c r="N4020" s="157"/>
      <c r="O4020" s="157"/>
      <c r="P4020" s="157"/>
      <c r="Q4020" s="157"/>
      <c r="R4020" s="158"/>
    </row>
    <row r="4021" spans="2:18" ht="15.75" thickBot="1" x14ac:dyDescent="0.3">
      <c r="B4021" s="175" t="s">
        <v>3</v>
      </c>
      <c r="C4021" s="146"/>
      <c r="D4021" s="146"/>
      <c r="E4021" s="146"/>
      <c r="F4021" s="146"/>
      <c r="G4021" s="146"/>
      <c r="H4021" s="146"/>
      <c r="I4021" s="146"/>
      <c r="J4021" s="146"/>
      <c r="K4021" s="146"/>
      <c r="L4021" s="146"/>
      <c r="M4021" s="146"/>
      <c r="N4021" s="146"/>
      <c r="O4021" s="146"/>
      <c r="P4021" s="146"/>
      <c r="Q4021" s="146"/>
      <c r="R4021" s="176"/>
    </row>
    <row r="4022" spans="2:18" ht="14.45" x14ac:dyDescent="0.3">
      <c r="B4022" s="177"/>
      <c r="C4022" s="178"/>
      <c r="D4022" s="178"/>
      <c r="E4022" s="178"/>
      <c r="F4022" s="178"/>
      <c r="G4022" s="178"/>
      <c r="H4022" s="178"/>
      <c r="I4022" s="178"/>
      <c r="J4022" s="178"/>
      <c r="K4022" s="178"/>
      <c r="L4022" s="178"/>
      <c r="M4022" s="178"/>
      <c r="N4022" s="178"/>
      <c r="O4022" s="178"/>
      <c r="P4022" s="178"/>
      <c r="Q4022" s="178"/>
      <c r="R4022" s="9"/>
    </row>
    <row r="4023" spans="2:18" ht="15.75" thickBot="1" x14ac:dyDescent="0.3">
      <c r="B4023" s="143" t="s">
        <v>4</v>
      </c>
      <c r="C4023" s="144"/>
      <c r="D4023" s="146" t="s">
        <v>273</v>
      </c>
      <c r="E4023" s="146"/>
      <c r="F4023" s="58"/>
      <c r="G4023" s="58" t="s">
        <v>7</v>
      </c>
      <c r="H4023" s="179">
        <v>43562</v>
      </c>
      <c r="I4023" s="146"/>
      <c r="J4023" s="58"/>
      <c r="K4023" s="58" t="s">
        <v>11</v>
      </c>
      <c r="L4023" s="147" t="s">
        <v>228</v>
      </c>
      <c r="M4023" s="147"/>
      <c r="N4023" s="58"/>
      <c r="O4023" s="58" t="s">
        <v>13</v>
      </c>
      <c r="P4023" s="100" t="s">
        <v>459</v>
      </c>
      <c r="Q4023" s="144"/>
      <c r="R4023" s="145"/>
    </row>
    <row r="4024" spans="2:18" ht="14.45" x14ac:dyDescent="0.3">
      <c r="B4024" s="143"/>
      <c r="C4024" s="144"/>
      <c r="D4024" s="144"/>
      <c r="E4024" s="144"/>
      <c r="F4024" s="144"/>
      <c r="G4024" s="144"/>
      <c r="H4024" s="144"/>
      <c r="I4024" s="144"/>
      <c r="J4024" s="144"/>
      <c r="K4024" s="144"/>
      <c r="L4024" s="144"/>
      <c r="M4024" s="144"/>
      <c r="N4024" s="144"/>
      <c r="O4024" s="144"/>
      <c r="P4024" s="144"/>
      <c r="Q4024" s="144"/>
      <c r="R4024" s="145"/>
    </row>
    <row r="4025" spans="2:18" ht="15.75" thickBot="1" x14ac:dyDescent="0.3">
      <c r="B4025" s="143" t="s">
        <v>5</v>
      </c>
      <c r="C4025" s="144"/>
      <c r="D4025" s="146"/>
      <c r="E4025" s="146"/>
      <c r="F4025" s="58"/>
      <c r="G4025" s="58" t="s">
        <v>8</v>
      </c>
      <c r="H4025" s="146">
        <v>1230</v>
      </c>
      <c r="I4025" s="146"/>
      <c r="J4025" s="58"/>
      <c r="K4025" s="58" t="s">
        <v>12</v>
      </c>
      <c r="L4025" s="180"/>
      <c r="M4025" s="181"/>
      <c r="N4025" s="58"/>
      <c r="O4025" s="58" t="s">
        <v>14</v>
      </c>
      <c r="P4025" s="100" t="s">
        <v>460</v>
      </c>
      <c r="Q4025" s="144"/>
      <c r="R4025" s="145"/>
    </row>
    <row r="4026" spans="2:18" ht="14.45" x14ac:dyDescent="0.3">
      <c r="B4026" s="143"/>
      <c r="C4026" s="144"/>
      <c r="D4026" s="144"/>
      <c r="E4026" s="144"/>
      <c r="F4026" s="144"/>
      <c r="G4026" s="144"/>
      <c r="H4026" s="144"/>
      <c r="I4026" s="144"/>
      <c r="J4026" s="144"/>
      <c r="K4026" s="144"/>
      <c r="L4026" s="144"/>
      <c r="M4026" s="144"/>
      <c r="N4026" s="144"/>
      <c r="O4026" s="144"/>
      <c r="P4026" s="144"/>
      <c r="Q4026" s="144"/>
      <c r="R4026" s="145"/>
    </row>
    <row r="4027" spans="2:18" ht="15.75" thickBot="1" x14ac:dyDescent="0.3">
      <c r="B4027" s="143" t="s">
        <v>6</v>
      </c>
      <c r="C4027" s="144"/>
      <c r="D4027" s="146" t="s">
        <v>213</v>
      </c>
      <c r="E4027" s="146"/>
      <c r="F4027" s="58"/>
      <c r="G4027" s="58" t="s">
        <v>9</v>
      </c>
      <c r="H4027" s="146" t="s">
        <v>214</v>
      </c>
      <c r="I4027" s="146"/>
      <c r="J4027" s="58"/>
      <c r="K4027" s="58" t="s">
        <v>10</v>
      </c>
      <c r="L4027" s="180"/>
      <c r="M4027" s="181"/>
      <c r="N4027" s="58"/>
      <c r="O4027" s="58" t="s">
        <v>15</v>
      </c>
      <c r="P4027" s="47">
        <v>139</v>
      </c>
      <c r="Q4027" s="46" t="s">
        <v>16</v>
      </c>
      <c r="R4027" s="48">
        <v>154</v>
      </c>
    </row>
    <row r="4028" spans="2:18" thickBot="1" x14ac:dyDescent="0.35">
      <c r="B4028" s="148"/>
      <c r="C4028" s="149"/>
      <c r="D4028" s="149"/>
      <c r="E4028" s="149"/>
      <c r="F4028" s="149"/>
      <c r="G4028" s="149"/>
      <c r="H4028" s="149"/>
      <c r="I4028" s="149"/>
      <c r="J4028" s="149"/>
      <c r="K4028" s="149"/>
      <c r="L4028" s="149"/>
      <c r="M4028" s="149"/>
      <c r="N4028" s="149"/>
      <c r="O4028" s="149"/>
      <c r="P4028" s="149"/>
      <c r="Q4028" s="149"/>
      <c r="R4028" s="150"/>
    </row>
    <row r="4029" spans="2:18" thickBot="1" x14ac:dyDescent="0.35"/>
    <row r="4030" spans="2:18" x14ac:dyDescent="0.25">
      <c r="B4030" s="182" t="s">
        <v>17</v>
      </c>
      <c r="C4030" s="183"/>
      <c r="D4030" s="183"/>
      <c r="E4030" s="183"/>
      <c r="F4030" s="183"/>
      <c r="G4030" s="183"/>
      <c r="H4030" s="183"/>
      <c r="I4030" s="184"/>
      <c r="J4030" s="153" t="s">
        <v>24</v>
      </c>
      <c r="K4030" s="154"/>
      <c r="L4030" s="154"/>
      <c r="M4030" s="154"/>
      <c r="N4030" s="154"/>
      <c r="O4030" s="154"/>
      <c r="P4030" s="154"/>
      <c r="Q4030" s="154"/>
      <c r="R4030" s="155"/>
    </row>
    <row r="4031" spans="2:18" x14ac:dyDescent="0.25">
      <c r="B4031" s="185" t="s">
        <v>18</v>
      </c>
      <c r="C4031" s="187" t="s">
        <v>19</v>
      </c>
      <c r="D4031" s="187" t="s">
        <v>20</v>
      </c>
      <c r="E4031" s="180" t="s">
        <v>25</v>
      </c>
      <c r="F4031" s="181"/>
      <c r="G4031" s="180" t="s">
        <v>26</v>
      </c>
      <c r="H4031" s="181"/>
      <c r="I4031" s="187" t="s">
        <v>23</v>
      </c>
      <c r="J4031" s="156"/>
      <c r="K4031" s="157"/>
      <c r="L4031" s="157"/>
      <c r="M4031" s="157"/>
      <c r="N4031" s="157"/>
      <c r="O4031" s="157"/>
      <c r="P4031" s="157"/>
      <c r="Q4031" s="157"/>
      <c r="R4031" s="158"/>
    </row>
    <row r="4032" spans="2:18" x14ac:dyDescent="0.25">
      <c r="B4032" s="186"/>
      <c r="C4032" s="188"/>
      <c r="D4032" s="188"/>
      <c r="E4032" s="35" t="s">
        <v>21</v>
      </c>
      <c r="F4032" s="35" t="s">
        <v>22</v>
      </c>
      <c r="G4032" s="35" t="s">
        <v>21</v>
      </c>
      <c r="H4032" s="35" t="s">
        <v>22</v>
      </c>
      <c r="I4032" s="188"/>
      <c r="J4032" s="159"/>
      <c r="K4032" s="160"/>
      <c r="L4032" s="160"/>
      <c r="M4032" s="160"/>
      <c r="N4032" s="160"/>
      <c r="O4032" s="160"/>
      <c r="P4032" s="160"/>
      <c r="Q4032" s="160"/>
      <c r="R4032" s="161"/>
    </row>
    <row r="4033" spans="2:18" ht="26.45" customHeight="1" x14ac:dyDescent="0.25">
      <c r="B4033" s="11" t="s">
        <v>50</v>
      </c>
      <c r="C4033" s="12" t="s">
        <v>58</v>
      </c>
      <c r="D4033" s="12" t="s">
        <v>56</v>
      </c>
      <c r="E4033" s="12" t="s">
        <v>465</v>
      </c>
      <c r="F4033" s="12" t="s">
        <v>268</v>
      </c>
      <c r="G4033" s="3"/>
      <c r="H4033" s="3"/>
      <c r="I4033" s="97" t="s">
        <v>966</v>
      </c>
      <c r="J4033" s="164" t="s">
        <v>151</v>
      </c>
      <c r="K4033" s="165"/>
      <c r="L4033" s="165"/>
      <c r="M4033" s="165"/>
      <c r="N4033" s="165"/>
      <c r="O4033" s="165"/>
      <c r="P4033" s="165"/>
      <c r="Q4033" s="165"/>
      <c r="R4033" s="166"/>
    </row>
    <row r="4034" spans="2:18" ht="40.15" customHeight="1" x14ac:dyDescent="0.25">
      <c r="B4034" s="11" t="s">
        <v>94</v>
      </c>
      <c r="C4034" s="12" t="s">
        <v>58</v>
      </c>
      <c r="D4034" s="12" t="s">
        <v>56</v>
      </c>
      <c r="E4034" s="12" t="s">
        <v>465</v>
      </c>
      <c r="F4034" s="12" t="s">
        <v>268</v>
      </c>
      <c r="G4034" s="3"/>
      <c r="H4034" s="3"/>
      <c r="I4034" s="97" t="s">
        <v>966</v>
      </c>
      <c r="J4034" s="164" t="s">
        <v>93</v>
      </c>
      <c r="K4034" s="165"/>
      <c r="L4034" s="165"/>
      <c r="M4034" s="165"/>
      <c r="N4034" s="165"/>
      <c r="O4034" s="165"/>
      <c r="P4034" s="165"/>
      <c r="Q4034" s="165"/>
      <c r="R4034" s="166"/>
    </row>
    <row r="4035" spans="2:18" ht="28.15" customHeight="1" x14ac:dyDescent="0.25">
      <c r="B4035" s="191" t="s">
        <v>51</v>
      </c>
      <c r="C4035" s="192"/>
      <c r="D4035" s="192"/>
      <c r="E4035" s="192"/>
      <c r="F4035" s="192"/>
      <c r="G4035" s="192"/>
      <c r="H4035" s="192"/>
      <c r="I4035" s="193"/>
      <c r="J4035" s="167" t="s">
        <v>711</v>
      </c>
      <c r="K4035" s="168"/>
      <c r="L4035" s="168"/>
      <c r="M4035" s="168"/>
      <c r="N4035" s="168"/>
      <c r="O4035" s="168"/>
      <c r="P4035" s="168"/>
      <c r="Q4035" s="168"/>
      <c r="R4035" s="169"/>
    </row>
    <row r="4036" spans="2:18" ht="43.15" customHeight="1" x14ac:dyDescent="0.25">
      <c r="B4036" s="194"/>
      <c r="C4036" s="195"/>
      <c r="D4036" s="195"/>
      <c r="E4036" s="195"/>
      <c r="F4036" s="195"/>
      <c r="G4036" s="195"/>
      <c r="H4036" s="195"/>
      <c r="I4036" s="196"/>
      <c r="J4036" s="170"/>
      <c r="K4036" s="171"/>
      <c r="L4036" s="171"/>
      <c r="M4036" s="171"/>
      <c r="N4036" s="171"/>
      <c r="O4036" s="171"/>
      <c r="P4036" s="171"/>
      <c r="Q4036" s="171"/>
      <c r="R4036" s="172"/>
    </row>
    <row r="4037" spans="2:18" ht="49.9" customHeight="1" x14ac:dyDescent="0.25">
      <c r="B4037" s="191" t="s">
        <v>54</v>
      </c>
      <c r="C4037" s="192"/>
      <c r="D4037" s="192"/>
      <c r="E4037" s="192"/>
      <c r="F4037" s="192"/>
      <c r="G4037" s="192"/>
      <c r="H4037" s="192"/>
      <c r="I4037" s="193"/>
      <c r="J4037" s="132" t="s">
        <v>462</v>
      </c>
      <c r="K4037" s="133"/>
      <c r="L4037" s="133"/>
      <c r="M4037" s="133"/>
      <c r="N4037" s="133"/>
      <c r="O4037" s="133"/>
      <c r="P4037" s="133"/>
      <c r="Q4037" s="133"/>
      <c r="R4037" s="134"/>
    </row>
    <row r="4038" spans="2:18" ht="14.45" hidden="1" x14ac:dyDescent="0.3">
      <c r="B4038" s="194"/>
      <c r="C4038" s="195"/>
      <c r="D4038" s="195"/>
      <c r="E4038" s="195"/>
      <c r="F4038" s="195"/>
      <c r="G4038" s="195"/>
      <c r="H4038" s="195"/>
      <c r="I4038" s="196"/>
      <c r="J4038" s="135"/>
      <c r="K4038" s="136"/>
      <c r="L4038" s="136"/>
      <c r="M4038" s="136"/>
      <c r="N4038" s="136"/>
      <c r="O4038" s="136"/>
      <c r="P4038" s="136"/>
      <c r="Q4038" s="136"/>
      <c r="R4038" s="137"/>
    </row>
    <row r="4039" spans="2:18" ht="14.45" hidden="1" x14ac:dyDescent="0.3">
      <c r="B4039" s="191" t="s">
        <v>309</v>
      </c>
      <c r="C4039" s="192"/>
      <c r="D4039" s="192"/>
      <c r="E4039" s="192"/>
      <c r="F4039" s="192"/>
      <c r="G4039" s="192"/>
      <c r="H4039" s="192"/>
      <c r="I4039" s="193"/>
      <c r="J4039" s="135"/>
      <c r="K4039" s="136"/>
      <c r="L4039" s="136"/>
      <c r="M4039" s="136"/>
      <c r="N4039" s="136"/>
      <c r="O4039" s="136"/>
      <c r="P4039" s="136"/>
      <c r="Q4039" s="136"/>
      <c r="R4039" s="137"/>
    </row>
    <row r="4040" spans="2:18" ht="15.75" thickBot="1" x14ac:dyDescent="0.3">
      <c r="B4040" s="197"/>
      <c r="C4040" s="198"/>
      <c r="D4040" s="198"/>
      <c r="E4040" s="198"/>
      <c r="F4040" s="198"/>
      <c r="G4040" s="198"/>
      <c r="H4040" s="198"/>
      <c r="I4040" s="199"/>
      <c r="J4040" s="138"/>
      <c r="K4040" s="139"/>
      <c r="L4040" s="139"/>
      <c r="M4040" s="139"/>
      <c r="N4040" s="139"/>
      <c r="O4040" s="139"/>
      <c r="P4040" s="139"/>
      <c r="Q4040" s="139"/>
      <c r="R4040" s="140"/>
    </row>
    <row r="4041" spans="2:18" thickBot="1" x14ac:dyDescent="0.35"/>
    <row r="4042" spans="2:18" x14ac:dyDescent="0.25">
      <c r="B4042" s="173" t="s">
        <v>1</v>
      </c>
      <c r="C4042" s="154"/>
      <c r="D4042" s="154"/>
      <c r="E4042" s="154"/>
      <c r="F4042" s="154"/>
      <c r="G4042" s="154"/>
      <c r="H4042" s="154"/>
      <c r="I4042" s="154"/>
      <c r="J4042" s="154"/>
      <c r="K4042" s="154"/>
      <c r="L4042" s="154"/>
      <c r="M4042" s="154"/>
      <c r="N4042" s="154"/>
      <c r="O4042" s="154"/>
      <c r="P4042" s="154"/>
      <c r="Q4042" s="154"/>
      <c r="R4042" s="155"/>
    </row>
    <row r="4043" spans="2:18" x14ac:dyDescent="0.25">
      <c r="B4043" s="174"/>
      <c r="C4043" s="157"/>
      <c r="D4043" s="157"/>
      <c r="E4043" s="157"/>
      <c r="F4043" s="157"/>
      <c r="G4043" s="157"/>
      <c r="H4043" s="157"/>
      <c r="I4043" s="157"/>
      <c r="J4043" s="157"/>
      <c r="K4043" s="157"/>
      <c r="L4043" s="157"/>
      <c r="M4043" s="157"/>
      <c r="N4043" s="157"/>
      <c r="O4043" s="157"/>
      <c r="P4043" s="157"/>
      <c r="Q4043" s="157"/>
      <c r="R4043" s="158"/>
    </row>
    <row r="4044" spans="2:18" x14ac:dyDescent="0.25">
      <c r="B4044" s="174"/>
      <c r="C4044" s="157"/>
      <c r="D4044" s="157"/>
      <c r="E4044" s="157"/>
      <c r="F4044" s="157"/>
      <c r="G4044" s="157"/>
      <c r="H4044" s="157"/>
      <c r="I4044" s="157"/>
      <c r="J4044" s="157"/>
      <c r="K4044" s="157"/>
      <c r="L4044" s="157"/>
      <c r="M4044" s="157"/>
      <c r="N4044" s="157"/>
      <c r="O4044" s="157"/>
      <c r="P4044" s="157"/>
      <c r="Q4044" s="157"/>
      <c r="R4044" s="158"/>
    </row>
    <row r="4045" spans="2:18" x14ac:dyDescent="0.25">
      <c r="B4045" s="174" t="s">
        <v>2</v>
      </c>
      <c r="C4045" s="157"/>
      <c r="D4045" s="157"/>
      <c r="E4045" s="157"/>
      <c r="F4045" s="157"/>
      <c r="G4045" s="157"/>
      <c r="H4045" s="157"/>
      <c r="I4045" s="157"/>
      <c r="J4045" s="157"/>
      <c r="K4045" s="157"/>
      <c r="L4045" s="157"/>
      <c r="M4045" s="157"/>
      <c r="N4045" s="157"/>
      <c r="O4045" s="157"/>
      <c r="P4045" s="157"/>
      <c r="Q4045" s="157"/>
      <c r="R4045" s="158"/>
    </row>
    <row r="4046" spans="2:18" x14ac:dyDescent="0.25">
      <c r="B4046" s="174"/>
      <c r="C4046" s="157"/>
      <c r="D4046" s="157"/>
      <c r="E4046" s="157"/>
      <c r="F4046" s="157"/>
      <c r="G4046" s="157"/>
      <c r="H4046" s="157"/>
      <c r="I4046" s="157"/>
      <c r="J4046" s="157"/>
      <c r="K4046" s="157"/>
      <c r="L4046" s="157"/>
      <c r="M4046" s="157"/>
      <c r="N4046" s="157"/>
      <c r="O4046" s="157"/>
      <c r="P4046" s="157"/>
      <c r="Q4046" s="157"/>
      <c r="R4046" s="158"/>
    </row>
    <row r="4047" spans="2:18" ht="15.75" thickBot="1" x14ac:dyDescent="0.3">
      <c r="B4047" s="175" t="s">
        <v>3</v>
      </c>
      <c r="C4047" s="146"/>
      <c r="D4047" s="146"/>
      <c r="E4047" s="146"/>
      <c r="F4047" s="146"/>
      <c r="G4047" s="146"/>
      <c r="H4047" s="146"/>
      <c r="I4047" s="146"/>
      <c r="J4047" s="146"/>
      <c r="K4047" s="146"/>
      <c r="L4047" s="146"/>
      <c r="M4047" s="146"/>
      <c r="N4047" s="146"/>
      <c r="O4047" s="146"/>
      <c r="P4047" s="146"/>
      <c r="Q4047" s="146"/>
      <c r="R4047" s="176"/>
    </row>
    <row r="4048" spans="2:18" ht="14.45" x14ac:dyDescent="0.3">
      <c r="B4048" s="177"/>
      <c r="C4048" s="178"/>
      <c r="D4048" s="178"/>
      <c r="E4048" s="178"/>
      <c r="F4048" s="178"/>
      <c r="G4048" s="178"/>
      <c r="H4048" s="178"/>
      <c r="I4048" s="178"/>
      <c r="J4048" s="178"/>
      <c r="K4048" s="178"/>
      <c r="L4048" s="178"/>
      <c r="M4048" s="178"/>
      <c r="N4048" s="178"/>
      <c r="O4048" s="178"/>
      <c r="P4048" s="178"/>
      <c r="Q4048" s="178"/>
      <c r="R4048" s="9"/>
    </row>
    <row r="4049" spans="2:18" ht="15.75" thickBot="1" x14ac:dyDescent="0.3">
      <c r="B4049" s="143" t="s">
        <v>4</v>
      </c>
      <c r="C4049" s="144"/>
      <c r="D4049" s="146" t="s">
        <v>273</v>
      </c>
      <c r="E4049" s="146"/>
      <c r="F4049" s="58"/>
      <c r="G4049" s="58" t="s">
        <v>7</v>
      </c>
      <c r="H4049" s="179">
        <v>43562</v>
      </c>
      <c r="I4049" s="146"/>
      <c r="J4049" s="58"/>
      <c r="K4049" s="58" t="s">
        <v>11</v>
      </c>
      <c r="L4049" s="147" t="s">
        <v>228</v>
      </c>
      <c r="M4049" s="147"/>
      <c r="N4049" s="58"/>
      <c r="O4049" s="58" t="s">
        <v>13</v>
      </c>
      <c r="P4049" s="100" t="s">
        <v>460</v>
      </c>
      <c r="Q4049" s="144"/>
      <c r="R4049" s="145"/>
    </row>
    <row r="4050" spans="2:18" ht="14.45" x14ac:dyDescent="0.3">
      <c r="B4050" s="143"/>
      <c r="C4050" s="144"/>
      <c r="D4050" s="144"/>
      <c r="E4050" s="144"/>
      <c r="F4050" s="144"/>
      <c r="G4050" s="144"/>
      <c r="H4050" s="144"/>
      <c r="I4050" s="144"/>
      <c r="J4050" s="144"/>
      <c r="K4050" s="144"/>
      <c r="L4050" s="144"/>
      <c r="M4050" s="144"/>
      <c r="N4050" s="144"/>
      <c r="O4050" s="144"/>
      <c r="P4050" s="144"/>
      <c r="Q4050" s="144"/>
      <c r="R4050" s="145"/>
    </row>
    <row r="4051" spans="2:18" ht="15.75" thickBot="1" x14ac:dyDescent="0.3">
      <c r="B4051" s="143" t="s">
        <v>5</v>
      </c>
      <c r="C4051" s="144"/>
      <c r="D4051" s="146"/>
      <c r="E4051" s="146"/>
      <c r="F4051" s="58"/>
      <c r="G4051" s="58" t="s">
        <v>8</v>
      </c>
      <c r="H4051" s="146">
        <v>1230</v>
      </c>
      <c r="I4051" s="146"/>
      <c r="J4051" s="58"/>
      <c r="K4051" s="58" t="s">
        <v>12</v>
      </c>
      <c r="L4051" s="180"/>
      <c r="M4051" s="181"/>
      <c r="N4051" s="58"/>
      <c r="O4051" s="58" t="s">
        <v>14</v>
      </c>
      <c r="P4051" s="28" t="s">
        <v>463</v>
      </c>
      <c r="Q4051" s="144"/>
      <c r="R4051" s="145"/>
    </row>
    <row r="4052" spans="2:18" ht="14.45" x14ac:dyDescent="0.3">
      <c r="B4052" s="143"/>
      <c r="C4052" s="144"/>
      <c r="D4052" s="144"/>
      <c r="E4052" s="144"/>
      <c r="F4052" s="144"/>
      <c r="G4052" s="144"/>
      <c r="H4052" s="144"/>
      <c r="I4052" s="144"/>
      <c r="J4052" s="144"/>
      <c r="K4052" s="144"/>
      <c r="L4052" s="144"/>
      <c r="M4052" s="144"/>
      <c r="N4052" s="144"/>
      <c r="O4052" s="144"/>
      <c r="P4052" s="144"/>
      <c r="Q4052" s="144"/>
      <c r="R4052" s="145"/>
    </row>
    <row r="4053" spans="2:18" ht="15.75" thickBot="1" x14ac:dyDescent="0.3">
      <c r="B4053" s="143" t="s">
        <v>6</v>
      </c>
      <c r="C4053" s="144"/>
      <c r="D4053" s="146" t="s">
        <v>213</v>
      </c>
      <c r="E4053" s="146"/>
      <c r="F4053" s="58"/>
      <c r="G4053" s="58" t="s">
        <v>9</v>
      </c>
      <c r="H4053" s="146" t="s">
        <v>214</v>
      </c>
      <c r="I4053" s="146"/>
      <c r="J4053" s="58"/>
      <c r="K4053" s="58" t="s">
        <v>10</v>
      </c>
      <c r="L4053" s="180"/>
      <c r="M4053" s="181"/>
      <c r="N4053" s="58"/>
      <c r="O4053" s="58" t="s">
        <v>15</v>
      </c>
      <c r="P4053" s="47">
        <v>140</v>
      </c>
      <c r="Q4053" s="46" t="s">
        <v>16</v>
      </c>
      <c r="R4053" s="48">
        <v>154</v>
      </c>
    </row>
    <row r="4054" spans="2:18" thickBot="1" x14ac:dyDescent="0.35">
      <c r="B4054" s="148"/>
      <c r="C4054" s="149"/>
      <c r="D4054" s="149"/>
      <c r="E4054" s="149"/>
      <c r="F4054" s="149"/>
      <c r="G4054" s="149"/>
      <c r="H4054" s="149"/>
      <c r="I4054" s="149"/>
      <c r="J4054" s="149"/>
      <c r="K4054" s="149"/>
      <c r="L4054" s="149"/>
      <c r="M4054" s="149"/>
      <c r="N4054" s="149"/>
      <c r="O4054" s="149"/>
      <c r="P4054" s="149"/>
      <c r="Q4054" s="149"/>
      <c r="R4054" s="150"/>
    </row>
    <row r="4055" spans="2:18" thickBot="1" x14ac:dyDescent="0.35"/>
    <row r="4056" spans="2:18" x14ac:dyDescent="0.25">
      <c r="B4056" s="182" t="s">
        <v>17</v>
      </c>
      <c r="C4056" s="183"/>
      <c r="D4056" s="183"/>
      <c r="E4056" s="183"/>
      <c r="F4056" s="183"/>
      <c r="G4056" s="183"/>
      <c r="H4056" s="183"/>
      <c r="I4056" s="184"/>
      <c r="J4056" s="153" t="s">
        <v>24</v>
      </c>
      <c r="K4056" s="154"/>
      <c r="L4056" s="154"/>
      <c r="M4056" s="154"/>
      <c r="N4056" s="154"/>
      <c r="O4056" s="154"/>
      <c r="P4056" s="154"/>
      <c r="Q4056" s="154"/>
      <c r="R4056" s="155"/>
    </row>
    <row r="4057" spans="2:18" x14ac:dyDescent="0.25">
      <c r="B4057" s="185" t="s">
        <v>18</v>
      </c>
      <c r="C4057" s="187" t="s">
        <v>19</v>
      </c>
      <c r="D4057" s="187" t="s">
        <v>20</v>
      </c>
      <c r="E4057" s="180" t="s">
        <v>25</v>
      </c>
      <c r="F4057" s="181"/>
      <c r="G4057" s="180" t="s">
        <v>26</v>
      </c>
      <c r="H4057" s="181"/>
      <c r="I4057" s="187" t="s">
        <v>23</v>
      </c>
      <c r="J4057" s="156"/>
      <c r="K4057" s="157"/>
      <c r="L4057" s="157"/>
      <c r="M4057" s="157"/>
      <c r="N4057" s="157"/>
      <c r="O4057" s="157"/>
      <c r="P4057" s="157"/>
      <c r="Q4057" s="157"/>
      <c r="R4057" s="158"/>
    </row>
    <row r="4058" spans="2:18" x14ac:dyDescent="0.25">
      <c r="B4058" s="186"/>
      <c r="C4058" s="188"/>
      <c r="D4058" s="188"/>
      <c r="E4058" s="35" t="s">
        <v>21</v>
      </c>
      <c r="F4058" s="35" t="s">
        <v>22</v>
      </c>
      <c r="G4058" s="35" t="s">
        <v>21</v>
      </c>
      <c r="H4058" s="35" t="s">
        <v>22</v>
      </c>
      <c r="I4058" s="188"/>
      <c r="J4058" s="159"/>
      <c r="K4058" s="160"/>
      <c r="L4058" s="160"/>
      <c r="M4058" s="160"/>
      <c r="N4058" s="160"/>
      <c r="O4058" s="160"/>
      <c r="P4058" s="160"/>
      <c r="Q4058" s="160"/>
      <c r="R4058" s="161"/>
    </row>
    <row r="4059" spans="2:18" ht="29.45" customHeight="1" x14ac:dyDescent="0.25">
      <c r="B4059" s="29" t="s">
        <v>50</v>
      </c>
      <c r="C4059" s="30" t="s">
        <v>37</v>
      </c>
      <c r="D4059" s="42" t="s">
        <v>65</v>
      </c>
      <c r="E4059" s="36" t="s">
        <v>464</v>
      </c>
      <c r="F4059" s="36" t="s">
        <v>240</v>
      </c>
      <c r="G4059" s="35"/>
      <c r="H4059" s="35"/>
      <c r="I4059" s="115" t="s">
        <v>967</v>
      </c>
      <c r="J4059" s="278" t="s">
        <v>712</v>
      </c>
      <c r="K4059" s="279"/>
      <c r="L4059" s="279"/>
      <c r="M4059" s="279"/>
      <c r="N4059" s="279"/>
      <c r="O4059" s="279"/>
      <c r="P4059" s="279"/>
      <c r="Q4059" s="279"/>
      <c r="R4059" s="280"/>
    </row>
    <row r="4060" spans="2:18" ht="32.450000000000003" customHeight="1" x14ac:dyDescent="0.25">
      <c r="B4060" s="11" t="s">
        <v>50</v>
      </c>
      <c r="C4060" s="12" t="s">
        <v>58</v>
      </c>
      <c r="D4060" s="12" t="s">
        <v>56</v>
      </c>
      <c r="E4060" s="12" t="s">
        <v>62</v>
      </c>
      <c r="F4060" s="12" t="s">
        <v>268</v>
      </c>
      <c r="G4060" s="3"/>
      <c r="H4060" s="3"/>
      <c r="I4060" s="97" t="s">
        <v>967</v>
      </c>
      <c r="J4060" s="164" t="s">
        <v>151</v>
      </c>
      <c r="K4060" s="165"/>
      <c r="L4060" s="165"/>
      <c r="M4060" s="165"/>
      <c r="N4060" s="165"/>
      <c r="O4060" s="165"/>
      <c r="P4060" s="165"/>
      <c r="Q4060" s="165"/>
      <c r="R4060" s="166"/>
    </row>
    <row r="4061" spans="2:18" ht="30" customHeight="1" x14ac:dyDescent="0.25">
      <c r="B4061" s="11" t="s">
        <v>94</v>
      </c>
      <c r="C4061" s="12" t="s">
        <v>58</v>
      </c>
      <c r="D4061" s="12" t="s">
        <v>56</v>
      </c>
      <c r="E4061" s="12" t="s">
        <v>62</v>
      </c>
      <c r="F4061" s="12" t="s">
        <v>268</v>
      </c>
      <c r="G4061" s="3"/>
      <c r="H4061" s="3"/>
      <c r="I4061" s="97" t="s">
        <v>968</v>
      </c>
      <c r="J4061" s="164" t="s">
        <v>93</v>
      </c>
      <c r="K4061" s="165"/>
      <c r="L4061" s="165"/>
      <c r="M4061" s="165"/>
      <c r="N4061" s="165"/>
      <c r="O4061" s="165"/>
      <c r="P4061" s="165"/>
      <c r="Q4061" s="165"/>
      <c r="R4061" s="166"/>
    </row>
    <row r="4062" spans="2:18" ht="27.6" customHeight="1" x14ac:dyDescent="0.25">
      <c r="B4062" s="191" t="s">
        <v>51</v>
      </c>
      <c r="C4062" s="192"/>
      <c r="D4062" s="192"/>
      <c r="E4062" s="192"/>
      <c r="F4062" s="192"/>
      <c r="G4062" s="192"/>
      <c r="H4062" s="192"/>
      <c r="I4062" s="193"/>
      <c r="J4062" s="167" t="s">
        <v>711</v>
      </c>
      <c r="K4062" s="168"/>
      <c r="L4062" s="168"/>
      <c r="M4062" s="168"/>
      <c r="N4062" s="168"/>
      <c r="O4062" s="168"/>
      <c r="P4062" s="168"/>
      <c r="Q4062" s="168"/>
      <c r="R4062" s="169"/>
    </row>
    <row r="4063" spans="2:18" ht="14.45" customHeight="1" x14ac:dyDescent="0.25">
      <c r="B4063" s="194"/>
      <c r="C4063" s="195"/>
      <c r="D4063" s="195"/>
      <c r="E4063" s="195"/>
      <c r="F4063" s="195"/>
      <c r="G4063" s="195"/>
      <c r="H4063" s="195"/>
      <c r="I4063" s="196"/>
      <c r="J4063" s="170"/>
      <c r="K4063" s="171"/>
      <c r="L4063" s="171"/>
      <c r="M4063" s="171"/>
      <c r="N4063" s="171"/>
      <c r="O4063" s="171"/>
      <c r="P4063" s="171"/>
      <c r="Q4063" s="171"/>
      <c r="R4063" s="172"/>
    </row>
    <row r="4064" spans="2:18" ht="33.6" customHeight="1" x14ac:dyDescent="0.25">
      <c r="B4064" s="191" t="s">
        <v>54</v>
      </c>
      <c r="C4064" s="192"/>
      <c r="D4064" s="192"/>
      <c r="E4064" s="192"/>
      <c r="F4064" s="192"/>
      <c r="G4064" s="192"/>
      <c r="H4064" s="192"/>
      <c r="I4064" s="193"/>
      <c r="J4064" s="132" t="s">
        <v>462</v>
      </c>
      <c r="K4064" s="133"/>
      <c r="L4064" s="133"/>
      <c r="M4064" s="133"/>
      <c r="N4064" s="133"/>
      <c r="O4064" s="133"/>
      <c r="P4064" s="133"/>
      <c r="Q4064" s="133"/>
      <c r="R4064" s="134"/>
    </row>
    <row r="4065" spans="2:18" ht="14.45" hidden="1" x14ac:dyDescent="0.3">
      <c r="B4065" s="194"/>
      <c r="C4065" s="195"/>
      <c r="D4065" s="195"/>
      <c r="E4065" s="195"/>
      <c r="F4065" s="195"/>
      <c r="G4065" s="195"/>
      <c r="H4065" s="195"/>
      <c r="I4065" s="196"/>
      <c r="J4065" s="135"/>
      <c r="K4065" s="136"/>
      <c r="L4065" s="136"/>
      <c r="M4065" s="136"/>
      <c r="N4065" s="136"/>
      <c r="O4065" s="136"/>
      <c r="P4065" s="136"/>
      <c r="Q4065" s="136"/>
      <c r="R4065" s="137"/>
    </row>
    <row r="4066" spans="2:18" x14ac:dyDescent="0.25">
      <c r="B4066" s="191" t="s">
        <v>309</v>
      </c>
      <c r="C4066" s="192"/>
      <c r="D4066" s="192"/>
      <c r="E4066" s="192"/>
      <c r="F4066" s="192"/>
      <c r="G4066" s="192"/>
      <c r="H4066" s="192"/>
      <c r="I4066" s="193"/>
      <c r="J4066" s="135"/>
      <c r="K4066" s="136"/>
      <c r="L4066" s="136"/>
      <c r="M4066" s="136"/>
      <c r="N4066" s="136"/>
      <c r="O4066" s="136"/>
      <c r="P4066" s="136"/>
      <c r="Q4066" s="136"/>
      <c r="R4066" s="137"/>
    </row>
    <row r="4067" spans="2:18" ht="15.75" thickBot="1" x14ac:dyDescent="0.3">
      <c r="B4067" s="197"/>
      <c r="C4067" s="198"/>
      <c r="D4067" s="198"/>
      <c r="E4067" s="198"/>
      <c r="F4067" s="198"/>
      <c r="G4067" s="198"/>
      <c r="H4067" s="198"/>
      <c r="I4067" s="199"/>
      <c r="J4067" s="138"/>
      <c r="K4067" s="139"/>
      <c r="L4067" s="139"/>
      <c r="M4067" s="139"/>
      <c r="N4067" s="139"/>
      <c r="O4067" s="139"/>
      <c r="P4067" s="139"/>
      <c r="Q4067" s="139"/>
      <c r="R4067" s="140"/>
    </row>
    <row r="4068" spans="2:18" thickBot="1" x14ac:dyDescent="0.35"/>
    <row r="4069" spans="2:18" x14ac:dyDescent="0.25">
      <c r="B4069" s="173" t="s">
        <v>1</v>
      </c>
      <c r="C4069" s="154"/>
      <c r="D4069" s="154"/>
      <c r="E4069" s="154"/>
      <c r="F4069" s="154"/>
      <c r="G4069" s="154"/>
      <c r="H4069" s="154"/>
      <c r="I4069" s="154"/>
      <c r="J4069" s="154"/>
      <c r="K4069" s="154"/>
      <c r="L4069" s="154"/>
      <c r="M4069" s="154"/>
      <c r="N4069" s="154"/>
      <c r="O4069" s="154"/>
      <c r="P4069" s="154"/>
      <c r="Q4069" s="154"/>
      <c r="R4069" s="155"/>
    </row>
    <row r="4070" spans="2:18" x14ac:dyDescent="0.25">
      <c r="B4070" s="174"/>
      <c r="C4070" s="157"/>
      <c r="D4070" s="157"/>
      <c r="E4070" s="157"/>
      <c r="F4070" s="157"/>
      <c r="G4070" s="157"/>
      <c r="H4070" s="157"/>
      <c r="I4070" s="157"/>
      <c r="J4070" s="157"/>
      <c r="K4070" s="157"/>
      <c r="L4070" s="157"/>
      <c r="M4070" s="157"/>
      <c r="N4070" s="157"/>
      <c r="O4070" s="157"/>
      <c r="P4070" s="157"/>
      <c r="Q4070" s="157"/>
      <c r="R4070" s="158"/>
    </row>
    <row r="4071" spans="2:18" x14ac:dyDescent="0.25">
      <c r="B4071" s="174"/>
      <c r="C4071" s="157"/>
      <c r="D4071" s="157"/>
      <c r="E4071" s="157"/>
      <c r="F4071" s="157"/>
      <c r="G4071" s="157"/>
      <c r="H4071" s="157"/>
      <c r="I4071" s="157"/>
      <c r="J4071" s="157"/>
      <c r="K4071" s="157"/>
      <c r="L4071" s="157"/>
      <c r="M4071" s="157"/>
      <c r="N4071" s="157"/>
      <c r="O4071" s="157"/>
      <c r="P4071" s="157"/>
      <c r="Q4071" s="157"/>
      <c r="R4071" s="158"/>
    </row>
    <row r="4072" spans="2:18" x14ac:dyDescent="0.25">
      <c r="B4072" s="174" t="s">
        <v>2</v>
      </c>
      <c r="C4072" s="157"/>
      <c r="D4072" s="157"/>
      <c r="E4072" s="157"/>
      <c r="F4072" s="157"/>
      <c r="G4072" s="157"/>
      <c r="H4072" s="157"/>
      <c r="I4072" s="157"/>
      <c r="J4072" s="157"/>
      <c r="K4072" s="157"/>
      <c r="L4072" s="157"/>
      <c r="M4072" s="157"/>
      <c r="N4072" s="157"/>
      <c r="O4072" s="157"/>
      <c r="P4072" s="157"/>
      <c r="Q4072" s="157"/>
      <c r="R4072" s="158"/>
    </row>
    <row r="4073" spans="2:18" x14ac:dyDescent="0.25">
      <c r="B4073" s="174"/>
      <c r="C4073" s="157"/>
      <c r="D4073" s="157"/>
      <c r="E4073" s="157"/>
      <c r="F4073" s="157"/>
      <c r="G4073" s="157"/>
      <c r="H4073" s="157"/>
      <c r="I4073" s="157"/>
      <c r="J4073" s="157"/>
      <c r="K4073" s="157"/>
      <c r="L4073" s="157"/>
      <c r="M4073" s="157"/>
      <c r="N4073" s="157"/>
      <c r="O4073" s="157"/>
      <c r="P4073" s="157"/>
      <c r="Q4073" s="157"/>
      <c r="R4073" s="158"/>
    </row>
    <row r="4074" spans="2:18" ht="15.75" thickBot="1" x14ac:dyDescent="0.3">
      <c r="B4074" s="175" t="s">
        <v>3</v>
      </c>
      <c r="C4074" s="146"/>
      <c r="D4074" s="146"/>
      <c r="E4074" s="146"/>
      <c r="F4074" s="146"/>
      <c r="G4074" s="146"/>
      <c r="H4074" s="146"/>
      <c r="I4074" s="146"/>
      <c r="J4074" s="146"/>
      <c r="K4074" s="146"/>
      <c r="L4074" s="146"/>
      <c r="M4074" s="146"/>
      <c r="N4074" s="146"/>
      <c r="O4074" s="146"/>
      <c r="P4074" s="146"/>
      <c r="Q4074" s="146"/>
      <c r="R4074" s="176"/>
    </row>
    <row r="4075" spans="2:18" ht="14.45" x14ac:dyDescent="0.3">
      <c r="B4075" s="177"/>
      <c r="C4075" s="178"/>
      <c r="D4075" s="178"/>
      <c r="E4075" s="178"/>
      <c r="F4075" s="178"/>
      <c r="G4075" s="178"/>
      <c r="H4075" s="178"/>
      <c r="I4075" s="178"/>
      <c r="J4075" s="178"/>
      <c r="K4075" s="178"/>
      <c r="L4075" s="178"/>
      <c r="M4075" s="178"/>
      <c r="N4075" s="178"/>
      <c r="O4075" s="178"/>
      <c r="P4075" s="178"/>
      <c r="Q4075" s="178"/>
      <c r="R4075" s="9"/>
    </row>
    <row r="4076" spans="2:18" ht="15.75" thickBot="1" x14ac:dyDescent="0.3">
      <c r="B4076" s="143" t="s">
        <v>4</v>
      </c>
      <c r="C4076" s="144"/>
      <c r="D4076" s="146" t="s">
        <v>273</v>
      </c>
      <c r="E4076" s="146"/>
      <c r="F4076" s="58"/>
      <c r="G4076" s="58" t="s">
        <v>7</v>
      </c>
      <c r="H4076" s="179">
        <v>43562</v>
      </c>
      <c r="I4076" s="146"/>
      <c r="J4076" s="58"/>
      <c r="K4076" s="58" t="s">
        <v>11</v>
      </c>
      <c r="L4076" s="147" t="s">
        <v>228</v>
      </c>
      <c r="M4076" s="147"/>
      <c r="N4076" s="58"/>
      <c r="O4076" s="58" t="s">
        <v>13</v>
      </c>
      <c r="P4076" s="100" t="s">
        <v>463</v>
      </c>
      <c r="Q4076" s="144"/>
      <c r="R4076" s="145"/>
    </row>
    <row r="4077" spans="2:18" ht="14.45" x14ac:dyDescent="0.3">
      <c r="B4077" s="143"/>
      <c r="C4077" s="144"/>
      <c r="D4077" s="144"/>
      <c r="E4077" s="144"/>
      <c r="F4077" s="144"/>
      <c r="G4077" s="144"/>
      <c r="H4077" s="144"/>
      <c r="I4077" s="144"/>
      <c r="J4077" s="144"/>
      <c r="K4077" s="144"/>
      <c r="L4077" s="144"/>
      <c r="M4077" s="144"/>
      <c r="N4077" s="144"/>
      <c r="O4077" s="144"/>
      <c r="P4077" s="144"/>
      <c r="Q4077" s="144"/>
      <c r="R4077" s="145"/>
    </row>
    <row r="4078" spans="2:18" ht="15.75" thickBot="1" x14ac:dyDescent="0.3">
      <c r="B4078" s="143" t="s">
        <v>5</v>
      </c>
      <c r="C4078" s="144"/>
      <c r="D4078" s="146"/>
      <c r="E4078" s="146"/>
      <c r="F4078" s="58"/>
      <c r="G4078" s="58" t="s">
        <v>8</v>
      </c>
      <c r="H4078" s="146">
        <v>1230</v>
      </c>
      <c r="I4078" s="146"/>
      <c r="J4078" s="58"/>
      <c r="K4078" s="58" t="s">
        <v>12</v>
      </c>
      <c r="L4078" s="180"/>
      <c r="M4078" s="181"/>
      <c r="N4078" s="58"/>
      <c r="O4078" s="58" t="s">
        <v>14</v>
      </c>
      <c r="P4078" s="28" t="s">
        <v>466</v>
      </c>
      <c r="Q4078" s="144"/>
      <c r="R4078" s="145"/>
    </row>
    <row r="4079" spans="2:18" ht="14.45" x14ac:dyDescent="0.3">
      <c r="B4079" s="143"/>
      <c r="C4079" s="144"/>
      <c r="D4079" s="144"/>
      <c r="E4079" s="144"/>
      <c r="F4079" s="144"/>
      <c r="G4079" s="144"/>
      <c r="H4079" s="144"/>
      <c r="I4079" s="144"/>
      <c r="J4079" s="144"/>
      <c r="K4079" s="144"/>
      <c r="L4079" s="144"/>
      <c r="M4079" s="144"/>
      <c r="N4079" s="144"/>
      <c r="O4079" s="144"/>
      <c r="P4079" s="144"/>
      <c r="Q4079" s="144"/>
      <c r="R4079" s="145"/>
    </row>
    <row r="4080" spans="2:18" ht="15.75" thickBot="1" x14ac:dyDescent="0.3">
      <c r="B4080" s="143" t="s">
        <v>6</v>
      </c>
      <c r="C4080" s="144"/>
      <c r="D4080" s="146" t="s">
        <v>213</v>
      </c>
      <c r="E4080" s="146"/>
      <c r="F4080" s="58"/>
      <c r="G4080" s="58" t="s">
        <v>9</v>
      </c>
      <c r="H4080" s="146" t="s">
        <v>214</v>
      </c>
      <c r="I4080" s="146"/>
      <c r="J4080" s="58"/>
      <c r="K4080" s="58" t="s">
        <v>10</v>
      </c>
      <c r="L4080" s="180"/>
      <c r="M4080" s="181"/>
      <c r="N4080" s="58"/>
      <c r="O4080" s="58" t="s">
        <v>15</v>
      </c>
      <c r="P4080" s="47">
        <v>141</v>
      </c>
      <c r="Q4080" s="46" t="s">
        <v>16</v>
      </c>
      <c r="R4080" s="48">
        <v>154</v>
      </c>
    </row>
    <row r="4081" spans="2:18" thickBot="1" x14ac:dyDescent="0.35">
      <c r="B4081" s="148"/>
      <c r="C4081" s="149"/>
      <c r="D4081" s="149"/>
      <c r="E4081" s="149"/>
      <c r="F4081" s="149"/>
      <c r="G4081" s="149"/>
      <c r="H4081" s="149"/>
      <c r="I4081" s="149"/>
      <c r="J4081" s="149"/>
      <c r="K4081" s="149"/>
      <c r="L4081" s="149"/>
      <c r="M4081" s="149"/>
      <c r="N4081" s="149"/>
      <c r="O4081" s="149"/>
      <c r="P4081" s="149"/>
      <c r="Q4081" s="149"/>
      <c r="R4081" s="150"/>
    </row>
    <row r="4082" spans="2:18" thickBot="1" x14ac:dyDescent="0.35"/>
    <row r="4083" spans="2:18" x14ac:dyDescent="0.25">
      <c r="B4083" s="182" t="s">
        <v>17</v>
      </c>
      <c r="C4083" s="183"/>
      <c r="D4083" s="183"/>
      <c r="E4083" s="183"/>
      <c r="F4083" s="183"/>
      <c r="G4083" s="183"/>
      <c r="H4083" s="183"/>
      <c r="I4083" s="184"/>
      <c r="J4083" s="153" t="s">
        <v>24</v>
      </c>
      <c r="K4083" s="154"/>
      <c r="L4083" s="154"/>
      <c r="M4083" s="154"/>
      <c r="N4083" s="154"/>
      <c r="O4083" s="154"/>
      <c r="P4083" s="154"/>
      <c r="Q4083" s="154"/>
      <c r="R4083" s="155"/>
    </row>
    <row r="4084" spans="2:18" x14ac:dyDescent="0.25">
      <c r="B4084" s="185" t="s">
        <v>18</v>
      </c>
      <c r="C4084" s="187" t="s">
        <v>19</v>
      </c>
      <c r="D4084" s="187" t="s">
        <v>20</v>
      </c>
      <c r="E4084" s="180" t="s">
        <v>25</v>
      </c>
      <c r="F4084" s="181"/>
      <c r="G4084" s="180" t="s">
        <v>26</v>
      </c>
      <c r="H4084" s="181"/>
      <c r="I4084" s="187" t="s">
        <v>23</v>
      </c>
      <c r="J4084" s="156"/>
      <c r="K4084" s="157"/>
      <c r="L4084" s="157"/>
      <c r="M4084" s="157"/>
      <c r="N4084" s="157"/>
      <c r="O4084" s="157"/>
      <c r="P4084" s="157"/>
      <c r="Q4084" s="157"/>
      <c r="R4084" s="158"/>
    </row>
    <row r="4085" spans="2:18" x14ac:dyDescent="0.25">
      <c r="B4085" s="186"/>
      <c r="C4085" s="188"/>
      <c r="D4085" s="188"/>
      <c r="E4085" s="35" t="s">
        <v>21</v>
      </c>
      <c r="F4085" s="35" t="s">
        <v>22</v>
      </c>
      <c r="G4085" s="35" t="s">
        <v>21</v>
      </c>
      <c r="H4085" s="35" t="s">
        <v>22</v>
      </c>
      <c r="I4085" s="188"/>
      <c r="J4085" s="159"/>
      <c r="K4085" s="160"/>
      <c r="L4085" s="160"/>
      <c r="M4085" s="160"/>
      <c r="N4085" s="160"/>
      <c r="O4085" s="160"/>
      <c r="P4085" s="160"/>
      <c r="Q4085" s="160"/>
      <c r="R4085" s="161"/>
    </row>
    <row r="4086" spans="2:18" ht="33.6" customHeight="1" x14ac:dyDescent="0.25">
      <c r="B4086" s="29" t="s">
        <v>50</v>
      </c>
      <c r="C4086" s="30" t="s">
        <v>37</v>
      </c>
      <c r="D4086" s="42" t="s">
        <v>65</v>
      </c>
      <c r="E4086" s="43" t="s">
        <v>467</v>
      </c>
      <c r="F4086" s="43" t="s">
        <v>240</v>
      </c>
      <c r="G4086" s="35"/>
      <c r="H4086" s="35"/>
      <c r="I4086" s="115" t="s">
        <v>969</v>
      </c>
      <c r="J4086" s="278" t="s">
        <v>712</v>
      </c>
      <c r="K4086" s="279"/>
      <c r="L4086" s="279"/>
      <c r="M4086" s="279"/>
      <c r="N4086" s="279"/>
      <c r="O4086" s="279"/>
      <c r="P4086" s="279"/>
      <c r="Q4086" s="279"/>
      <c r="R4086" s="280"/>
    </row>
    <row r="4087" spans="2:18" ht="34.15" customHeight="1" x14ac:dyDescent="0.25">
      <c r="B4087" s="11" t="s">
        <v>50</v>
      </c>
      <c r="C4087" s="12" t="s">
        <v>58</v>
      </c>
      <c r="D4087" s="12" t="s">
        <v>56</v>
      </c>
      <c r="E4087" s="12" t="s">
        <v>62</v>
      </c>
      <c r="F4087" s="12" t="s">
        <v>268</v>
      </c>
      <c r="G4087" s="3"/>
      <c r="H4087" s="3"/>
      <c r="I4087" s="97" t="s">
        <v>969</v>
      </c>
      <c r="J4087" s="164" t="s">
        <v>151</v>
      </c>
      <c r="K4087" s="165"/>
      <c r="L4087" s="165"/>
      <c r="M4087" s="165"/>
      <c r="N4087" s="165"/>
      <c r="O4087" s="165"/>
      <c r="P4087" s="165"/>
      <c r="Q4087" s="165"/>
      <c r="R4087" s="166"/>
    </row>
    <row r="4088" spans="2:18" ht="37.9" customHeight="1" x14ac:dyDescent="0.25">
      <c r="B4088" s="11" t="s">
        <v>94</v>
      </c>
      <c r="C4088" s="12" t="s">
        <v>58</v>
      </c>
      <c r="D4088" s="12" t="s">
        <v>56</v>
      </c>
      <c r="E4088" s="12" t="s">
        <v>62</v>
      </c>
      <c r="F4088" s="12" t="s">
        <v>268</v>
      </c>
      <c r="G4088" s="3"/>
      <c r="H4088" s="3"/>
      <c r="I4088" s="97" t="s">
        <v>969</v>
      </c>
      <c r="J4088" s="164" t="s">
        <v>93</v>
      </c>
      <c r="K4088" s="165"/>
      <c r="L4088" s="165"/>
      <c r="M4088" s="165"/>
      <c r="N4088" s="165"/>
      <c r="O4088" s="165"/>
      <c r="P4088" s="165"/>
      <c r="Q4088" s="165"/>
      <c r="R4088" s="166"/>
    </row>
    <row r="4089" spans="2:18" ht="26.45" customHeight="1" x14ac:dyDescent="0.25">
      <c r="B4089" s="191" t="s">
        <v>51</v>
      </c>
      <c r="C4089" s="192"/>
      <c r="D4089" s="192"/>
      <c r="E4089" s="192"/>
      <c r="F4089" s="192"/>
      <c r="G4089" s="192"/>
      <c r="H4089" s="192"/>
      <c r="I4089" s="193"/>
      <c r="J4089" s="167" t="s">
        <v>711</v>
      </c>
      <c r="K4089" s="168"/>
      <c r="L4089" s="168"/>
      <c r="M4089" s="168"/>
      <c r="N4089" s="168"/>
      <c r="O4089" s="168"/>
      <c r="P4089" s="168"/>
      <c r="Q4089" s="168"/>
      <c r="R4089" s="169"/>
    </row>
    <row r="4090" spans="2:18" ht="41.45" customHeight="1" x14ac:dyDescent="0.25">
      <c r="B4090" s="194"/>
      <c r="C4090" s="195"/>
      <c r="D4090" s="195"/>
      <c r="E4090" s="195"/>
      <c r="F4090" s="195"/>
      <c r="G4090" s="195"/>
      <c r="H4090" s="195"/>
      <c r="I4090" s="196"/>
      <c r="J4090" s="170"/>
      <c r="K4090" s="171"/>
      <c r="L4090" s="171"/>
      <c r="M4090" s="171"/>
      <c r="N4090" s="171"/>
      <c r="O4090" s="171"/>
      <c r="P4090" s="171"/>
      <c r="Q4090" s="171"/>
      <c r="R4090" s="172"/>
    </row>
    <row r="4091" spans="2:18" ht="40.9" customHeight="1" x14ac:dyDescent="0.25">
      <c r="B4091" s="191" t="s">
        <v>54</v>
      </c>
      <c r="C4091" s="192"/>
      <c r="D4091" s="192"/>
      <c r="E4091" s="192"/>
      <c r="F4091" s="192"/>
      <c r="G4091" s="192"/>
      <c r="H4091" s="192"/>
      <c r="I4091" s="193"/>
      <c r="J4091" s="132" t="s">
        <v>462</v>
      </c>
      <c r="K4091" s="133"/>
      <c r="L4091" s="133"/>
      <c r="M4091" s="133"/>
      <c r="N4091" s="133"/>
      <c r="O4091" s="133"/>
      <c r="P4091" s="133"/>
      <c r="Q4091" s="133"/>
      <c r="R4091" s="134"/>
    </row>
    <row r="4092" spans="2:18" ht="14.45" hidden="1" x14ac:dyDescent="0.3">
      <c r="B4092" s="194"/>
      <c r="C4092" s="195"/>
      <c r="D4092" s="195"/>
      <c r="E4092" s="195"/>
      <c r="F4092" s="195"/>
      <c r="G4092" s="195"/>
      <c r="H4092" s="195"/>
      <c r="I4092" s="196"/>
      <c r="J4092" s="135"/>
      <c r="K4092" s="136"/>
      <c r="L4092" s="136"/>
      <c r="M4092" s="136"/>
      <c r="N4092" s="136"/>
      <c r="O4092" s="136"/>
      <c r="P4092" s="136"/>
      <c r="Q4092" s="136"/>
      <c r="R4092" s="137"/>
    </row>
    <row r="4093" spans="2:18" x14ac:dyDescent="0.25">
      <c r="B4093" s="191" t="s">
        <v>309</v>
      </c>
      <c r="C4093" s="192"/>
      <c r="D4093" s="192"/>
      <c r="E4093" s="192"/>
      <c r="F4093" s="192"/>
      <c r="G4093" s="192"/>
      <c r="H4093" s="192"/>
      <c r="I4093" s="193"/>
      <c r="J4093" s="135"/>
      <c r="K4093" s="136"/>
      <c r="L4093" s="136"/>
      <c r="M4093" s="136"/>
      <c r="N4093" s="136"/>
      <c r="O4093" s="136"/>
      <c r="P4093" s="136"/>
      <c r="Q4093" s="136"/>
      <c r="R4093" s="137"/>
    </row>
    <row r="4094" spans="2:18" ht="15.75" thickBot="1" x14ac:dyDescent="0.3">
      <c r="B4094" s="197"/>
      <c r="C4094" s="198"/>
      <c r="D4094" s="198"/>
      <c r="E4094" s="198"/>
      <c r="F4094" s="198"/>
      <c r="G4094" s="198"/>
      <c r="H4094" s="198"/>
      <c r="I4094" s="199"/>
      <c r="J4094" s="138"/>
      <c r="K4094" s="139"/>
      <c r="L4094" s="139"/>
      <c r="M4094" s="139"/>
      <c r="N4094" s="139"/>
      <c r="O4094" s="139"/>
      <c r="P4094" s="139"/>
      <c r="Q4094" s="139"/>
      <c r="R4094" s="140"/>
    </row>
    <row r="4095" spans="2:18" thickBot="1" x14ac:dyDescent="0.35"/>
    <row r="4096" spans="2:18" x14ac:dyDescent="0.25">
      <c r="B4096" s="173" t="s">
        <v>1</v>
      </c>
      <c r="C4096" s="154"/>
      <c r="D4096" s="154"/>
      <c r="E4096" s="154"/>
      <c r="F4096" s="154"/>
      <c r="G4096" s="154"/>
      <c r="H4096" s="154"/>
      <c r="I4096" s="154"/>
      <c r="J4096" s="154"/>
      <c r="K4096" s="154"/>
      <c r="L4096" s="154"/>
      <c r="M4096" s="154"/>
      <c r="N4096" s="154"/>
      <c r="O4096" s="154"/>
      <c r="P4096" s="154"/>
      <c r="Q4096" s="154"/>
      <c r="R4096" s="155"/>
    </row>
    <row r="4097" spans="2:18" x14ac:dyDescent="0.25">
      <c r="B4097" s="174"/>
      <c r="C4097" s="157"/>
      <c r="D4097" s="157"/>
      <c r="E4097" s="157"/>
      <c r="F4097" s="157"/>
      <c r="G4097" s="157"/>
      <c r="H4097" s="157"/>
      <c r="I4097" s="157"/>
      <c r="J4097" s="157"/>
      <c r="K4097" s="157"/>
      <c r="L4097" s="157"/>
      <c r="M4097" s="157"/>
      <c r="N4097" s="157"/>
      <c r="O4097" s="157"/>
      <c r="P4097" s="157"/>
      <c r="Q4097" s="157"/>
      <c r="R4097" s="158"/>
    </row>
    <row r="4098" spans="2:18" x14ac:dyDescent="0.25">
      <c r="B4098" s="174"/>
      <c r="C4098" s="157"/>
      <c r="D4098" s="157"/>
      <c r="E4098" s="157"/>
      <c r="F4098" s="157"/>
      <c r="G4098" s="157"/>
      <c r="H4098" s="157"/>
      <c r="I4098" s="157"/>
      <c r="J4098" s="157"/>
      <c r="K4098" s="157"/>
      <c r="L4098" s="157"/>
      <c r="M4098" s="157"/>
      <c r="N4098" s="157"/>
      <c r="O4098" s="157"/>
      <c r="P4098" s="157"/>
      <c r="Q4098" s="157"/>
      <c r="R4098" s="158"/>
    </row>
    <row r="4099" spans="2:18" x14ac:dyDescent="0.25">
      <c r="B4099" s="174" t="s">
        <v>2</v>
      </c>
      <c r="C4099" s="157"/>
      <c r="D4099" s="157"/>
      <c r="E4099" s="157"/>
      <c r="F4099" s="157"/>
      <c r="G4099" s="157"/>
      <c r="H4099" s="157"/>
      <c r="I4099" s="157"/>
      <c r="J4099" s="157"/>
      <c r="K4099" s="157"/>
      <c r="L4099" s="157"/>
      <c r="M4099" s="157"/>
      <c r="N4099" s="157"/>
      <c r="O4099" s="157"/>
      <c r="P4099" s="157"/>
      <c r="Q4099" s="157"/>
      <c r="R4099" s="158"/>
    </row>
    <row r="4100" spans="2:18" x14ac:dyDescent="0.25">
      <c r="B4100" s="174"/>
      <c r="C4100" s="157"/>
      <c r="D4100" s="157"/>
      <c r="E4100" s="157"/>
      <c r="F4100" s="157"/>
      <c r="G4100" s="157"/>
      <c r="H4100" s="157"/>
      <c r="I4100" s="157"/>
      <c r="J4100" s="157"/>
      <c r="K4100" s="157"/>
      <c r="L4100" s="157"/>
      <c r="M4100" s="157"/>
      <c r="N4100" s="157"/>
      <c r="O4100" s="157"/>
      <c r="P4100" s="157"/>
      <c r="Q4100" s="157"/>
      <c r="R4100" s="158"/>
    </row>
    <row r="4101" spans="2:18" ht="15.75" thickBot="1" x14ac:dyDescent="0.3">
      <c r="B4101" s="175" t="s">
        <v>3</v>
      </c>
      <c r="C4101" s="146"/>
      <c r="D4101" s="146"/>
      <c r="E4101" s="146"/>
      <c r="F4101" s="146"/>
      <c r="G4101" s="146"/>
      <c r="H4101" s="146"/>
      <c r="I4101" s="146"/>
      <c r="J4101" s="146"/>
      <c r="K4101" s="146"/>
      <c r="L4101" s="146"/>
      <c r="M4101" s="146"/>
      <c r="N4101" s="146"/>
      <c r="O4101" s="146"/>
      <c r="P4101" s="146"/>
      <c r="Q4101" s="146"/>
      <c r="R4101" s="176"/>
    </row>
    <row r="4102" spans="2:18" ht="14.45" x14ac:dyDescent="0.3">
      <c r="B4102" s="177"/>
      <c r="C4102" s="178"/>
      <c r="D4102" s="178"/>
      <c r="E4102" s="178"/>
      <c r="F4102" s="178"/>
      <c r="G4102" s="178"/>
      <c r="H4102" s="178"/>
      <c r="I4102" s="178"/>
      <c r="J4102" s="178"/>
      <c r="K4102" s="178"/>
      <c r="L4102" s="178"/>
      <c r="M4102" s="178"/>
      <c r="N4102" s="178"/>
      <c r="O4102" s="178"/>
      <c r="P4102" s="178"/>
      <c r="Q4102" s="178"/>
      <c r="R4102" s="9"/>
    </row>
    <row r="4103" spans="2:18" ht="15.75" thickBot="1" x14ac:dyDescent="0.3">
      <c r="B4103" s="143" t="s">
        <v>4</v>
      </c>
      <c r="C4103" s="144"/>
      <c r="D4103" s="146" t="s">
        <v>273</v>
      </c>
      <c r="E4103" s="146"/>
      <c r="F4103" s="58"/>
      <c r="G4103" s="58" t="s">
        <v>7</v>
      </c>
      <c r="H4103" s="179">
        <v>43562</v>
      </c>
      <c r="I4103" s="146"/>
      <c r="J4103" s="58"/>
      <c r="K4103" s="58" t="s">
        <v>11</v>
      </c>
      <c r="L4103" s="147" t="s">
        <v>228</v>
      </c>
      <c r="M4103" s="147"/>
      <c r="N4103" s="58"/>
      <c r="O4103" s="58" t="s">
        <v>13</v>
      </c>
      <c r="P4103" s="108" t="s">
        <v>466</v>
      </c>
      <c r="Q4103" s="144"/>
      <c r="R4103" s="145"/>
    </row>
    <row r="4104" spans="2:18" ht="14.45" x14ac:dyDescent="0.3">
      <c r="B4104" s="143"/>
      <c r="C4104" s="144"/>
      <c r="D4104" s="144"/>
      <c r="E4104" s="144"/>
      <c r="F4104" s="144"/>
      <c r="G4104" s="144"/>
      <c r="H4104" s="144"/>
      <c r="I4104" s="144"/>
      <c r="J4104" s="144"/>
      <c r="K4104" s="144"/>
      <c r="L4104" s="144"/>
      <c r="M4104" s="144"/>
      <c r="N4104" s="144"/>
      <c r="O4104" s="144"/>
      <c r="P4104" s="144"/>
      <c r="Q4104" s="144"/>
      <c r="R4104" s="145"/>
    </row>
    <row r="4105" spans="2:18" ht="15.75" thickBot="1" x14ac:dyDescent="0.3">
      <c r="B4105" s="143" t="s">
        <v>5</v>
      </c>
      <c r="C4105" s="144"/>
      <c r="D4105" s="146"/>
      <c r="E4105" s="146"/>
      <c r="F4105" s="58"/>
      <c r="G4105" s="58" t="s">
        <v>8</v>
      </c>
      <c r="H4105" s="146">
        <v>1230</v>
      </c>
      <c r="I4105" s="146"/>
      <c r="J4105" s="58"/>
      <c r="K4105" s="58" t="s">
        <v>12</v>
      </c>
      <c r="L4105" s="180"/>
      <c r="M4105" s="181"/>
      <c r="N4105" s="58"/>
      <c r="O4105" s="58" t="s">
        <v>14</v>
      </c>
      <c r="P4105" s="28" t="s">
        <v>468</v>
      </c>
      <c r="Q4105" s="144"/>
      <c r="R4105" s="145"/>
    </row>
    <row r="4106" spans="2:18" ht="14.45" x14ac:dyDescent="0.3">
      <c r="B4106" s="143"/>
      <c r="C4106" s="144"/>
      <c r="D4106" s="144"/>
      <c r="E4106" s="144"/>
      <c r="F4106" s="144"/>
      <c r="G4106" s="144"/>
      <c r="H4106" s="144"/>
      <c r="I4106" s="144"/>
      <c r="J4106" s="144"/>
      <c r="K4106" s="144"/>
      <c r="L4106" s="144"/>
      <c r="M4106" s="144"/>
      <c r="N4106" s="144"/>
      <c r="O4106" s="144"/>
      <c r="P4106" s="144"/>
      <c r="Q4106" s="144"/>
      <c r="R4106" s="145"/>
    </row>
    <row r="4107" spans="2:18" ht="15.75" thickBot="1" x14ac:dyDescent="0.3">
      <c r="B4107" s="143" t="s">
        <v>6</v>
      </c>
      <c r="C4107" s="144"/>
      <c r="D4107" s="146" t="s">
        <v>213</v>
      </c>
      <c r="E4107" s="146"/>
      <c r="F4107" s="58"/>
      <c r="G4107" s="58" t="s">
        <v>9</v>
      </c>
      <c r="H4107" s="146" t="s">
        <v>214</v>
      </c>
      <c r="I4107" s="146"/>
      <c r="J4107" s="58"/>
      <c r="K4107" s="58" t="s">
        <v>10</v>
      </c>
      <c r="L4107" s="180"/>
      <c r="M4107" s="181"/>
      <c r="N4107" s="58"/>
      <c r="O4107" s="58" t="s">
        <v>15</v>
      </c>
      <c r="P4107" s="47">
        <v>142</v>
      </c>
      <c r="Q4107" s="46" t="s">
        <v>16</v>
      </c>
      <c r="R4107" s="48">
        <v>154</v>
      </c>
    </row>
    <row r="4108" spans="2:18" thickBot="1" x14ac:dyDescent="0.35">
      <c r="B4108" s="148"/>
      <c r="C4108" s="149"/>
      <c r="D4108" s="149"/>
      <c r="E4108" s="149"/>
      <c r="F4108" s="149"/>
      <c r="G4108" s="149"/>
      <c r="H4108" s="149"/>
      <c r="I4108" s="149"/>
      <c r="J4108" s="149"/>
      <c r="K4108" s="149"/>
      <c r="L4108" s="149"/>
      <c r="M4108" s="149"/>
      <c r="N4108" s="149"/>
      <c r="O4108" s="149"/>
      <c r="P4108" s="149"/>
      <c r="Q4108" s="149"/>
      <c r="R4108" s="150"/>
    </row>
    <row r="4109" spans="2:18" thickBot="1" x14ac:dyDescent="0.35"/>
    <row r="4110" spans="2:18" x14ac:dyDescent="0.25">
      <c r="B4110" s="182" t="s">
        <v>17</v>
      </c>
      <c r="C4110" s="183"/>
      <c r="D4110" s="183"/>
      <c r="E4110" s="183"/>
      <c r="F4110" s="183"/>
      <c r="G4110" s="183"/>
      <c r="H4110" s="183"/>
      <c r="I4110" s="184"/>
      <c r="J4110" s="153" t="s">
        <v>24</v>
      </c>
      <c r="K4110" s="154"/>
      <c r="L4110" s="154"/>
      <c r="M4110" s="154"/>
      <c r="N4110" s="154"/>
      <c r="O4110" s="154"/>
      <c r="P4110" s="154"/>
      <c r="Q4110" s="154"/>
      <c r="R4110" s="155"/>
    </row>
    <row r="4111" spans="2:18" x14ac:dyDescent="0.25">
      <c r="B4111" s="185" t="s">
        <v>18</v>
      </c>
      <c r="C4111" s="187" t="s">
        <v>19</v>
      </c>
      <c r="D4111" s="187" t="s">
        <v>20</v>
      </c>
      <c r="E4111" s="180" t="s">
        <v>25</v>
      </c>
      <c r="F4111" s="181"/>
      <c r="G4111" s="180" t="s">
        <v>26</v>
      </c>
      <c r="H4111" s="181"/>
      <c r="I4111" s="187" t="s">
        <v>23</v>
      </c>
      <c r="J4111" s="156"/>
      <c r="K4111" s="157"/>
      <c r="L4111" s="157"/>
      <c r="M4111" s="157"/>
      <c r="N4111" s="157"/>
      <c r="O4111" s="157"/>
      <c r="P4111" s="157"/>
      <c r="Q4111" s="157"/>
      <c r="R4111" s="158"/>
    </row>
    <row r="4112" spans="2:18" x14ac:dyDescent="0.25">
      <c r="B4112" s="186"/>
      <c r="C4112" s="188"/>
      <c r="D4112" s="188"/>
      <c r="E4112" s="35" t="s">
        <v>21</v>
      </c>
      <c r="F4112" s="35" t="s">
        <v>22</v>
      </c>
      <c r="G4112" s="35" t="s">
        <v>21</v>
      </c>
      <c r="H4112" s="35" t="s">
        <v>22</v>
      </c>
      <c r="I4112" s="188"/>
      <c r="J4112" s="159"/>
      <c r="K4112" s="160"/>
      <c r="L4112" s="160"/>
      <c r="M4112" s="160"/>
      <c r="N4112" s="160"/>
      <c r="O4112" s="160"/>
      <c r="P4112" s="160"/>
      <c r="Q4112" s="160"/>
      <c r="R4112" s="161"/>
    </row>
    <row r="4113" spans="2:18" ht="28.9" customHeight="1" x14ac:dyDescent="0.25">
      <c r="B4113" s="29" t="s">
        <v>50</v>
      </c>
      <c r="C4113" s="30" t="s">
        <v>37</v>
      </c>
      <c r="D4113" s="30" t="s">
        <v>65</v>
      </c>
      <c r="E4113" s="39" t="s">
        <v>701</v>
      </c>
      <c r="F4113" s="36" t="s">
        <v>240</v>
      </c>
      <c r="G4113" s="35"/>
      <c r="H4113" s="35"/>
      <c r="I4113" s="115" t="s">
        <v>970</v>
      </c>
      <c r="J4113" s="278" t="s">
        <v>712</v>
      </c>
      <c r="K4113" s="279"/>
      <c r="L4113" s="279"/>
      <c r="M4113" s="279"/>
      <c r="N4113" s="279"/>
      <c r="O4113" s="279"/>
      <c r="P4113" s="279"/>
      <c r="Q4113" s="279"/>
      <c r="R4113" s="280"/>
    </row>
    <row r="4114" spans="2:18" ht="27.6" customHeight="1" x14ac:dyDescent="0.25">
      <c r="B4114" s="11" t="s">
        <v>50</v>
      </c>
      <c r="C4114" s="12" t="s">
        <v>58</v>
      </c>
      <c r="D4114" s="12" t="s">
        <v>56</v>
      </c>
      <c r="E4114" s="12" t="s">
        <v>62</v>
      </c>
      <c r="F4114" s="12" t="s">
        <v>268</v>
      </c>
      <c r="G4114" s="3"/>
      <c r="H4114" s="3"/>
      <c r="I4114" s="97" t="s">
        <v>971</v>
      </c>
      <c r="J4114" s="164" t="s">
        <v>151</v>
      </c>
      <c r="K4114" s="165"/>
      <c r="L4114" s="165"/>
      <c r="M4114" s="165"/>
      <c r="N4114" s="165"/>
      <c r="O4114" s="165"/>
      <c r="P4114" s="165"/>
      <c r="Q4114" s="165"/>
      <c r="R4114" s="166"/>
    </row>
    <row r="4115" spans="2:18" ht="38.450000000000003" customHeight="1" x14ac:dyDescent="0.25">
      <c r="B4115" s="11" t="s">
        <v>94</v>
      </c>
      <c r="C4115" s="12" t="s">
        <v>58</v>
      </c>
      <c r="D4115" s="12" t="s">
        <v>56</v>
      </c>
      <c r="E4115" s="12" t="s">
        <v>62</v>
      </c>
      <c r="F4115" s="12" t="s">
        <v>268</v>
      </c>
      <c r="G4115" s="3"/>
      <c r="H4115" s="3"/>
      <c r="I4115" s="45"/>
      <c r="J4115" s="164" t="s">
        <v>93</v>
      </c>
      <c r="K4115" s="165"/>
      <c r="L4115" s="165"/>
      <c r="M4115" s="165"/>
      <c r="N4115" s="165"/>
      <c r="O4115" s="165"/>
      <c r="P4115" s="165"/>
      <c r="Q4115" s="165"/>
      <c r="R4115" s="166"/>
    </row>
    <row r="4116" spans="2:18" ht="42" customHeight="1" x14ac:dyDescent="0.25">
      <c r="B4116" s="191" t="s">
        <v>51</v>
      </c>
      <c r="C4116" s="192"/>
      <c r="D4116" s="192"/>
      <c r="E4116" s="192"/>
      <c r="F4116" s="192"/>
      <c r="G4116" s="192"/>
      <c r="H4116" s="192"/>
      <c r="I4116" s="193"/>
      <c r="J4116" s="167" t="s">
        <v>711</v>
      </c>
      <c r="K4116" s="168"/>
      <c r="L4116" s="168"/>
      <c r="M4116" s="168"/>
      <c r="N4116" s="168"/>
      <c r="O4116" s="168"/>
      <c r="P4116" s="168"/>
      <c r="Q4116" s="168"/>
      <c r="R4116" s="169"/>
    </row>
    <row r="4117" spans="2:18" ht="28.9" customHeight="1" x14ac:dyDescent="0.25">
      <c r="B4117" s="194"/>
      <c r="C4117" s="195"/>
      <c r="D4117" s="195"/>
      <c r="E4117" s="195"/>
      <c r="F4117" s="195"/>
      <c r="G4117" s="195"/>
      <c r="H4117" s="195"/>
      <c r="I4117" s="196"/>
      <c r="J4117" s="170"/>
      <c r="K4117" s="171"/>
      <c r="L4117" s="171"/>
      <c r="M4117" s="171"/>
      <c r="N4117" s="171"/>
      <c r="O4117" s="171"/>
      <c r="P4117" s="171"/>
      <c r="Q4117" s="171"/>
      <c r="R4117" s="172"/>
    </row>
    <row r="4118" spans="2:18" ht="61.15" customHeight="1" x14ac:dyDescent="0.25">
      <c r="B4118" s="191" t="s">
        <v>54</v>
      </c>
      <c r="C4118" s="192"/>
      <c r="D4118" s="192"/>
      <c r="E4118" s="192"/>
      <c r="F4118" s="192"/>
      <c r="G4118" s="192"/>
      <c r="H4118" s="192"/>
      <c r="I4118" s="193"/>
      <c r="J4118" s="132" t="s">
        <v>470</v>
      </c>
      <c r="K4118" s="133"/>
      <c r="L4118" s="133"/>
      <c r="M4118" s="133"/>
      <c r="N4118" s="133"/>
      <c r="O4118" s="133"/>
      <c r="P4118" s="133"/>
      <c r="Q4118" s="133"/>
      <c r="R4118" s="134"/>
    </row>
    <row r="4119" spans="2:18" x14ac:dyDescent="0.25">
      <c r="B4119" s="194"/>
      <c r="C4119" s="195"/>
      <c r="D4119" s="195"/>
      <c r="E4119" s="195"/>
      <c r="F4119" s="195"/>
      <c r="G4119" s="195"/>
      <c r="H4119" s="195"/>
      <c r="I4119" s="196"/>
      <c r="J4119" s="135"/>
      <c r="K4119" s="136"/>
      <c r="L4119" s="136"/>
      <c r="M4119" s="136"/>
      <c r="N4119" s="136"/>
      <c r="O4119" s="136"/>
      <c r="P4119" s="136"/>
      <c r="Q4119" s="136"/>
      <c r="R4119" s="137"/>
    </row>
    <row r="4120" spans="2:18" x14ac:dyDescent="0.25">
      <c r="B4120" s="191" t="s">
        <v>309</v>
      </c>
      <c r="C4120" s="192"/>
      <c r="D4120" s="192"/>
      <c r="E4120" s="192"/>
      <c r="F4120" s="192"/>
      <c r="G4120" s="192"/>
      <c r="H4120" s="192"/>
      <c r="I4120" s="193"/>
      <c r="J4120" s="135"/>
      <c r="K4120" s="136"/>
      <c r="L4120" s="136"/>
      <c r="M4120" s="136"/>
      <c r="N4120" s="136"/>
      <c r="O4120" s="136"/>
      <c r="P4120" s="136"/>
      <c r="Q4120" s="136"/>
      <c r="R4120" s="137"/>
    </row>
    <row r="4121" spans="2:18" ht="15.75" thickBot="1" x14ac:dyDescent="0.3">
      <c r="B4121" s="197"/>
      <c r="C4121" s="198"/>
      <c r="D4121" s="198"/>
      <c r="E4121" s="198"/>
      <c r="F4121" s="198"/>
      <c r="G4121" s="198"/>
      <c r="H4121" s="198"/>
      <c r="I4121" s="199"/>
      <c r="J4121" s="138"/>
      <c r="K4121" s="139"/>
      <c r="L4121" s="139"/>
      <c r="M4121" s="139"/>
      <c r="N4121" s="139"/>
      <c r="O4121" s="139"/>
      <c r="P4121" s="139"/>
      <c r="Q4121" s="139"/>
      <c r="R4121" s="140"/>
    </row>
    <row r="4122" spans="2:18" thickBot="1" x14ac:dyDescent="0.35"/>
    <row r="4123" spans="2:18" x14ac:dyDescent="0.25">
      <c r="B4123" s="173" t="s">
        <v>1</v>
      </c>
      <c r="C4123" s="154"/>
      <c r="D4123" s="154"/>
      <c r="E4123" s="154"/>
      <c r="F4123" s="154"/>
      <c r="G4123" s="154"/>
      <c r="H4123" s="154"/>
      <c r="I4123" s="154"/>
      <c r="J4123" s="154"/>
      <c r="K4123" s="154"/>
      <c r="L4123" s="154"/>
      <c r="M4123" s="154"/>
      <c r="N4123" s="154"/>
      <c r="O4123" s="154"/>
      <c r="P4123" s="154"/>
      <c r="Q4123" s="154"/>
      <c r="R4123" s="155"/>
    </row>
    <row r="4124" spans="2:18" x14ac:dyDescent="0.25">
      <c r="B4124" s="174"/>
      <c r="C4124" s="157"/>
      <c r="D4124" s="157"/>
      <c r="E4124" s="157"/>
      <c r="F4124" s="157"/>
      <c r="G4124" s="157"/>
      <c r="H4124" s="157"/>
      <c r="I4124" s="157"/>
      <c r="J4124" s="157"/>
      <c r="K4124" s="157"/>
      <c r="L4124" s="157"/>
      <c r="M4124" s="157"/>
      <c r="N4124" s="157"/>
      <c r="O4124" s="157"/>
      <c r="P4124" s="157"/>
      <c r="Q4124" s="157"/>
      <c r="R4124" s="158"/>
    </row>
    <row r="4125" spans="2:18" x14ac:dyDescent="0.25">
      <c r="B4125" s="174"/>
      <c r="C4125" s="157"/>
      <c r="D4125" s="157"/>
      <c r="E4125" s="157"/>
      <c r="F4125" s="157"/>
      <c r="G4125" s="157"/>
      <c r="H4125" s="157"/>
      <c r="I4125" s="157"/>
      <c r="J4125" s="157"/>
      <c r="K4125" s="157"/>
      <c r="L4125" s="157"/>
      <c r="M4125" s="157"/>
      <c r="N4125" s="157"/>
      <c r="O4125" s="157"/>
      <c r="P4125" s="157"/>
      <c r="Q4125" s="157"/>
      <c r="R4125" s="158"/>
    </row>
    <row r="4126" spans="2:18" x14ac:dyDescent="0.25">
      <c r="B4126" s="174" t="s">
        <v>2</v>
      </c>
      <c r="C4126" s="157"/>
      <c r="D4126" s="157"/>
      <c r="E4126" s="157"/>
      <c r="F4126" s="157"/>
      <c r="G4126" s="157"/>
      <c r="H4126" s="157"/>
      <c r="I4126" s="157"/>
      <c r="J4126" s="157"/>
      <c r="K4126" s="157"/>
      <c r="L4126" s="157"/>
      <c r="M4126" s="157"/>
      <c r="N4126" s="157"/>
      <c r="O4126" s="157"/>
      <c r="P4126" s="157"/>
      <c r="Q4126" s="157"/>
      <c r="R4126" s="158"/>
    </row>
    <row r="4127" spans="2:18" x14ac:dyDescent="0.25">
      <c r="B4127" s="174"/>
      <c r="C4127" s="157"/>
      <c r="D4127" s="157"/>
      <c r="E4127" s="157"/>
      <c r="F4127" s="157"/>
      <c r="G4127" s="157"/>
      <c r="H4127" s="157"/>
      <c r="I4127" s="157"/>
      <c r="J4127" s="157"/>
      <c r="K4127" s="157"/>
      <c r="L4127" s="157"/>
      <c r="M4127" s="157"/>
      <c r="N4127" s="157"/>
      <c r="O4127" s="157"/>
      <c r="P4127" s="157"/>
      <c r="Q4127" s="157"/>
      <c r="R4127" s="158"/>
    </row>
    <row r="4128" spans="2:18" ht="15.75" thickBot="1" x14ac:dyDescent="0.3">
      <c r="B4128" s="175" t="s">
        <v>3</v>
      </c>
      <c r="C4128" s="146"/>
      <c r="D4128" s="146"/>
      <c r="E4128" s="146"/>
      <c r="F4128" s="146"/>
      <c r="G4128" s="146"/>
      <c r="H4128" s="146"/>
      <c r="I4128" s="146"/>
      <c r="J4128" s="146"/>
      <c r="K4128" s="146"/>
      <c r="L4128" s="146"/>
      <c r="M4128" s="146"/>
      <c r="N4128" s="146"/>
      <c r="O4128" s="146"/>
      <c r="P4128" s="146"/>
      <c r="Q4128" s="146"/>
      <c r="R4128" s="176"/>
    </row>
    <row r="4129" spans="2:18" ht="14.45" x14ac:dyDescent="0.3">
      <c r="B4129" s="177"/>
      <c r="C4129" s="178"/>
      <c r="D4129" s="178"/>
      <c r="E4129" s="178"/>
      <c r="F4129" s="178"/>
      <c r="G4129" s="178"/>
      <c r="H4129" s="178"/>
      <c r="I4129" s="178"/>
      <c r="J4129" s="178"/>
      <c r="K4129" s="178"/>
      <c r="L4129" s="178"/>
      <c r="M4129" s="178"/>
      <c r="N4129" s="178"/>
      <c r="O4129" s="178"/>
      <c r="P4129" s="178"/>
      <c r="Q4129" s="178"/>
      <c r="R4129" s="9"/>
    </row>
    <row r="4130" spans="2:18" ht="15.75" thickBot="1" x14ac:dyDescent="0.3">
      <c r="B4130" s="143" t="s">
        <v>4</v>
      </c>
      <c r="C4130" s="144"/>
      <c r="D4130" s="146" t="s">
        <v>273</v>
      </c>
      <c r="E4130" s="146"/>
      <c r="F4130" s="58"/>
      <c r="G4130" s="58" t="s">
        <v>7</v>
      </c>
      <c r="H4130" s="179">
        <v>43562</v>
      </c>
      <c r="I4130" s="146"/>
      <c r="J4130" s="58"/>
      <c r="K4130" s="58" t="s">
        <v>11</v>
      </c>
      <c r="L4130" s="147" t="s">
        <v>228</v>
      </c>
      <c r="M4130" s="147"/>
      <c r="N4130" s="58"/>
      <c r="O4130" s="58" t="s">
        <v>13</v>
      </c>
      <c r="P4130" s="100" t="s">
        <v>468</v>
      </c>
      <c r="Q4130" s="144"/>
      <c r="R4130" s="145"/>
    </row>
    <row r="4131" spans="2:18" ht="14.45" x14ac:dyDescent="0.3">
      <c r="B4131" s="143"/>
      <c r="C4131" s="144"/>
      <c r="D4131" s="144"/>
      <c r="E4131" s="144"/>
      <c r="F4131" s="144"/>
      <c r="G4131" s="144"/>
      <c r="H4131" s="144"/>
      <c r="I4131" s="144"/>
      <c r="J4131" s="144"/>
      <c r="K4131" s="144"/>
      <c r="L4131" s="144"/>
      <c r="M4131" s="144"/>
      <c r="N4131" s="144"/>
      <c r="O4131" s="144"/>
      <c r="P4131" s="144"/>
      <c r="Q4131" s="144"/>
      <c r="R4131" s="145"/>
    </row>
    <row r="4132" spans="2:18" ht="15.75" thickBot="1" x14ac:dyDescent="0.3">
      <c r="B4132" s="143" t="s">
        <v>5</v>
      </c>
      <c r="C4132" s="144"/>
      <c r="D4132" s="146"/>
      <c r="E4132" s="146"/>
      <c r="F4132" s="58"/>
      <c r="G4132" s="58" t="s">
        <v>8</v>
      </c>
      <c r="H4132" s="146">
        <v>1230</v>
      </c>
      <c r="I4132" s="146"/>
      <c r="J4132" s="58"/>
      <c r="K4132" s="58" t="s">
        <v>12</v>
      </c>
      <c r="L4132" s="180"/>
      <c r="M4132" s="181"/>
      <c r="N4132" s="58"/>
      <c r="O4132" s="58" t="s">
        <v>14</v>
      </c>
      <c r="P4132" s="28" t="s">
        <v>471</v>
      </c>
      <c r="Q4132" s="144"/>
      <c r="R4132" s="145"/>
    </row>
    <row r="4133" spans="2:18" ht="14.45" x14ac:dyDescent="0.3">
      <c r="B4133" s="143"/>
      <c r="C4133" s="144"/>
      <c r="D4133" s="144"/>
      <c r="E4133" s="144"/>
      <c r="F4133" s="144"/>
      <c r="G4133" s="144"/>
      <c r="H4133" s="144"/>
      <c r="I4133" s="144"/>
      <c r="J4133" s="144"/>
      <c r="K4133" s="144"/>
      <c r="L4133" s="144"/>
      <c r="M4133" s="144"/>
      <c r="N4133" s="144"/>
      <c r="O4133" s="144"/>
      <c r="P4133" s="144"/>
      <c r="Q4133" s="144"/>
      <c r="R4133" s="145"/>
    </row>
    <row r="4134" spans="2:18" ht="15.75" thickBot="1" x14ac:dyDescent="0.3">
      <c r="B4134" s="143" t="s">
        <v>6</v>
      </c>
      <c r="C4134" s="144"/>
      <c r="D4134" s="146" t="s">
        <v>213</v>
      </c>
      <c r="E4134" s="146"/>
      <c r="F4134" s="58"/>
      <c r="G4134" s="58" t="s">
        <v>9</v>
      </c>
      <c r="H4134" s="146" t="s">
        <v>214</v>
      </c>
      <c r="I4134" s="146"/>
      <c r="J4134" s="58"/>
      <c r="K4134" s="58" t="s">
        <v>10</v>
      </c>
      <c r="L4134" s="180"/>
      <c r="M4134" s="181"/>
      <c r="N4134" s="58"/>
      <c r="O4134" s="58" t="s">
        <v>15</v>
      </c>
      <c r="P4134" s="47">
        <v>143</v>
      </c>
      <c r="Q4134" s="46" t="s">
        <v>16</v>
      </c>
      <c r="R4134" s="48">
        <v>154</v>
      </c>
    </row>
    <row r="4135" spans="2:18" thickBot="1" x14ac:dyDescent="0.35">
      <c r="B4135" s="148"/>
      <c r="C4135" s="149"/>
      <c r="D4135" s="149"/>
      <c r="E4135" s="149"/>
      <c r="F4135" s="149"/>
      <c r="G4135" s="149"/>
      <c r="H4135" s="149"/>
      <c r="I4135" s="149"/>
      <c r="J4135" s="149"/>
      <c r="K4135" s="149"/>
      <c r="L4135" s="149"/>
      <c r="M4135" s="149"/>
      <c r="N4135" s="149"/>
      <c r="O4135" s="149"/>
      <c r="P4135" s="149"/>
      <c r="Q4135" s="149"/>
      <c r="R4135" s="150"/>
    </row>
    <row r="4136" spans="2:18" thickBot="1" x14ac:dyDescent="0.35"/>
    <row r="4137" spans="2:18" x14ac:dyDescent="0.25">
      <c r="B4137" s="182" t="s">
        <v>17</v>
      </c>
      <c r="C4137" s="183"/>
      <c r="D4137" s="183"/>
      <c r="E4137" s="183"/>
      <c r="F4137" s="183"/>
      <c r="G4137" s="183"/>
      <c r="H4137" s="183"/>
      <c r="I4137" s="184"/>
      <c r="J4137" s="153" t="s">
        <v>24</v>
      </c>
      <c r="K4137" s="154"/>
      <c r="L4137" s="154"/>
      <c r="M4137" s="154"/>
      <c r="N4137" s="154"/>
      <c r="O4137" s="154"/>
      <c r="P4137" s="154"/>
      <c r="Q4137" s="154"/>
      <c r="R4137" s="155"/>
    </row>
    <row r="4138" spans="2:18" x14ac:dyDescent="0.25">
      <c r="B4138" s="185" t="s">
        <v>18</v>
      </c>
      <c r="C4138" s="187" t="s">
        <v>19</v>
      </c>
      <c r="D4138" s="187" t="s">
        <v>20</v>
      </c>
      <c r="E4138" s="180" t="s">
        <v>25</v>
      </c>
      <c r="F4138" s="181"/>
      <c r="G4138" s="180" t="s">
        <v>26</v>
      </c>
      <c r="H4138" s="181"/>
      <c r="I4138" s="187" t="s">
        <v>23</v>
      </c>
      <c r="J4138" s="156"/>
      <c r="K4138" s="157"/>
      <c r="L4138" s="157"/>
      <c r="M4138" s="157"/>
      <c r="N4138" s="157"/>
      <c r="O4138" s="157"/>
      <c r="P4138" s="157"/>
      <c r="Q4138" s="157"/>
      <c r="R4138" s="158"/>
    </row>
    <row r="4139" spans="2:18" x14ac:dyDescent="0.25">
      <c r="B4139" s="186"/>
      <c r="C4139" s="188"/>
      <c r="D4139" s="188"/>
      <c r="E4139" s="35" t="s">
        <v>21</v>
      </c>
      <c r="F4139" s="35" t="s">
        <v>22</v>
      </c>
      <c r="G4139" s="35" t="s">
        <v>21</v>
      </c>
      <c r="H4139" s="35" t="s">
        <v>22</v>
      </c>
      <c r="I4139" s="188"/>
      <c r="J4139" s="159"/>
      <c r="K4139" s="160"/>
      <c r="L4139" s="160"/>
      <c r="M4139" s="160"/>
      <c r="N4139" s="160"/>
      <c r="O4139" s="160"/>
      <c r="P4139" s="160"/>
      <c r="Q4139" s="160"/>
      <c r="R4139" s="161"/>
    </row>
    <row r="4140" spans="2:18" ht="37.9" customHeight="1" x14ac:dyDescent="0.25">
      <c r="B4140" s="29" t="s">
        <v>50</v>
      </c>
      <c r="C4140" s="12" t="s">
        <v>40</v>
      </c>
      <c r="D4140" s="44" t="s">
        <v>63</v>
      </c>
      <c r="E4140" s="43" t="s">
        <v>62</v>
      </c>
      <c r="F4140" s="24" t="s">
        <v>536</v>
      </c>
      <c r="G4140" s="35"/>
      <c r="H4140" s="35"/>
      <c r="I4140" s="115" t="s">
        <v>972</v>
      </c>
      <c r="J4140" s="164" t="s">
        <v>183</v>
      </c>
      <c r="K4140" s="165"/>
      <c r="L4140" s="165"/>
      <c r="M4140" s="165"/>
      <c r="N4140" s="165"/>
      <c r="O4140" s="165"/>
      <c r="P4140" s="165"/>
      <c r="Q4140" s="165"/>
      <c r="R4140" s="166"/>
    </row>
    <row r="4141" spans="2:18" ht="34.15" customHeight="1" x14ac:dyDescent="0.25">
      <c r="B4141" s="29" t="s">
        <v>50</v>
      </c>
      <c r="C4141" s="12" t="s">
        <v>40</v>
      </c>
      <c r="D4141" s="44" t="s">
        <v>139</v>
      </c>
      <c r="E4141" s="43" t="s">
        <v>62</v>
      </c>
      <c r="F4141" s="24" t="s">
        <v>536</v>
      </c>
      <c r="G4141" s="35"/>
      <c r="H4141" s="35"/>
      <c r="I4141" s="115" t="s">
        <v>972</v>
      </c>
      <c r="J4141" s="164" t="s">
        <v>75</v>
      </c>
      <c r="K4141" s="165"/>
      <c r="L4141" s="165"/>
      <c r="M4141" s="165"/>
      <c r="N4141" s="165"/>
      <c r="O4141" s="165"/>
      <c r="P4141" s="165"/>
      <c r="Q4141" s="165"/>
      <c r="R4141" s="166"/>
    </row>
    <row r="4142" spans="2:18" ht="29.45" customHeight="1" x14ac:dyDescent="0.25">
      <c r="B4142" s="29" t="s">
        <v>50</v>
      </c>
      <c r="C4142" s="12" t="s">
        <v>40</v>
      </c>
      <c r="D4142" s="44" t="s">
        <v>65</v>
      </c>
      <c r="E4142" s="43" t="s">
        <v>62</v>
      </c>
      <c r="F4142" s="24" t="s">
        <v>537</v>
      </c>
      <c r="G4142" s="35"/>
      <c r="H4142" s="35"/>
      <c r="I4142" s="115" t="s">
        <v>972</v>
      </c>
      <c r="J4142" s="164" t="s">
        <v>72</v>
      </c>
      <c r="K4142" s="165"/>
      <c r="L4142" s="165"/>
      <c r="M4142" s="165"/>
      <c r="N4142" s="165"/>
      <c r="O4142" s="165"/>
      <c r="P4142" s="165"/>
      <c r="Q4142" s="165"/>
      <c r="R4142" s="166"/>
    </row>
    <row r="4143" spans="2:18" ht="31.9" customHeight="1" x14ac:dyDescent="0.25">
      <c r="B4143" s="11" t="s">
        <v>50</v>
      </c>
      <c r="C4143" s="12" t="s">
        <v>58</v>
      </c>
      <c r="D4143" s="12" t="s">
        <v>56</v>
      </c>
      <c r="E4143" s="12" t="s">
        <v>62</v>
      </c>
      <c r="F4143" s="12" t="s">
        <v>268</v>
      </c>
      <c r="G4143" s="3"/>
      <c r="H4143" s="3"/>
      <c r="I4143" s="115" t="s">
        <v>972</v>
      </c>
      <c r="J4143" s="164" t="s">
        <v>151</v>
      </c>
      <c r="K4143" s="165"/>
      <c r="L4143" s="165"/>
      <c r="M4143" s="165"/>
      <c r="N4143" s="165"/>
      <c r="O4143" s="165"/>
      <c r="P4143" s="165"/>
      <c r="Q4143" s="165"/>
      <c r="R4143" s="166"/>
    </row>
    <row r="4144" spans="2:18" ht="36.6" customHeight="1" x14ac:dyDescent="0.25">
      <c r="B4144" s="11" t="s">
        <v>94</v>
      </c>
      <c r="C4144" s="12" t="s">
        <v>58</v>
      </c>
      <c r="D4144" s="12" t="s">
        <v>56</v>
      </c>
      <c r="E4144" s="12" t="s">
        <v>62</v>
      </c>
      <c r="F4144" s="12" t="s">
        <v>268</v>
      </c>
      <c r="G4144" s="3"/>
      <c r="H4144" s="3"/>
      <c r="I4144" s="45"/>
      <c r="J4144" s="164" t="s">
        <v>93</v>
      </c>
      <c r="K4144" s="165"/>
      <c r="L4144" s="165"/>
      <c r="M4144" s="165"/>
      <c r="N4144" s="165"/>
      <c r="O4144" s="165"/>
      <c r="P4144" s="165"/>
      <c r="Q4144" s="165"/>
      <c r="R4144" s="166"/>
    </row>
    <row r="4145" spans="2:18" ht="39" customHeight="1" x14ac:dyDescent="0.25">
      <c r="B4145" s="191" t="s">
        <v>51</v>
      </c>
      <c r="C4145" s="192"/>
      <c r="D4145" s="192"/>
      <c r="E4145" s="192"/>
      <c r="F4145" s="192"/>
      <c r="G4145" s="192"/>
      <c r="H4145" s="192"/>
      <c r="I4145" s="193"/>
      <c r="J4145" s="167" t="s">
        <v>711</v>
      </c>
      <c r="K4145" s="168"/>
      <c r="L4145" s="168"/>
      <c r="M4145" s="168"/>
      <c r="N4145" s="168"/>
      <c r="O4145" s="168"/>
      <c r="P4145" s="168"/>
      <c r="Q4145" s="168"/>
      <c r="R4145" s="169"/>
    </row>
    <row r="4146" spans="2:18" ht="31.9" customHeight="1" x14ac:dyDescent="0.25">
      <c r="B4146" s="194"/>
      <c r="C4146" s="195"/>
      <c r="D4146" s="195"/>
      <c r="E4146" s="195"/>
      <c r="F4146" s="195"/>
      <c r="G4146" s="195"/>
      <c r="H4146" s="195"/>
      <c r="I4146" s="196"/>
      <c r="J4146" s="170"/>
      <c r="K4146" s="171"/>
      <c r="L4146" s="171"/>
      <c r="M4146" s="171"/>
      <c r="N4146" s="171"/>
      <c r="O4146" s="171"/>
      <c r="P4146" s="171"/>
      <c r="Q4146" s="171"/>
      <c r="R4146" s="172"/>
    </row>
    <row r="4147" spans="2:18" ht="30" customHeight="1" x14ac:dyDescent="0.25">
      <c r="B4147" s="191" t="s">
        <v>54</v>
      </c>
      <c r="C4147" s="192"/>
      <c r="D4147" s="192"/>
      <c r="E4147" s="192"/>
      <c r="F4147" s="192"/>
      <c r="G4147" s="192"/>
      <c r="H4147" s="192"/>
      <c r="I4147" s="193"/>
      <c r="J4147" s="132" t="s">
        <v>472</v>
      </c>
      <c r="K4147" s="133"/>
      <c r="L4147" s="133"/>
      <c r="M4147" s="133"/>
      <c r="N4147" s="133"/>
      <c r="O4147" s="133"/>
      <c r="P4147" s="133"/>
      <c r="Q4147" s="133"/>
      <c r="R4147" s="134"/>
    </row>
    <row r="4148" spans="2:18" ht="14.45" hidden="1" x14ac:dyDescent="0.3">
      <c r="B4148" s="194"/>
      <c r="C4148" s="195"/>
      <c r="D4148" s="195"/>
      <c r="E4148" s="195"/>
      <c r="F4148" s="195"/>
      <c r="G4148" s="195"/>
      <c r="H4148" s="195"/>
      <c r="I4148" s="196"/>
      <c r="J4148" s="135"/>
      <c r="K4148" s="136"/>
      <c r="L4148" s="136"/>
      <c r="M4148" s="136"/>
      <c r="N4148" s="136"/>
      <c r="O4148" s="136"/>
      <c r="P4148" s="136"/>
      <c r="Q4148" s="136"/>
      <c r="R4148" s="137"/>
    </row>
    <row r="4149" spans="2:18" x14ac:dyDescent="0.25">
      <c r="B4149" s="191" t="s">
        <v>309</v>
      </c>
      <c r="C4149" s="192"/>
      <c r="D4149" s="192"/>
      <c r="E4149" s="192"/>
      <c r="F4149" s="192"/>
      <c r="G4149" s="192"/>
      <c r="H4149" s="192"/>
      <c r="I4149" s="193"/>
      <c r="J4149" s="135"/>
      <c r="K4149" s="136"/>
      <c r="L4149" s="136"/>
      <c r="M4149" s="136"/>
      <c r="N4149" s="136"/>
      <c r="O4149" s="136"/>
      <c r="P4149" s="136"/>
      <c r="Q4149" s="136"/>
      <c r="R4149" s="137"/>
    </row>
    <row r="4150" spans="2:18" ht="15.75" thickBot="1" x14ac:dyDescent="0.3">
      <c r="B4150" s="197"/>
      <c r="C4150" s="198"/>
      <c r="D4150" s="198"/>
      <c r="E4150" s="198"/>
      <c r="F4150" s="198"/>
      <c r="G4150" s="198"/>
      <c r="H4150" s="198"/>
      <c r="I4150" s="199"/>
      <c r="J4150" s="138"/>
      <c r="K4150" s="139"/>
      <c r="L4150" s="139"/>
      <c r="M4150" s="139"/>
      <c r="N4150" s="139"/>
      <c r="O4150" s="139"/>
      <c r="P4150" s="139"/>
      <c r="Q4150" s="139"/>
      <c r="R4150" s="140"/>
    </row>
    <row r="4151" spans="2:18" thickBot="1" x14ac:dyDescent="0.35"/>
    <row r="4152" spans="2:18" x14ac:dyDescent="0.25">
      <c r="B4152" s="173" t="s">
        <v>1</v>
      </c>
      <c r="C4152" s="154"/>
      <c r="D4152" s="154"/>
      <c r="E4152" s="154"/>
      <c r="F4152" s="154"/>
      <c r="G4152" s="154"/>
      <c r="H4152" s="154"/>
      <c r="I4152" s="154"/>
      <c r="J4152" s="154"/>
      <c r="K4152" s="154"/>
      <c r="L4152" s="154"/>
      <c r="M4152" s="154"/>
      <c r="N4152" s="154"/>
      <c r="O4152" s="154"/>
      <c r="P4152" s="154"/>
      <c r="Q4152" s="154"/>
      <c r="R4152" s="155"/>
    </row>
    <row r="4153" spans="2:18" x14ac:dyDescent="0.25">
      <c r="B4153" s="174"/>
      <c r="C4153" s="157"/>
      <c r="D4153" s="157"/>
      <c r="E4153" s="157"/>
      <c r="F4153" s="157"/>
      <c r="G4153" s="157"/>
      <c r="H4153" s="157"/>
      <c r="I4153" s="157"/>
      <c r="J4153" s="157"/>
      <c r="K4153" s="157"/>
      <c r="L4153" s="157"/>
      <c r="M4153" s="157"/>
      <c r="N4153" s="157"/>
      <c r="O4153" s="157"/>
      <c r="P4153" s="157"/>
      <c r="Q4153" s="157"/>
      <c r="R4153" s="158"/>
    </row>
    <row r="4154" spans="2:18" x14ac:dyDescent="0.25">
      <c r="B4154" s="174"/>
      <c r="C4154" s="157"/>
      <c r="D4154" s="157"/>
      <c r="E4154" s="157"/>
      <c r="F4154" s="157"/>
      <c r="G4154" s="157"/>
      <c r="H4154" s="157"/>
      <c r="I4154" s="157"/>
      <c r="J4154" s="157"/>
      <c r="K4154" s="157"/>
      <c r="L4154" s="157"/>
      <c r="M4154" s="157"/>
      <c r="N4154" s="157"/>
      <c r="O4154" s="157"/>
      <c r="P4154" s="157"/>
      <c r="Q4154" s="157"/>
      <c r="R4154" s="158"/>
    </row>
    <row r="4155" spans="2:18" x14ac:dyDescent="0.25">
      <c r="B4155" s="174" t="s">
        <v>2</v>
      </c>
      <c r="C4155" s="157"/>
      <c r="D4155" s="157"/>
      <c r="E4155" s="157"/>
      <c r="F4155" s="157"/>
      <c r="G4155" s="157"/>
      <c r="H4155" s="157"/>
      <c r="I4155" s="157"/>
      <c r="J4155" s="157"/>
      <c r="K4155" s="157"/>
      <c r="L4155" s="157"/>
      <c r="M4155" s="157"/>
      <c r="N4155" s="157"/>
      <c r="O4155" s="157"/>
      <c r="P4155" s="157"/>
      <c r="Q4155" s="157"/>
      <c r="R4155" s="158"/>
    </row>
    <row r="4156" spans="2:18" x14ac:dyDescent="0.25">
      <c r="B4156" s="174"/>
      <c r="C4156" s="157"/>
      <c r="D4156" s="157"/>
      <c r="E4156" s="157"/>
      <c r="F4156" s="157"/>
      <c r="G4156" s="157"/>
      <c r="H4156" s="157"/>
      <c r="I4156" s="157"/>
      <c r="J4156" s="157"/>
      <c r="K4156" s="157"/>
      <c r="L4156" s="157"/>
      <c r="M4156" s="157"/>
      <c r="N4156" s="157"/>
      <c r="O4156" s="157"/>
      <c r="P4156" s="157"/>
      <c r="Q4156" s="157"/>
      <c r="R4156" s="158"/>
    </row>
    <row r="4157" spans="2:18" ht="15.75" thickBot="1" x14ac:dyDescent="0.3">
      <c r="B4157" s="175" t="s">
        <v>3</v>
      </c>
      <c r="C4157" s="146"/>
      <c r="D4157" s="146"/>
      <c r="E4157" s="146"/>
      <c r="F4157" s="146"/>
      <c r="G4157" s="146"/>
      <c r="H4157" s="146"/>
      <c r="I4157" s="146"/>
      <c r="J4157" s="146"/>
      <c r="K4157" s="146"/>
      <c r="L4157" s="146"/>
      <c r="M4157" s="146"/>
      <c r="N4157" s="146"/>
      <c r="O4157" s="146"/>
      <c r="P4157" s="146"/>
      <c r="Q4157" s="146"/>
      <c r="R4157" s="176"/>
    </row>
    <row r="4158" spans="2:18" ht="14.45" x14ac:dyDescent="0.3">
      <c r="B4158" s="177"/>
      <c r="C4158" s="178"/>
      <c r="D4158" s="178"/>
      <c r="E4158" s="178"/>
      <c r="F4158" s="178"/>
      <c r="G4158" s="178"/>
      <c r="H4158" s="178"/>
      <c r="I4158" s="178"/>
      <c r="J4158" s="178"/>
      <c r="K4158" s="178"/>
      <c r="L4158" s="178"/>
      <c r="M4158" s="178"/>
      <c r="N4158" s="178"/>
      <c r="O4158" s="178"/>
      <c r="P4158" s="178"/>
      <c r="Q4158" s="178"/>
      <c r="R4158" s="9"/>
    </row>
    <row r="4159" spans="2:18" ht="15.75" thickBot="1" x14ac:dyDescent="0.3">
      <c r="B4159" s="143" t="s">
        <v>4</v>
      </c>
      <c r="C4159" s="144"/>
      <c r="D4159" s="146" t="s">
        <v>273</v>
      </c>
      <c r="E4159" s="146"/>
      <c r="F4159" s="58"/>
      <c r="G4159" s="58" t="s">
        <v>7</v>
      </c>
      <c r="H4159" s="179">
        <v>43562</v>
      </c>
      <c r="I4159" s="146"/>
      <c r="J4159" s="58"/>
      <c r="K4159" s="58" t="s">
        <v>11</v>
      </c>
      <c r="L4159" s="147" t="s">
        <v>228</v>
      </c>
      <c r="M4159" s="147"/>
      <c r="N4159" s="58"/>
      <c r="O4159" s="58" t="s">
        <v>13</v>
      </c>
      <c r="P4159" s="100" t="s">
        <v>471</v>
      </c>
      <c r="Q4159" s="144"/>
      <c r="R4159" s="145"/>
    </row>
    <row r="4160" spans="2:18" ht="14.45" x14ac:dyDescent="0.3">
      <c r="B4160" s="143"/>
      <c r="C4160" s="144"/>
      <c r="D4160" s="144"/>
      <c r="E4160" s="144"/>
      <c r="F4160" s="144"/>
      <c r="G4160" s="144"/>
      <c r="H4160" s="144"/>
      <c r="I4160" s="144"/>
      <c r="J4160" s="144"/>
      <c r="K4160" s="144"/>
      <c r="L4160" s="144"/>
      <c r="M4160" s="144"/>
      <c r="N4160" s="144"/>
      <c r="O4160" s="144"/>
      <c r="P4160" s="144"/>
      <c r="Q4160" s="144"/>
      <c r="R4160" s="145"/>
    </row>
    <row r="4161" spans="2:18" ht="15.75" thickBot="1" x14ac:dyDescent="0.3">
      <c r="B4161" s="143" t="s">
        <v>5</v>
      </c>
      <c r="C4161" s="144"/>
      <c r="D4161" s="146"/>
      <c r="E4161" s="146"/>
      <c r="F4161" s="58"/>
      <c r="G4161" s="58" t="s">
        <v>8</v>
      </c>
      <c r="H4161" s="146">
        <v>1230</v>
      </c>
      <c r="I4161" s="146"/>
      <c r="J4161" s="58"/>
      <c r="K4161" s="58" t="s">
        <v>12</v>
      </c>
      <c r="L4161" s="180"/>
      <c r="M4161" s="181"/>
      <c r="N4161" s="58"/>
      <c r="O4161" s="58" t="s">
        <v>14</v>
      </c>
      <c r="P4161" s="121" t="s">
        <v>473</v>
      </c>
      <c r="Q4161" s="144"/>
      <c r="R4161" s="145"/>
    </row>
    <row r="4162" spans="2:18" ht="14.45" x14ac:dyDescent="0.3">
      <c r="B4162" s="143"/>
      <c r="C4162" s="144"/>
      <c r="D4162" s="144"/>
      <c r="E4162" s="144"/>
      <c r="F4162" s="144"/>
      <c r="G4162" s="144"/>
      <c r="H4162" s="144"/>
      <c r="I4162" s="144"/>
      <c r="J4162" s="144"/>
      <c r="K4162" s="144"/>
      <c r="L4162" s="144"/>
      <c r="M4162" s="144"/>
      <c r="N4162" s="144"/>
      <c r="O4162" s="144"/>
      <c r="P4162" s="144"/>
      <c r="Q4162" s="144"/>
      <c r="R4162" s="145"/>
    </row>
    <row r="4163" spans="2:18" ht="15.75" thickBot="1" x14ac:dyDescent="0.3">
      <c r="B4163" s="143" t="s">
        <v>6</v>
      </c>
      <c r="C4163" s="144"/>
      <c r="D4163" s="146" t="s">
        <v>213</v>
      </c>
      <c r="E4163" s="146"/>
      <c r="F4163" s="58"/>
      <c r="G4163" s="58" t="s">
        <v>9</v>
      </c>
      <c r="H4163" s="146" t="s">
        <v>214</v>
      </c>
      <c r="I4163" s="146"/>
      <c r="J4163" s="58"/>
      <c r="K4163" s="58" t="s">
        <v>10</v>
      </c>
      <c r="L4163" s="180"/>
      <c r="M4163" s="181"/>
      <c r="N4163" s="58"/>
      <c r="O4163" s="58" t="s">
        <v>15</v>
      </c>
      <c r="P4163" s="47">
        <v>144</v>
      </c>
      <c r="Q4163" s="46" t="s">
        <v>16</v>
      </c>
      <c r="R4163" s="48">
        <v>154</v>
      </c>
    </row>
    <row r="4164" spans="2:18" thickBot="1" x14ac:dyDescent="0.35">
      <c r="B4164" s="148"/>
      <c r="C4164" s="149"/>
      <c r="D4164" s="149"/>
      <c r="E4164" s="149"/>
      <c r="F4164" s="149"/>
      <c r="G4164" s="149"/>
      <c r="H4164" s="149"/>
      <c r="I4164" s="149"/>
      <c r="J4164" s="149"/>
      <c r="K4164" s="149"/>
      <c r="L4164" s="149"/>
      <c r="M4164" s="149"/>
      <c r="N4164" s="149"/>
      <c r="O4164" s="149"/>
      <c r="P4164" s="149"/>
      <c r="Q4164" s="149"/>
      <c r="R4164" s="150"/>
    </row>
    <row r="4165" spans="2:18" thickBot="1" x14ac:dyDescent="0.35"/>
    <row r="4166" spans="2:18" x14ac:dyDescent="0.25">
      <c r="B4166" s="182" t="s">
        <v>17</v>
      </c>
      <c r="C4166" s="183"/>
      <c r="D4166" s="183"/>
      <c r="E4166" s="183"/>
      <c r="F4166" s="183"/>
      <c r="G4166" s="183"/>
      <c r="H4166" s="183"/>
      <c r="I4166" s="184"/>
      <c r="J4166" s="153" t="s">
        <v>24</v>
      </c>
      <c r="K4166" s="154"/>
      <c r="L4166" s="154"/>
      <c r="M4166" s="154"/>
      <c r="N4166" s="154"/>
      <c r="O4166" s="154"/>
      <c r="P4166" s="154"/>
      <c r="Q4166" s="154"/>
      <c r="R4166" s="155"/>
    </row>
    <row r="4167" spans="2:18" x14ac:dyDescent="0.25">
      <c r="B4167" s="185" t="s">
        <v>18</v>
      </c>
      <c r="C4167" s="187" t="s">
        <v>19</v>
      </c>
      <c r="D4167" s="187" t="s">
        <v>20</v>
      </c>
      <c r="E4167" s="180" t="s">
        <v>25</v>
      </c>
      <c r="F4167" s="181"/>
      <c r="G4167" s="180" t="s">
        <v>26</v>
      </c>
      <c r="H4167" s="181"/>
      <c r="I4167" s="187" t="s">
        <v>23</v>
      </c>
      <c r="J4167" s="156"/>
      <c r="K4167" s="157"/>
      <c r="L4167" s="157"/>
      <c r="M4167" s="157"/>
      <c r="N4167" s="157"/>
      <c r="O4167" s="157"/>
      <c r="P4167" s="157"/>
      <c r="Q4167" s="157"/>
      <c r="R4167" s="158"/>
    </row>
    <row r="4168" spans="2:18" x14ac:dyDescent="0.25">
      <c r="B4168" s="186"/>
      <c r="C4168" s="188"/>
      <c r="D4168" s="188"/>
      <c r="E4168" s="35" t="s">
        <v>21</v>
      </c>
      <c r="F4168" s="35" t="s">
        <v>22</v>
      </c>
      <c r="G4168" s="35" t="s">
        <v>21</v>
      </c>
      <c r="H4168" s="35" t="s">
        <v>22</v>
      </c>
      <c r="I4168" s="188"/>
      <c r="J4168" s="159"/>
      <c r="K4168" s="160"/>
      <c r="L4168" s="160"/>
      <c r="M4168" s="160"/>
      <c r="N4168" s="160"/>
      <c r="O4168" s="160"/>
      <c r="P4168" s="160"/>
      <c r="Q4168" s="160"/>
      <c r="R4168" s="161"/>
    </row>
    <row r="4169" spans="2:18" ht="28.15" customHeight="1" x14ac:dyDescent="0.25">
      <c r="B4169" s="29" t="s">
        <v>50</v>
      </c>
      <c r="C4169" s="12" t="s">
        <v>40</v>
      </c>
      <c r="D4169" s="44" t="s">
        <v>184</v>
      </c>
      <c r="E4169" s="43" t="s">
        <v>62</v>
      </c>
      <c r="F4169" s="24" t="s">
        <v>536</v>
      </c>
      <c r="G4169" s="35"/>
      <c r="H4169" s="35"/>
      <c r="I4169" s="115" t="s">
        <v>984</v>
      </c>
      <c r="J4169" s="164" t="s">
        <v>183</v>
      </c>
      <c r="K4169" s="165"/>
      <c r="L4169" s="165"/>
      <c r="M4169" s="165"/>
      <c r="N4169" s="165"/>
      <c r="O4169" s="165"/>
      <c r="P4169" s="165"/>
      <c r="Q4169" s="165"/>
      <c r="R4169" s="166"/>
    </row>
    <row r="4170" spans="2:18" ht="30" customHeight="1" x14ac:dyDescent="0.25">
      <c r="B4170" s="29" t="s">
        <v>50</v>
      </c>
      <c r="C4170" s="12" t="s">
        <v>40</v>
      </c>
      <c r="D4170" s="44" t="s">
        <v>139</v>
      </c>
      <c r="E4170" s="43" t="s">
        <v>62</v>
      </c>
      <c r="F4170" s="24" t="s">
        <v>536</v>
      </c>
      <c r="G4170" s="35"/>
      <c r="H4170" s="35"/>
      <c r="I4170" s="115" t="s">
        <v>984</v>
      </c>
      <c r="J4170" s="164" t="s">
        <v>72</v>
      </c>
      <c r="K4170" s="165"/>
      <c r="L4170" s="165"/>
      <c r="M4170" s="165"/>
      <c r="N4170" s="165"/>
      <c r="O4170" s="165"/>
      <c r="P4170" s="165"/>
      <c r="Q4170" s="165"/>
      <c r="R4170" s="166"/>
    </row>
    <row r="4171" spans="2:18" ht="37.9" customHeight="1" x14ac:dyDescent="0.25">
      <c r="B4171" s="29" t="s">
        <v>50</v>
      </c>
      <c r="C4171" s="12" t="s">
        <v>40</v>
      </c>
      <c r="D4171" s="44" t="s">
        <v>63</v>
      </c>
      <c r="E4171" s="43" t="s">
        <v>62</v>
      </c>
      <c r="F4171" s="24" t="s">
        <v>537</v>
      </c>
      <c r="G4171" s="35"/>
      <c r="H4171" s="35"/>
      <c r="I4171" s="115" t="s">
        <v>984</v>
      </c>
      <c r="J4171" s="164" t="s">
        <v>78</v>
      </c>
      <c r="K4171" s="165"/>
      <c r="L4171" s="165"/>
      <c r="M4171" s="165"/>
      <c r="N4171" s="165"/>
      <c r="O4171" s="165"/>
      <c r="P4171" s="165"/>
      <c r="Q4171" s="165"/>
      <c r="R4171" s="166"/>
    </row>
    <row r="4172" spans="2:18" ht="28.15" customHeight="1" x14ac:dyDescent="0.25">
      <c r="B4172" s="11" t="s">
        <v>50</v>
      </c>
      <c r="C4172" s="12" t="s">
        <v>58</v>
      </c>
      <c r="D4172" s="12" t="s">
        <v>56</v>
      </c>
      <c r="E4172" s="12" t="s">
        <v>62</v>
      </c>
      <c r="F4172" s="12" t="s">
        <v>268</v>
      </c>
      <c r="G4172" s="3"/>
      <c r="H4172" s="3"/>
      <c r="I4172" s="115" t="s">
        <v>984</v>
      </c>
      <c r="J4172" s="164" t="s">
        <v>151</v>
      </c>
      <c r="K4172" s="165"/>
      <c r="L4172" s="165"/>
      <c r="M4172" s="165"/>
      <c r="N4172" s="165"/>
      <c r="O4172" s="165"/>
      <c r="P4172" s="165"/>
      <c r="Q4172" s="165"/>
      <c r="R4172" s="166"/>
    </row>
    <row r="4173" spans="2:18" ht="34.9" customHeight="1" x14ac:dyDescent="0.25">
      <c r="B4173" s="11" t="s">
        <v>94</v>
      </c>
      <c r="C4173" s="12" t="s">
        <v>58</v>
      </c>
      <c r="D4173" s="12" t="s">
        <v>56</v>
      </c>
      <c r="E4173" s="12" t="s">
        <v>62</v>
      </c>
      <c r="F4173" s="12" t="s">
        <v>268</v>
      </c>
      <c r="G4173" s="3"/>
      <c r="H4173" s="3"/>
      <c r="I4173" s="3"/>
      <c r="J4173" s="164" t="s">
        <v>93</v>
      </c>
      <c r="K4173" s="165"/>
      <c r="L4173" s="165"/>
      <c r="M4173" s="165"/>
      <c r="N4173" s="165"/>
      <c r="O4173" s="165"/>
      <c r="P4173" s="165"/>
      <c r="Q4173" s="165"/>
      <c r="R4173" s="166"/>
    </row>
    <row r="4174" spans="2:18" ht="39.6" customHeight="1" x14ac:dyDescent="0.25">
      <c r="B4174" s="191" t="s">
        <v>51</v>
      </c>
      <c r="C4174" s="192"/>
      <c r="D4174" s="192"/>
      <c r="E4174" s="192"/>
      <c r="F4174" s="192"/>
      <c r="G4174" s="192"/>
      <c r="H4174" s="192"/>
      <c r="I4174" s="193"/>
      <c r="J4174" s="167" t="s">
        <v>711</v>
      </c>
      <c r="K4174" s="168"/>
      <c r="L4174" s="168"/>
      <c r="M4174" s="168"/>
      <c r="N4174" s="168"/>
      <c r="O4174" s="168"/>
      <c r="P4174" s="168"/>
      <c r="Q4174" s="168"/>
      <c r="R4174" s="169"/>
    </row>
    <row r="4175" spans="2:18" ht="31.15" customHeight="1" x14ac:dyDescent="0.25">
      <c r="B4175" s="194"/>
      <c r="C4175" s="195"/>
      <c r="D4175" s="195"/>
      <c r="E4175" s="195"/>
      <c r="F4175" s="195"/>
      <c r="G4175" s="195"/>
      <c r="H4175" s="195"/>
      <c r="I4175" s="196"/>
      <c r="J4175" s="170"/>
      <c r="K4175" s="171"/>
      <c r="L4175" s="171"/>
      <c r="M4175" s="171"/>
      <c r="N4175" s="171"/>
      <c r="O4175" s="171"/>
      <c r="P4175" s="171"/>
      <c r="Q4175" s="171"/>
      <c r="R4175" s="172"/>
    </row>
    <row r="4176" spans="2:18" ht="18" customHeight="1" x14ac:dyDescent="0.25">
      <c r="B4176" s="191" t="s">
        <v>54</v>
      </c>
      <c r="C4176" s="192"/>
      <c r="D4176" s="192"/>
      <c r="E4176" s="192"/>
      <c r="F4176" s="192"/>
      <c r="G4176" s="192"/>
      <c r="H4176" s="192"/>
      <c r="I4176" s="193"/>
      <c r="J4176" s="132" t="s">
        <v>472</v>
      </c>
      <c r="K4176" s="133"/>
      <c r="L4176" s="133"/>
      <c r="M4176" s="133"/>
      <c r="N4176" s="133"/>
      <c r="O4176" s="133"/>
      <c r="P4176" s="133"/>
      <c r="Q4176" s="133"/>
      <c r="R4176" s="134"/>
    </row>
    <row r="4177" spans="2:18" ht="0.6" hidden="1" customHeight="1" x14ac:dyDescent="0.3">
      <c r="B4177" s="194"/>
      <c r="C4177" s="195"/>
      <c r="D4177" s="195"/>
      <c r="E4177" s="195"/>
      <c r="F4177" s="195"/>
      <c r="G4177" s="195"/>
      <c r="H4177" s="195"/>
      <c r="I4177" s="196"/>
      <c r="J4177" s="135"/>
      <c r="K4177" s="136"/>
      <c r="L4177" s="136"/>
      <c r="M4177" s="136"/>
      <c r="N4177" s="136"/>
      <c r="O4177" s="136"/>
      <c r="P4177" s="136"/>
      <c r="Q4177" s="136"/>
      <c r="R4177" s="137"/>
    </row>
    <row r="4178" spans="2:18" x14ac:dyDescent="0.25">
      <c r="B4178" s="191" t="s">
        <v>309</v>
      </c>
      <c r="C4178" s="192"/>
      <c r="D4178" s="192"/>
      <c r="E4178" s="192"/>
      <c r="F4178" s="192"/>
      <c r="G4178" s="192"/>
      <c r="H4178" s="192"/>
      <c r="I4178" s="193"/>
      <c r="J4178" s="135"/>
      <c r="K4178" s="136"/>
      <c r="L4178" s="136"/>
      <c r="M4178" s="136"/>
      <c r="N4178" s="136"/>
      <c r="O4178" s="136"/>
      <c r="P4178" s="136"/>
      <c r="Q4178" s="136"/>
      <c r="R4178" s="137"/>
    </row>
    <row r="4179" spans="2:18" ht="15.75" thickBot="1" x14ac:dyDescent="0.3">
      <c r="B4179" s="197"/>
      <c r="C4179" s="198"/>
      <c r="D4179" s="198"/>
      <c r="E4179" s="198"/>
      <c r="F4179" s="198"/>
      <c r="G4179" s="198"/>
      <c r="H4179" s="198"/>
      <c r="I4179" s="199"/>
      <c r="J4179" s="138"/>
      <c r="K4179" s="139"/>
      <c r="L4179" s="139"/>
      <c r="M4179" s="139"/>
      <c r="N4179" s="139"/>
      <c r="O4179" s="139"/>
      <c r="P4179" s="139"/>
      <c r="Q4179" s="139"/>
      <c r="R4179" s="140"/>
    </row>
    <row r="4180" spans="2:18" thickBot="1" x14ac:dyDescent="0.35"/>
    <row r="4181" spans="2:18" x14ac:dyDescent="0.25">
      <c r="B4181" s="173" t="s">
        <v>1</v>
      </c>
      <c r="C4181" s="154"/>
      <c r="D4181" s="154"/>
      <c r="E4181" s="154"/>
      <c r="F4181" s="154"/>
      <c r="G4181" s="154"/>
      <c r="H4181" s="154"/>
      <c r="I4181" s="154"/>
      <c r="J4181" s="154"/>
      <c r="K4181" s="154"/>
      <c r="L4181" s="154"/>
      <c r="M4181" s="154"/>
      <c r="N4181" s="154"/>
      <c r="O4181" s="154"/>
      <c r="P4181" s="154"/>
      <c r="Q4181" s="154"/>
      <c r="R4181" s="155"/>
    </row>
    <row r="4182" spans="2:18" x14ac:dyDescent="0.25">
      <c r="B4182" s="174"/>
      <c r="C4182" s="157"/>
      <c r="D4182" s="157"/>
      <c r="E4182" s="157"/>
      <c r="F4182" s="157"/>
      <c r="G4182" s="157"/>
      <c r="H4182" s="157"/>
      <c r="I4182" s="157"/>
      <c r="J4182" s="157"/>
      <c r="K4182" s="157"/>
      <c r="L4182" s="157"/>
      <c r="M4182" s="157"/>
      <c r="N4182" s="157"/>
      <c r="O4182" s="157"/>
      <c r="P4182" s="157"/>
      <c r="Q4182" s="157"/>
      <c r="R4182" s="158"/>
    </row>
    <row r="4183" spans="2:18" x14ac:dyDescent="0.25">
      <c r="B4183" s="174"/>
      <c r="C4183" s="157"/>
      <c r="D4183" s="157"/>
      <c r="E4183" s="157"/>
      <c r="F4183" s="157"/>
      <c r="G4183" s="157"/>
      <c r="H4183" s="157"/>
      <c r="I4183" s="157"/>
      <c r="J4183" s="157"/>
      <c r="K4183" s="157"/>
      <c r="L4183" s="157"/>
      <c r="M4183" s="157"/>
      <c r="N4183" s="157"/>
      <c r="O4183" s="157"/>
      <c r="P4183" s="157"/>
      <c r="Q4183" s="157"/>
      <c r="R4183" s="158"/>
    </row>
    <row r="4184" spans="2:18" x14ac:dyDescent="0.25">
      <c r="B4184" s="174" t="s">
        <v>2</v>
      </c>
      <c r="C4184" s="157"/>
      <c r="D4184" s="157"/>
      <c r="E4184" s="157"/>
      <c r="F4184" s="157"/>
      <c r="G4184" s="157"/>
      <c r="H4184" s="157"/>
      <c r="I4184" s="157"/>
      <c r="J4184" s="157"/>
      <c r="K4184" s="157"/>
      <c r="L4184" s="157"/>
      <c r="M4184" s="157"/>
      <c r="N4184" s="157"/>
      <c r="O4184" s="157"/>
      <c r="P4184" s="157"/>
      <c r="Q4184" s="157"/>
      <c r="R4184" s="158"/>
    </row>
    <row r="4185" spans="2:18" x14ac:dyDescent="0.25">
      <c r="B4185" s="174"/>
      <c r="C4185" s="157"/>
      <c r="D4185" s="157"/>
      <c r="E4185" s="157"/>
      <c r="F4185" s="157"/>
      <c r="G4185" s="157"/>
      <c r="H4185" s="157"/>
      <c r="I4185" s="157"/>
      <c r="J4185" s="157"/>
      <c r="K4185" s="157"/>
      <c r="L4185" s="157"/>
      <c r="M4185" s="157"/>
      <c r="N4185" s="157"/>
      <c r="O4185" s="157"/>
      <c r="P4185" s="157"/>
      <c r="Q4185" s="157"/>
      <c r="R4185" s="158"/>
    </row>
    <row r="4186" spans="2:18" ht="15.75" thickBot="1" x14ac:dyDescent="0.3">
      <c r="B4186" s="175" t="s">
        <v>3</v>
      </c>
      <c r="C4186" s="146"/>
      <c r="D4186" s="146"/>
      <c r="E4186" s="146"/>
      <c r="F4186" s="146"/>
      <c r="G4186" s="146"/>
      <c r="H4186" s="146"/>
      <c r="I4186" s="146"/>
      <c r="J4186" s="146"/>
      <c r="K4186" s="146"/>
      <c r="L4186" s="146"/>
      <c r="M4186" s="146"/>
      <c r="N4186" s="146"/>
      <c r="O4186" s="146"/>
      <c r="P4186" s="146"/>
      <c r="Q4186" s="146"/>
      <c r="R4186" s="176"/>
    </row>
    <row r="4187" spans="2:18" ht="14.45" x14ac:dyDescent="0.3">
      <c r="B4187" s="177"/>
      <c r="C4187" s="178"/>
      <c r="D4187" s="178"/>
      <c r="E4187" s="178"/>
      <c r="F4187" s="178"/>
      <c r="G4187" s="178"/>
      <c r="H4187" s="178"/>
      <c r="I4187" s="178"/>
      <c r="J4187" s="178"/>
      <c r="K4187" s="178"/>
      <c r="L4187" s="178"/>
      <c r="M4187" s="178"/>
      <c r="N4187" s="178"/>
      <c r="O4187" s="178"/>
      <c r="P4187" s="178"/>
      <c r="Q4187" s="178"/>
      <c r="R4187" s="9"/>
    </row>
    <row r="4188" spans="2:18" ht="15.75" thickBot="1" x14ac:dyDescent="0.3">
      <c r="B4188" s="143" t="s">
        <v>4</v>
      </c>
      <c r="C4188" s="144"/>
      <c r="D4188" s="146" t="s">
        <v>273</v>
      </c>
      <c r="E4188" s="146"/>
      <c r="F4188" s="58"/>
      <c r="G4188" s="58" t="s">
        <v>7</v>
      </c>
      <c r="H4188" s="179">
        <v>43562</v>
      </c>
      <c r="I4188" s="146"/>
      <c r="J4188" s="58"/>
      <c r="K4188" s="58" t="s">
        <v>11</v>
      </c>
      <c r="L4188" s="147" t="s">
        <v>228</v>
      </c>
      <c r="M4188" s="147"/>
      <c r="N4188" s="58"/>
      <c r="O4188" s="58" t="s">
        <v>13</v>
      </c>
      <c r="P4188" s="100" t="s">
        <v>473</v>
      </c>
      <c r="Q4188" s="144"/>
      <c r="R4188" s="145"/>
    </row>
    <row r="4189" spans="2:18" ht="14.45" x14ac:dyDescent="0.3">
      <c r="B4189" s="143"/>
      <c r="C4189" s="144"/>
      <c r="D4189" s="144"/>
      <c r="E4189" s="144"/>
      <c r="F4189" s="144"/>
      <c r="G4189" s="144"/>
      <c r="H4189" s="144"/>
      <c r="I4189" s="144"/>
      <c r="J4189" s="144"/>
      <c r="K4189" s="144"/>
      <c r="L4189" s="144"/>
      <c r="M4189" s="144"/>
      <c r="N4189" s="144"/>
      <c r="O4189" s="144"/>
      <c r="P4189" s="144"/>
      <c r="Q4189" s="144"/>
      <c r="R4189" s="145"/>
    </row>
    <row r="4190" spans="2:18" ht="15.75" thickBot="1" x14ac:dyDescent="0.3">
      <c r="B4190" s="143" t="s">
        <v>5</v>
      </c>
      <c r="C4190" s="144"/>
      <c r="D4190" s="146"/>
      <c r="E4190" s="146"/>
      <c r="F4190" s="58"/>
      <c r="G4190" s="58" t="s">
        <v>8</v>
      </c>
      <c r="H4190" s="146">
        <v>1230</v>
      </c>
      <c r="I4190" s="146"/>
      <c r="J4190" s="58"/>
      <c r="K4190" s="58" t="s">
        <v>12</v>
      </c>
      <c r="L4190" s="180"/>
      <c r="M4190" s="181"/>
      <c r="N4190" s="58"/>
      <c r="O4190" s="58" t="s">
        <v>14</v>
      </c>
      <c r="P4190" s="28" t="s">
        <v>474</v>
      </c>
      <c r="Q4190" s="144"/>
      <c r="R4190" s="145"/>
    </row>
    <row r="4191" spans="2:18" ht="14.45" x14ac:dyDescent="0.3">
      <c r="B4191" s="143"/>
      <c r="C4191" s="144"/>
      <c r="D4191" s="144"/>
      <c r="E4191" s="144"/>
      <c r="F4191" s="144"/>
      <c r="G4191" s="144"/>
      <c r="H4191" s="144"/>
      <c r="I4191" s="144"/>
      <c r="J4191" s="144"/>
      <c r="K4191" s="144"/>
      <c r="L4191" s="144"/>
      <c r="M4191" s="144"/>
      <c r="N4191" s="144"/>
      <c r="O4191" s="144"/>
      <c r="P4191" s="144"/>
      <c r="Q4191" s="144"/>
      <c r="R4191" s="145"/>
    </row>
    <row r="4192" spans="2:18" ht="15.75" thickBot="1" x14ac:dyDescent="0.3">
      <c r="B4192" s="143" t="s">
        <v>6</v>
      </c>
      <c r="C4192" s="144"/>
      <c r="D4192" s="146" t="s">
        <v>213</v>
      </c>
      <c r="E4192" s="146"/>
      <c r="F4192" s="58"/>
      <c r="G4192" s="58" t="s">
        <v>9</v>
      </c>
      <c r="H4192" s="146" t="s">
        <v>214</v>
      </c>
      <c r="I4192" s="146"/>
      <c r="J4192" s="58"/>
      <c r="K4192" s="58" t="s">
        <v>10</v>
      </c>
      <c r="L4192" s="180"/>
      <c r="M4192" s="181"/>
      <c r="N4192" s="58"/>
      <c r="O4192" s="58" t="s">
        <v>15</v>
      </c>
      <c r="P4192" s="47">
        <v>145</v>
      </c>
      <c r="Q4192" s="46" t="s">
        <v>16</v>
      </c>
      <c r="R4192" s="48">
        <v>154</v>
      </c>
    </row>
    <row r="4193" spans="2:18" thickBot="1" x14ac:dyDescent="0.35">
      <c r="B4193" s="148"/>
      <c r="C4193" s="149"/>
      <c r="D4193" s="149"/>
      <c r="E4193" s="149"/>
      <c r="F4193" s="149"/>
      <c r="G4193" s="149"/>
      <c r="H4193" s="149"/>
      <c r="I4193" s="149"/>
      <c r="J4193" s="149"/>
      <c r="K4193" s="149"/>
      <c r="L4193" s="149"/>
      <c r="M4193" s="149"/>
      <c r="N4193" s="149"/>
      <c r="O4193" s="149"/>
      <c r="P4193" s="149"/>
      <c r="Q4193" s="149"/>
      <c r="R4193" s="150"/>
    </row>
    <row r="4194" spans="2:18" thickBot="1" x14ac:dyDescent="0.35"/>
    <row r="4195" spans="2:18" x14ac:dyDescent="0.25">
      <c r="B4195" s="182" t="s">
        <v>17</v>
      </c>
      <c r="C4195" s="183"/>
      <c r="D4195" s="183"/>
      <c r="E4195" s="183"/>
      <c r="F4195" s="183"/>
      <c r="G4195" s="183"/>
      <c r="H4195" s="183"/>
      <c r="I4195" s="184"/>
      <c r="J4195" s="153" t="s">
        <v>24</v>
      </c>
      <c r="K4195" s="154"/>
      <c r="L4195" s="154"/>
      <c r="M4195" s="154"/>
      <c r="N4195" s="154"/>
      <c r="O4195" s="154"/>
      <c r="P4195" s="154"/>
      <c r="Q4195" s="154"/>
      <c r="R4195" s="155"/>
    </row>
    <row r="4196" spans="2:18" x14ac:dyDescent="0.25">
      <c r="B4196" s="185" t="s">
        <v>18</v>
      </c>
      <c r="C4196" s="187" t="s">
        <v>19</v>
      </c>
      <c r="D4196" s="187" t="s">
        <v>20</v>
      </c>
      <c r="E4196" s="180" t="s">
        <v>25</v>
      </c>
      <c r="F4196" s="181"/>
      <c r="G4196" s="180" t="s">
        <v>26</v>
      </c>
      <c r="H4196" s="181"/>
      <c r="I4196" s="187" t="s">
        <v>23</v>
      </c>
      <c r="J4196" s="156"/>
      <c r="K4196" s="157"/>
      <c r="L4196" s="157"/>
      <c r="M4196" s="157"/>
      <c r="N4196" s="157"/>
      <c r="O4196" s="157"/>
      <c r="P4196" s="157"/>
      <c r="Q4196" s="157"/>
      <c r="R4196" s="158"/>
    </row>
    <row r="4197" spans="2:18" x14ac:dyDescent="0.25">
      <c r="B4197" s="186"/>
      <c r="C4197" s="188"/>
      <c r="D4197" s="188"/>
      <c r="E4197" s="38" t="s">
        <v>21</v>
      </c>
      <c r="F4197" s="38" t="s">
        <v>22</v>
      </c>
      <c r="G4197" s="38" t="s">
        <v>21</v>
      </c>
      <c r="H4197" s="38" t="s">
        <v>22</v>
      </c>
      <c r="I4197" s="188"/>
      <c r="J4197" s="159"/>
      <c r="K4197" s="160"/>
      <c r="L4197" s="160"/>
      <c r="M4197" s="160"/>
      <c r="N4197" s="160"/>
      <c r="O4197" s="160"/>
      <c r="P4197" s="160"/>
      <c r="Q4197" s="160"/>
      <c r="R4197" s="161"/>
    </row>
    <row r="4198" spans="2:18" ht="36.6" customHeight="1" x14ac:dyDescent="0.25">
      <c r="B4198" s="29" t="s">
        <v>50</v>
      </c>
      <c r="C4198" s="12" t="s">
        <v>40</v>
      </c>
      <c r="D4198" s="44" t="s">
        <v>56</v>
      </c>
      <c r="E4198" s="43" t="s">
        <v>62</v>
      </c>
      <c r="F4198" s="24" t="s">
        <v>536</v>
      </c>
      <c r="G4198" s="38"/>
      <c r="H4198" s="38"/>
      <c r="I4198" s="115" t="s">
        <v>973</v>
      </c>
      <c r="J4198" s="164" t="s">
        <v>388</v>
      </c>
      <c r="K4198" s="165"/>
      <c r="L4198" s="165"/>
      <c r="M4198" s="165"/>
      <c r="N4198" s="165"/>
      <c r="O4198" s="165"/>
      <c r="P4198" s="165"/>
      <c r="Q4198" s="165"/>
      <c r="R4198" s="166"/>
    </row>
    <row r="4199" spans="2:18" ht="34.15" customHeight="1" x14ac:dyDescent="0.25">
      <c r="B4199" s="29" t="s">
        <v>50</v>
      </c>
      <c r="C4199" s="12" t="s">
        <v>40</v>
      </c>
      <c r="D4199" s="44" t="s">
        <v>184</v>
      </c>
      <c r="E4199" s="43" t="s">
        <v>62</v>
      </c>
      <c r="F4199" s="24" t="s">
        <v>536</v>
      </c>
      <c r="G4199" s="38"/>
      <c r="H4199" s="38"/>
      <c r="I4199" s="115" t="s">
        <v>973</v>
      </c>
      <c r="J4199" s="164" t="s">
        <v>78</v>
      </c>
      <c r="K4199" s="165"/>
      <c r="L4199" s="165"/>
      <c r="M4199" s="165"/>
      <c r="N4199" s="165"/>
      <c r="O4199" s="165"/>
      <c r="P4199" s="165"/>
      <c r="Q4199" s="165"/>
      <c r="R4199" s="166"/>
    </row>
    <row r="4200" spans="2:18" ht="31.9" customHeight="1" x14ac:dyDescent="0.25">
      <c r="B4200" s="29" t="s">
        <v>50</v>
      </c>
      <c r="C4200" s="12" t="s">
        <v>40</v>
      </c>
      <c r="D4200" s="44" t="s">
        <v>139</v>
      </c>
      <c r="E4200" s="43" t="s">
        <v>62</v>
      </c>
      <c r="F4200" s="24" t="s">
        <v>537</v>
      </c>
      <c r="G4200" s="38"/>
      <c r="H4200" s="38"/>
      <c r="I4200" s="115" t="s">
        <v>973</v>
      </c>
      <c r="J4200" s="164" t="s">
        <v>99</v>
      </c>
      <c r="K4200" s="165"/>
      <c r="L4200" s="165"/>
      <c r="M4200" s="165"/>
      <c r="N4200" s="165"/>
      <c r="O4200" s="165"/>
      <c r="P4200" s="165"/>
      <c r="Q4200" s="165"/>
      <c r="R4200" s="166"/>
    </row>
    <row r="4201" spans="2:18" ht="36" customHeight="1" x14ac:dyDescent="0.25">
      <c r="B4201" s="29" t="s">
        <v>50</v>
      </c>
      <c r="C4201" s="12" t="s">
        <v>40</v>
      </c>
      <c r="D4201" s="44" t="s">
        <v>63</v>
      </c>
      <c r="E4201" s="43" t="s">
        <v>62</v>
      </c>
      <c r="F4201" s="24" t="s">
        <v>537</v>
      </c>
      <c r="G4201" s="38"/>
      <c r="H4201" s="38"/>
      <c r="I4201" s="115" t="s">
        <v>973</v>
      </c>
      <c r="J4201" s="164" t="s">
        <v>79</v>
      </c>
      <c r="K4201" s="165"/>
      <c r="L4201" s="165"/>
      <c r="M4201" s="165"/>
      <c r="N4201" s="165"/>
      <c r="O4201" s="165"/>
      <c r="P4201" s="165"/>
      <c r="Q4201" s="165"/>
      <c r="R4201" s="166"/>
    </row>
    <row r="4202" spans="2:18" ht="35.450000000000003" customHeight="1" x14ac:dyDescent="0.25">
      <c r="B4202" s="11" t="s">
        <v>50</v>
      </c>
      <c r="C4202" s="12" t="s">
        <v>58</v>
      </c>
      <c r="D4202" s="12" t="s">
        <v>56</v>
      </c>
      <c r="E4202" s="12" t="s">
        <v>62</v>
      </c>
      <c r="F4202" s="12" t="s">
        <v>268</v>
      </c>
      <c r="G4202" s="3"/>
      <c r="H4202" s="3"/>
      <c r="I4202" s="115" t="s">
        <v>973</v>
      </c>
      <c r="J4202" s="164" t="s">
        <v>151</v>
      </c>
      <c r="K4202" s="165"/>
      <c r="L4202" s="165"/>
      <c r="M4202" s="165"/>
      <c r="N4202" s="165"/>
      <c r="O4202" s="165"/>
      <c r="P4202" s="165"/>
      <c r="Q4202" s="165"/>
      <c r="R4202" s="166"/>
    </row>
    <row r="4203" spans="2:18" ht="34.15" customHeight="1" x14ac:dyDescent="0.25">
      <c r="B4203" s="11" t="s">
        <v>94</v>
      </c>
      <c r="C4203" s="12" t="s">
        <v>58</v>
      </c>
      <c r="D4203" s="12" t="s">
        <v>56</v>
      </c>
      <c r="E4203" s="12" t="s">
        <v>703</v>
      </c>
      <c r="F4203" s="12" t="s">
        <v>268</v>
      </c>
      <c r="G4203" s="3"/>
      <c r="H4203" s="3"/>
      <c r="I4203" s="3"/>
      <c r="J4203" s="164" t="s">
        <v>93</v>
      </c>
      <c r="K4203" s="165"/>
      <c r="L4203" s="165"/>
      <c r="M4203" s="165"/>
      <c r="N4203" s="165"/>
      <c r="O4203" s="165"/>
      <c r="P4203" s="165"/>
      <c r="Q4203" s="165"/>
      <c r="R4203" s="166"/>
    </row>
    <row r="4204" spans="2:18" ht="33.6" customHeight="1" x14ac:dyDescent="0.25">
      <c r="B4204" s="191" t="s">
        <v>51</v>
      </c>
      <c r="C4204" s="192"/>
      <c r="D4204" s="192"/>
      <c r="E4204" s="192"/>
      <c r="F4204" s="192"/>
      <c r="G4204" s="192"/>
      <c r="H4204" s="192"/>
      <c r="I4204" s="193"/>
      <c r="J4204" s="167" t="s">
        <v>711</v>
      </c>
      <c r="K4204" s="168"/>
      <c r="L4204" s="168"/>
      <c r="M4204" s="168"/>
      <c r="N4204" s="168"/>
      <c r="O4204" s="168"/>
      <c r="P4204" s="168"/>
      <c r="Q4204" s="168"/>
      <c r="R4204" s="169"/>
    </row>
    <row r="4205" spans="2:18" ht="37.15" customHeight="1" x14ac:dyDescent="0.25">
      <c r="B4205" s="194"/>
      <c r="C4205" s="195"/>
      <c r="D4205" s="195"/>
      <c r="E4205" s="195"/>
      <c r="F4205" s="195"/>
      <c r="G4205" s="195"/>
      <c r="H4205" s="195"/>
      <c r="I4205" s="196"/>
      <c r="J4205" s="170"/>
      <c r="K4205" s="171"/>
      <c r="L4205" s="171"/>
      <c r="M4205" s="171"/>
      <c r="N4205" s="171"/>
      <c r="O4205" s="171"/>
      <c r="P4205" s="171"/>
      <c r="Q4205" s="171"/>
      <c r="R4205" s="172"/>
    </row>
    <row r="4206" spans="2:18" ht="43.9" customHeight="1" x14ac:dyDescent="0.25">
      <c r="B4206" s="191" t="s">
        <v>54</v>
      </c>
      <c r="C4206" s="192"/>
      <c r="D4206" s="192"/>
      <c r="E4206" s="192"/>
      <c r="F4206" s="192"/>
      <c r="G4206" s="192"/>
      <c r="H4206" s="192"/>
      <c r="I4206" s="193"/>
      <c r="J4206" s="132" t="s">
        <v>472</v>
      </c>
      <c r="K4206" s="133"/>
      <c r="L4206" s="133"/>
      <c r="M4206" s="133"/>
      <c r="N4206" s="133"/>
      <c r="O4206" s="133"/>
      <c r="P4206" s="133"/>
      <c r="Q4206" s="133"/>
      <c r="R4206" s="134"/>
    </row>
    <row r="4207" spans="2:18" ht="14.45" hidden="1" x14ac:dyDescent="0.3">
      <c r="B4207" s="194"/>
      <c r="C4207" s="195"/>
      <c r="D4207" s="195"/>
      <c r="E4207" s="195"/>
      <c r="F4207" s="195"/>
      <c r="G4207" s="195"/>
      <c r="H4207" s="195"/>
      <c r="I4207" s="196"/>
      <c r="J4207" s="135"/>
      <c r="K4207" s="136"/>
      <c r="L4207" s="136"/>
      <c r="M4207" s="136"/>
      <c r="N4207" s="136"/>
      <c r="O4207" s="136"/>
      <c r="P4207" s="136"/>
      <c r="Q4207" s="136"/>
      <c r="R4207" s="137"/>
    </row>
    <row r="4208" spans="2:18" ht="0.6" customHeight="1" x14ac:dyDescent="0.3">
      <c r="B4208" s="191" t="s">
        <v>309</v>
      </c>
      <c r="C4208" s="192"/>
      <c r="D4208" s="192"/>
      <c r="E4208" s="192"/>
      <c r="F4208" s="192"/>
      <c r="G4208" s="192"/>
      <c r="H4208" s="192"/>
      <c r="I4208" s="193"/>
      <c r="J4208" s="135"/>
      <c r="K4208" s="136"/>
      <c r="L4208" s="136"/>
      <c r="M4208" s="136"/>
      <c r="N4208" s="136"/>
      <c r="O4208" s="136"/>
      <c r="P4208" s="136"/>
      <c r="Q4208" s="136"/>
      <c r="R4208" s="137"/>
    </row>
    <row r="4209" spans="2:18" ht="15.75" thickBot="1" x14ac:dyDescent="0.3">
      <c r="B4209" s="197"/>
      <c r="C4209" s="198"/>
      <c r="D4209" s="198"/>
      <c r="E4209" s="198"/>
      <c r="F4209" s="198"/>
      <c r="G4209" s="198"/>
      <c r="H4209" s="198"/>
      <c r="I4209" s="199"/>
      <c r="J4209" s="138"/>
      <c r="K4209" s="139"/>
      <c r="L4209" s="139"/>
      <c r="M4209" s="139"/>
      <c r="N4209" s="139"/>
      <c r="O4209" s="139"/>
      <c r="P4209" s="139"/>
      <c r="Q4209" s="139"/>
      <c r="R4209" s="140"/>
    </row>
    <row r="4210" spans="2:18" thickBot="1" x14ac:dyDescent="0.35"/>
    <row r="4211" spans="2:18" x14ac:dyDescent="0.25">
      <c r="B4211" s="173" t="s">
        <v>1</v>
      </c>
      <c r="C4211" s="154"/>
      <c r="D4211" s="154"/>
      <c r="E4211" s="154"/>
      <c r="F4211" s="154"/>
      <c r="G4211" s="154"/>
      <c r="H4211" s="154"/>
      <c r="I4211" s="154"/>
      <c r="J4211" s="154"/>
      <c r="K4211" s="154"/>
      <c r="L4211" s="154"/>
      <c r="M4211" s="154"/>
      <c r="N4211" s="154"/>
      <c r="O4211" s="154"/>
      <c r="P4211" s="154"/>
      <c r="Q4211" s="154"/>
      <c r="R4211" s="155"/>
    </row>
    <row r="4212" spans="2:18" x14ac:dyDescent="0.25">
      <c r="B4212" s="174"/>
      <c r="C4212" s="157"/>
      <c r="D4212" s="157"/>
      <c r="E4212" s="157"/>
      <c r="F4212" s="157"/>
      <c r="G4212" s="157"/>
      <c r="H4212" s="157"/>
      <c r="I4212" s="157"/>
      <c r="J4212" s="157"/>
      <c r="K4212" s="157"/>
      <c r="L4212" s="157"/>
      <c r="M4212" s="157"/>
      <c r="N4212" s="157"/>
      <c r="O4212" s="157"/>
      <c r="P4212" s="157"/>
      <c r="Q4212" s="157"/>
      <c r="R4212" s="158"/>
    </row>
    <row r="4213" spans="2:18" x14ac:dyDescent="0.25">
      <c r="B4213" s="174"/>
      <c r="C4213" s="157"/>
      <c r="D4213" s="157"/>
      <c r="E4213" s="157"/>
      <c r="F4213" s="157"/>
      <c r="G4213" s="157"/>
      <c r="H4213" s="157"/>
      <c r="I4213" s="157"/>
      <c r="J4213" s="157"/>
      <c r="K4213" s="157"/>
      <c r="L4213" s="157"/>
      <c r="M4213" s="157"/>
      <c r="N4213" s="157"/>
      <c r="O4213" s="157"/>
      <c r="P4213" s="157"/>
      <c r="Q4213" s="157"/>
      <c r="R4213" s="158"/>
    </row>
    <row r="4214" spans="2:18" x14ac:dyDescent="0.25">
      <c r="B4214" s="174" t="s">
        <v>2</v>
      </c>
      <c r="C4214" s="157"/>
      <c r="D4214" s="157"/>
      <c r="E4214" s="157"/>
      <c r="F4214" s="157"/>
      <c r="G4214" s="157"/>
      <c r="H4214" s="157"/>
      <c r="I4214" s="157"/>
      <c r="J4214" s="157"/>
      <c r="K4214" s="157"/>
      <c r="L4214" s="157"/>
      <c r="M4214" s="157"/>
      <c r="N4214" s="157"/>
      <c r="O4214" s="157"/>
      <c r="P4214" s="157"/>
      <c r="Q4214" s="157"/>
      <c r="R4214" s="158"/>
    </row>
    <row r="4215" spans="2:18" x14ac:dyDescent="0.25">
      <c r="B4215" s="174"/>
      <c r="C4215" s="157"/>
      <c r="D4215" s="157"/>
      <c r="E4215" s="157"/>
      <c r="F4215" s="157"/>
      <c r="G4215" s="157"/>
      <c r="H4215" s="157"/>
      <c r="I4215" s="157"/>
      <c r="J4215" s="157"/>
      <c r="K4215" s="157"/>
      <c r="L4215" s="157"/>
      <c r="M4215" s="157"/>
      <c r="N4215" s="157"/>
      <c r="O4215" s="157"/>
      <c r="P4215" s="157"/>
      <c r="Q4215" s="157"/>
      <c r="R4215" s="158"/>
    </row>
    <row r="4216" spans="2:18" ht="15.75" thickBot="1" x14ac:dyDescent="0.3">
      <c r="B4216" s="175" t="s">
        <v>3</v>
      </c>
      <c r="C4216" s="146"/>
      <c r="D4216" s="146"/>
      <c r="E4216" s="146"/>
      <c r="F4216" s="146"/>
      <c r="G4216" s="146"/>
      <c r="H4216" s="146"/>
      <c r="I4216" s="146"/>
      <c r="J4216" s="146"/>
      <c r="K4216" s="146"/>
      <c r="L4216" s="146"/>
      <c r="M4216" s="146"/>
      <c r="N4216" s="146"/>
      <c r="O4216" s="146"/>
      <c r="P4216" s="146"/>
      <c r="Q4216" s="146"/>
      <c r="R4216" s="176"/>
    </row>
    <row r="4217" spans="2:18" ht="14.45" x14ac:dyDescent="0.3">
      <c r="B4217" s="177"/>
      <c r="C4217" s="178"/>
      <c r="D4217" s="178"/>
      <c r="E4217" s="178"/>
      <c r="F4217" s="178"/>
      <c r="G4217" s="178"/>
      <c r="H4217" s="178"/>
      <c r="I4217" s="178"/>
      <c r="J4217" s="178"/>
      <c r="K4217" s="178"/>
      <c r="L4217" s="178"/>
      <c r="M4217" s="178"/>
      <c r="N4217" s="178"/>
      <c r="O4217" s="178"/>
      <c r="P4217" s="178"/>
      <c r="Q4217" s="178"/>
      <c r="R4217" s="9"/>
    </row>
    <row r="4218" spans="2:18" ht="15.75" thickBot="1" x14ac:dyDescent="0.3">
      <c r="B4218" s="143" t="s">
        <v>4</v>
      </c>
      <c r="C4218" s="144"/>
      <c r="D4218" s="146" t="s">
        <v>273</v>
      </c>
      <c r="E4218" s="146"/>
      <c r="F4218" s="58"/>
      <c r="G4218" s="58" t="s">
        <v>7</v>
      </c>
      <c r="H4218" s="179">
        <v>43562</v>
      </c>
      <c r="I4218" s="146"/>
      <c r="J4218" s="58"/>
      <c r="K4218" s="58" t="s">
        <v>11</v>
      </c>
      <c r="L4218" s="147" t="s">
        <v>228</v>
      </c>
      <c r="M4218" s="147"/>
      <c r="N4218" s="58"/>
      <c r="O4218" s="58" t="s">
        <v>13</v>
      </c>
      <c r="P4218" s="100" t="s">
        <v>474</v>
      </c>
      <c r="Q4218" s="144"/>
      <c r="R4218" s="145"/>
    </row>
    <row r="4219" spans="2:18" ht="14.45" x14ac:dyDescent="0.3">
      <c r="B4219" s="143"/>
      <c r="C4219" s="144"/>
      <c r="D4219" s="144"/>
      <c r="E4219" s="144"/>
      <c r="F4219" s="144"/>
      <c r="G4219" s="144"/>
      <c r="H4219" s="144"/>
      <c r="I4219" s="144"/>
      <c r="J4219" s="144"/>
      <c r="K4219" s="144"/>
      <c r="L4219" s="144"/>
      <c r="M4219" s="144"/>
      <c r="N4219" s="144"/>
      <c r="O4219" s="144"/>
      <c r="P4219" s="144"/>
      <c r="Q4219" s="144"/>
      <c r="R4219" s="145"/>
    </row>
    <row r="4220" spans="2:18" ht="15.75" thickBot="1" x14ac:dyDescent="0.3">
      <c r="B4220" s="143" t="s">
        <v>5</v>
      </c>
      <c r="C4220" s="144"/>
      <c r="D4220" s="146"/>
      <c r="E4220" s="146"/>
      <c r="F4220" s="58"/>
      <c r="G4220" s="58" t="s">
        <v>8</v>
      </c>
      <c r="H4220" s="146">
        <v>1230</v>
      </c>
      <c r="I4220" s="146"/>
      <c r="J4220" s="58"/>
      <c r="K4220" s="58" t="s">
        <v>12</v>
      </c>
      <c r="L4220" s="180"/>
      <c r="M4220" s="181"/>
      <c r="N4220" s="58"/>
      <c r="O4220" s="58" t="s">
        <v>14</v>
      </c>
      <c r="P4220" s="28" t="s">
        <v>475</v>
      </c>
      <c r="Q4220" s="144"/>
      <c r="R4220" s="145"/>
    </row>
    <row r="4221" spans="2:18" ht="14.45" x14ac:dyDescent="0.3">
      <c r="B4221" s="143"/>
      <c r="C4221" s="144"/>
      <c r="D4221" s="144"/>
      <c r="E4221" s="144"/>
      <c r="F4221" s="144"/>
      <c r="G4221" s="144"/>
      <c r="H4221" s="144"/>
      <c r="I4221" s="144"/>
      <c r="J4221" s="144"/>
      <c r="K4221" s="144"/>
      <c r="L4221" s="144"/>
      <c r="M4221" s="144"/>
      <c r="N4221" s="144"/>
      <c r="O4221" s="144"/>
      <c r="P4221" s="144"/>
      <c r="Q4221" s="144"/>
      <c r="R4221" s="145"/>
    </row>
    <row r="4222" spans="2:18" ht="15.75" thickBot="1" x14ac:dyDescent="0.3">
      <c r="B4222" s="143" t="s">
        <v>6</v>
      </c>
      <c r="C4222" s="144"/>
      <c r="D4222" s="146" t="s">
        <v>213</v>
      </c>
      <c r="E4222" s="146"/>
      <c r="F4222" s="58"/>
      <c r="G4222" s="58" t="s">
        <v>9</v>
      </c>
      <c r="H4222" s="146" t="s">
        <v>214</v>
      </c>
      <c r="I4222" s="146"/>
      <c r="J4222" s="58"/>
      <c r="K4222" s="58" t="s">
        <v>10</v>
      </c>
      <c r="L4222" s="180"/>
      <c r="M4222" s="181"/>
      <c r="N4222" s="58"/>
      <c r="O4222" s="58" t="s">
        <v>15</v>
      </c>
      <c r="P4222" s="47">
        <v>146</v>
      </c>
      <c r="Q4222" s="46" t="s">
        <v>16</v>
      </c>
      <c r="R4222" s="48">
        <v>154</v>
      </c>
    </row>
    <row r="4223" spans="2:18" thickBot="1" x14ac:dyDescent="0.35">
      <c r="B4223" s="148"/>
      <c r="C4223" s="149"/>
      <c r="D4223" s="149"/>
      <c r="E4223" s="149"/>
      <c r="F4223" s="149"/>
      <c r="G4223" s="149"/>
      <c r="H4223" s="149"/>
      <c r="I4223" s="149"/>
      <c r="J4223" s="149"/>
      <c r="K4223" s="149"/>
      <c r="L4223" s="149"/>
      <c r="M4223" s="149"/>
      <c r="N4223" s="149"/>
      <c r="O4223" s="149"/>
      <c r="P4223" s="149"/>
      <c r="Q4223" s="149"/>
      <c r="R4223" s="150"/>
    </row>
    <row r="4224" spans="2:18" thickBot="1" x14ac:dyDescent="0.35"/>
    <row r="4225" spans="2:18" x14ac:dyDescent="0.25">
      <c r="B4225" s="182" t="s">
        <v>17</v>
      </c>
      <c r="C4225" s="183"/>
      <c r="D4225" s="183"/>
      <c r="E4225" s="183"/>
      <c r="F4225" s="183"/>
      <c r="G4225" s="183"/>
      <c r="H4225" s="183"/>
      <c r="I4225" s="184"/>
      <c r="J4225" s="153" t="s">
        <v>24</v>
      </c>
      <c r="K4225" s="154"/>
      <c r="L4225" s="154"/>
      <c r="M4225" s="154"/>
      <c r="N4225" s="154"/>
      <c r="O4225" s="154"/>
      <c r="P4225" s="154"/>
      <c r="Q4225" s="154"/>
      <c r="R4225" s="155"/>
    </row>
    <row r="4226" spans="2:18" x14ac:dyDescent="0.25">
      <c r="B4226" s="185" t="s">
        <v>18</v>
      </c>
      <c r="C4226" s="187" t="s">
        <v>19</v>
      </c>
      <c r="D4226" s="187" t="s">
        <v>20</v>
      </c>
      <c r="E4226" s="180" t="s">
        <v>25</v>
      </c>
      <c r="F4226" s="181"/>
      <c r="G4226" s="180" t="s">
        <v>26</v>
      </c>
      <c r="H4226" s="181"/>
      <c r="I4226" s="187" t="s">
        <v>23</v>
      </c>
      <c r="J4226" s="156"/>
      <c r="K4226" s="157"/>
      <c r="L4226" s="157"/>
      <c r="M4226" s="157"/>
      <c r="N4226" s="157"/>
      <c r="O4226" s="157"/>
      <c r="P4226" s="157"/>
      <c r="Q4226" s="157"/>
      <c r="R4226" s="158"/>
    </row>
    <row r="4227" spans="2:18" x14ac:dyDescent="0.25">
      <c r="B4227" s="186"/>
      <c r="C4227" s="188"/>
      <c r="D4227" s="188"/>
      <c r="E4227" s="35" t="s">
        <v>21</v>
      </c>
      <c r="F4227" s="35" t="s">
        <v>22</v>
      </c>
      <c r="G4227" s="35" t="s">
        <v>21</v>
      </c>
      <c r="H4227" s="35" t="s">
        <v>22</v>
      </c>
      <c r="I4227" s="188"/>
      <c r="J4227" s="159"/>
      <c r="K4227" s="160"/>
      <c r="L4227" s="160"/>
      <c r="M4227" s="160"/>
      <c r="N4227" s="160"/>
      <c r="O4227" s="160"/>
      <c r="P4227" s="160"/>
      <c r="Q4227" s="160"/>
      <c r="R4227" s="161"/>
    </row>
    <row r="4228" spans="2:18" ht="27" customHeight="1" x14ac:dyDescent="0.25">
      <c r="B4228" s="29" t="s">
        <v>50</v>
      </c>
      <c r="C4228" s="12" t="s">
        <v>40</v>
      </c>
      <c r="D4228" s="44" t="s">
        <v>56</v>
      </c>
      <c r="E4228" s="43" t="s">
        <v>62</v>
      </c>
      <c r="F4228" s="15" t="s">
        <v>536</v>
      </c>
      <c r="G4228" s="35"/>
      <c r="H4228" s="35"/>
      <c r="I4228" s="103" t="s">
        <v>974</v>
      </c>
      <c r="J4228" s="164" t="s">
        <v>392</v>
      </c>
      <c r="K4228" s="165"/>
      <c r="L4228" s="165"/>
      <c r="M4228" s="165"/>
      <c r="N4228" s="165"/>
      <c r="O4228" s="165"/>
      <c r="P4228" s="165"/>
      <c r="Q4228" s="165"/>
      <c r="R4228" s="166"/>
    </row>
    <row r="4229" spans="2:18" ht="40.9" customHeight="1" x14ac:dyDescent="0.25">
      <c r="B4229" s="29" t="s">
        <v>50</v>
      </c>
      <c r="C4229" s="12" t="s">
        <v>40</v>
      </c>
      <c r="D4229" s="44" t="s">
        <v>139</v>
      </c>
      <c r="E4229" s="43" t="s">
        <v>62</v>
      </c>
      <c r="F4229" s="15" t="s">
        <v>536</v>
      </c>
      <c r="G4229" s="35"/>
      <c r="H4229" s="35"/>
      <c r="I4229" s="115" t="s">
        <v>974</v>
      </c>
      <c r="J4229" s="164" t="s">
        <v>99</v>
      </c>
      <c r="K4229" s="165"/>
      <c r="L4229" s="165"/>
      <c r="M4229" s="165"/>
      <c r="N4229" s="165"/>
      <c r="O4229" s="165"/>
      <c r="P4229" s="165"/>
      <c r="Q4229" s="165"/>
      <c r="R4229" s="166"/>
    </row>
    <row r="4230" spans="2:18" ht="36" customHeight="1" x14ac:dyDescent="0.25">
      <c r="B4230" s="29" t="s">
        <v>50</v>
      </c>
      <c r="C4230" s="12" t="s">
        <v>40</v>
      </c>
      <c r="D4230" s="44" t="s">
        <v>139</v>
      </c>
      <c r="E4230" s="43" t="s">
        <v>62</v>
      </c>
      <c r="F4230" s="15" t="s">
        <v>537</v>
      </c>
      <c r="G4230" s="35"/>
      <c r="H4230" s="35"/>
      <c r="I4230" s="115" t="s">
        <v>974</v>
      </c>
      <c r="J4230" s="164" t="s">
        <v>476</v>
      </c>
      <c r="K4230" s="165"/>
      <c r="L4230" s="165"/>
      <c r="M4230" s="165"/>
      <c r="N4230" s="165"/>
      <c r="O4230" s="165"/>
      <c r="P4230" s="165"/>
      <c r="Q4230" s="165"/>
      <c r="R4230" s="166"/>
    </row>
    <row r="4231" spans="2:18" ht="40.15" customHeight="1" x14ac:dyDescent="0.25">
      <c r="B4231" s="29" t="s">
        <v>50</v>
      </c>
      <c r="C4231" s="12" t="s">
        <v>40</v>
      </c>
      <c r="D4231" s="44" t="s">
        <v>65</v>
      </c>
      <c r="E4231" s="43" t="s">
        <v>62</v>
      </c>
      <c r="F4231" s="15" t="s">
        <v>537</v>
      </c>
      <c r="G4231" s="35"/>
      <c r="H4231" s="35"/>
      <c r="I4231" s="115" t="s">
        <v>974</v>
      </c>
      <c r="J4231" s="164" t="s">
        <v>72</v>
      </c>
      <c r="K4231" s="165"/>
      <c r="L4231" s="165"/>
      <c r="M4231" s="165"/>
      <c r="N4231" s="165"/>
      <c r="O4231" s="165"/>
      <c r="P4231" s="165"/>
      <c r="Q4231" s="165"/>
      <c r="R4231" s="166"/>
    </row>
    <row r="4232" spans="2:18" ht="31.15" customHeight="1" x14ac:dyDescent="0.25">
      <c r="B4232" s="11" t="s">
        <v>50</v>
      </c>
      <c r="C4232" s="12" t="s">
        <v>58</v>
      </c>
      <c r="D4232" s="12" t="s">
        <v>56</v>
      </c>
      <c r="E4232" s="12" t="s">
        <v>62</v>
      </c>
      <c r="F4232" s="12" t="s">
        <v>268</v>
      </c>
      <c r="G4232" s="3"/>
      <c r="H4232" s="3"/>
      <c r="I4232" s="115" t="s">
        <v>974</v>
      </c>
      <c r="J4232" s="164" t="s">
        <v>151</v>
      </c>
      <c r="K4232" s="165"/>
      <c r="L4232" s="165"/>
      <c r="M4232" s="165"/>
      <c r="N4232" s="165"/>
      <c r="O4232" s="165"/>
      <c r="P4232" s="165"/>
      <c r="Q4232" s="165"/>
      <c r="R4232" s="166"/>
    </row>
    <row r="4233" spans="2:18" ht="31.9" customHeight="1" x14ac:dyDescent="0.25">
      <c r="B4233" s="11" t="s">
        <v>94</v>
      </c>
      <c r="C4233" s="12" t="s">
        <v>58</v>
      </c>
      <c r="D4233" s="12" t="s">
        <v>56</v>
      </c>
      <c r="E4233" s="12" t="s">
        <v>62</v>
      </c>
      <c r="F4233" s="12" t="s">
        <v>268</v>
      </c>
      <c r="G4233" s="3"/>
      <c r="H4233" s="3"/>
      <c r="I4233" s="3"/>
      <c r="J4233" s="164" t="s">
        <v>93</v>
      </c>
      <c r="K4233" s="165"/>
      <c r="L4233" s="165"/>
      <c r="M4233" s="165"/>
      <c r="N4233" s="165"/>
      <c r="O4233" s="165"/>
      <c r="P4233" s="165"/>
      <c r="Q4233" s="165"/>
      <c r="R4233" s="166"/>
    </row>
    <row r="4234" spans="2:18" ht="31.15" customHeight="1" x14ac:dyDescent="0.25">
      <c r="B4234" s="191" t="s">
        <v>51</v>
      </c>
      <c r="C4234" s="192"/>
      <c r="D4234" s="192"/>
      <c r="E4234" s="192"/>
      <c r="F4234" s="192"/>
      <c r="G4234" s="192"/>
      <c r="H4234" s="192"/>
      <c r="I4234" s="193"/>
      <c r="J4234" s="167" t="s">
        <v>711</v>
      </c>
      <c r="K4234" s="168"/>
      <c r="L4234" s="168"/>
      <c r="M4234" s="168"/>
      <c r="N4234" s="168"/>
      <c r="O4234" s="168"/>
      <c r="P4234" s="168"/>
      <c r="Q4234" s="168"/>
      <c r="R4234" s="169"/>
    </row>
    <row r="4235" spans="2:18" ht="46.15" customHeight="1" x14ac:dyDescent="0.25">
      <c r="B4235" s="194"/>
      <c r="C4235" s="195"/>
      <c r="D4235" s="195"/>
      <c r="E4235" s="195"/>
      <c r="F4235" s="195"/>
      <c r="G4235" s="195"/>
      <c r="H4235" s="195"/>
      <c r="I4235" s="196"/>
      <c r="J4235" s="170"/>
      <c r="K4235" s="171"/>
      <c r="L4235" s="171"/>
      <c r="M4235" s="171"/>
      <c r="N4235" s="171"/>
      <c r="O4235" s="171"/>
      <c r="P4235" s="171"/>
      <c r="Q4235" s="171"/>
      <c r="R4235" s="172"/>
    </row>
    <row r="4236" spans="2:18" ht="37.15" customHeight="1" x14ac:dyDescent="0.25">
      <c r="B4236" s="191" t="s">
        <v>54</v>
      </c>
      <c r="C4236" s="192"/>
      <c r="D4236" s="192"/>
      <c r="E4236" s="192"/>
      <c r="F4236" s="192"/>
      <c r="G4236" s="192"/>
      <c r="H4236" s="192"/>
      <c r="I4236" s="193"/>
      <c r="J4236" s="132" t="s">
        <v>472</v>
      </c>
      <c r="K4236" s="133"/>
      <c r="L4236" s="133"/>
      <c r="M4236" s="133"/>
      <c r="N4236" s="133"/>
      <c r="O4236" s="133"/>
      <c r="P4236" s="133"/>
      <c r="Q4236" s="133"/>
      <c r="R4236" s="134"/>
    </row>
    <row r="4237" spans="2:18" ht="14.45" hidden="1" x14ac:dyDescent="0.3">
      <c r="B4237" s="194"/>
      <c r="C4237" s="195"/>
      <c r="D4237" s="195"/>
      <c r="E4237" s="195"/>
      <c r="F4237" s="195"/>
      <c r="G4237" s="195"/>
      <c r="H4237" s="195"/>
      <c r="I4237" s="196"/>
      <c r="J4237" s="135"/>
      <c r="K4237" s="136"/>
      <c r="L4237" s="136"/>
      <c r="M4237" s="136"/>
      <c r="N4237" s="136"/>
      <c r="O4237" s="136"/>
      <c r="P4237" s="136"/>
      <c r="Q4237" s="136"/>
      <c r="R4237" s="137"/>
    </row>
    <row r="4238" spans="2:18" x14ac:dyDescent="0.25">
      <c r="B4238" s="191" t="s">
        <v>309</v>
      </c>
      <c r="C4238" s="192"/>
      <c r="D4238" s="192"/>
      <c r="E4238" s="192"/>
      <c r="F4238" s="192"/>
      <c r="G4238" s="192"/>
      <c r="H4238" s="192"/>
      <c r="I4238" s="193"/>
      <c r="J4238" s="135"/>
      <c r="K4238" s="136"/>
      <c r="L4238" s="136"/>
      <c r="M4238" s="136"/>
      <c r="N4238" s="136"/>
      <c r="O4238" s="136"/>
      <c r="P4238" s="136"/>
      <c r="Q4238" s="136"/>
      <c r="R4238" s="137"/>
    </row>
    <row r="4239" spans="2:18" ht="15.75" thickBot="1" x14ac:dyDescent="0.3">
      <c r="B4239" s="197"/>
      <c r="C4239" s="198"/>
      <c r="D4239" s="198"/>
      <c r="E4239" s="198"/>
      <c r="F4239" s="198"/>
      <c r="G4239" s="198"/>
      <c r="H4239" s="198"/>
      <c r="I4239" s="199"/>
      <c r="J4239" s="138"/>
      <c r="K4239" s="139"/>
      <c r="L4239" s="139"/>
      <c r="M4239" s="139"/>
      <c r="N4239" s="139"/>
      <c r="O4239" s="139"/>
      <c r="P4239" s="139"/>
      <c r="Q4239" s="139"/>
      <c r="R4239" s="140"/>
    </row>
    <row r="4240" spans="2:18" thickBot="1" x14ac:dyDescent="0.35"/>
    <row r="4241" spans="2:18" x14ac:dyDescent="0.25">
      <c r="B4241" s="173" t="s">
        <v>1</v>
      </c>
      <c r="C4241" s="154"/>
      <c r="D4241" s="154"/>
      <c r="E4241" s="154"/>
      <c r="F4241" s="154"/>
      <c r="G4241" s="154"/>
      <c r="H4241" s="154"/>
      <c r="I4241" s="154"/>
      <c r="J4241" s="154"/>
      <c r="K4241" s="154"/>
      <c r="L4241" s="154"/>
      <c r="M4241" s="154"/>
      <c r="N4241" s="154"/>
      <c r="O4241" s="154"/>
      <c r="P4241" s="154"/>
      <c r="Q4241" s="154"/>
      <c r="R4241" s="155"/>
    </row>
    <row r="4242" spans="2:18" x14ac:dyDescent="0.25">
      <c r="B4242" s="174"/>
      <c r="C4242" s="157"/>
      <c r="D4242" s="157"/>
      <c r="E4242" s="157"/>
      <c r="F4242" s="157"/>
      <c r="G4242" s="157"/>
      <c r="H4242" s="157"/>
      <c r="I4242" s="157"/>
      <c r="J4242" s="157"/>
      <c r="K4242" s="157"/>
      <c r="L4242" s="157"/>
      <c r="M4242" s="157"/>
      <c r="N4242" s="157"/>
      <c r="O4242" s="157"/>
      <c r="P4242" s="157"/>
      <c r="Q4242" s="157"/>
      <c r="R4242" s="158"/>
    </row>
    <row r="4243" spans="2:18" x14ac:dyDescent="0.25">
      <c r="B4243" s="174"/>
      <c r="C4243" s="157"/>
      <c r="D4243" s="157"/>
      <c r="E4243" s="157"/>
      <c r="F4243" s="157"/>
      <c r="G4243" s="157"/>
      <c r="H4243" s="157"/>
      <c r="I4243" s="157"/>
      <c r="J4243" s="157"/>
      <c r="K4243" s="157"/>
      <c r="L4243" s="157"/>
      <c r="M4243" s="157"/>
      <c r="N4243" s="157"/>
      <c r="O4243" s="157"/>
      <c r="P4243" s="157"/>
      <c r="Q4243" s="157"/>
      <c r="R4243" s="158"/>
    </row>
    <row r="4244" spans="2:18" x14ac:dyDescent="0.25">
      <c r="B4244" s="174" t="s">
        <v>2</v>
      </c>
      <c r="C4244" s="157"/>
      <c r="D4244" s="157"/>
      <c r="E4244" s="157"/>
      <c r="F4244" s="157"/>
      <c r="G4244" s="157"/>
      <c r="H4244" s="157"/>
      <c r="I4244" s="157"/>
      <c r="J4244" s="157"/>
      <c r="K4244" s="157"/>
      <c r="L4244" s="157"/>
      <c r="M4244" s="157"/>
      <c r="N4244" s="157"/>
      <c r="O4244" s="157"/>
      <c r="P4244" s="157"/>
      <c r="Q4244" s="157"/>
      <c r="R4244" s="158"/>
    </row>
    <row r="4245" spans="2:18" x14ac:dyDescent="0.25">
      <c r="B4245" s="174"/>
      <c r="C4245" s="157"/>
      <c r="D4245" s="157"/>
      <c r="E4245" s="157"/>
      <c r="F4245" s="157"/>
      <c r="G4245" s="157"/>
      <c r="H4245" s="157"/>
      <c r="I4245" s="157"/>
      <c r="J4245" s="157"/>
      <c r="K4245" s="157"/>
      <c r="L4245" s="157"/>
      <c r="M4245" s="157"/>
      <c r="N4245" s="157"/>
      <c r="O4245" s="157"/>
      <c r="P4245" s="157"/>
      <c r="Q4245" s="157"/>
      <c r="R4245" s="158"/>
    </row>
    <row r="4246" spans="2:18" ht="15.75" thickBot="1" x14ac:dyDescent="0.3">
      <c r="B4246" s="175" t="s">
        <v>3</v>
      </c>
      <c r="C4246" s="146"/>
      <c r="D4246" s="146"/>
      <c r="E4246" s="146"/>
      <c r="F4246" s="146"/>
      <c r="G4246" s="146"/>
      <c r="H4246" s="146"/>
      <c r="I4246" s="146"/>
      <c r="J4246" s="146"/>
      <c r="K4246" s="146"/>
      <c r="L4246" s="146"/>
      <c r="M4246" s="146"/>
      <c r="N4246" s="146"/>
      <c r="O4246" s="146"/>
      <c r="P4246" s="146"/>
      <c r="Q4246" s="146"/>
      <c r="R4246" s="176"/>
    </row>
    <row r="4247" spans="2:18" ht="14.45" x14ac:dyDescent="0.3">
      <c r="B4247" s="177"/>
      <c r="C4247" s="178"/>
      <c r="D4247" s="178"/>
      <c r="E4247" s="178"/>
      <c r="F4247" s="178"/>
      <c r="G4247" s="178"/>
      <c r="H4247" s="178"/>
      <c r="I4247" s="178"/>
      <c r="J4247" s="178"/>
      <c r="K4247" s="178"/>
      <c r="L4247" s="178"/>
      <c r="M4247" s="178"/>
      <c r="N4247" s="178"/>
      <c r="O4247" s="178"/>
      <c r="P4247" s="178"/>
      <c r="Q4247" s="178"/>
      <c r="R4247" s="9"/>
    </row>
    <row r="4248" spans="2:18" ht="15.75" thickBot="1" x14ac:dyDescent="0.3">
      <c r="B4248" s="143" t="s">
        <v>4</v>
      </c>
      <c r="C4248" s="144"/>
      <c r="D4248" s="146" t="s">
        <v>273</v>
      </c>
      <c r="E4248" s="146"/>
      <c r="F4248" s="58"/>
      <c r="G4248" s="58" t="s">
        <v>7</v>
      </c>
      <c r="H4248" s="179">
        <v>43562</v>
      </c>
      <c r="I4248" s="146"/>
      <c r="J4248" s="58"/>
      <c r="K4248" s="58" t="s">
        <v>11</v>
      </c>
      <c r="L4248" s="147" t="s">
        <v>228</v>
      </c>
      <c r="M4248" s="147"/>
      <c r="N4248" s="58"/>
      <c r="O4248" s="58" t="s">
        <v>13</v>
      </c>
      <c r="P4248" s="100" t="s">
        <v>475</v>
      </c>
      <c r="Q4248" s="144"/>
      <c r="R4248" s="145"/>
    </row>
    <row r="4249" spans="2:18" ht="14.45" x14ac:dyDescent="0.3">
      <c r="B4249" s="143"/>
      <c r="C4249" s="144"/>
      <c r="D4249" s="144"/>
      <c r="E4249" s="144"/>
      <c r="F4249" s="144"/>
      <c r="G4249" s="144"/>
      <c r="H4249" s="144"/>
      <c r="I4249" s="144"/>
      <c r="J4249" s="144"/>
      <c r="K4249" s="144"/>
      <c r="L4249" s="144"/>
      <c r="M4249" s="144"/>
      <c r="N4249" s="144"/>
      <c r="O4249" s="144"/>
      <c r="P4249" s="144"/>
      <c r="Q4249" s="144"/>
      <c r="R4249" s="145"/>
    </row>
    <row r="4250" spans="2:18" ht="15.75" thickBot="1" x14ac:dyDescent="0.3">
      <c r="B4250" s="143" t="s">
        <v>5</v>
      </c>
      <c r="C4250" s="144"/>
      <c r="D4250" s="146"/>
      <c r="E4250" s="146"/>
      <c r="F4250" s="58"/>
      <c r="G4250" s="58" t="s">
        <v>8</v>
      </c>
      <c r="H4250" s="146">
        <v>1230</v>
      </c>
      <c r="I4250" s="146"/>
      <c r="J4250" s="58"/>
      <c r="K4250" s="58" t="s">
        <v>12</v>
      </c>
      <c r="L4250" s="180"/>
      <c r="M4250" s="181"/>
      <c r="N4250" s="58"/>
      <c r="O4250" s="58" t="s">
        <v>14</v>
      </c>
      <c r="P4250" s="28" t="s">
        <v>477</v>
      </c>
      <c r="Q4250" s="144"/>
      <c r="R4250" s="145"/>
    </row>
    <row r="4251" spans="2:18" ht="14.45" x14ac:dyDescent="0.3">
      <c r="B4251" s="143"/>
      <c r="C4251" s="144"/>
      <c r="D4251" s="144"/>
      <c r="E4251" s="144"/>
      <c r="F4251" s="144"/>
      <c r="G4251" s="144"/>
      <c r="H4251" s="144"/>
      <c r="I4251" s="144"/>
      <c r="J4251" s="144"/>
      <c r="K4251" s="144"/>
      <c r="L4251" s="144"/>
      <c r="M4251" s="144"/>
      <c r="N4251" s="144"/>
      <c r="O4251" s="144"/>
      <c r="P4251" s="144"/>
      <c r="Q4251" s="144"/>
      <c r="R4251" s="145"/>
    </row>
    <row r="4252" spans="2:18" ht="15.75" thickBot="1" x14ac:dyDescent="0.3">
      <c r="B4252" s="143" t="s">
        <v>6</v>
      </c>
      <c r="C4252" s="144"/>
      <c r="D4252" s="146" t="s">
        <v>213</v>
      </c>
      <c r="E4252" s="146"/>
      <c r="F4252" s="58"/>
      <c r="G4252" s="58" t="s">
        <v>9</v>
      </c>
      <c r="H4252" s="146" t="s">
        <v>214</v>
      </c>
      <c r="I4252" s="146"/>
      <c r="J4252" s="58"/>
      <c r="K4252" s="58" t="s">
        <v>10</v>
      </c>
      <c r="L4252" s="180"/>
      <c r="M4252" s="181"/>
      <c r="N4252" s="58"/>
      <c r="O4252" s="58" t="s">
        <v>15</v>
      </c>
      <c r="P4252" s="47">
        <v>147</v>
      </c>
      <c r="Q4252" s="46" t="s">
        <v>16</v>
      </c>
      <c r="R4252" s="48">
        <v>154</v>
      </c>
    </row>
    <row r="4253" spans="2:18" thickBot="1" x14ac:dyDescent="0.35">
      <c r="B4253" s="148"/>
      <c r="C4253" s="149"/>
      <c r="D4253" s="149"/>
      <c r="E4253" s="149"/>
      <c r="F4253" s="149"/>
      <c r="G4253" s="149"/>
      <c r="H4253" s="149"/>
      <c r="I4253" s="149"/>
      <c r="J4253" s="149"/>
      <c r="K4253" s="149"/>
      <c r="L4253" s="149"/>
      <c r="M4253" s="149"/>
      <c r="N4253" s="149"/>
      <c r="O4253" s="149"/>
      <c r="P4253" s="149"/>
      <c r="Q4253" s="149"/>
      <c r="R4253" s="150"/>
    </row>
    <row r="4254" spans="2:18" thickBot="1" x14ac:dyDescent="0.35"/>
    <row r="4255" spans="2:18" x14ac:dyDescent="0.25">
      <c r="B4255" s="151" t="s">
        <v>17</v>
      </c>
      <c r="C4255" s="152"/>
      <c r="D4255" s="152"/>
      <c r="E4255" s="152"/>
      <c r="F4255" s="152"/>
      <c r="G4255" s="152"/>
      <c r="H4255" s="152"/>
      <c r="I4255" s="152"/>
      <c r="J4255" s="263" t="s">
        <v>24</v>
      </c>
      <c r="K4255" s="263"/>
      <c r="L4255" s="263"/>
      <c r="M4255" s="263"/>
      <c r="N4255" s="263"/>
      <c r="O4255" s="263"/>
      <c r="P4255" s="263"/>
      <c r="Q4255" s="263"/>
      <c r="R4255" s="264"/>
    </row>
    <row r="4256" spans="2:18" x14ac:dyDescent="0.25">
      <c r="B4256" s="162" t="s">
        <v>18</v>
      </c>
      <c r="C4256" s="163" t="s">
        <v>19</v>
      </c>
      <c r="D4256" s="163" t="s">
        <v>20</v>
      </c>
      <c r="E4256" s="147" t="s">
        <v>25</v>
      </c>
      <c r="F4256" s="147"/>
      <c r="G4256" s="147" t="s">
        <v>26</v>
      </c>
      <c r="H4256" s="147"/>
      <c r="I4256" s="163" t="s">
        <v>23</v>
      </c>
      <c r="J4256" s="163"/>
      <c r="K4256" s="163"/>
      <c r="L4256" s="163"/>
      <c r="M4256" s="163"/>
      <c r="N4256" s="163"/>
      <c r="O4256" s="163"/>
      <c r="P4256" s="163"/>
      <c r="Q4256" s="163"/>
      <c r="R4256" s="265"/>
    </row>
    <row r="4257" spans="2:18" x14ac:dyDescent="0.25">
      <c r="B4257" s="162"/>
      <c r="C4257" s="163"/>
      <c r="D4257" s="163"/>
      <c r="E4257" s="123" t="s">
        <v>21</v>
      </c>
      <c r="F4257" s="123" t="s">
        <v>22</v>
      </c>
      <c r="G4257" s="123" t="s">
        <v>21</v>
      </c>
      <c r="H4257" s="123" t="s">
        <v>22</v>
      </c>
      <c r="I4257" s="163"/>
      <c r="J4257" s="163"/>
      <c r="K4257" s="163"/>
      <c r="L4257" s="163"/>
      <c r="M4257" s="163"/>
      <c r="N4257" s="163"/>
      <c r="O4257" s="163"/>
      <c r="P4257" s="163"/>
      <c r="Q4257" s="163"/>
      <c r="R4257" s="265"/>
    </row>
    <row r="4258" spans="2:18" ht="33.6" customHeight="1" x14ac:dyDescent="0.25">
      <c r="B4258" s="129" t="s">
        <v>50</v>
      </c>
      <c r="C4258" s="45" t="s">
        <v>40</v>
      </c>
      <c r="D4258" s="128" t="s">
        <v>184</v>
      </c>
      <c r="E4258" s="43" t="s">
        <v>62</v>
      </c>
      <c r="F4258" s="15" t="s">
        <v>536</v>
      </c>
      <c r="G4258" s="123"/>
      <c r="H4258" s="123"/>
      <c r="I4258" s="97" t="s">
        <v>975</v>
      </c>
      <c r="J4258" s="189" t="s">
        <v>478</v>
      </c>
      <c r="K4258" s="189"/>
      <c r="L4258" s="189"/>
      <c r="M4258" s="189"/>
      <c r="N4258" s="189"/>
      <c r="O4258" s="189"/>
      <c r="P4258" s="189"/>
      <c r="Q4258" s="189"/>
      <c r="R4258" s="190"/>
    </row>
    <row r="4259" spans="2:18" ht="28.15" customHeight="1" x14ac:dyDescent="0.25">
      <c r="B4259" s="129" t="s">
        <v>50</v>
      </c>
      <c r="C4259" s="45" t="s">
        <v>40</v>
      </c>
      <c r="D4259" s="128" t="s">
        <v>184</v>
      </c>
      <c r="E4259" s="43" t="s">
        <v>62</v>
      </c>
      <c r="F4259" s="15" t="s">
        <v>536</v>
      </c>
      <c r="G4259" s="123"/>
      <c r="H4259" s="123"/>
      <c r="I4259" s="97" t="s">
        <v>975</v>
      </c>
      <c r="J4259" s="189" t="s">
        <v>79</v>
      </c>
      <c r="K4259" s="189"/>
      <c r="L4259" s="189"/>
      <c r="M4259" s="189"/>
      <c r="N4259" s="189"/>
      <c r="O4259" s="189"/>
      <c r="P4259" s="189"/>
      <c r="Q4259" s="189"/>
      <c r="R4259" s="190"/>
    </row>
    <row r="4260" spans="2:18" ht="31.15" customHeight="1" x14ac:dyDescent="0.25">
      <c r="B4260" s="129" t="s">
        <v>50</v>
      </c>
      <c r="C4260" s="45" t="s">
        <v>40</v>
      </c>
      <c r="D4260" s="128" t="s">
        <v>184</v>
      </c>
      <c r="E4260" s="43" t="s">
        <v>62</v>
      </c>
      <c r="F4260" s="15" t="s">
        <v>537</v>
      </c>
      <c r="G4260" s="123"/>
      <c r="H4260" s="123"/>
      <c r="I4260" s="97" t="s">
        <v>975</v>
      </c>
      <c r="J4260" s="189" t="s">
        <v>69</v>
      </c>
      <c r="K4260" s="189"/>
      <c r="L4260" s="189"/>
      <c r="M4260" s="189"/>
      <c r="N4260" s="189"/>
      <c r="O4260" s="189"/>
      <c r="P4260" s="189"/>
      <c r="Q4260" s="189"/>
      <c r="R4260" s="190"/>
    </row>
    <row r="4261" spans="2:18" ht="30" customHeight="1" x14ac:dyDescent="0.25">
      <c r="B4261" s="129" t="s">
        <v>50</v>
      </c>
      <c r="C4261" s="45" t="s">
        <v>40</v>
      </c>
      <c r="D4261" s="128" t="s">
        <v>139</v>
      </c>
      <c r="E4261" s="43" t="s">
        <v>62</v>
      </c>
      <c r="F4261" s="15" t="s">
        <v>537</v>
      </c>
      <c r="G4261" s="123"/>
      <c r="H4261" s="123"/>
      <c r="I4261" s="97" t="s">
        <v>975</v>
      </c>
      <c r="J4261" s="189" t="s">
        <v>99</v>
      </c>
      <c r="K4261" s="189"/>
      <c r="L4261" s="189"/>
      <c r="M4261" s="189"/>
      <c r="N4261" s="189"/>
      <c r="O4261" s="189"/>
      <c r="P4261" s="189"/>
      <c r="Q4261" s="189"/>
      <c r="R4261" s="190"/>
    </row>
    <row r="4262" spans="2:18" ht="33.6" customHeight="1" x14ac:dyDescent="0.25">
      <c r="B4262" s="11" t="s">
        <v>50</v>
      </c>
      <c r="C4262" s="45" t="s">
        <v>58</v>
      </c>
      <c r="D4262" s="45" t="s">
        <v>56</v>
      </c>
      <c r="E4262" s="45" t="s">
        <v>62</v>
      </c>
      <c r="F4262" s="45" t="s">
        <v>268</v>
      </c>
      <c r="G4262" s="3"/>
      <c r="H4262" s="3"/>
      <c r="I4262" s="97" t="s">
        <v>975</v>
      </c>
      <c r="J4262" s="189" t="s">
        <v>151</v>
      </c>
      <c r="K4262" s="189"/>
      <c r="L4262" s="189"/>
      <c r="M4262" s="189"/>
      <c r="N4262" s="189"/>
      <c r="O4262" s="189"/>
      <c r="P4262" s="189"/>
      <c r="Q4262" s="189"/>
      <c r="R4262" s="190"/>
    </row>
    <row r="4263" spans="2:18" ht="39" customHeight="1" x14ac:dyDescent="0.25">
      <c r="B4263" s="11" t="s">
        <v>50</v>
      </c>
      <c r="C4263" s="45" t="s">
        <v>310</v>
      </c>
      <c r="D4263" s="15" t="s">
        <v>65</v>
      </c>
      <c r="E4263" s="15" t="s">
        <v>702</v>
      </c>
      <c r="F4263" s="15" t="s">
        <v>704</v>
      </c>
      <c r="G4263" s="14"/>
      <c r="H4263" s="14"/>
      <c r="I4263" s="112" t="s">
        <v>976</v>
      </c>
      <c r="J4263" s="283" t="s">
        <v>311</v>
      </c>
      <c r="K4263" s="283"/>
      <c r="L4263" s="283"/>
      <c r="M4263" s="283"/>
      <c r="N4263" s="283"/>
      <c r="O4263" s="283"/>
      <c r="P4263" s="283"/>
      <c r="Q4263" s="283"/>
      <c r="R4263" s="284"/>
    </row>
    <row r="4264" spans="2:18" ht="39" customHeight="1" x14ac:dyDescent="0.25">
      <c r="B4264" s="11" t="s">
        <v>94</v>
      </c>
      <c r="C4264" s="45" t="s">
        <v>58</v>
      </c>
      <c r="D4264" s="45" t="s">
        <v>56</v>
      </c>
      <c r="E4264" s="45" t="s">
        <v>62</v>
      </c>
      <c r="F4264" s="45" t="s">
        <v>268</v>
      </c>
      <c r="G4264" s="3"/>
      <c r="H4264" s="3"/>
      <c r="I4264" s="123"/>
      <c r="J4264" s="189" t="s">
        <v>93</v>
      </c>
      <c r="K4264" s="189"/>
      <c r="L4264" s="189"/>
      <c r="M4264" s="189"/>
      <c r="N4264" s="189"/>
      <c r="O4264" s="189"/>
      <c r="P4264" s="189"/>
      <c r="Q4264" s="189"/>
      <c r="R4264" s="190"/>
    </row>
    <row r="4265" spans="2:18" ht="32.450000000000003" customHeight="1" x14ac:dyDescent="0.25">
      <c r="B4265" s="130" t="s">
        <v>51</v>
      </c>
      <c r="C4265" s="131"/>
      <c r="D4265" s="131"/>
      <c r="E4265" s="131"/>
      <c r="F4265" s="131"/>
      <c r="G4265" s="131"/>
      <c r="H4265" s="131"/>
      <c r="I4265" s="131"/>
      <c r="J4265" s="271" t="s">
        <v>711</v>
      </c>
      <c r="K4265" s="271"/>
      <c r="L4265" s="271"/>
      <c r="M4265" s="271"/>
      <c r="N4265" s="271"/>
      <c r="O4265" s="271"/>
      <c r="P4265" s="271"/>
      <c r="Q4265" s="271"/>
      <c r="R4265" s="272"/>
    </row>
    <row r="4266" spans="2:18" ht="31.15" customHeight="1" x14ac:dyDescent="0.25">
      <c r="B4266" s="130"/>
      <c r="C4266" s="131"/>
      <c r="D4266" s="131"/>
      <c r="E4266" s="131"/>
      <c r="F4266" s="131"/>
      <c r="G4266" s="131"/>
      <c r="H4266" s="131"/>
      <c r="I4266" s="131"/>
      <c r="J4266" s="271"/>
      <c r="K4266" s="271"/>
      <c r="L4266" s="271"/>
      <c r="M4266" s="271"/>
      <c r="N4266" s="271"/>
      <c r="O4266" s="271"/>
      <c r="P4266" s="271"/>
      <c r="Q4266" s="271"/>
      <c r="R4266" s="272"/>
    </row>
    <row r="4267" spans="2:18" ht="48" customHeight="1" x14ac:dyDescent="0.25">
      <c r="B4267" s="130" t="s">
        <v>54</v>
      </c>
      <c r="C4267" s="131"/>
      <c r="D4267" s="131"/>
      <c r="E4267" s="131"/>
      <c r="F4267" s="131"/>
      <c r="G4267" s="131"/>
      <c r="H4267" s="131"/>
      <c r="I4267" s="131"/>
      <c r="J4267" s="189" t="s">
        <v>472</v>
      </c>
      <c r="K4267" s="189"/>
      <c r="L4267" s="189"/>
      <c r="M4267" s="189"/>
      <c r="N4267" s="189"/>
      <c r="O4267" s="189"/>
      <c r="P4267" s="189"/>
      <c r="Q4267" s="189"/>
      <c r="R4267" s="190"/>
    </row>
    <row r="4268" spans="2:18" ht="14.45" hidden="1" x14ac:dyDescent="0.3">
      <c r="B4268" s="130"/>
      <c r="C4268" s="131"/>
      <c r="D4268" s="131"/>
      <c r="E4268" s="131"/>
      <c r="F4268" s="131"/>
      <c r="G4268" s="131"/>
      <c r="H4268" s="131"/>
      <c r="I4268" s="131"/>
      <c r="J4268" s="189"/>
      <c r="K4268" s="189"/>
      <c r="L4268" s="189"/>
      <c r="M4268" s="189"/>
      <c r="N4268" s="189"/>
      <c r="O4268" s="189"/>
      <c r="P4268" s="189"/>
      <c r="Q4268" s="189"/>
      <c r="R4268" s="190"/>
    </row>
    <row r="4269" spans="2:18" ht="14.45" customHeight="1" x14ac:dyDescent="0.25">
      <c r="B4269" s="130" t="s">
        <v>309</v>
      </c>
      <c r="C4269" s="131"/>
      <c r="D4269" s="131"/>
      <c r="E4269" s="131"/>
      <c r="F4269" s="131"/>
      <c r="G4269" s="131"/>
      <c r="H4269" s="131"/>
      <c r="I4269" s="131"/>
      <c r="J4269" s="189"/>
      <c r="K4269" s="189"/>
      <c r="L4269" s="189"/>
      <c r="M4269" s="189"/>
      <c r="N4269" s="189"/>
      <c r="O4269" s="189"/>
      <c r="P4269" s="189"/>
      <c r="Q4269" s="189"/>
      <c r="R4269" s="190"/>
    </row>
    <row r="4270" spans="2:18" ht="10.15" customHeight="1" thickBot="1" x14ac:dyDescent="0.3">
      <c r="B4270" s="141"/>
      <c r="C4270" s="142"/>
      <c r="D4270" s="142"/>
      <c r="E4270" s="142"/>
      <c r="F4270" s="142"/>
      <c r="G4270" s="142"/>
      <c r="H4270" s="142"/>
      <c r="I4270" s="142"/>
      <c r="J4270" s="281"/>
      <c r="K4270" s="281"/>
      <c r="L4270" s="281"/>
      <c r="M4270" s="281"/>
      <c r="N4270" s="281"/>
      <c r="O4270" s="281"/>
      <c r="P4270" s="281"/>
      <c r="Q4270" s="281"/>
      <c r="R4270" s="282"/>
    </row>
    <row r="4271" spans="2:18" thickBot="1" x14ac:dyDescent="0.35"/>
    <row r="4272" spans="2:18" x14ac:dyDescent="0.25">
      <c r="B4272" s="173" t="s">
        <v>1</v>
      </c>
      <c r="C4272" s="154"/>
      <c r="D4272" s="154"/>
      <c r="E4272" s="154"/>
      <c r="F4272" s="154"/>
      <c r="G4272" s="154"/>
      <c r="H4272" s="154"/>
      <c r="I4272" s="154"/>
      <c r="J4272" s="154"/>
      <c r="K4272" s="154"/>
      <c r="L4272" s="154"/>
      <c r="M4272" s="154"/>
      <c r="N4272" s="154"/>
      <c r="O4272" s="154"/>
      <c r="P4272" s="154"/>
      <c r="Q4272" s="154"/>
      <c r="R4272" s="155"/>
    </row>
    <row r="4273" spans="2:18" x14ac:dyDescent="0.25">
      <c r="B4273" s="174"/>
      <c r="C4273" s="157"/>
      <c r="D4273" s="157"/>
      <c r="E4273" s="157"/>
      <c r="F4273" s="157"/>
      <c r="G4273" s="157"/>
      <c r="H4273" s="157"/>
      <c r="I4273" s="157"/>
      <c r="J4273" s="157"/>
      <c r="K4273" s="157"/>
      <c r="L4273" s="157"/>
      <c r="M4273" s="157"/>
      <c r="N4273" s="157"/>
      <c r="O4273" s="157"/>
      <c r="P4273" s="157"/>
      <c r="Q4273" s="157"/>
      <c r="R4273" s="158"/>
    </row>
    <row r="4274" spans="2:18" x14ac:dyDescent="0.25">
      <c r="B4274" s="174"/>
      <c r="C4274" s="157"/>
      <c r="D4274" s="157"/>
      <c r="E4274" s="157"/>
      <c r="F4274" s="157"/>
      <c r="G4274" s="157"/>
      <c r="H4274" s="157"/>
      <c r="I4274" s="157"/>
      <c r="J4274" s="157"/>
      <c r="K4274" s="157"/>
      <c r="L4274" s="157"/>
      <c r="M4274" s="157"/>
      <c r="N4274" s="157"/>
      <c r="O4274" s="157"/>
      <c r="P4274" s="157"/>
      <c r="Q4274" s="157"/>
      <c r="R4274" s="158"/>
    </row>
    <row r="4275" spans="2:18" x14ac:dyDescent="0.25">
      <c r="B4275" s="174" t="s">
        <v>2</v>
      </c>
      <c r="C4275" s="157"/>
      <c r="D4275" s="157"/>
      <c r="E4275" s="157"/>
      <c r="F4275" s="157"/>
      <c r="G4275" s="157"/>
      <c r="H4275" s="157"/>
      <c r="I4275" s="157"/>
      <c r="J4275" s="157"/>
      <c r="K4275" s="157"/>
      <c r="L4275" s="157"/>
      <c r="M4275" s="157"/>
      <c r="N4275" s="157"/>
      <c r="O4275" s="157"/>
      <c r="P4275" s="157"/>
      <c r="Q4275" s="157"/>
      <c r="R4275" s="158"/>
    </row>
    <row r="4276" spans="2:18" x14ac:dyDescent="0.25">
      <c r="B4276" s="174"/>
      <c r="C4276" s="157"/>
      <c r="D4276" s="157"/>
      <c r="E4276" s="157"/>
      <c r="F4276" s="157"/>
      <c r="G4276" s="157"/>
      <c r="H4276" s="157"/>
      <c r="I4276" s="157"/>
      <c r="J4276" s="157"/>
      <c r="K4276" s="157"/>
      <c r="L4276" s="157"/>
      <c r="M4276" s="157"/>
      <c r="N4276" s="157"/>
      <c r="O4276" s="157"/>
      <c r="P4276" s="157"/>
      <c r="Q4276" s="157"/>
      <c r="R4276" s="158"/>
    </row>
    <row r="4277" spans="2:18" ht="15.75" thickBot="1" x14ac:dyDescent="0.3">
      <c r="B4277" s="175" t="s">
        <v>3</v>
      </c>
      <c r="C4277" s="146"/>
      <c r="D4277" s="146"/>
      <c r="E4277" s="146"/>
      <c r="F4277" s="146"/>
      <c r="G4277" s="146"/>
      <c r="H4277" s="146"/>
      <c r="I4277" s="146"/>
      <c r="J4277" s="146"/>
      <c r="K4277" s="146"/>
      <c r="L4277" s="146"/>
      <c r="M4277" s="146"/>
      <c r="N4277" s="146"/>
      <c r="O4277" s="146"/>
      <c r="P4277" s="146"/>
      <c r="Q4277" s="146"/>
      <c r="R4277" s="176"/>
    </row>
    <row r="4278" spans="2:18" ht="14.45" x14ac:dyDescent="0.3">
      <c r="B4278" s="177"/>
      <c r="C4278" s="178"/>
      <c r="D4278" s="178"/>
      <c r="E4278" s="178"/>
      <c r="F4278" s="178"/>
      <c r="G4278" s="178"/>
      <c r="H4278" s="178"/>
      <c r="I4278" s="178"/>
      <c r="J4278" s="178"/>
      <c r="K4278" s="178"/>
      <c r="L4278" s="178"/>
      <c r="M4278" s="178"/>
      <c r="N4278" s="178"/>
      <c r="O4278" s="178"/>
      <c r="P4278" s="178"/>
      <c r="Q4278" s="178"/>
      <c r="R4278" s="9"/>
    </row>
    <row r="4279" spans="2:18" ht="15.75" thickBot="1" x14ac:dyDescent="0.3">
      <c r="B4279" s="143" t="s">
        <v>4</v>
      </c>
      <c r="C4279" s="144"/>
      <c r="D4279" s="146" t="s">
        <v>273</v>
      </c>
      <c r="E4279" s="146"/>
      <c r="F4279" s="58"/>
      <c r="G4279" s="58" t="s">
        <v>7</v>
      </c>
      <c r="H4279" s="179">
        <v>43562</v>
      </c>
      <c r="I4279" s="146"/>
      <c r="J4279" s="58"/>
      <c r="K4279" s="58" t="s">
        <v>11</v>
      </c>
      <c r="L4279" s="147" t="s">
        <v>228</v>
      </c>
      <c r="M4279" s="147"/>
      <c r="N4279" s="58"/>
      <c r="O4279" s="58" t="s">
        <v>13</v>
      </c>
      <c r="P4279" s="100" t="s">
        <v>477</v>
      </c>
      <c r="Q4279" s="144"/>
      <c r="R4279" s="145"/>
    </row>
    <row r="4280" spans="2:18" ht="14.45" x14ac:dyDescent="0.3">
      <c r="B4280" s="143"/>
      <c r="C4280" s="144"/>
      <c r="D4280" s="144"/>
      <c r="E4280" s="144"/>
      <c r="F4280" s="144"/>
      <c r="G4280" s="144"/>
      <c r="H4280" s="144"/>
      <c r="I4280" s="144"/>
      <c r="J4280" s="144"/>
      <c r="K4280" s="144"/>
      <c r="L4280" s="144"/>
      <c r="M4280" s="144"/>
      <c r="N4280" s="144"/>
      <c r="O4280" s="144"/>
      <c r="P4280" s="144"/>
      <c r="Q4280" s="144"/>
      <c r="R4280" s="145"/>
    </row>
    <row r="4281" spans="2:18" ht="15.75" thickBot="1" x14ac:dyDescent="0.3">
      <c r="B4281" s="143" t="s">
        <v>5</v>
      </c>
      <c r="C4281" s="144"/>
      <c r="D4281" s="146"/>
      <c r="E4281" s="146"/>
      <c r="F4281" s="58"/>
      <c r="G4281" s="58" t="s">
        <v>8</v>
      </c>
      <c r="H4281" s="146">
        <v>1230</v>
      </c>
      <c r="I4281" s="146"/>
      <c r="J4281" s="58"/>
      <c r="K4281" s="58" t="s">
        <v>12</v>
      </c>
      <c r="L4281" s="180"/>
      <c r="M4281" s="181"/>
      <c r="N4281" s="58"/>
      <c r="O4281" s="58" t="s">
        <v>14</v>
      </c>
      <c r="P4281" s="28" t="s">
        <v>479</v>
      </c>
      <c r="Q4281" s="144"/>
      <c r="R4281" s="145"/>
    </row>
    <row r="4282" spans="2:18" ht="14.45" x14ac:dyDescent="0.3">
      <c r="B4282" s="143"/>
      <c r="C4282" s="144"/>
      <c r="D4282" s="144"/>
      <c r="E4282" s="144"/>
      <c r="F4282" s="144"/>
      <c r="G4282" s="144"/>
      <c r="H4282" s="144"/>
      <c r="I4282" s="144"/>
      <c r="J4282" s="144"/>
      <c r="K4282" s="144"/>
      <c r="L4282" s="144"/>
      <c r="M4282" s="144"/>
      <c r="N4282" s="144"/>
      <c r="O4282" s="144"/>
      <c r="P4282" s="144"/>
      <c r="Q4282" s="144"/>
      <c r="R4282" s="145"/>
    </row>
    <row r="4283" spans="2:18" ht="15.75" thickBot="1" x14ac:dyDescent="0.3">
      <c r="B4283" s="143" t="s">
        <v>6</v>
      </c>
      <c r="C4283" s="144"/>
      <c r="D4283" s="146" t="s">
        <v>213</v>
      </c>
      <c r="E4283" s="146"/>
      <c r="F4283" s="58"/>
      <c r="G4283" s="58" t="s">
        <v>9</v>
      </c>
      <c r="H4283" s="146" t="s">
        <v>214</v>
      </c>
      <c r="I4283" s="146"/>
      <c r="J4283" s="58"/>
      <c r="K4283" s="58" t="s">
        <v>10</v>
      </c>
      <c r="L4283" s="180"/>
      <c r="M4283" s="181"/>
      <c r="N4283" s="58"/>
      <c r="O4283" s="58" t="s">
        <v>15</v>
      </c>
      <c r="P4283" s="47">
        <v>148</v>
      </c>
      <c r="Q4283" s="46" t="s">
        <v>16</v>
      </c>
      <c r="R4283" s="48">
        <v>154</v>
      </c>
    </row>
    <row r="4284" spans="2:18" thickBot="1" x14ac:dyDescent="0.35">
      <c r="B4284" s="148"/>
      <c r="C4284" s="149"/>
      <c r="D4284" s="149"/>
      <c r="E4284" s="149"/>
      <c r="F4284" s="149"/>
      <c r="G4284" s="149"/>
      <c r="H4284" s="149"/>
      <c r="I4284" s="149"/>
      <c r="J4284" s="149"/>
      <c r="K4284" s="149"/>
      <c r="L4284" s="149"/>
      <c r="M4284" s="149"/>
      <c r="N4284" s="149"/>
      <c r="O4284" s="149"/>
      <c r="P4284" s="149"/>
      <c r="Q4284" s="149"/>
      <c r="R4284" s="150"/>
    </row>
    <row r="4285" spans="2:18" thickBot="1" x14ac:dyDescent="0.35"/>
    <row r="4286" spans="2:18" x14ac:dyDescent="0.25">
      <c r="B4286" s="182" t="s">
        <v>17</v>
      </c>
      <c r="C4286" s="183"/>
      <c r="D4286" s="183"/>
      <c r="E4286" s="183"/>
      <c r="F4286" s="183"/>
      <c r="G4286" s="183"/>
      <c r="H4286" s="183"/>
      <c r="I4286" s="184"/>
      <c r="J4286" s="153" t="s">
        <v>24</v>
      </c>
      <c r="K4286" s="154"/>
      <c r="L4286" s="154"/>
      <c r="M4286" s="154"/>
      <c r="N4286" s="154"/>
      <c r="O4286" s="154"/>
      <c r="P4286" s="154"/>
      <c r="Q4286" s="154"/>
      <c r="R4286" s="155"/>
    </row>
    <row r="4287" spans="2:18" x14ac:dyDescent="0.25">
      <c r="B4287" s="185" t="s">
        <v>18</v>
      </c>
      <c r="C4287" s="187" t="s">
        <v>19</v>
      </c>
      <c r="D4287" s="187" t="s">
        <v>20</v>
      </c>
      <c r="E4287" s="180" t="s">
        <v>25</v>
      </c>
      <c r="F4287" s="181"/>
      <c r="G4287" s="180" t="s">
        <v>26</v>
      </c>
      <c r="H4287" s="181"/>
      <c r="I4287" s="187" t="s">
        <v>23</v>
      </c>
      <c r="J4287" s="156"/>
      <c r="K4287" s="157"/>
      <c r="L4287" s="157"/>
      <c r="M4287" s="157"/>
      <c r="N4287" s="157"/>
      <c r="O4287" s="157"/>
      <c r="P4287" s="157"/>
      <c r="Q4287" s="157"/>
      <c r="R4287" s="158"/>
    </row>
    <row r="4288" spans="2:18" x14ac:dyDescent="0.25">
      <c r="B4288" s="186"/>
      <c r="C4288" s="188"/>
      <c r="D4288" s="188"/>
      <c r="E4288" s="35" t="s">
        <v>21</v>
      </c>
      <c r="F4288" s="35" t="s">
        <v>22</v>
      </c>
      <c r="G4288" s="35" t="s">
        <v>21</v>
      </c>
      <c r="H4288" s="35" t="s">
        <v>22</v>
      </c>
      <c r="I4288" s="188"/>
      <c r="J4288" s="159"/>
      <c r="K4288" s="160"/>
      <c r="L4288" s="160"/>
      <c r="M4288" s="160"/>
      <c r="N4288" s="160"/>
      <c r="O4288" s="160"/>
      <c r="P4288" s="160"/>
      <c r="Q4288" s="160"/>
      <c r="R4288" s="161"/>
    </row>
    <row r="4289" spans="2:18" ht="31.15" customHeight="1" x14ac:dyDescent="0.25">
      <c r="B4289" s="29" t="s">
        <v>50</v>
      </c>
      <c r="C4289" s="12" t="s">
        <v>40</v>
      </c>
      <c r="D4289" s="44" t="s">
        <v>56</v>
      </c>
      <c r="E4289" s="43" t="s">
        <v>62</v>
      </c>
      <c r="F4289" s="15" t="s">
        <v>536</v>
      </c>
      <c r="G4289" s="35"/>
      <c r="H4289" s="35"/>
      <c r="I4289" s="115" t="s">
        <v>977</v>
      </c>
      <c r="J4289" s="164" t="s">
        <v>451</v>
      </c>
      <c r="K4289" s="165"/>
      <c r="L4289" s="165"/>
      <c r="M4289" s="165"/>
      <c r="N4289" s="165"/>
      <c r="O4289" s="165"/>
      <c r="P4289" s="165"/>
      <c r="Q4289" s="165"/>
      <c r="R4289" s="166"/>
    </row>
    <row r="4290" spans="2:18" ht="30" customHeight="1" x14ac:dyDescent="0.25">
      <c r="B4290" s="29" t="s">
        <v>50</v>
      </c>
      <c r="C4290" s="12" t="s">
        <v>40</v>
      </c>
      <c r="D4290" s="44" t="s">
        <v>139</v>
      </c>
      <c r="E4290" s="43" t="s">
        <v>62</v>
      </c>
      <c r="F4290" s="15" t="s">
        <v>536</v>
      </c>
      <c r="G4290" s="35"/>
      <c r="H4290" s="35"/>
      <c r="I4290" s="115" t="s">
        <v>977</v>
      </c>
      <c r="J4290" s="164" t="s">
        <v>72</v>
      </c>
      <c r="K4290" s="165"/>
      <c r="L4290" s="165"/>
      <c r="M4290" s="165"/>
      <c r="N4290" s="165"/>
      <c r="O4290" s="165"/>
      <c r="P4290" s="165"/>
      <c r="Q4290" s="165"/>
      <c r="R4290" s="166"/>
    </row>
    <row r="4291" spans="2:18" ht="31.9" customHeight="1" x14ac:dyDescent="0.25">
      <c r="B4291" s="29" t="s">
        <v>50</v>
      </c>
      <c r="C4291" s="12" t="s">
        <v>40</v>
      </c>
      <c r="D4291" s="44" t="s">
        <v>65</v>
      </c>
      <c r="E4291" s="43" t="s">
        <v>62</v>
      </c>
      <c r="F4291" s="15" t="s">
        <v>537</v>
      </c>
      <c r="G4291" s="35"/>
      <c r="H4291" s="35"/>
      <c r="I4291" s="115" t="s">
        <v>977</v>
      </c>
      <c r="J4291" s="164" t="s">
        <v>99</v>
      </c>
      <c r="K4291" s="165"/>
      <c r="L4291" s="165"/>
      <c r="M4291" s="165"/>
      <c r="N4291" s="165"/>
      <c r="O4291" s="165"/>
      <c r="P4291" s="165"/>
      <c r="Q4291" s="165"/>
      <c r="R4291" s="166"/>
    </row>
    <row r="4292" spans="2:18" ht="27.6" customHeight="1" x14ac:dyDescent="0.25">
      <c r="B4292" s="29" t="s">
        <v>50</v>
      </c>
      <c r="C4292" s="12" t="s">
        <v>40</v>
      </c>
      <c r="D4292" s="44" t="s">
        <v>63</v>
      </c>
      <c r="E4292" s="43" t="s">
        <v>62</v>
      </c>
      <c r="F4292" s="15" t="s">
        <v>537</v>
      </c>
      <c r="G4292" s="35"/>
      <c r="H4292" s="35"/>
      <c r="I4292" s="115" t="s">
        <v>977</v>
      </c>
      <c r="J4292" s="164" t="s">
        <v>69</v>
      </c>
      <c r="K4292" s="165"/>
      <c r="L4292" s="165"/>
      <c r="M4292" s="165"/>
      <c r="N4292" s="165"/>
      <c r="O4292" s="165"/>
      <c r="P4292" s="165"/>
      <c r="Q4292" s="165"/>
      <c r="R4292" s="166"/>
    </row>
    <row r="4293" spans="2:18" ht="28.15" customHeight="1" x14ac:dyDescent="0.25">
      <c r="B4293" s="11" t="s">
        <v>50</v>
      </c>
      <c r="C4293" s="12" t="s">
        <v>58</v>
      </c>
      <c r="D4293" s="12" t="s">
        <v>56</v>
      </c>
      <c r="E4293" s="12" t="s">
        <v>62</v>
      </c>
      <c r="F4293" s="12" t="s">
        <v>268</v>
      </c>
      <c r="G4293" s="3"/>
      <c r="H4293" s="3"/>
      <c r="I4293" s="115" t="s">
        <v>977</v>
      </c>
      <c r="J4293" s="164" t="s">
        <v>151</v>
      </c>
      <c r="K4293" s="165"/>
      <c r="L4293" s="165"/>
      <c r="M4293" s="165"/>
      <c r="N4293" s="165"/>
      <c r="O4293" s="165"/>
      <c r="P4293" s="165"/>
      <c r="Q4293" s="165"/>
      <c r="R4293" s="166"/>
    </row>
    <row r="4294" spans="2:18" ht="34.9" customHeight="1" x14ac:dyDescent="0.25">
      <c r="B4294" s="11" t="s">
        <v>94</v>
      </c>
      <c r="C4294" s="12" t="s">
        <v>58</v>
      </c>
      <c r="D4294" s="12" t="s">
        <v>56</v>
      </c>
      <c r="E4294" s="12" t="s">
        <v>62</v>
      </c>
      <c r="F4294" s="12" t="s">
        <v>268</v>
      </c>
      <c r="G4294" s="3"/>
      <c r="H4294" s="3"/>
      <c r="I4294" s="3"/>
      <c r="J4294" s="164" t="s">
        <v>93</v>
      </c>
      <c r="K4294" s="165"/>
      <c r="L4294" s="165"/>
      <c r="M4294" s="165"/>
      <c r="N4294" s="165"/>
      <c r="O4294" s="165"/>
      <c r="P4294" s="165"/>
      <c r="Q4294" s="165"/>
      <c r="R4294" s="166"/>
    </row>
    <row r="4295" spans="2:18" ht="27.6" customHeight="1" x14ac:dyDescent="0.25">
      <c r="B4295" s="191" t="s">
        <v>51</v>
      </c>
      <c r="C4295" s="192"/>
      <c r="D4295" s="192"/>
      <c r="E4295" s="192"/>
      <c r="F4295" s="192"/>
      <c r="G4295" s="192"/>
      <c r="H4295" s="192"/>
      <c r="I4295" s="193"/>
      <c r="J4295" s="167" t="s">
        <v>711</v>
      </c>
      <c r="K4295" s="168"/>
      <c r="L4295" s="168"/>
      <c r="M4295" s="168"/>
      <c r="N4295" s="168"/>
      <c r="O4295" s="168"/>
      <c r="P4295" s="168"/>
      <c r="Q4295" s="168"/>
      <c r="R4295" s="169"/>
    </row>
    <row r="4296" spans="2:18" ht="30.6" customHeight="1" x14ac:dyDescent="0.25">
      <c r="B4296" s="194"/>
      <c r="C4296" s="195"/>
      <c r="D4296" s="195"/>
      <c r="E4296" s="195"/>
      <c r="F4296" s="195"/>
      <c r="G4296" s="195"/>
      <c r="H4296" s="195"/>
      <c r="I4296" s="196"/>
      <c r="J4296" s="170"/>
      <c r="K4296" s="171"/>
      <c r="L4296" s="171"/>
      <c r="M4296" s="171"/>
      <c r="N4296" s="171"/>
      <c r="O4296" s="171"/>
      <c r="P4296" s="171"/>
      <c r="Q4296" s="171"/>
      <c r="R4296" s="172"/>
    </row>
    <row r="4297" spans="2:18" ht="32.450000000000003" customHeight="1" x14ac:dyDescent="0.25">
      <c r="B4297" s="191" t="s">
        <v>54</v>
      </c>
      <c r="C4297" s="192"/>
      <c r="D4297" s="192"/>
      <c r="E4297" s="192"/>
      <c r="F4297" s="192"/>
      <c r="G4297" s="192"/>
      <c r="H4297" s="192"/>
      <c r="I4297" s="193"/>
      <c r="J4297" s="132" t="s">
        <v>472</v>
      </c>
      <c r="K4297" s="133"/>
      <c r="L4297" s="133"/>
      <c r="M4297" s="133"/>
      <c r="N4297" s="133"/>
      <c r="O4297" s="133"/>
      <c r="P4297" s="133"/>
      <c r="Q4297" s="133"/>
      <c r="R4297" s="134"/>
    </row>
    <row r="4298" spans="2:18" ht="14.45" hidden="1" x14ac:dyDescent="0.3">
      <c r="B4298" s="194"/>
      <c r="C4298" s="195"/>
      <c r="D4298" s="195"/>
      <c r="E4298" s="195"/>
      <c r="F4298" s="195"/>
      <c r="G4298" s="195"/>
      <c r="H4298" s="195"/>
      <c r="I4298" s="196"/>
      <c r="J4298" s="135"/>
      <c r="K4298" s="136"/>
      <c r="L4298" s="136"/>
      <c r="M4298" s="136"/>
      <c r="N4298" s="136"/>
      <c r="O4298" s="136"/>
      <c r="P4298" s="136"/>
      <c r="Q4298" s="136"/>
      <c r="R4298" s="137"/>
    </row>
    <row r="4299" spans="2:18" x14ac:dyDescent="0.25">
      <c r="B4299" s="191" t="s">
        <v>309</v>
      </c>
      <c r="C4299" s="192"/>
      <c r="D4299" s="192"/>
      <c r="E4299" s="192"/>
      <c r="F4299" s="192"/>
      <c r="G4299" s="192"/>
      <c r="H4299" s="192"/>
      <c r="I4299" s="193"/>
      <c r="J4299" s="135"/>
      <c r="K4299" s="136"/>
      <c r="L4299" s="136"/>
      <c r="M4299" s="136"/>
      <c r="N4299" s="136"/>
      <c r="O4299" s="136"/>
      <c r="P4299" s="136"/>
      <c r="Q4299" s="136"/>
      <c r="R4299" s="137"/>
    </row>
    <row r="4300" spans="2:18" ht="15.75" thickBot="1" x14ac:dyDescent="0.3">
      <c r="B4300" s="197"/>
      <c r="C4300" s="198"/>
      <c r="D4300" s="198"/>
      <c r="E4300" s="198"/>
      <c r="F4300" s="198"/>
      <c r="G4300" s="198"/>
      <c r="H4300" s="198"/>
      <c r="I4300" s="199"/>
      <c r="J4300" s="138"/>
      <c r="K4300" s="139"/>
      <c r="L4300" s="139"/>
      <c r="M4300" s="139"/>
      <c r="N4300" s="139"/>
      <c r="O4300" s="139"/>
      <c r="P4300" s="139"/>
      <c r="Q4300" s="139"/>
      <c r="R4300" s="140"/>
    </row>
    <row r="4301" spans="2:18" thickBot="1" x14ac:dyDescent="0.35"/>
    <row r="4302" spans="2:18" x14ac:dyDescent="0.25">
      <c r="B4302" s="173" t="s">
        <v>1</v>
      </c>
      <c r="C4302" s="154"/>
      <c r="D4302" s="154"/>
      <c r="E4302" s="154"/>
      <c r="F4302" s="154"/>
      <c r="G4302" s="154"/>
      <c r="H4302" s="154"/>
      <c r="I4302" s="154"/>
      <c r="J4302" s="154"/>
      <c r="K4302" s="154"/>
      <c r="L4302" s="154"/>
      <c r="M4302" s="154"/>
      <c r="N4302" s="154"/>
      <c r="O4302" s="154"/>
      <c r="P4302" s="154"/>
      <c r="Q4302" s="154"/>
      <c r="R4302" s="155"/>
    </row>
    <row r="4303" spans="2:18" x14ac:dyDescent="0.25">
      <c r="B4303" s="174"/>
      <c r="C4303" s="157"/>
      <c r="D4303" s="157"/>
      <c r="E4303" s="157"/>
      <c r="F4303" s="157"/>
      <c r="G4303" s="157"/>
      <c r="H4303" s="157"/>
      <c r="I4303" s="157"/>
      <c r="J4303" s="157"/>
      <c r="K4303" s="157"/>
      <c r="L4303" s="157"/>
      <c r="M4303" s="157"/>
      <c r="N4303" s="157"/>
      <c r="O4303" s="157"/>
      <c r="P4303" s="157"/>
      <c r="Q4303" s="157"/>
      <c r="R4303" s="158"/>
    </row>
    <row r="4304" spans="2:18" x14ac:dyDescent="0.25">
      <c r="B4304" s="174"/>
      <c r="C4304" s="157"/>
      <c r="D4304" s="157"/>
      <c r="E4304" s="157"/>
      <c r="F4304" s="157"/>
      <c r="G4304" s="157"/>
      <c r="H4304" s="157"/>
      <c r="I4304" s="157"/>
      <c r="J4304" s="157"/>
      <c r="K4304" s="157"/>
      <c r="L4304" s="157"/>
      <c r="M4304" s="157"/>
      <c r="N4304" s="157"/>
      <c r="O4304" s="157"/>
      <c r="P4304" s="157"/>
      <c r="Q4304" s="157"/>
      <c r="R4304" s="158"/>
    </row>
    <row r="4305" spans="2:18" x14ac:dyDescent="0.25">
      <c r="B4305" s="174" t="s">
        <v>2</v>
      </c>
      <c r="C4305" s="157"/>
      <c r="D4305" s="157"/>
      <c r="E4305" s="157"/>
      <c r="F4305" s="157"/>
      <c r="G4305" s="157"/>
      <c r="H4305" s="157"/>
      <c r="I4305" s="157"/>
      <c r="J4305" s="157"/>
      <c r="K4305" s="157"/>
      <c r="L4305" s="157"/>
      <c r="M4305" s="157"/>
      <c r="N4305" s="157"/>
      <c r="O4305" s="157"/>
      <c r="P4305" s="157"/>
      <c r="Q4305" s="157"/>
      <c r="R4305" s="158"/>
    </row>
    <row r="4306" spans="2:18" x14ac:dyDescent="0.25">
      <c r="B4306" s="174"/>
      <c r="C4306" s="157"/>
      <c r="D4306" s="157"/>
      <c r="E4306" s="157"/>
      <c r="F4306" s="157"/>
      <c r="G4306" s="157"/>
      <c r="H4306" s="157"/>
      <c r="I4306" s="157"/>
      <c r="J4306" s="157"/>
      <c r="K4306" s="157"/>
      <c r="L4306" s="157"/>
      <c r="M4306" s="157"/>
      <c r="N4306" s="157"/>
      <c r="O4306" s="157"/>
      <c r="P4306" s="157"/>
      <c r="Q4306" s="157"/>
      <c r="R4306" s="158"/>
    </row>
    <row r="4307" spans="2:18" ht="15.75" thickBot="1" x14ac:dyDescent="0.3">
      <c r="B4307" s="175" t="s">
        <v>3</v>
      </c>
      <c r="C4307" s="146"/>
      <c r="D4307" s="146"/>
      <c r="E4307" s="146"/>
      <c r="F4307" s="146"/>
      <c r="G4307" s="146"/>
      <c r="H4307" s="146"/>
      <c r="I4307" s="146"/>
      <c r="J4307" s="146"/>
      <c r="K4307" s="146"/>
      <c r="L4307" s="146"/>
      <c r="M4307" s="146"/>
      <c r="N4307" s="146"/>
      <c r="O4307" s="146"/>
      <c r="P4307" s="146"/>
      <c r="Q4307" s="146"/>
      <c r="R4307" s="176"/>
    </row>
    <row r="4308" spans="2:18" ht="14.45" x14ac:dyDescent="0.3">
      <c r="B4308" s="177"/>
      <c r="C4308" s="178"/>
      <c r="D4308" s="178"/>
      <c r="E4308" s="178"/>
      <c r="F4308" s="178"/>
      <c r="G4308" s="178"/>
      <c r="H4308" s="178"/>
      <c r="I4308" s="178"/>
      <c r="J4308" s="178"/>
      <c r="K4308" s="178"/>
      <c r="L4308" s="178"/>
      <c r="M4308" s="178"/>
      <c r="N4308" s="178"/>
      <c r="O4308" s="178"/>
      <c r="P4308" s="178"/>
      <c r="Q4308" s="178"/>
      <c r="R4308" s="9"/>
    </row>
    <row r="4309" spans="2:18" ht="15.75" thickBot="1" x14ac:dyDescent="0.3">
      <c r="B4309" s="143" t="s">
        <v>4</v>
      </c>
      <c r="C4309" s="144"/>
      <c r="D4309" s="146" t="s">
        <v>273</v>
      </c>
      <c r="E4309" s="146"/>
      <c r="F4309" s="58"/>
      <c r="G4309" s="58" t="s">
        <v>7</v>
      </c>
      <c r="H4309" s="179">
        <v>43562</v>
      </c>
      <c r="I4309" s="146"/>
      <c r="J4309" s="58"/>
      <c r="K4309" s="58" t="s">
        <v>11</v>
      </c>
      <c r="L4309" s="147" t="s">
        <v>228</v>
      </c>
      <c r="M4309" s="147"/>
      <c r="N4309" s="58"/>
      <c r="O4309" s="58" t="s">
        <v>13</v>
      </c>
      <c r="P4309" s="111" t="s">
        <v>479</v>
      </c>
      <c r="Q4309" s="144"/>
      <c r="R4309" s="145"/>
    </row>
    <row r="4310" spans="2:18" ht="14.45" x14ac:dyDescent="0.3">
      <c r="B4310" s="143"/>
      <c r="C4310" s="144"/>
      <c r="D4310" s="144"/>
      <c r="E4310" s="144"/>
      <c r="F4310" s="144"/>
      <c r="G4310" s="144"/>
      <c r="H4310" s="144"/>
      <c r="I4310" s="144"/>
      <c r="J4310" s="144"/>
      <c r="K4310" s="144"/>
      <c r="L4310" s="144"/>
      <c r="M4310" s="144"/>
      <c r="N4310" s="144"/>
      <c r="O4310" s="144"/>
      <c r="P4310" s="144"/>
      <c r="Q4310" s="144"/>
      <c r="R4310" s="145"/>
    </row>
    <row r="4311" spans="2:18" ht="15.75" thickBot="1" x14ac:dyDescent="0.3">
      <c r="B4311" s="143" t="s">
        <v>5</v>
      </c>
      <c r="C4311" s="144"/>
      <c r="D4311" s="146"/>
      <c r="E4311" s="146"/>
      <c r="F4311" s="58"/>
      <c r="G4311" s="58" t="s">
        <v>8</v>
      </c>
      <c r="H4311" s="146">
        <v>1230</v>
      </c>
      <c r="I4311" s="146"/>
      <c r="J4311" s="58"/>
      <c r="K4311" s="58" t="s">
        <v>12</v>
      </c>
      <c r="L4311" s="180"/>
      <c r="M4311" s="181"/>
      <c r="N4311" s="58"/>
      <c r="O4311" s="58" t="s">
        <v>14</v>
      </c>
      <c r="P4311" s="28" t="s">
        <v>480</v>
      </c>
      <c r="Q4311" s="144"/>
      <c r="R4311" s="145"/>
    </row>
    <row r="4312" spans="2:18" ht="14.45" x14ac:dyDescent="0.3">
      <c r="B4312" s="143"/>
      <c r="C4312" s="144"/>
      <c r="D4312" s="144"/>
      <c r="E4312" s="144"/>
      <c r="F4312" s="144"/>
      <c r="G4312" s="144"/>
      <c r="H4312" s="144"/>
      <c r="I4312" s="144"/>
      <c r="J4312" s="144"/>
      <c r="K4312" s="144"/>
      <c r="L4312" s="144"/>
      <c r="M4312" s="144"/>
      <c r="N4312" s="144"/>
      <c r="O4312" s="144"/>
      <c r="P4312" s="144"/>
      <c r="Q4312" s="144"/>
      <c r="R4312" s="145"/>
    </row>
    <row r="4313" spans="2:18" ht="15.75" thickBot="1" x14ac:dyDescent="0.3">
      <c r="B4313" s="143" t="s">
        <v>6</v>
      </c>
      <c r="C4313" s="144"/>
      <c r="D4313" s="146" t="s">
        <v>213</v>
      </c>
      <c r="E4313" s="146"/>
      <c r="F4313" s="58"/>
      <c r="G4313" s="58" t="s">
        <v>9</v>
      </c>
      <c r="H4313" s="146" t="s">
        <v>214</v>
      </c>
      <c r="I4313" s="146"/>
      <c r="J4313" s="58"/>
      <c r="K4313" s="58" t="s">
        <v>10</v>
      </c>
      <c r="L4313" s="180"/>
      <c r="M4313" s="181"/>
      <c r="N4313" s="58"/>
      <c r="O4313" s="58" t="s">
        <v>15</v>
      </c>
      <c r="P4313" s="47">
        <v>149</v>
      </c>
      <c r="Q4313" s="46" t="s">
        <v>16</v>
      </c>
      <c r="R4313" s="48">
        <v>154</v>
      </c>
    </row>
    <row r="4314" spans="2:18" thickBot="1" x14ac:dyDescent="0.35">
      <c r="B4314" s="148"/>
      <c r="C4314" s="149"/>
      <c r="D4314" s="149"/>
      <c r="E4314" s="149"/>
      <c r="F4314" s="149"/>
      <c r="G4314" s="149"/>
      <c r="H4314" s="149"/>
      <c r="I4314" s="149"/>
      <c r="J4314" s="149"/>
      <c r="K4314" s="149"/>
      <c r="L4314" s="149"/>
      <c r="M4314" s="149"/>
      <c r="N4314" s="149"/>
      <c r="O4314" s="149"/>
      <c r="P4314" s="149"/>
      <c r="Q4314" s="149"/>
      <c r="R4314" s="150"/>
    </row>
    <row r="4315" spans="2:18" thickBot="1" x14ac:dyDescent="0.35"/>
    <row r="4316" spans="2:18" x14ac:dyDescent="0.25">
      <c r="B4316" s="182" t="s">
        <v>17</v>
      </c>
      <c r="C4316" s="183"/>
      <c r="D4316" s="183"/>
      <c r="E4316" s="183"/>
      <c r="F4316" s="183"/>
      <c r="G4316" s="183"/>
      <c r="H4316" s="183"/>
      <c r="I4316" s="184"/>
      <c r="J4316" s="153" t="s">
        <v>24</v>
      </c>
      <c r="K4316" s="154"/>
      <c r="L4316" s="154"/>
      <c r="M4316" s="154"/>
      <c r="N4316" s="154"/>
      <c r="O4316" s="154"/>
      <c r="P4316" s="154"/>
      <c r="Q4316" s="154"/>
      <c r="R4316" s="155"/>
    </row>
    <row r="4317" spans="2:18" x14ac:dyDescent="0.25">
      <c r="B4317" s="185" t="s">
        <v>18</v>
      </c>
      <c r="C4317" s="187" t="s">
        <v>19</v>
      </c>
      <c r="D4317" s="187" t="s">
        <v>20</v>
      </c>
      <c r="E4317" s="180" t="s">
        <v>25</v>
      </c>
      <c r="F4317" s="181"/>
      <c r="G4317" s="180" t="s">
        <v>26</v>
      </c>
      <c r="H4317" s="181"/>
      <c r="I4317" s="187" t="s">
        <v>23</v>
      </c>
      <c r="J4317" s="156"/>
      <c r="K4317" s="157"/>
      <c r="L4317" s="157"/>
      <c r="M4317" s="157"/>
      <c r="N4317" s="157"/>
      <c r="O4317" s="157"/>
      <c r="P4317" s="157"/>
      <c r="Q4317" s="157"/>
      <c r="R4317" s="158"/>
    </row>
    <row r="4318" spans="2:18" x14ac:dyDescent="0.25">
      <c r="B4318" s="186"/>
      <c r="C4318" s="188"/>
      <c r="D4318" s="188"/>
      <c r="E4318" s="35" t="s">
        <v>21</v>
      </c>
      <c r="F4318" s="35" t="s">
        <v>22</v>
      </c>
      <c r="G4318" s="35" t="s">
        <v>21</v>
      </c>
      <c r="H4318" s="35" t="s">
        <v>22</v>
      </c>
      <c r="I4318" s="188"/>
      <c r="J4318" s="159"/>
      <c r="K4318" s="160"/>
      <c r="L4318" s="160"/>
      <c r="M4318" s="160"/>
      <c r="N4318" s="160"/>
      <c r="O4318" s="160"/>
      <c r="P4318" s="160"/>
      <c r="Q4318" s="160"/>
      <c r="R4318" s="161"/>
    </row>
    <row r="4319" spans="2:18" ht="27.6" customHeight="1" x14ac:dyDescent="0.25">
      <c r="B4319" s="29" t="s">
        <v>50</v>
      </c>
      <c r="C4319" s="12" t="s">
        <v>40</v>
      </c>
      <c r="D4319" s="44" t="s">
        <v>56</v>
      </c>
      <c r="E4319" s="43" t="s">
        <v>62</v>
      </c>
      <c r="F4319" s="15" t="s">
        <v>536</v>
      </c>
      <c r="G4319" s="35"/>
      <c r="H4319" s="35"/>
      <c r="I4319" s="115" t="s">
        <v>978</v>
      </c>
      <c r="J4319" s="164" t="s">
        <v>451</v>
      </c>
      <c r="K4319" s="165"/>
      <c r="L4319" s="165"/>
      <c r="M4319" s="165"/>
      <c r="N4319" s="165"/>
      <c r="O4319" s="165"/>
      <c r="P4319" s="165"/>
      <c r="Q4319" s="165"/>
      <c r="R4319" s="166"/>
    </row>
    <row r="4320" spans="2:18" ht="27.6" customHeight="1" x14ac:dyDescent="0.25">
      <c r="B4320" s="29" t="s">
        <v>50</v>
      </c>
      <c r="C4320" s="12" t="s">
        <v>40</v>
      </c>
      <c r="D4320" s="44" t="s">
        <v>139</v>
      </c>
      <c r="E4320" s="43" t="s">
        <v>62</v>
      </c>
      <c r="F4320" s="15" t="s">
        <v>536</v>
      </c>
      <c r="G4320" s="35"/>
      <c r="H4320" s="35"/>
      <c r="I4320" s="115" t="s">
        <v>978</v>
      </c>
      <c r="J4320" s="164" t="s">
        <v>99</v>
      </c>
      <c r="K4320" s="165"/>
      <c r="L4320" s="165"/>
      <c r="M4320" s="165"/>
      <c r="N4320" s="165"/>
      <c r="O4320" s="165"/>
      <c r="P4320" s="165"/>
      <c r="Q4320" s="165"/>
      <c r="R4320" s="166"/>
    </row>
    <row r="4321" spans="2:18" ht="31.15" customHeight="1" x14ac:dyDescent="0.25">
      <c r="B4321" s="29" t="s">
        <v>50</v>
      </c>
      <c r="C4321" s="12" t="s">
        <v>40</v>
      </c>
      <c r="D4321" s="44" t="s">
        <v>63</v>
      </c>
      <c r="E4321" s="43" t="s">
        <v>62</v>
      </c>
      <c r="F4321" s="15" t="s">
        <v>537</v>
      </c>
      <c r="G4321" s="35"/>
      <c r="H4321" s="35"/>
      <c r="I4321" s="115" t="s">
        <v>978</v>
      </c>
      <c r="J4321" s="164" t="s">
        <v>79</v>
      </c>
      <c r="K4321" s="165"/>
      <c r="L4321" s="165"/>
      <c r="M4321" s="165"/>
      <c r="N4321" s="165"/>
      <c r="O4321" s="165"/>
      <c r="P4321" s="165"/>
      <c r="Q4321" s="165"/>
      <c r="R4321" s="166"/>
    </row>
    <row r="4322" spans="2:18" ht="36" customHeight="1" x14ac:dyDescent="0.25">
      <c r="B4322" s="29" t="s">
        <v>50</v>
      </c>
      <c r="C4322" s="12" t="s">
        <v>40</v>
      </c>
      <c r="D4322" s="44" t="s">
        <v>63</v>
      </c>
      <c r="E4322" s="43" t="s">
        <v>62</v>
      </c>
      <c r="F4322" s="15" t="s">
        <v>537</v>
      </c>
      <c r="G4322" s="35"/>
      <c r="H4322" s="35"/>
      <c r="I4322" s="115" t="s">
        <v>978</v>
      </c>
      <c r="J4322" s="164" t="s">
        <v>78</v>
      </c>
      <c r="K4322" s="165"/>
      <c r="L4322" s="165"/>
      <c r="M4322" s="165"/>
      <c r="N4322" s="165"/>
      <c r="O4322" s="165"/>
      <c r="P4322" s="165"/>
      <c r="Q4322" s="165"/>
      <c r="R4322" s="166"/>
    </row>
    <row r="4323" spans="2:18" ht="32.450000000000003" customHeight="1" x14ac:dyDescent="0.25">
      <c r="B4323" s="11" t="s">
        <v>50</v>
      </c>
      <c r="C4323" s="12" t="s">
        <v>58</v>
      </c>
      <c r="D4323" s="12" t="s">
        <v>56</v>
      </c>
      <c r="E4323" s="12" t="s">
        <v>62</v>
      </c>
      <c r="F4323" s="12" t="s">
        <v>268</v>
      </c>
      <c r="G4323" s="3"/>
      <c r="H4323" s="3"/>
      <c r="I4323" s="97" t="s">
        <v>978</v>
      </c>
      <c r="J4323" s="164" t="s">
        <v>151</v>
      </c>
      <c r="K4323" s="165"/>
      <c r="L4323" s="165"/>
      <c r="M4323" s="165"/>
      <c r="N4323" s="165"/>
      <c r="O4323" s="165"/>
      <c r="P4323" s="165"/>
      <c r="Q4323" s="165"/>
      <c r="R4323" s="166"/>
    </row>
    <row r="4324" spans="2:18" ht="27.6" customHeight="1" x14ac:dyDescent="0.25">
      <c r="B4324" s="11" t="s">
        <v>94</v>
      </c>
      <c r="C4324" s="12" t="s">
        <v>58</v>
      </c>
      <c r="D4324" s="12" t="s">
        <v>56</v>
      </c>
      <c r="E4324" s="12" t="s">
        <v>62</v>
      </c>
      <c r="F4324" s="12" t="s">
        <v>268</v>
      </c>
      <c r="G4324" s="3"/>
      <c r="H4324" s="3"/>
      <c r="I4324" s="3"/>
      <c r="J4324" s="164" t="s">
        <v>93</v>
      </c>
      <c r="K4324" s="165"/>
      <c r="L4324" s="165"/>
      <c r="M4324" s="165"/>
      <c r="N4324" s="165"/>
      <c r="O4324" s="165"/>
      <c r="P4324" s="165"/>
      <c r="Q4324" s="165"/>
      <c r="R4324" s="166"/>
    </row>
    <row r="4325" spans="2:18" ht="31.9" customHeight="1" x14ac:dyDescent="0.25">
      <c r="B4325" s="191" t="s">
        <v>51</v>
      </c>
      <c r="C4325" s="192"/>
      <c r="D4325" s="192"/>
      <c r="E4325" s="192"/>
      <c r="F4325" s="192"/>
      <c r="G4325" s="192"/>
      <c r="H4325" s="192"/>
      <c r="I4325" s="193"/>
      <c r="J4325" s="167" t="s">
        <v>711</v>
      </c>
      <c r="K4325" s="168"/>
      <c r="L4325" s="168"/>
      <c r="M4325" s="168"/>
      <c r="N4325" s="168"/>
      <c r="O4325" s="168"/>
      <c r="P4325" s="168"/>
      <c r="Q4325" s="168"/>
      <c r="R4325" s="169"/>
    </row>
    <row r="4326" spans="2:18" ht="40.9" customHeight="1" x14ac:dyDescent="0.25">
      <c r="B4326" s="194"/>
      <c r="C4326" s="195"/>
      <c r="D4326" s="195"/>
      <c r="E4326" s="195"/>
      <c r="F4326" s="195"/>
      <c r="G4326" s="195"/>
      <c r="H4326" s="195"/>
      <c r="I4326" s="196"/>
      <c r="J4326" s="170"/>
      <c r="K4326" s="171"/>
      <c r="L4326" s="171"/>
      <c r="M4326" s="171"/>
      <c r="N4326" s="171"/>
      <c r="O4326" s="171"/>
      <c r="P4326" s="171"/>
      <c r="Q4326" s="171"/>
      <c r="R4326" s="172"/>
    </row>
    <row r="4327" spans="2:18" ht="39" customHeight="1" x14ac:dyDescent="0.25">
      <c r="B4327" s="191" t="s">
        <v>54</v>
      </c>
      <c r="C4327" s="192"/>
      <c r="D4327" s="192"/>
      <c r="E4327" s="192"/>
      <c r="F4327" s="192"/>
      <c r="G4327" s="192"/>
      <c r="H4327" s="192"/>
      <c r="I4327" s="193"/>
      <c r="J4327" s="132" t="s">
        <v>472</v>
      </c>
      <c r="K4327" s="133"/>
      <c r="L4327" s="133"/>
      <c r="M4327" s="133"/>
      <c r="N4327" s="133"/>
      <c r="O4327" s="133"/>
      <c r="P4327" s="133"/>
      <c r="Q4327" s="133"/>
      <c r="R4327" s="134"/>
    </row>
    <row r="4328" spans="2:18" ht="14.45" hidden="1" x14ac:dyDescent="0.3">
      <c r="B4328" s="194"/>
      <c r="C4328" s="195"/>
      <c r="D4328" s="195"/>
      <c r="E4328" s="195"/>
      <c r="F4328" s="195"/>
      <c r="G4328" s="195"/>
      <c r="H4328" s="195"/>
      <c r="I4328" s="196"/>
      <c r="J4328" s="135"/>
      <c r="K4328" s="136"/>
      <c r="L4328" s="136"/>
      <c r="M4328" s="136"/>
      <c r="N4328" s="136"/>
      <c r="O4328" s="136"/>
      <c r="P4328" s="136"/>
      <c r="Q4328" s="136"/>
      <c r="R4328" s="137"/>
    </row>
    <row r="4329" spans="2:18" x14ac:dyDescent="0.25">
      <c r="B4329" s="191" t="s">
        <v>309</v>
      </c>
      <c r="C4329" s="192"/>
      <c r="D4329" s="192"/>
      <c r="E4329" s="192"/>
      <c r="F4329" s="192"/>
      <c r="G4329" s="192"/>
      <c r="H4329" s="192"/>
      <c r="I4329" s="193"/>
      <c r="J4329" s="135"/>
      <c r="K4329" s="136"/>
      <c r="L4329" s="136"/>
      <c r="M4329" s="136"/>
      <c r="N4329" s="136"/>
      <c r="O4329" s="136"/>
      <c r="P4329" s="136"/>
      <c r="Q4329" s="136"/>
      <c r="R4329" s="137"/>
    </row>
    <row r="4330" spans="2:18" ht="15.75" thickBot="1" x14ac:dyDescent="0.3">
      <c r="B4330" s="197"/>
      <c r="C4330" s="198"/>
      <c r="D4330" s="198"/>
      <c r="E4330" s="198"/>
      <c r="F4330" s="198"/>
      <c r="G4330" s="198"/>
      <c r="H4330" s="198"/>
      <c r="I4330" s="199"/>
      <c r="J4330" s="138"/>
      <c r="K4330" s="139"/>
      <c r="L4330" s="139"/>
      <c r="M4330" s="139"/>
      <c r="N4330" s="139"/>
      <c r="O4330" s="139"/>
      <c r="P4330" s="139"/>
      <c r="Q4330" s="139"/>
      <c r="R4330" s="140"/>
    </row>
    <row r="4331" spans="2:18" thickBot="1" x14ac:dyDescent="0.35"/>
    <row r="4332" spans="2:18" x14ac:dyDescent="0.25">
      <c r="B4332" s="173" t="s">
        <v>1</v>
      </c>
      <c r="C4332" s="154"/>
      <c r="D4332" s="154"/>
      <c r="E4332" s="154"/>
      <c r="F4332" s="154"/>
      <c r="G4332" s="154"/>
      <c r="H4332" s="154"/>
      <c r="I4332" s="154"/>
      <c r="J4332" s="154"/>
      <c r="K4332" s="154"/>
      <c r="L4332" s="154"/>
      <c r="M4332" s="154"/>
      <c r="N4332" s="154"/>
      <c r="O4332" s="154"/>
      <c r="P4332" s="154"/>
      <c r="Q4332" s="154"/>
      <c r="R4332" s="155"/>
    </row>
    <row r="4333" spans="2:18" x14ac:dyDescent="0.25">
      <c r="B4333" s="174"/>
      <c r="C4333" s="157"/>
      <c r="D4333" s="157"/>
      <c r="E4333" s="157"/>
      <c r="F4333" s="157"/>
      <c r="G4333" s="157"/>
      <c r="H4333" s="157"/>
      <c r="I4333" s="157"/>
      <c r="J4333" s="157"/>
      <c r="K4333" s="157"/>
      <c r="L4333" s="157"/>
      <c r="M4333" s="157"/>
      <c r="N4333" s="157"/>
      <c r="O4333" s="157"/>
      <c r="P4333" s="157"/>
      <c r="Q4333" s="157"/>
      <c r="R4333" s="158"/>
    </row>
    <row r="4334" spans="2:18" x14ac:dyDescent="0.25">
      <c r="B4334" s="174"/>
      <c r="C4334" s="157"/>
      <c r="D4334" s="157"/>
      <c r="E4334" s="157"/>
      <c r="F4334" s="157"/>
      <c r="G4334" s="157"/>
      <c r="H4334" s="157"/>
      <c r="I4334" s="157"/>
      <c r="J4334" s="157"/>
      <c r="K4334" s="157"/>
      <c r="L4334" s="157"/>
      <c r="M4334" s="157"/>
      <c r="N4334" s="157"/>
      <c r="O4334" s="157"/>
      <c r="P4334" s="157"/>
      <c r="Q4334" s="157"/>
      <c r="R4334" s="158"/>
    </row>
    <row r="4335" spans="2:18" x14ac:dyDescent="0.25">
      <c r="B4335" s="174" t="s">
        <v>2</v>
      </c>
      <c r="C4335" s="157"/>
      <c r="D4335" s="157"/>
      <c r="E4335" s="157"/>
      <c r="F4335" s="157"/>
      <c r="G4335" s="157"/>
      <c r="H4335" s="157"/>
      <c r="I4335" s="157"/>
      <c r="J4335" s="157"/>
      <c r="K4335" s="157"/>
      <c r="L4335" s="157"/>
      <c r="M4335" s="157"/>
      <c r="N4335" s="157"/>
      <c r="O4335" s="157"/>
      <c r="P4335" s="157"/>
      <c r="Q4335" s="157"/>
      <c r="R4335" s="158"/>
    </row>
    <row r="4336" spans="2:18" x14ac:dyDescent="0.25">
      <c r="B4336" s="174"/>
      <c r="C4336" s="157"/>
      <c r="D4336" s="157"/>
      <c r="E4336" s="157"/>
      <c r="F4336" s="157"/>
      <c r="G4336" s="157"/>
      <c r="H4336" s="157"/>
      <c r="I4336" s="157"/>
      <c r="J4336" s="157"/>
      <c r="K4336" s="157"/>
      <c r="L4336" s="157"/>
      <c r="M4336" s="157"/>
      <c r="N4336" s="157"/>
      <c r="O4336" s="157"/>
      <c r="P4336" s="157"/>
      <c r="Q4336" s="157"/>
      <c r="R4336" s="158"/>
    </row>
    <row r="4337" spans="2:18" ht="15.75" thickBot="1" x14ac:dyDescent="0.3">
      <c r="B4337" s="175" t="s">
        <v>3</v>
      </c>
      <c r="C4337" s="146"/>
      <c r="D4337" s="146"/>
      <c r="E4337" s="146"/>
      <c r="F4337" s="146"/>
      <c r="G4337" s="146"/>
      <c r="H4337" s="146"/>
      <c r="I4337" s="146"/>
      <c r="J4337" s="146"/>
      <c r="K4337" s="146"/>
      <c r="L4337" s="146"/>
      <c r="M4337" s="146"/>
      <c r="N4337" s="146"/>
      <c r="O4337" s="146"/>
      <c r="P4337" s="146"/>
      <c r="Q4337" s="146"/>
      <c r="R4337" s="176"/>
    </row>
    <row r="4338" spans="2:18" ht="14.45" x14ac:dyDescent="0.3">
      <c r="B4338" s="177"/>
      <c r="C4338" s="178"/>
      <c r="D4338" s="178"/>
      <c r="E4338" s="178"/>
      <c r="F4338" s="178"/>
      <c r="G4338" s="178"/>
      <c r="H4338" s="178"/>
      <c r="I4338" s="178"/>
      <c r="J4338" s="178"/>
      <c r="K4338" s="178"/>
      <c r="L4338" s="178"/>
      <c r="M4338" s="178"/>
      <c r="N4338" s="178"/>
      <c r="O4338" s="178"/>
      <c r="P4338" s="178"/>
      <c r="Q4338" s="178"/>
      <c r="R4338" s="9"/>
    </row>
    <row r="4339" spans="2:18" ht="15.75" thickBot="1" x14ac:dyDescent="0.3">
      <c r="B4339" s="143" t="s">
        <v>4</v>
      </c>
      <c r="C4339" s="144"/>
      <c r="D4339" s="146" t="s">
        <v>273</v>
      </c>
      <c r="E4339" s="146"/>
      <c r="F4339" s="58"/>
      <c r="G4339" s="58" t="s">
        <v>7</v>
      </c>
      <c r="H4339" s="179">
        <v>43562</v>
      </c>
      <c r="I4339" s="146"/>
      <c r="J4339" s="58"/>
      <c r="K4339" s="58" t="s">
        <v>11</v>
      </c>
      <c r="L4339" s="147" t="s">
        <v>228</v>
      </c>
      <c r="M4339" s="147"/>
      <c r="N4339" s="58"/>
      <c r="O4339" s="58" t="s">
        <v>13</v>
      </c>
      <c r="P4339" s="100" t="s">
        <v>480</v>
      </c>
      <c r="Q4339" s="144"/>
      <c r="R4339" s="145"/>
    </row>
    <row r="4340" spans="2:18" ht="14.45" x14ac:dyDescent="0.3">
      <c r="B4340" s="143"/>
      <c r="C4340" s="144"/>
      <c r="D4340" s="144"/>
      <c r="E4340" s="144"/>
      <c r="F4340" s="144"/>
      <c r="G4340" s="144"/>
      <c r="H4340" s="144"/>
      <c r="I4340" s="144"/>
      <c r="J4340" s="144"/>
      <c r="K4340" s="144"/>
      <c r="L4340" s="144"/>
      <c r="M4340" s="144"/>
      <c r="N4340" s="144"/>
      <c r="O4340" s="144"/>
      <c r="P4340" s="144"/>
      <c r="Q4340" s="144"/>
      <c r="R4340" s="145"/>
    </row>
    <row r="4341" spans="2:18" ht="15.75" thickBot="1" x14ac:dyDescent="0.3">
      <c r="B4341" s="143" t="s">
        <v>5</v>
      </c>
      <c r="C4341" s="144"/>
      <c r="D4341" s="146"/>
      <c r="E4341" s="146"/>
      <c r="F4341" s="58"/>
      <c r="G4341" s="58" t="s">
        <v>8</v>
      </c>
      <c r="H4341" s="146">
        <v>1230</v>
      </c>
      <c r="I4341" s="146"/>
      <c r="J4341" s="58"/>
      <c r="K4341" s="58" t="s">
        <v>12</v>
      </c>
      <c r="L4341" s="180"/>
      <c r="M4341" s="181"/>
      <c r="N4341" s="58"/>
      <c r="O4341" s="58" t="s">
        <v>14</v>
      </c>
      <c r="P4341" s="28" t="s">
        <v>481</v>
      </c>
      <c r="Q4341" s="144"/>
      <c r="R4341" s="145"/>
    </row>
    <row r="4342" spans="2:18" ht="14.45" x14ac:dyDescent="0.3">
      <c r="B4342" s="143"/>
      <c r="C4342" s="144"/>
      <c r="D4342" s="144"/>
      <c r="E4342" s="144"/>
      <c r="F4342" s="144"/>
      <c r="G4342" s="144"/>
      <c r="H4342" s="144"/>
      <c r="I4342" s="144"/>
      <c r="J4342" s="144"/>
      <c r="K4342" s="144"/>
      <c r="L4342" s="144"/>
      <c r="M4342" s="144"/>
      <c r="N4342" s="144"/>
      <c r="O4342" s="144"/>
      <c r="P4342" s="144"/>
      <c r="Q4342" s="144"/>
      <c r="R4342" s="145"/>
    </row>
    <row r="4343" spans="2:18" ht="15.75" thickBot="1" x14ac:dyDescent="0.3">
      <c r="B4343" s="143" t="s">
        <v>6</v>
      </c>
      <c r="C4343" s="144"/>
      <c r="D4343" s="146" t="s">
        <v>213</v>
      </c>
      <c r="E4343" s="146"/>
      <c r="F4343" s="58"/>
      <c r="G4343" s="58" t="s">
        <v>9</v>
      </c>
      <c r="H4343" s="146" t="s">
        <v>214</v>
      </c>
      <c r="I4343" s="146"/>
      <c r="J4343" s="58"/>
      <c r="K4343" s="58" t="s">
        <v>10</v>
      </c>
      <c r="L4343" s="180"/>
      <c r="M4343" s="181"/>
      <c r="N4343" s="58"/>
      <c r="O4343" s="58" t="s">
        <v>15</v>
      </c>
      <c r="P4343" s="47">
        <v>150</v>
      </c>
      <c r="Q4343" s="46" t="s">
        <v>16</v>
      </c>
      <c r="R4343" s="48">
        <v>154</v>
      </c>
    </row>
    <row r="4344" spans="2:18" thickBot="1" x14ac:dyDescent="0.35">
      <c r="B4344" s="148"/>
      <c r="C4344" s="149"/>
      <c r="D4344" s="149"/>
      <c r="E4344" s="149"/>
      <c r="F4344" s="149"/>
      <c r="G4344" s="149"/>
      <c r="H4344" s="149"/>
      <c r="I4344" s="149"/>
      <c r="J4344" s="149"/>
      <c r="K4344" s="149"/>
      <c r="L4344" s="149"/>
      <c r="M4344" s="149"/>
      <c r="N4344" s="149"/>
      <c r="O4344" s="149"/>
      <c r="P4344" s="149"/>
      <c r="Q4344" s="149"/>
      <c r="R4344" s="150"/>
    </row>
    <row r="4345" spans="2:18" thickBot="1" x14ac:dyDescent="0.35"/>
    <row r="4346" spans="2:18" x14ac:dyDescent="0.25">
      <c r="B4346" s="182" t="s">
        <v>17</v>
      </c>
      <c r="C4346" s="183"/>
      <c r="D4346" s="183"/>
      <c r="E4346" s="183"/>
      <c r="F4346" s="183"/>
      <c r="G4346" s="183"/>
      <c r="H4346" s="183"/>
      <c r="I4346" s="184"/>
      <c r="J4346" s="153" t="s">
        <v>24</v>
      </c>
      <c r="K4346" s="154"/>
      <c r="L4346" s="154"/>
      <c r="M4346" s="154"/>
      <c r="N4346" s="154"/>
      <c r="O4346" s="154"/>
      <c r="P4346" s="154"/>
      <c r="Q4346" s="154"/>
      <c r="R4346" s="155"/>
    </row>
    <row r="4347" spans="2:18" x14ac:dyDescent="0.25">
      <c r="B4347" s="185" t="s">
        <v>18</v>
      </c>
      <c r="C4347" s="187" t="s">
        <v>19</v>
      </c>
      <c r="D4347" s="187" t="s">
        <v>20</v>
      </c>
      <c r="E4347" s="180" t="s">
        <v>25</v>
      </c>
      <c r="F4347" s="181"/>
      <c r="G4347" s="180" t="s">
        <v>26</v>
      </c>
      <c r="H4347" s="181"/>
      <c r="I4347" s="187" t="s">
        <v>23</v>
      </c>
      <c r="J4347" s="156"/>
      <c r="K4347" s="157"/>
      <c r="L4347" s="157"/>
      <c r="M4347" s="157"/>
      <c r="N4347" s="157"/>
      <c r="O4347" s="157"/>
      <c r="P4347" s="157"/>
      <c r="Q4347" s="157"/>
      <c r="R4347" s="158"/>
    </row>
    <row r="4348" spans="2:18" x14ac:dyDescent="0.25">
      <c r="B4348" s="186"/>
      <c r="C4348" s="188"/>
      <c r="D4348" s="188"/>
      <c r="E4348" s="35" t="s">
        <v>21</v>
      </c>
      <c r="F4348" s="35" t="s">
        <v>22</v>
      </c>
      <c r="G4348" s="35" t="s">
        <v>21</v>
      </c>
      <c r="H4348" s="35" t="s">
        <v>22</v>
      </c>
      <c r="I4348" s="188"/>
      <c r="J4348" s="159"/>
      <c r="K4348" s="160"/>
      <c r="L4348" s="160"/>
      <c r="M4348" s="160"/>
      <c r="N4348" s="160"/>
      <c r="O4348" s="160"/>
      <c r="P4348" s="160"/>
      <c r="Q4348" s="160"/>
      <c r="R4348" s="161"/>
    </row>
    <row r="4349" spans="2:18" ht="33" customHeight="1" x14ac:dyDescent="0.25">
      <c r="B4349" s="29" t="s">
        <v>50</v>
      </c>
      <c r="C4349" s="12" t="s">
        <v>40</v>
      </c>
      <c r="D4349" s="44" t="s">
        <v>56</v>
      </c>
      <c r="E4349" s="43" t="s">
        <v>62</v>
      </c>
      <c r="F4349" s="15" t="s">
        <v>536</v>
      </c>
      <c r="G4349" s="35"/>
      <c r="H4349" s="35"/>
      <c r="I4349" s="115" t="s">
        <v>979</v>
      </c>
      <c r="J4349" s="164" t="s">
        <v>453</v>
      </c>
      <c r="K4349" s="165"/>
      <c r="L4349" s="165"/>
      <c r="M4349" s="165"/>
      <c r="N4349" s="165"/>
      <c r="O4349" s="165"/>
      <c r="P4349" s="165"/>
      <c r="Q4349" s="165"/>
      <c r="R4349" s="166"/>
    </row>
    <row r="4350" spans="2:18" ht="27.6" customHeight="1" x14ac:dyDescent="0.25">
      <c r="B4350" s="29" t="s">
        <v>50</v>
      </c>
      <c r="C4350" s="12" t="s">
        <v>40</v>
      </c>
      <c r="D4350" s="44" t="s">
        <v>184</v>
      </c>
      <c r="E4350" s="43" t="s">
        <v>62</v>
      </c>
      <c r="F4350" s="15" t="s">
        <v>536</v>
      </c>
      <c r="G4350" s="35"/>
      <c r="H4350" s="35"/>
      <c r="I4350" s="115" t="s">
        <v>979</v>
      </c>
      <c r="J4350" s="164" t="s">
        <v>69</v>
      </c>
      <c r="K4350" s="165"/>
      <c r="L4350" s="165"/>
      <c r="M4350" s="165"/>
      <c r="N4350" s="165"/>
      <c r="O4350" s="165"/>
      <c r="P4350" s="165"/>
      <c r="Q4350" s="165"/>
      <c r="R4350" s="166"/>
    </row>
    <row r="4351" spans="2:18" ht="35.450000000000003" customHeight="1" x14ac:dyDescent="0.25">
      <c r="B4351" s="29" t="s">
        <v>50</v>
      </c>
      <c r="C4351" s="12" t="s">
        <v>40</v>
      </c>
      <c r="D4351" s="44" t="s">
        <v>184</v>
      </c>
      <c r="E4351" s="43" t="s">
        <v>62</v>
      </c>
      <c r="F4351" s="15" t="s">
        <v>537</v>
      </c>
      <c r="G4351" s="35"/>
      <c r="H4351" s="35"/>
      <c r="I4351" s="115" t="s">
        <v>979</v>
      </c>
      <c r="J4351" s="164" t="s">
        <v>79</v>
      </c>
      <c r="K4351" s="165"/>
      <c r="L4351" s="165"/>
      <c r="M4351" s="165"/>
      <c r="N4351" s="165"/>
      <c r="O4351" s="165"/>
      <c r="P4351" s="165"/>
      <c r="Q4351" s="165"/>
      <c r="R4351" s="166"/>
    </row>
    <row r="4352" spans="2:18" ht="39.6" customHeight="1" x14ac:dyDescent="0.25">
      <c r="B4352" s="29" t="s">
        <v>50</v>
      </c>
      <c r="C4352" s="12" t="s">
        <v>40</v>
      </c>
      <c r="D4352" s="44" t="s">
        <v>63</v>
      </c>
      <c r="E4352" s="43" t="s">
        <v>62</v>
      </c>
      <c r="F4352" s="15" t="s">
        <v>537</v>
      </c>
      <c r="G4352" s="35"/>
      <c r="H4352" s="35"/>
      <c r="I4352" s="115" t="s">
        <v>979</v>
      </c>
      <c r="J4352" s="164" t="s">
        <v>89</v>
      </c>
      <c r="K4352" s="165"/>
      <c r="L4352" s="165"/>
      <c r="M4352" s="165"/>
      <c r="N4352" s="165"/>
      <c r="O4352" s="165"/>
      <c r="P4352" s="165"/>
      <c r="Q4352" s="165"/>
      <c r="R4352" s="166"/>
    </row>
    <row r="4353" spans="2:18" ht="36.6" customHeight="1" x14ac:dyDescent="0.25">
      <c r="B4353" s="11" t="s">
        <v>50</v>
      </c>
      <c r="C4353" s="12" t="s">
        <v>58</v>
      </c>
      <c r="D4353" s="12" t="s">
        <v>56</v>
      </c>
      <c r="E4353" s="12" t="s">
        <v>62</v>
      </c>
      <c r="F4353" s="12" t="s">
        <v>268</v>
      </c>
      <c r="G4353" s="3"/>
      <c r="H4353" s="3"/>
      <c r="I4353" s="115" t="s">
        <v>979</v>
      </c>
      <c r="J4353" s="164" t="s">
        <v>151</v>
      </c>
      <c r="K4353" s="165"/>
      <c r="L4353" s="165"/>
      <c r="M4353" s="165"/>
      <c r="N4353" s="165"/>
      <c r="O4353" s="165"/>
      <c r="P4353" s="165"/>
      <c r="Q4353" s="165"/>
      <c r="R4353" s="166"/>
    </row>
    <row r="4354" spans="2:18" ht="33" customHeight="1" x14ac:dyDescent="0.25">
      <c r="B4354" s="11" t="s">
        <v>94</v>
      </c>
      <c r="C4354" s="12" t="s">
        <v>58</v>
      </c>
      <c r="D4354" s="12" t="s">
        <v>56</v>
      </c>
      <c r="E4354" s="12" t="s">
        <v>62</v>
      </c>
      <c r="F4354" s="12" t="s">
        <v>268</v>
      </c>
      <c r="G4354" s="3"/>
      <c r="H4354" s="3"/>
      <c r="I4354" s="3"/>
      <c r="J4354" s="164" t="s">
        <v>93</v>
      </c>
      <c r="K4354" s="165"/>
      <c r="L4354" s="165"/>
      <c r="M4354" s="165"/>
      <c r="N4354" s="165"/>
      <c r="O4354" s="165"/>
      <c r="P4354" s="165"/>
      <c r="Q4354" s="165"/>
      <c r="R4354" s="166"/>
    </row>
    <row r="4355" spans="2:18" ht="29.45" customHeight="1" x14ac:dyDescent="0.25">
      <c r="B4355" s="191" t="s">
        <v>51</v>
      </c>
      <c r="C4355" s="192"/>
      <c r="D4355" s="192"/>
      <c r="E4355" s="192"/>
      <c r="F4355" s="192"/>
      <c r="G4355" s="192"/>
      <c r="H4355" s="192"/>
      <c r="I4355" s="193"/>
      <c r="J4355" s="167" t="s">
        <v>711</v>
      </c>
      <c r="K4355" s="168"/>
      <c r="L4355" s="168"/>
      <c r="M4355" s="168"/>
      <c r="N4355" s="168"/>
      <c r="O4355" s="168"/>
      <c r="P4355" s="168"/>
      <c r="Q4355" s="168"/>
      <c r="R4355" s="169"/>
    </row>
    <row r="4356" spans="2:18" ht="45" customHeight="1" x14ac:dyDescent="0.25">
      <c r="B4356" s="194"/>
      <c r="C4356" s="195"/>
      <c r="D4356" s="195"/>
      <c r="E4356" s="195"/>
      <c r="F4356" s="195"/>
      <c r="G4356" s="195"/>
      <c r="H4356" s="195"/>
      <c r="I4356" s="196"/>
      <c r="J4356" s="170"/>
      <c r="K4356" s="171"/>
      <c r="L4356" s="171"/>
      <c r="M4356" s="171"/>
      <c r="N4356" s="171"/>
      <c r="O4356" s="171"/>
      <c r="P4356" s="171"/>
      <c r="Q4356" s="171"/>
      <c r="R4356" s="172"/>
    </row>
    <row r="4357" spans="2:18" ht="37.9" customHeight="1" x14ac:dyDescent="0.25">
      <c r="B4357" s="191" t="s">
        <v>54</v>
      </c>
      <c r="C4357" s="192"/>
      <c r="D4357" s="192"/>
      <c r="E4357" s="192"/>
      <c r="F4357" s="192"/>
      <c r="G4357" s="192"/>
      <c r="H4357" s="192"/>
      <c r="I4357" s="193"/>
      <c r="J4357" s="132" t="s">
        <v>472</v>
      </c>
      <c r="K4357" s="133"/>
      <c r="L4357" s="133"/>
      <c r="M4357" s="133"/>
      <c r="N4357" s="133"/>
      <c r="O4357" s="133"/>
      <c r="P4357" s="133"/>
      <c r="Q4357" s="133"/>
      <c r="R4357" s="134"/>
    </row>
    <row r="4358" spans="2:18" ht="14.45" hidden="1" x14ac:dyDescent="0.3">
      <c r="B4358" s="194"/>
      <c r="C4358" s="195"/>
      <c r="D4358" s="195"/>
      <c r="E4358" s="195"/>
      <c r="F4358" s="195"/>
      <c r="G4358" s="195"/>
      <c r="H4358" s="195"/>
      <c r="I4358" s="196"/>
      <c r="J4358" s="135"/>
      <c r="K4358" s="136"/>
      <c r="L4358" s="136"/>
      <c r="M4358" s="136"/>
      <c r="N4358" s="136"/>
      <c r="O4358" s="136"/>
      <c r="P4358" s="136"/>
      <c r="Q4358" s="136"/>
      <c r="R4358" s="137"/>
    </row>
    <row r="4359" spans="2:18" x14ac:dyDescent="0.25">
      <c r="B4359" s="191" t="s">
        <v>309</v>
      </c>
      <c r="C4359" s="192"/>
      <c r="D4359" s="192"/>
      <c r="E4359" s="192"/>
      <c r="F4359" s="192"/>
      <c r="G4359" s="192"/>
      <c r="H4359" s="192"/>
      <c r="I4359" s="193"/>
      <c r="J4359" s="135"/>
      <c r="K4359" s="136"/>
      <c r="L4359" s="136"/>
      <c r="M4359" s="136"/>
      <c r="N4359" s="136"/>
      <c r="O4359" s="136"/>
      <c r="P4359" s="136"/>
      <c r="Q4359" s="136"/>
      <c r="R4359" s="137"/>
    </row>
    <row r="4360" spans="2:18" ht="15.75" thickBot="1" x14ac:dyDescent="0.3">
      <c r="B4360" s="197"/>
      <c r="C4360" s="198"/>
      <c r="D4360" s="198"/>
      <c r="E4360" s="198"/>
      <c r="F4360" s="198"/>
      <c r="G4360" s="198"/>
      <c r="H4360" s="198"/>
      <c r="I4360" s="199"/>
      <c r="J4360" s="138"/>
      <c r="K4360" s="139"/>
      <c r="L4360" s="139"/>
      <c r="M4360" s="139"/>
      <c r="N4360" s="139"/>
      <c r="O4360" s="139"/>
      <c r="P4360" s="139"/>
      <c r="Q4360" s="139"/>
      <c r="R4360" s="140"/>
    </row>
    <row r="4361" spans="2:18" thickBot="1" x14ac:dyDescent="0.35"/>
    <row r="4362" spans="2:18" x14ac:dyDescent="0.25">
      <c r="B4362" s="173" t="s">
        <v>1</v>
      </c>
      <c r="C4362" s="154"/>
      <c r="D4362" s="154"/>
      <c r="E4362" s="154"/>
      <c r="F4362" s="154"/>
      <c r="G4362" s="154"/>
      <c r="H4362" s="154"/>
      <c r="I4362" s="154"/>
      <c r="J4362" s="154"/>
      <c r="K4362" s="154"/>
      <c r="L4362" s="154"/>
      <c r="M4362" s="154"/>
      <c r="N4362" s="154"/>
      <c r="O4362" s="154"/>
      <c r="P4362" s="154"/>
      <c r="Q4362" s="154"/>
      <c r="R4362" s="155"/>
    </row>
    <row r="4363" spans="2:18" x14ac:dyDescent="0.25">
      <c r="B4363" s="174"/>
      <c r="C4363" s="157"/>
      <c r="D4363" s="157"/>
      <c r="E4363" s="157"/>
      <c r="F4363" s="157"/>
      <c r="G4363" s="157"/>
      <c r="H4363" s="157"/>
      <c r="I4363" s="157"/>
      <c r="J4363" s="157"/>
      <c r="K4363" s="157"/>
      <c r="L4363" s="157"/>
      <c r="M4363" s="157"/>
      <c r="N4363" s="157"/>
      <c r="O4363" s="157"/>
      <c r="P4363" s="157"/>
      <c r="Q4363" s="157"/>
      <c r="R4363" s="158"/>
    </row>
    <row r="4364" spans="2:18" x14ac:dyDescent="0.25">
      <c r="B4364" s="174"/>
      <c r="C4364" s="157"/>
      <c r="D4364" s="157"/>
      <c r="E4364" s="157"/>
      <c r="F4364" s="157"/>
      <c r="G4364" s="157"/>
      <c r="H4364" s="157"/>
      <c r="I4364" s="157"/>
      <c r="J4364" s="157"/>
      <c r="K4364" s="157"/>
      <c r="L4364" s="157"/>
      <c r="M4364" s="157"/>
      <c r="N4364" s="157"/>
      <c r="O4364" s="157"/>
      <c r="P4364" s="157"/>
      <c r="Q4364" s="157"/>
      <c r="R4364" s="158"/>
    </row>
    <row r="4365" spans="2:18" x14ac:dyDescent="0.25">
      <c r="B4365" s="174" t="s">
        <v>2</v>
      </c>
      <c r="C4365" s="157"/>
      <c r="D4365" s="157"/>
      <c r="E4365" s="157"/>
      <c r="F4365" s="157"/>
      <c r="G4365" s="157"/>
      <c r="H4365" s="157"/>
      <c r="I4365" s="157"/>
      <c r="J4365" s="157"/>
      <c r="K4365" s="157"/>
      <c r="L4365" s="157"/>
      <c r="M4365" s="157"/>
      <c r="N4365" s="157"/>
      <c r="O4365" s="157"/>
      <c r="P4365" s="157"/>
      <c r="Q4365" s="157"/>
      <c r="R4365" s="158"/>
    </row>
    <row r="4366" spans="2:18" x14ac:dyDescent="0.25">
      <c r="B4366" s="174"/>
      <c r="C4366" s="157"/>
      <c r="D4366" s="157"/>
      <c r="E4366" s="157"/>
      <c r="F4366" s="157"/>
      <c r="G4366" s="157"/>
      <c r="H4366" s="157"/>
      <c r="I4366" s="157"/>
      <c r="J4366" s="157"/>
      <c r="K4366" s="157"/>
      <c r="L4366" s="157"/>
      <c r="M4366" s="157"/>
      <c r="N4366" s="157"/>
      <c r="O4366" s="157"/>
      <c r="P4366" s="157"/>
      <c r="Q4366" s="157"/>
      <c r="R4366" s="158"/>
    </row>
    <row r="4367" spans="2:18" ht="15.75" thickBot="1" x14ac:dyDescent="0.3">
      <c r="B4367" s="175" t="s">
        <v>3</v>
      </c>
      <c r="C4367" s="146"/>
      <c r="D4367" s="146"/>
      <c r="E4367" s="146"/>
      <c r="F4367" s="146"/>
      <c r="G4367" s="146"/>
      <c r="H4367" s="146"/>
      <c r="I4367" s="146"/>
      <c r="J4367" s="146"/>
      <c r="K4367" s="146"/>
      <c r="L4367" s="146"/>
      <c r="M4367" s="146"/>
      <c r="N4367" s="146"/>
      <c r="O4367" s="146"/>
      <c r="P4367" s="146"/>
      <c r="Q4367" s="146"/>
      <c r="R4367" s="176"/>
    </row>
    <row r="4368" spans="2:18" ht="14.45" x14ac:dyDescent="0.3">
      <c r="B4368" s="177"/>
      <c r="C4368" s="178"/>
      <c r="D4368" s="178"/>
      <c r="E4368" s="178"/>
      <c r="F4368" s="178"/>
      <c r="G4368" s="178"/>
      <c r="H4368" s="178"/>
      <c r="I4368" s="178"/>
      <c r="J4368" s="178"/>
      <c r="K4368" s="178"/>
      <c r="L4368" s="178"/>
      <c r="M4368" s="178"/>
      <c r="N4368" s="178"/>
      <c r="O4368" s="178"/>
      <c r="P4368" s="178"/>
      <c r="Q4368" s="178"/>
      <c r="R4368" s="9"/>
    </row>
    <row r="4369" spans="2:18" ht="15.75" thickBot="1" x14ac:dyDescent="0.3">
      <c r="B4369" s="143" t="s">
        <v>4</v>
      </c>
      <c r="C4369" s="144"/>
      <c r="D4369" s="146" t="s">
        <v>273</v>
      </c>
      <c r="E4369" s="146"/>
      <c r="F4369" s="58"/>
      <c r="G4369" s="58" t="s">
        <v>7</v>
      </c>
      <c r="H4369" s="179">
        <v>43562</v>
      </c>
      <c r="I4369" s="146"/>
      <c r="J4369" s="58"/>
      <c r="K4369" s="58" t="s">
        <v>11</v>
      </c>
      <c r="L4369" s="147" t="s">
        <v>228</v>
      </c>
      <c r="M4369" s="147"/>
      <c r="N4369" s="58"/>
      <c r="O4369" s="58" t="s">
        <v>13</v>
      </c>
      <c r="P4369" s="100" t="s">
        <v>481</v>
      </c>
      <c r="Q4369" s="144"/>
      <c r="R4369" s="145"/>
    </row>
    <row r="4370" spans="2:18" ht="14.45" x14ac:dyDescent="0.3">
      <c r="B4370" s="143"/>
      <c r="C4370" s="144"/>
      <c r="D4370" s="144"/>
      <c r="E4370" s="144"/>
      <c r="F4370" s="144"/>
      <c r="G4370" s="144"/>
      <c r="H4370" s="144"/>
      <c r="I4370" s="144"/>
      <c r="J4370" s="144"/>
      <c r="K4370" s="144"/>
      <c r="L4370" s="144"/>
      <c r="M4370" s="144"/>
      <c r="N4370" s="144"/>
      <c r="O4370" s="144"/>
      <c r="P4370" s="144"/>
      <c r="Q4370" s="144"/>
      <c r="R4370" s="145"/>
    </row>
    <row r="4371" spans="2:18" ht="15.75" thickBot="1" x14ac:dyDescent="0.3">
      <c r="B4371" s="143" t="s">
        <v>5</v>
      </c>
      <c r="C4371" s="144"/>
      <c r="D4371" s="146"/>
      <c r="E4371" s="146"/>
      <c r="F4371" s="58"/>
      <c r="G4371" s="58" t="s">
        <v>8</v>
      </c>
      <c r="H4371" s="146">
        <v>1230</v>
      </c>
      <c r="I4371" s="146"/>
      <c r="J4371" s="58"/>
      <c r="K4371" s="58" t="s">
        <v>12</v>
      </c>
      <c r="L4371" s="180"/>
      <c r="M4371" s="181"/>
      <c r="N4371" s="58"/>
      <c r="O4371" s="58" t="s">
        <v>14</v>
      </c>
      <c r="P4371" s="28" t="s">
        <v>482</v>
      </c>
      <c r="Q4371" s="144"/>
      <c r="R4371" s="145"/>
    </row>
    <row r="4372" spans="2:18" ht="14.45" x14ac:dyDescent="0.3">
      <c r="B4372" s="143"/>
      <c r="C4372" s="144"/>
      <c r="D4372" s="144"/>
      <c r="E4372" s="144"/>
      <c r="F4372" s="144"/>
      <c r="G4372" s="144"/>
      <c r="H4372" s="144"/>
      <c r="I4372" s="144"/>
      <c r="J4372" s="144"/>
      <c r="K4372" s="144"/>
      <c r="L4372" s="144"/>
      <c r="M4372" s="144"/>
      <c r="N4372" s="144"/>
      <c r="O4372" s="144"/>
      <c r="P4372" s="144"/>
      <c r="Q4372" s="144"/>
      <c r="R4372" s="145"/>
    </row>
    <row r="4373" spans="2:18" ht="15.75" thickBot="1" x14ac:dyDescent="0.3">
      <c r="B4373" s="143" t="s">
        <v>6</v>
      </c>
      <c r="C4373" s="144"/>
      <c r="D4373" s="146" t="s">
        <v>213</v>
      </c>
      <c r="E4373" s="146"/>
      <c r="F4373" s="58"/>
      <c r="G4373" s="58" t="s">
        <v>9</v>
      </c>
      <c r="H4373" s="146" t="s">
        <v>214</v>
      </c>
      <c r="I4373" s="146"/>
      <c r="J4373" s="58"/>
      <c r="K4373" s="58" t="s">
        <v>10</v>
      </c>
      <c r="L4373" s="180"/>
      <c r="M4373" s="181"/>
      <c r="N4373" s="58"/>
      <c r="O4373" s="58" t="s">
        <v>15</v>
      </c>
      <c r="P4373" s="47">
        <v>151</v>
      </c>
      <c r="Q4373" s="46" t="s">
        <v>16</v>
      </c>
      <c r="R4373" s="48">
        <v>154</v>
      </c>
    </row>
    <row r="4374" spans="2:18" thickBot="1" x14ac:dyDescent="0.35">
      <c r="B4374" s="148"/>
      <c r="C4374" s="149"/>
      <c r="D4374" s="149"/>
      <c r="E4374" s="149"/>
      <c r="F4374" s="149"/>
      <c r="G4374" s="149"/>
      <c r="H4374" s="149"/>
      <c r="I4374" s="149"/>
      <c r="J4374" s="149"/>
      <c r="K4374" s="149"/>
      <c r="L4374" s="149"/>
      <c r="M4374" s="149"/>
      <c r="N4374" s="149"/>
      <c r="O4374" s="149"/>
      <c r="P4374" s="149"/>
      <c r="Q4374" s="149"/>
      <c r="R4374" s="150"/>
    </row>
    <row r="4375" spans="2:18" thickBot="1" x14ac:dyDescent="0.35"/>
    <row r="4376" spans="2:18" x14ac:dyDescent="0.25">
      <c r="B4376" s="182" t="s">
        <v>17</v>
      </c>
      <c r="C4376" s="183"/>
      <c r="D4376" s="183"/>
      <c r="E4376" s="183"/>
      <c r="F4376" s="183"/>
      <c r="G4376" s="183"/>
      <c r="H4376" s="183"/>
      <c r="I4376" s="184"/>
      <c r="J4376" s="153" t="s">
        <v>24</v>
      </c>
      <c r="K4376" s="154"/>
      <c r="L4376" s="154"/>
      <c r="M4376" s="154"/>
      <c r="N4376" s="154"/>
      <c r="O4376" s="154"/>
      <c r="P4376" s="154"/>
      <c r="Q4376" s="154"/>
      <c r="R4376" s="155"/>
    </row>
    <row r="4377" spans="2:18" x14ac:dyDescent="0.25">
      <c r="B4377" s="185" t="s">
        <v>18</v>
      </c>
      <c r="C4377" s="187" t="s">
        <v>19</v>
      </c>
      <c r="D4377" s="187" t="s">
        <v>20</v>
      </c>
      <c r="E4377" s="180" t="s">
        <v>25</v>
      </c>
      <c r="F4377" s="181"/>
      <c r="G4377" s="180" t="s">
        <v>26</v>
      </c>
      <c r="H4377" s="181"/>
      <c r="I4377" s="187" t="s">
        <v>23</v>
      </c>
      <c r="J4377" s="156"/>
      <c r="K4377" s="157"/>
      <c r="L4377" s="157"/>
      <c r="M4377" s="157"/>
      <c r="N4377" s="157"/>
      <c r="O4377" s="157"/>
      <c r="P4377" s="157"/>
      <c r="Q4377" s="157"/>
      <c r="R4377" s="158"/>
    </row>
    <row r="4378" spans="2:18" x14ac:dyDescent="0.25">
      <c r="B4378" s="186"/>
      <c r="C4378" s="188"/>
      <c r="D4378" s="188"/>
      <c r="E4378" s="35" t="s">
        <v>21</v>
      </c>
      <c r="F4378" s="35" t="s">
        <v>22</v>
      </c>
      <c r="G4378" s="35" t="s">
        <v>21</v>
      </c>
      <c r="H4378" s="35" t="s">
        <v>22</v>
      </c>
      <c r="I4378" s="188"/>
      <c r="J4378" s="159"/>
      <c r="K4378" s="160"/>
      <c r="L4378" s="160"/>
      <c r="M4378" s="160"/>
      <c r="N4378" s="160"/>
      <c r="O4378" s="160"/>
      <c r="P4378" s="160"/>
      <c r="Q4378" s="160"/>
      <c r="R4378" s="161"/>
    </row>
    <row r="4379" spans="2:18" ht="29.45" customHeight="1" x14ac:dyDescent="0.25">
      <c r="B4379" s="29" t="s">
        <v>50</v>
      </c>
      <c r="C4379" s="12" t="s">
        <v>40</v>
      </c>
      <c r="D4379" s="44" t="s">
        <v>184</v>
      </c>
      <c r="E4379" s="43" t="s">
        <v>62</v>
      </c>
      <c r="F4379" s="15" t="s">
        <v>536</v>
      </c>
      <c r="G4379" s="35"/>
      <c r="H4379" s="35"/>
      <c r="I4379" s="115" t="s">
        <v>980</v>
      </c>
      <c r="J4379" s="164" t="s">
        <v>183</v>
      </c>
      <c r="K4379" s="165"/>
      <c r="L4379" s="165"/>
      <c r="M4379" s="165"/>
      <c r="N4379" s="165"/>
      <c r="O4379" s="165"/>
      <c r="P4379" s="165"/>
      <c r="Q4379" s="165"/>
      <c r="R4379" s="166"/>
    </row>
    <row r="4380" spans="2:18" ht="32.450000000000003" customHeight="1" x14ac:dyDescent="0.25">
      <c r="B4380" s="29" t="s">
        <v>50</v>
      </c>
      <c r="C4380" s="12" t="s">
        <v>40</v>
      </c>
      <c r="D4380" s="44" t="s">
        <v>184</v>
      </c>
      <c r="E4380" s="43" t="s">
        <v>62</v>
      </c>
      <c r="F4380" s="15" t="s">
        <v>536</v>
      </c>
      <c r="G4380" s="35"/>
      <c r="H4380" s="35"/>
      <c r="I4380" s="115" t="s">
        <v>980</v>
      </c>
      <c r="J4380" s="164" t="s">
        <v>320</v>
      </c>
      <c r="K4380" s="165"/>
      <c r="L4380" s="165"/>
      <c r="M4380" s="165"/>
      <c r="N4380" s="165"/>
      <c r="O4380" s="165"/>
      <c r="P4380" s="165"/>
      <c r="Q4380" s="165"/>
      <c r="R4380" s="166"/>
    </row>
    <row r="4381" spans="2:18" ht="34.9" customHeight="1" x14ac:dyDescent="0.25">
      <c r="B4381" s="29" t="s">
        <v>50</v>
      </c>
      <c r="C4381" s="12" t="s">
        <v>40</v>
      </c>
      <c r="D4381" s="44" t="s">
        <v>63</v>
      </c>
      <c r="E4381" s="43" t="s">
        <v>62</v>
      </c>
      <c r="F4381" s="15" t="s">
        <v>537</v>
      </c>
      <c r="G4381" s="35"/>
      <c r="H4381" s="35"/>
      <c r="I4381" s="115" t="s">
        <v>980</v>
      </c>
      <c r="J4381" s="164" t="s">
        <v>69</v>
      </c>
      <c r="K4381" s="165"/>
      <c r="L4381" s="165"/>
      <c r="M4381" s="165"/>
      <c r="N4381" s="165"/>
      <c r="O4381" s="165"/>
      <c r="P4381" s="165"/>
      <c r="Q4381" s="165"/>
      <c r="R4381" s="166"/>
    </row>
    <row r="4382" spans="2:18" ht="34.15" customHeight="1" x14ac:dyDescent="0.25">
      <c r="B4382" s="11" t="s">
        <v>50</v>
      </c>
      <c r="C4382" s="12" t="s">
        <v>58</v>
      </c>
      <c r="D4382" s="12" t="s">
        <v>56</v>
      </c>
      <c r="E4382" s="12" t="s">
        <v>62</v>
      </c>
      <c r="F4382" s="12" t="s">
        <v>268</v>
      </c>
      <c r="G4382" s="3"/>
      <c r="H4382" s="3"/>
      <c r="I4382" s="115" t="s">
        <v>980</v>
      </c>
      <c r="J4382" s="164" t="s">
        <v>151</v>
      </c>
      <c r="K4382" s="165"/>
      <c r="L4382" s="165"/>
      <c r="M4382" s="165"/>
      <c r="N4382" s="165"/>
      <c r="O4382" s="165"/>
      <c r="P4382" s="165"/>
      <c r="Q4382" s="165"/>
      <c r="R4382" s="166"/>
    </row>
    <row r="4383" spans="2:18" ht="35.450000000000003" customHeight="1" x14ac:dyDescent="0.25">
      <c r="B4383" s="11" t="s">
        <v>94</v>
      </c>
      <c r="C4383" s="12" t="s">
        <v>58</v>
      </c>
      <c r="D4383" s="12" t="s">
        <v>56</v>
      </c>
      <c r="E4383" s="12" t="s">
        <v>62</v>
      </c>
      <c r="F4383" s="12" t="s">
        <v>268</v>
      </c>
      <c r="G4383" s="3"/>
      <c r="H4383" s="3"/>
      <c r="I4383" s="3"/>
      <c r="J4383" s="164" t="s">
        <v>93</v>
      </c>
      <c r="K4383" s="165"/>
      <c r="L4383" s="165"/>
      <c r="M4383" s="165"/>
      <c r="N4383" s="165"/>
      <c r="O4383" s="165"/>
      <c r="P4383" s="165"/>
      <c r="Q4383" s="165"/>
      <c r="R4383" s="166"/>
    </row>
    <row r="4384" spans="2:18" ht="33" customHeight="1" x14ac:dyDescent="0.25">
      <c r="B4384" s="191" t="s">
        <v>51</v>
      </c>
      <c r="C4384" s="192"/>
      <c r="D4384" s="192"/>
      <c r="E4384" s="192"/>
      <c r="F4384" s="192"/>
      <c r="G4384" s="192"/>
      <c r="H4384" s="192"/>
      <c r="I4384" s="193"/>
      <c r="J4384" s="167" t="s">
        <v>711</v>
      </c>
      <c r="K4384" s="168"/>
      <c r="L4384" s="168"/>
      <c r="M4384" s="168"/>
      <c r="N4384" s="168"/>
      <c r="O4384" s="168"/>
      <c r="P4384" s="168"/>
      <c r="Q4384" s="168"/>
      <c r="R4384" s="169"/>
    </row>
    <row r="4385" spans="2:18" ht="40.15" customHeight="1" x14ac:dyDescent="0.25">
      <c r="B4385" s="194"/>
      <c r="C4385" s="195"/>
      <c r="D4385" s="195"/>
      <c r="E4385" s="195"/>
      <c r="F4385" s="195"/>
      <c r="G4385" s="195"/>
      <c r="H4385" s="195"/>
      <c r="I4385" s="196"/>
      <c r="J4385" s="170"/>
      <c r="K4385" s="171"/>
      <c r="L4385" s="171"/>
      <c r="M4385" s="171"/>
      <c r="N4385" s="171"/>
      <c r="O4385" s="171"/>
      <c r="P4385" s="171"/>
      <c r="Q4385" s="171"/>
      <c r="R4385" s="172"/>
    </row>
    <row r="4386" spans="2:18" ht="33.6" customHeight="1" x14ac:dyDescent="0.25">
      <c r="B4386" s="191" t="s">
        <v>54</v>
      </c>
      <c r="C4386" s="192"/>
      <c r="D4386" s="192"/>
      <c r="E4386" s="192"/>
      <c r="F4386" s="192"/>
      <c r="G4386" s="192"/>
      <c r="H4386" s="192"/>
      <c r="I4386" s="193"/>
      <c r="J4386" s="132" t="s">
        <v>472</v>
      </c>
      <c r="K4386" s="133"/>
      <c r="L4386" s="133"/>
      <c r="M4386" s="133"/>
      <c r="N4386" s="133"/>
      <c r="O4386" s="133"/>
      <c r="P4386" s="133"/>
      <c r="Q4386" s="133"/>
      <c r="R4386" s="134"/>
    </row>
    <row r="4387" spans="2:18" ht="14.45" hidden="1" x14ac:dyDescent="0.3">
      <c r="B4387" s="194"/>
      <c r="C4387" s="195"/>
      <c r="D4387" s="195"/>
      <c r="E4387" s="195"/>
      <c r="F4387" s="195"/>
      <c r="G4387" s="195"/>
      <c r="H4387" s="195"/>
      <c r="I4387" s="196"/>
      <c r="J4387" s="135"/>
      <c r="K4387" s="136"/>
      <c r="L4387" s="136"/>
      <c r="M4387" s="136"/>
      <c r="N4387" s="136"/>
      <c r="O4387" s="136"/>
      <c r="P4387" s="136"/>
      <c r="Q4387" s="136"/>
      <c r="R4387" s="137"/>
    </row>
    <row r="4388" spans="2:18" ht="14.45" hidden="1" x14ac:dyDescent="0.3">
      <c r="B4388" s="191" t="s">
        <v>309</v>
      </c>
      <c r="C4388" s="192"/>
      <c r="D4388" s="192"/>
      <c r="E4388" s="192"/>
      <c r="F4388" s="192"/>
      <c r="G4388" s="192"/>
      <c r="H4388" s="192"/>
      <c r="I4388" s="193"/>
      <c r="J4388" s="135"/>
      <c r="K4388" s="136"/>
      <c r="L4388" s="136"/>
      <c r="M4388" s="136"/>
      <c r="N4388" s="136"/>
      <c r="O4388" s="136"/>
      <c r="P4388" s="136"/>
      <c r="Q4388" s="136"/>
      <c r="R4388" s="137"/>
    </row>
    <row r="4389" spans="2:18" ht="15.75" thickBot="1" x14ac:dyDescent="0.3">
      <c r="B4389" s="197"/>
      <c r="C4389" s="198"/>
      <c r="D4389" s="198"/>
      <c r="E4389" s="198"/>
      <c r="F4389" s="198"/>
      <c r="G4389" s="198"/>
      <c r="H4389" s="198"/>
      <c r="I4389" s="199"/>
      <c r="J4389" s="138"/>
      <c r="K4389" s="139"/>
      <c r="L4389" s="139"/>
      <c r="M4389" s="139"/>
      <c r="N4389" s="139"/>
      <c r="O4389" s="139"/>
      <c r="P4389" s="139"/>
      <c r="Q4389" s="139"/>
      <c r="R4389" s="140"/>
    </row>
    <row r="4390" spans="2:18" thickBot="1" x14ac:dyDescent="0.35"/>
    <row r="4391" spans="2:18" x14ac:dyDescent="0.25">
      <c r="B4391" s="173" t="s">
        <v>1</v>
      </c>
      <c r="C4391" s="154"/>
      <c r="D4391" s="154"/>
      <c r="E4391" s="154"/>
      <c r="F4391" s="154"/>
      <c r="G4391" s="154"/>
      <c r="H4391" s="154"/>
      <c r="I4391" s="154"/>
      <c r="J4391" s="154"/>
      <c r="K4391" s="154"/>
      <c r="L4391" s="154"/>
      <c r="M4391" s="154"/>
      <c r="N4391" s="154"/>
      <c r="O4391" s="154"/>
      <c r="P4391" s="154"/>
      <c r="Q4391" s="154"/>
      <c r="R4391" s="155"/>
    </row>
    <row r="4392" spans="2:18" x14ac:dyDescent="0.25">
      <c r="B4392" s="174"/>
      <c r="C4392" s="157"/>
      <c r="D4392" s="157"/>
      <c r="E4392" s="157"/>
      <c r="F4392" s="157"/>
      <c r="G4392" s="157"/>
      <c r="H4392" s="157"/>
      <c r="I4392" s="157"/>
      <c r="J4392" s="157"/>
      <c r="K4392" s="157"/>
      <c r="L4392" s="157"/>
      <c r="M4392" s="157"/>
      <c r="N4392" s="157"/>
      <c r="O4392" s="157"/>
      <c r="P4392" s="157"/>
      <c r="Q4392" s="157"/>
      <c r="R4392" s="158"/>
    </row>
    <row r="4393" spans="2:18" x14ac:dyDescent="0.25">
      <c r="B4393" s="174"/>
      <c r="C4393" s="157"/>
      <c r="D4393" s="157"/>
      <c r="E4393" s="157"/>
      <c r="F4393" s="157"/>
      <c r="G4393" s="157"/>
      <c r="H4393" s="157"/>
      <c r="I4393" s="157"/>
      <c r="J4393" s="157"/>
      <c r="K4393" s="157"/>
      <c r="L4393" s="157"/>
      <c r="M4393" s="157"/>
      <c r="N4393" s="157"/>
      <c r="O4393" s="157"/>
      <c r="P4393" s="157"/>
      <c r="Q4393" s="157"/>
      <c r="R4393" s="158"/>
    </row>
    <row r="4394" spans="2:18" x14ac:dyDescent="0.25">
      <c r="B4394" s="174" t="s">
        <v>2</v>
      </c>
      <c r="C4394" s="157"/>
      <c r="D4394" s="157"/>
      <c r="E4394" s="157"/>
      <c r="F4394" s="157"/>
      <c r="G4394" s="157"/>
      <c r="H4394" s="157"/>
      <c r="I4394" s="157"/>
      <c r="J4394" s="157"/>
      <c r="K4394" s="157"/>
      <c r="L4394" s="157"/>
      <c r="M4394" s="157"/>
      <c r="N4394" s="157"/>
      <c r="O4394" s="157"/>
      <c r="P4394" s="157"/>
      <c r="Q4394" s="157"/>
      <c r="R4394" s="158"/>
    </row>
    <row r="4395" spans="2:18" x14ac:dyDescent="0.25">
      <c r="B4395" s="174"/>
      <c r="C4395" s="157"/>
      <c r="D4395" s="157"/>
      <c r="E4395" s="157"/>
      <c r="F4395" s="157"/>
      <c r="G4395" s="157"/>
      <c r="H4395" s="157"/>
      <c r="I4395" s="157"/>
      <c r="J4395" s="157"/>
      <c r="K4395" s="157"/>
      <c r="L4395" s="157"/>
      <c r="M4395" s="157"/>
      <c r="N4395" s="157"/>
      <c r="O4395" s="157"/>
      <c r="P4395" s="157"/>
      <c r="Q4395" s="157"/>
      <c r="R4395" s="158"/>
    </row>
    <row r="4396" spans="2:18" ht="15.75" thickBot="1" x14ac:dyDescent="0.3">
      <c r="B4396" s="175" t="s">
        <v>3</v>
      </c>
      <c r="C4396" s="146"/>
      <c r="D4396" s="146"/>
      <c r="E4396" s="146"/>
      <c r="F4396" s="146"/>
      <c r="G4396" s="146"/>
      <c r="H4396" s="146"/>
      <c r="I4396" s="146"/>
      <c r="J4396" s="146"/>
      <c r="K4396" s="146"/>
      <c r="L4396" s="146"/>
      <c r="M4396" s="146"/>
      <c r="N4396" s="146"/>
      <c r="O4396" s="146"/>
      <c r="P4396" s="146"/>
      <c r="Q4396" s="146"/>
      <c r="R4396" s="176"/>
    </row>
    <row r="4397" spans="2:18" ht="14.45" x14ac:dyDescent="0.3">
      <c r="B4397" s="177"/>
      <c r="C4397" s="178"/>
      <c r="D4397" s="178"/>
      <c r="E4397" s="178"/>
      <c r="F4397" s="178"/>
      <c r="G4397" s="178"/>
      <c r="H4397" s="178"/>
      <c r="I4397" s="178"/>
      <c r="J4397" s="178"/>
      <c r="K4397" s="178"/>
      <c r="L4397" s="178"/>
      <c r="M4397" s="178"/>
      <c r="N4397" s="178"/>
      <c r="O4397" s="178"/>
      <c r="P4397" s="178"/>
      <c r="Q4397" s="178"/>
      <c r="R4397" s="9"/>
    </row>
    <row r="4398" spans="2:18" ht="15.75" thickBot="1" x14ac:dyDescent="0.3">
      <c r="B4398" s="143" t="s">
        <v>4</v>
      </c>
      <c r="C4398" s="144"/>
      <c r="D4398" s="146" t="s">
        <v>273</v>
      </c>
      <c r="E4398" s="146"/>
      <c r="F4398" s="58"/>
      <c r="G4398" s="58" t="s">
        <v>7</v>
      </c>
      <c r="H4398" s="179">
        <v>43562</v>
      </c>
      <c r="I4398" s="146"/>
      <c r="J4398" s="58"/>
      <c r="K4398" s="58" t="s">
        <v>11</v>
      </c>
      <c r="L4398" s="147" t="s">
        <v>228</v>
      </c>
      <c r="M4398" s="147"/>
      <c r="N4398" s="58"/>
      <c r="O4398" s="58" t="s">
        <v>13</v>
      </c>
      <c r="P4398" s="98" t="s">
        <v>482</v>
      </c>
      <c r="Q4398" s="144"/>
      <c r="R4398" s="145"/>
    </row>
    <row r="4399" spans="2:18" ht="14.45" x14ac:dyDescent="0.3">
      <c r="B4399" s="143"/>
      <c r="C4399" s="144"/>
      <c r="D4399" s="144"/>
      <c r="E4399" s="144"/>
      <c r="F4399" s="144"/>
      <c r="G4399" s="144"/>
      <c r="H4399" s="144"/>
      <c r="I4399" s="144"/>
      <c r="J4399" s="144"/>
      <c r="K4399" s="144"/>
      <c r="L4399" s="144"/>
      <c r="M4399" s="144"/>
      <c r="N4399" s="144"/>
      <c r="O4399" s="144"/>
      <c r="P4399" s="144"/>
      <c r="Q4399" s="144"/>
      <c r="R4399" s="145"/>
    </row>
    <row r="4400" spans="2:18" ht="15.75" thickBot="1" x14ac:dyDescent="0.3">
      <c r="B4400" s="143" t="s">
        <v>5</v>
      </c>
      <c r="C4400" s="144"/>
      <c r="D4400" s="146"/>
      <c r="E4400" s="146"/>
      <c r="F4400" s="58"/>
      <c r="G4400" s="58" t="s">
        <v>8</v>
      </c>
      <c r="H4400" s="146">
        <v>1230</v>
      </c>
      <c r="I4400" s="146"/>
      <c r="J4400" s="58"/>
      <c r="K4400" s="58" t="s">
        <v>12</v>
      </c>
      <c r="L4400" s="180"/>
      <c r="M4400" s="181"/>
      <c r="N4400" s="58"/>
      <c r="O4400" s="58" t="s">
        <v>14</v>
      </c>
      <c r="P4400" s="121" t="s">
        <v>483</v>
      </c>
      <c r="Q4400" s="144"/>
      <c r="R4400" s="145"/>
    </row>
    <row r="4401" spans="2:18" ht="14.45" x14ac:dyDescent="0.3">
      <c r="B4401" s="143"/>
      <c r="C4401" s="144"/>
      <c r="D4401" s="144"/>
      <c r="E4401" s="144"/>
      <c r="F4401" s="144"/>
      <c r="G4401" s="144"/>
      <c r="H4401" s="144"/>
      <c r="I4401" s="144"/>
      <c r="J4401" s="144"/>
      <c r="K4401" s="144"/>
      <c r="L4401" s="144"/>
      <c r="M4401" s="144"/>
      <c r="N4401" s="144"/>
      <c r="O4401" s="144"/>
      <c r="P4401" s="144"/>
      <c r="Q4401" s="144"/>
      <c r="R4401" s="145"/>
    </row>
    <row r="4402" spans="2:18" ht="15.75" thickBot="1" x14ac:dyDescent="0.3">
      <c r="B4402" s="143" t="s">
        <v>6</v>
      </c>
      <c r="C4402" s="144"/>
      <c r="D4402" s="146" t="s">
        <v>213</v>
      </c>
      <c r="E4402" s="146"/>
      <c r="F4402" s="58"/>
      <c r="G4402" s="58" t="s">
        <v>9</v>
      </c>
      <c r="H4402" s="146" t="s">
        <v>214</v>
      </c>
      <c r="I4402" s="146"/>
      <c r="J4402" s="58"/>
      <c r="K4402" s="58" t="s">
        <v>10</v>
      </c>
      <c r="L4402" s="180"/>
      <c r="M4402" s="181"/>
      <c r="N4402" s="58"/>
      <c r="O4402" s="58" t="s">
        <v>15</v>
      </c>
      <c r="P4402" s="47">
        <v>152</v>
      </c>
      <c r="Q4402" s="46" t="s">
        <v>16</v>
      </c>
      <c r="R4402" s="48">
        <v>154</v>
      </c>
    </row>
    <row r="4403" spans="2:18" thickBot="1" x14ac:dyDescent="0.35">
      <c r="B4403" s="148"/>
      <c r="C4403" s="149"/>
      <c r="D4403" s="149"/>
      <c r="E4403" s="149"/>
      <c r="F4403" s="149"/>
      <c r="G4403" s="149"/>
      <c r="H4403" s="149"/>
      <c r="I4403" s="149"/>
      <c r="J4403" s="149"/>
      <c r="K4403" s="149"/>
      <c r="L4403" s="149"/>
      <c r="M4403" s="149"/>
      <c r="N4403" s="149"/>
      <c r="O4403" s="149"/>
      <c r="P4403" s="149"/>
      <c r="Q4403" s="149"/>
      <c r="R4403" s="150"/>
    </row>
    <row r="4404" spans="2:18" thickBot="1" x14ac:dyDescent="0.35"/>
    <row r="4405" spans="2:18" x14ac:dyDescent="0.25">
      <c r="B4405" s="182" t="s">
        <v>17</v>
      </c>
      <c r="C4405" s="183"/>
      <c r="D4405" s="183"/>
      <c r="E4405" s="183"/>
      <c r="F4405" s="183"/>
      <c r="G4405" s="183"/>
      <c r="H4405" s="183"/>
      <c r="I4405" s="184"/>
      <c r="J4405" s="153" t="s">
        <v>24</v>
      </c>
      <c r="K4405" s="154"/>
      <c r="L4405" s="154"/>
      <c r="M4405" s="154"/>
      <c r="N4405" s="154"/>
      <c r="O4405" s="154"/>
      <c r="P4405" s="154"/>
      <c r="Q4405" s="154"/>
      <c r="R4405" s="155"/>
    </row>
    <row r="4406" spans="2:18" x14ac:dyDescent="0.25">
      <c r="B4406" s="185" t="s">
        <v>18</v>
      </c>
      <c r="C4406" s="187" t="s">
        <v>19</v>
      </c>
      <c r="D4406" s="187" t="s">
        <v>20</v>
      </c>
      <c r="E4406" s="180" t="s">
        <v>25</v>
      </c>
      <c r="F4406" s="181"/>
      <c r="G4406" s="180" t="s">
        <v>26</v>
      </c>
      <c r="H4406" s="181"/>
      <c r="I4406" s="187" t="s">
        <v>23</v>
      </c>
      <c r="J4406" s="156"/>
      <c r="K4406" s="157"/>
      <c r="L4406" s="157"/>
      <c r="M4406" s="157"/>
      <c r="N4406" s="157"/>
      <c r="O4406" s="157"/>
      <c r="P4406" s="157"/>
      <c r="Q4406" s="157"/>
      <c r="R4406" s="158"/>
    </row>
    <row r="4407" spans="2:18" x14ac:dyDescent="0.25">
      <c r="B4407" s="186"/>
      <c r="C4407" s="188"/>
      <c r="D4407" s="188"/>
      <c r="E4407" s="35" t="s">
        <v>21</v>
      </c>
      <c r="F4407" s="35" t="s">
        <v>22</v>
      </c>
      <c r="G4407" s="35" t="s">
        <v>21</v>
      </c>
      <c r="H4407" s="35" t="s">
        <v>22</v>
      </c>
      <c r="I4407" s="188"/>
      <c r="J4407" s="159"/>
      <c r="K4407" s="160"/>
      <c r="L4407" s="160"/>
      <c r="M4407" s="160"/>
      <c r="N4407" s="160"/>
      <c r="O4407" s="160"/>
      <c r="P4407" s="160"/>
      <c r="Q4407" s="160"/>
      <c r="R4407" s="161"/>
    </row>
    <row r="4408" spans="2:18" ht="30.6" customHeight="1" x14ac:dyDescent="0.25">
      <c r="B4408" s="29" t="s">
        <v>50</v>
      </c>
      <c r="C4408" s="12" t="s">
        <v>40</v>
      </c>
      <c r="D4408" s="44" t="s">
        <v>56</v>
      </c>
      <c r="E4408" s="43" t="s">
        <v>62</v>
      </c>
      <c r="F4408" s="15" t="s">
        <v>536</v>
      </c>
      <c r="G4408" s="35"/>
      <c r="H4408" s="35"/>
      <c r="I4408" s="115" t="s">
        <v>981</v>
      </c>
      <c r="J4408" s="164" t="s">
        <v>383</v>
      </c>
      <c r="K4408" s="165"/>
      <c r="L4408" s="165"/>
      <c r="M4408" s="165"/>
      <c r="N4408" s="165"/>
      <c r="O4408" s="165"/>
      <c r="P4408" s="165"/>
      <c r="Q4408" s="165"/>
      <c r="R4408" s="166"/>
    </row>
    <row r="4409" spans="2:18" ht="36" customHeight="1" x14ac:dyDescent="0.25">
      <c r="B4409" s="29" t="s">
        <v>50</v>
      </c>
      <c r="C4409" s="12" t="s">
        <v>40</v>
      </c>
      <c r="D4409" s="44" t="s">
        <v>56</v>
      </c>
      <c r="E4409" s="43" t="s">
        <v>62</v>
      </c>
      <c r="F4409" s="15" t="s">
        <v>536</v>
      </c>
      <c r="G4409" s="35"/>
      <c r="H4409" s="35"/>
      <c r="I4409" s="115" t="s">
        <v>981</v>
      </c>
      <c r="J4409" s="164" t="s">
        <v>385</v>
      </c>
      <c r="K4409" s="165"/>
      <c r="L4409" s="165"/>
      <c r="M4409" s="165"/>
      <c r="N4409" s="165"/>
      <c r="O4409" s="165"/>
      <c r="P4409" s="165"/>
      <c r="Q4409" s="165"/>
      <c r="R4409" s="166"/>
    </row>
    <row r="4410" spans="2:18" ht="40.9" customHeight="1" x14ac:dyDescent="0.25">
      <c r="B4410" s="29" t="s">
        <v>50</v>
      </c>
      <c r="C4410" s="12" t="s">
        <v>40</v>
      </c>
      <c r="D4410" s="44" t="s">
        <v>56</v>
      </c>
      <c r="E4410" s="43" t="s">
        <v>62</v>
      </c>
      <c r="F4410" s="15" t="s">
        <v>537</v>
      </c>
      <c r="G4410" s="35"/>
      <c r="H4410" s="35"/>
      <c r="I4410" s="115" t="s">
        <v>981</v>
      </c>
      <c r="J4410" s="164" t="s">
        <v>383</v>
      </c>
      <c r="K4410" s="165"/>
      <c r="L4410" s="165"/>
      <c r="M4410" s="165"/>
      <c r="N4410" s="165"/>
      <c r="O4410" s="165"/>
      <c r="P4410" s="165"/>
      <c r="Q4410" s="165"/>
      <c r="R4410" s="166"/>
    </row>
    <row r="4411" spans="2:18" ht="36.6" customHeight="1" x14ac:dyDescent="0.25">
      <c r="B4411" s="29" t="s">
        <v>50</v>
      </c>
      <c r="C4411" s="12" t="s">
        <v>40</v>
      </c>
      <c r="D4411" s="44" t="s">
        <v>56</v>
      </c>
      <c r="E4411" s="43" t="s">
        <v>62</v>
      </c>
      <c r="F4411" s="15" t="s">
        <v>537</v>
      </c>
      <c r="G4411" s="35"/>
      <c r="H4411" s="35"/>
      <c r="I4411" s="115" t="s">
        <v>981</v>
      </c>
      <c r="J4411" s="164" t="s">
        <v>457</v>
      </c>
      <c r="K4411" s="165"/>
      <c r="L4411" s="165"/>
      <c r="M4411" s="165"/>
      <c r="N4411" s="165"/>
      <c r="O4411" s="165"/>
      <c r="P4411" s="165"/>
      <c r="Q4411" s="165"/>
      <c r="R4411" s="166"/>
    </row>
    <row r="4412" spans="2:18" ht="36" customHeight="1" x14ac:dyDescent="0.25">
      <c r="B4412" s="11" t="s">
        <v>50</v>
      </c>
      <c r="C4412" s="12" t="s">
        <v>58</v>
      </c>
      <c r="D4412" s="12" t="s">
        <v>56</v>
      </c>
      <c r="E4412" s="12" t="s">
        <v>62</v>
      </c>
      <c r="F4412" s="12" t="s">
        <v>268</v>
      </c>
      <c r="G4412" s="3"/>
      <c r="H4412" s="3"/>
      <c r="I4412" s="115" t="s">
        <v>981</v>
      </c>
      <c r="J4412" s="164" t="s">
        <v>151</v>
      </c>
      <c r="K4412" s="165"/>
      <c r="L4412" s="165"/>
      <c r="M4412" s="165"/>
      <c r="N4412" s="165"/>
      <c r="O4412" s="165"/>
      <c r="P4412" s="165"/>
      <c r="Q4412" s="165"/>
      <c r="R4412" s="166"/>
    </row>
    <row r="4413" spans="2:18" ht="29.45" customHeight="1" x14ac:dyDescent="0.25">
      <c r="B4413" s="11" t="s">
        <v>94</v>
      </c>
      <c r="C4413" s="12" t="s">
        <v>58</v>
      </c>
      <c r="D4413" s="12" t="s">
        <v>56</v>
      </c>
      <c r="E4413" s="12" t="s">
        <v>62</v>
      </c>
      <c r="F4413" s="12" t="s">
        <v>268</v>
      </c>
      <c r="G4413" s="3"/>
      <c r="H4413" s="3"/>
      <c r="I4413" s="3"/>
      <c r="J4413" s="164" t="s">
        <v>93</v>
      </c>
      <c r="K4413" s="165"/>
      <c r="L4413" s="165"/>
      <c r="M4413" s="165"/>
      <c r="N4413" s="165"/>
      <c r="O4413" s="165"/>
      <c r="P4413" s="165"/>
      <c r="Q4413" s="165"/>
      <c r="R4413" s="166"/>
    </row>
    <row r="4414" spans="2:18" ht="31.15" customHeight="1" x14ac:dyDescent="0.25">
      <c r="B4414" s="191" t="s">
        <v>51</v>
      </c>
      <c r="C4414" s="192"/>
      <c r="D4414" s="192"/>
      <c r="E4414" s="192"/>
      <c r="F4414" s="192"/>
      <c r="G4414" s="192"/>
      <c r="H4414" s="192"/>
      <c r="I4414" s="193"/>
      <c r="J4414" s="167" t="s">
        <v>711</v>
      </c>
      <c r="K4414" s="168"/>
      <c r="L4414" s="168"/>
      <c r="M4414" s="168"/>
      <c r="N4414" s="168"/>
      <c r="O4414" s="168"/>
      <c r="P4414" s="168"/>
      <c r="Q4414" s="168"/>
      <c r="R4414" s="169"/>
    </row>
    <row r="4415" spans="2:18" ht="43.9" customHeight="1" x14ac:dyDescent="0.25">
      <c r="B4415" s="194"/>
      <c r="C4415" s="195"/>
      <c r="D4415" s="195"/>
      <c r="E4415" s="195"/>
      <c r="F4415" s="195"/>
      <c r="G4415" s="195"/>
      <c r="H4415" s="195"/>
      <c r="I4415" s="196"/>
      <c r="J4415" s="170"/>
      <c r="K4415" s="171"/>
      <c r="L4415" s="171"/>
      <c r="M4415" s="171"/>
      <c r="N4415" s="171"/>
      <c r="O4415" s="171"/>
      <c r="P4415" s="171"/>
      <c r="Q4415" s="171"/>
      <c r="R4415" s="172"/>
    </row>
    <row r="4416" spans="2:18" ht="37.15" customHeight="1" x14ac:dyDescent="0.25">
      <c r="B4416" s="191" t="s">
        <v>54</v>
      </c>
      <c r="C4416" s="192"/>
      <c r="D4416" s="192"/>
      <c r="E4416" s="192"/>
      <c r="F4416" s="192"/>
      <c r="G4416" s="192"/>
      <c r="H4416" s="192"/>
      <c r="I4416" s="193"/>
      <c r="J4416" s="132" t="s">
        <v>472</v>
      </c>
      <c r="K4416" s="133"/>
      <c r="L4416" s="133"/>
      <c r="M4416" s="133"/>
      <c r="N4416" s="133"/>
      <c r="O4416" s="133"/>
      <c r="P4416" s="133"/>
      <c r="Q4416" s="133"/>
      <c r="R4416" s="134"/>
    </row>
    <row r="4417" spans="2:18" ht="14.45" hidden="1" x14ac:dyDescent="0.3">
      <c r="B4417" s="194"/>
      <c r="C4417" s="195"/>
      <c r="D4417" s="195"/>
      <c r="E4417" s="195"/>
      <c r="F4417" s="195"/>
      <c r="G4417" s="195"/>
      <c r="H4417" s="195"/>
      <c r="I4417" s="196"/>
      <c r="J4417" s="135"/>
      <c r="K4417" s="136"/>
      <c r="L4417" s="136"/>
      <c r="M4417" s="136"/>
      <c r="N4417" s="136"/>
      <c r="O4417" s="136"/>
      <c r="P4417" s="136"/>
      <c r="Q4417" s="136"/>
      <c r="R4417" s="137"/>
    </row>
    <row r="4418" spans="2:18" ht="14.45" hidden="1" x14ac:dyDescent="0.3">
      <c r="B4418" s="191" t="s">
        <v>309</v>
      </c>
      <c r="C4418" s="192"/>
      <c r="D4418" s="192"/>
      <c r="E4418" s="192"/>
      <c r="F4418" s="192"/>
      <c r="G4418" s="192"/>
      <c r="H4418" s="192"/>
      <c r="I4418" s="193"/>
      <c r="J4418" s="135"/>
      <c r="K4418" s="136"/>
      <c r="L4418" s="136"/>
      <c r="M4418" s="136"/>
      <c r="N4418" s="136"/>
      <c r="O4418" s="136"/>
      <c r="P4418" s="136"/>
      <c r="Q4418" s="136"/>
      <c r="R4418" s="137"/>
    </row>
    <row r="4419" spans="2:18" ht="15.75" thickBot="1" x14ac:dyDescent="0.3">
      <c r="B4419" s="197"/>
      <c r="C4419" s="198"/>
      <c r="D4419" s="198"/>
      <c r="E4419" s="198"/>
      <c r="F4419" s="198"/>
      <c r="G4419" s="198"/>
      <c r="H4419" s="198"/>
      <c r="I4419" s="199"/>
      <c r="J4419" s="138"/>
      <c r="K4419" s="139"/>
      <c r="L4419" s="139"/>
      <c r="M4419" s="139"/>
      <c r="N4419" s="139"/>
      <c r="O4419" s="139"/>
      <c r="P4419" s="139"/>
      <c r="Q4419" s="139"/>
      <c r="R4419" s="140"/>
    </row>
    <row r="4420" spans="2:18" thickBot="1" x14ac:dyDescent="0.35"/>
    <row r="4421" spans="2:18" x14ac:dyDescent="0.25">
      <c r="B4421" s="173" t="s">
        <v>1</v>
      </c>
      <c r="C4421" s="154"/>
      <c r="D4421" s="154"/>
      <c r="E4421" s="154"/>
      <c r="F4421" s="154"/>
      <c r="G4421" s="154"/>
      <c r="H4421" s="154"/>
      <c r="I4421" s="154"/>
      <c r="J4421" s="154"/>
      <c r="K4421" s="154"/>
      <c r="L4421" s="154"/>
      <c r="M4421" s="154"/>
      <c r="N4421" s="154"/>
      <c r="O4421" s="154"/>
      <c r="P4421" s="154"/>
      <c r="Q4421" s="154"/>
      <c r="R4421" s="155"/>
    </row>
    <row r="4422" spans="2:18" x14ac:dyDescent="0.25">
      <c r="B4422" s="174"/>
      <c r="C4422" s="157"/>
      <c r="D4422" s="157"/>
      <c r="E4422" s="157"/>
      <c r="F4422" s="157"/>
      <c r="G4422" s="157"/>
      <c r="H4422" s="157"/>
      <c r="I4422" s="157"/>
      <c r="J4422" s="157"/>
      <c r="K4422" s="157"/>
      <c r="L4422" s="157"/>
      <c r="M4422" s="157"/>
      <c r="N4422" s="157"/>
      <c r="O4422" s="157"/>
      <c r="P4422" s="157"/>
      <c r="Q4422" s="157"/>
      <c r="R4422" s="158"/>
    </row>
    <row r="4423" spans="2:18" x14ac:dyDescent="0.25">
      <c r="B4423" s="174"/>
      <c r="C4423" s="157"/>
      <c r="D4423" s="157"/>
      <c r="E4423" s="157"/>
      <c r="F4423" s="157"/>
      <c r="G4423" s="157"/>
      <c r="H4423" s="157"/>
      <c r="I4423" s="157"/>
      <c r="J4423" s="157"/>
      <c r="K4423" s="157"/>
      <c r="L4423" s="157"/>
      <c r="M4423" s="157"/>
      <c r="N4423" s="157"/>
      <c r="O4423" s="157"/>
      <c r="P4423" s="157"/>
      <c r="Q4423" s="157"/>
      <c r="R4423" s="158"/>
    </row>
    <row r="4424" spans="2:18" x14ac:dyDescent="0.25">
      <c r="B4424" s="174" t="s">
        <v>2</v>
      </c>
      <c r="C4424" s="157"/>
      <c r="D4424" s="157"/>
      <c r="E4424" s="157"/>
      <c r="F4424" s="157"/>
      <c r="G4424" s="157"/>
      <c r="H4424" s="157"/>
      <c r="I4424" s="157"/>
      <c r="J4424" s="157"/>
      <c r="K4424" s="157"/>
      <c r="L4424" s="157"/>
      <c r="M4424" s="157"/>
      <c r="N4424" s="157"/>
      <c r="O4424" s="157"/>
      <c r="P4424" s="157"/>
      <c r="Q4424" s="157"/>
      <c r="R4424" s="158"/>
    </row>
    <row r="4425" spans="2:18" x14ac:dyDescent="0.25">
      <c r="B4425" s="174"/>
      <c r="C4425" s="157"/>
      <c r="D4425" s="157"/>
      <c r="E4425" s="157"/>
      <c r="F4425" s="157"/>
      <c r="G4425" s="157"/>
      <c r="H4425" s="157"/>
      <c r="I4425" s="157"/>
      <c r="J4425" s="157"/>
      <c r="K4425" s="157"/>
      <c r="L4425" s="157"/>
      <c r="M4425" s="157"/>
      <c r="N4425" s="157"/>
      <c r="O4425" s="157"/>
      <c r="P4425" s="157"/>
      <c r="Q4425" s="157"/>
      <c r="R4425" s="158"/>
    </row>
    <row r="4426" spans="2:18" ht="15.75" thickBot="1" x14ac:dyDescent="0.3">
      <c r="B4426" s="175" t="s">
        <v>3</v>
      </c>
      <c r="C4426" s="146"/>
      <c r="D4426" s="146"/>
      <c r="E4426" s="146"/>
      <c r="F4426" s="146"/>
      <c r="G4426" s="146"/>
      <c r="H4426" s="146"/>
      <c r="I4426" s="146"/>
      <c r="J4426" s="146"/>
      <c r="K4426" s="146"/>
      <c r="L4426" s="146"/>
      <c r="M4426" s="146"/>
      <c r="N4426" s="146"/>
      <c r="O4426" s="146"/>
      <c r="P4426" s="146"/>
      <c r="Q4426" s="146"/>
      <c r="R4426" s="176"/>
    </row>
    <row r="4427" spans="2:18" ht="14.45" x14ac:dyDescent="0.3">
      <c r="B4427" s="177"/>
      <c r="C4427" s="178"/>
      <c r="D4427" s="178"/>
      <c r="E4427" s="178"/>
      <c r="F4427" s="178"/>
      <c r="G4427" s="178"/>
      <c r="H4427" s="178"/>
      <c r="I4427" s="178"/>
      <c r="J4427" s="178"/>
      <c r="K4427" s="178"/>
      <c r="L4427" s="178"/>
      <c r="M4427" s="178"/>
      <c r="N4427" s="178"/>
      <c r="O4427" s="178"/>
      <c r="P4427" s="178"/>
      <c r="Q4427" s="178"/>
      <c r="R4427" s="9"/>
    </row>
    <row r="4428" spans="2:18" ht="15.75" thickBot="1" x14ac:dyDescent="0.3">
      <c r="B4428" s="143" t="s">
        <v>4</v>
      </c>
      <c r="C4428" s="144"/>
      <c r="D4428" s="146" t="s">
        <v>273</v>
      </c>
      <c r="E4428" s="146"/>
      <c r="F4428" s="58"/>
      <c r="G4428" s="58" t="s">
        <v>7</v>
      </c>
      <c r="H4428" s="179">
        <v>43562</v>
      </c>
      <c r="I4428" s="146"/>
      <c r="J4428" s="58"/>
      <c r="K4428" s="58" t="s">
        <v>11</v>
      </c>
      <c r="L4428" s="147" t="s">
        <v>228</v>
      </c>
      <c r="M4428" s="147"/>
      <c r="N4428" s="58"/>
      <c r="O4428" s="58" t="s">
        <v>13</v>
      </c>
      <c r="P4428" s="100" t="s">
        <v>483</v>
      </c>
      <c r="Q4428" s="144"/>
      <c r="R4428" s="145"/>
    </row>
    <row r="4429" spans="2:18" ht="14.45" x14ac:dyDescent="0.3">
      <c r="B4429" s="143"/>
      <c r="C4429" s="144"/>
      <c r="D4429" s="144"/>
      <c r="E4429" s="144"/>
      <c r="F4429" s="144"/>
      <c r="G4429" s="144"/>
      <c r="H4429" s="144"/>
      <c r="I4429" s="144"/>
      <c r="J4429" s="144"/>
      <c r="K4429" s="144"/>
      <c r="L4429" s="144"/>
      <c r="M4429" s="144"/>
      <c r="N4429" s="144"/>
      <c r="O4429" s="144"/>
      <c r="P4429" s="144"/>
      <c r="Q4429" s="144"/>
      <c r="R4429" s="145"/>
    </row>
    <row r="4430" spans="2:18" ht="15.75" thickBot="1" x14ac:dyDescent="0.3">
      <c r="B4430" s="143" t="s">
        <v>5</v>
      </c>
      <c r="C4430" s="144"/>
      <c r="D4430" s="146"/>
      <c r="E4430" s="146"/>
      <c r="F4430" s="58"/>
      <c r="G4430" s="58" t="s">
        <v>8</v>
      </c>
      <c r="H4430" s="146">
        <v>1230</v>
      </c>
      <c r="I4430" s="146"/>
      <c r="J4430" s="58"/>
      <c r="K4430" s="58" t="s">
        <v>12</v>
      </c>
      <c r="L4430" s="180"/>
      <c r="M4430" s="181"/>
      <c r="N4430" s="58"/>
      <c r="O4430" s="58" t="s">
        <v>14</v>
      </c>
      <c r="P4430" s="121" t="s">
        <v>484</v>
      </c>
      <c r="Q4430" s="144"/>
      <c r="R4430" s="145"/>
    </row>
    <row r="4431" spans="2:18" ht="14.45" x14ac:dyDescent="0.3">
      <c r="B4431" s="143"/>
      <c r="C4431" s="144"/>
      <c r="D4431" s="144"/>
      <c r="E4431" s="144"/>
      <c r="F4431" s="144"/>
      <c r="G4431" s="144"/>
      <c r="H4431" s="144"/>
      <c r="I4431" s="144"/>
      <c r="J4431" s="144"/>
      <c r="K4431" s="144"/>
      <c r="L4431" s="144"/>
      <c r="M4431" s="144"/>
      <c r="N4431" s="144"/>
      <c r="O4431" s="144"/>
      <c r="P4431" s="144"/>
      <c r="Q4431" s="144"/>
      <c r="R4431" s="145"/>
    </row>
    <row r="4432" spans="2:18" ht="15.75" thickBot="1" x14ac:dyDescent="0.3">
      <c r="B4432" s="143" t="s">
        <v>6</v>
      </c>
      <c r="C4432" s="144"/>
      <c r="D4432" s="146" t="s">
        <v>213</v>
      </c>
      <c r="E4432" s="146"/>
      <c r="F4432" s="58"/>
      <c r="G4432" s="58" t="s">
        <v>9</v>
      </c>
      <c r="H4432" s="146" t="s">
        <v>214</v>
      </c>
      <c r="I4432" s="146"/>
      <c r="J4432" s="58"/>
      <c r="K4432" s="58" t="s">
        <v>10</v>
      </c>
      <c r="L4432" s="180"/>
      <c r="M4432" s="181"/>
      <c r="N4432" s="58"/>
      <c r="O4432" s="58" t="s">
        <v>15</v>
      </c>
      <c r="P4432" s="47">
        <v>153</v>
      </c>
      <c r="Q4432" s="46" t="s">
        <v>16</v>
      </c>
      <c r="R4432" s="48">
        <v>154</v>
      </c>
    </row>
    <row r="4433" spans="2:18" thickBot="1" x14ac:dyDescent="0.35">
      <c r="B4433" s="148"/>
      <c r="C4433" s="149"/>
      <c r="D4433" s="149"/>
      <c r="E4433" s="149"/>
      <c r="F4433" s="149"/>
      <c r="G4433" s="149"/>
      <c r="H4433" s="149"/>
      <c r="I4433" s="149"/>
      <c r="J4433" s="149"/>
      <c r="K4433" s="149"/>
      <c r="L4433" s="149"/>
      <c r="M4433" s="149"/>
      <c r="N4433" s="149"/>
      <c r="O4433" s="149"/>
      <c r="P4433" s="149"/>
      <c r="Q4433" s="149"/>
      <c r="R4433" s="150"/>
    </row>
    <row r="4434" spans="2:18" thickBot="1" x14ac:dyDescent="0.35"/>
    <row r="4435" spans="2:18" x14ac:dyDescent="0.25">
      <c r="B4435" s="182" t="s">
        <v>17</v>
      </c>
      <c r="C4435" s="183"/>
      <c r="D4435" s="183"/>
      <c r="E4435" s="183"/>
      <c r="F4435" s="183"/>
      <c r="G4435" s="183"/>
      <c r="H4435" s="183"/>
      <c r="I4435" s="184"/>
      <c r="J4435" s="153" t="s">
        <v>24</v>
      </c>
      <c r="K4435" s="154"/>
      <c r="L4435" s="154"/>
      <c r="M4435" s="154"/>
      <c r="N4435" s="154"/>
      <c r="O4435" s="154"/>
      <c r="P4435" s="154"/>
      <c r="Q4435" s="154"/>
      <c r="R4435" s="155"/>
    </row>
    <row r="4436" spans="2:18" x14ac:dyDescent="0.25">
      <c r="B4436" s="185" t="s">
        <v>18</v>
      </c>
      <c r="C4436" s="187" t="s">
        <v>19</v>
      </c>
      <c r="D4436" s="187" t="s">
        <v>20</v>
      </c>
      <c r="E4436" s="180" t="s">
        <v>25</v>
      </c>
      <c r="F4436" s="181"/>
      <c r="G4436" s="180" t="s">
        <v>26</v>
      </c>
      <c r="H4436" s="181"/>
      <c r="I4436" s="187" t="s">
        <v>23</v>
      </c>
      <c r="J4436" s="156"/>
      <c r="K4436" s="157"/>
      <c r="L4436" s="157"/>
      <c r="M4436" s="157"/>
      <c r="N4436" s="157"/>
      <c r="O4436" s="157"/>
      <c r="P4436" s="157"/>
      <c r="Q4436" s="157"/>
      <c r="R4436" s="158"/>
    </row>
    <row r="4437" spans="2:18" x14ac:dyDescent="0.25">
      <c r="B4437" s="186"/>
      <c r="C4437" s="188"/>
      <c r="D4437" s="188"/>
      <c r="E4437" s="35" t="s">
        <v>21</v>
      </c>
      <c r="F4437" s="35" t="s">
        <v>22</v>
      </c>
      <c r="G4437" s="35" t="s">
        <v>21</v>
      </c>
      <c r="H4437" s="35" t="s">
        <v>22</v>
      </c>
      <c r="I4437" s="188"/>
      <c r="J4437" s="159"/>
      <c r="K4437" s="160"/>
      <c r="L4437" s="160"/>
      <c r="M4437" s="160"/>
      <c r="N4437" s="160"/>
      <c r="O4437" s="160"/>
      <c r="P4437" s="160"/>
      <c r="Q4437" s="160"/>
      <c r="R4437" s="161"/>
    </row>
    <row r="4438" spans="2:18" ht="32.450000000000003" customHeight="1" x14ac:dyDescent="0.25">
      <c r="B4438" s="29" t="s">
        <v>50</v>
      </c>
      <c r="C4438" s="12" t="s">
        <v>40</v>
      </c>
      <c r="D4438" s="44" t="s">
        <v>56</v>
      </c>
      <c r="E4438" s="43" t="s">
        <v>62</v>
      </c>
      <c r="F4438" s="15" t="s">
        <v>536</v>
      </c>
      <c r="G4438" s="35"/>
      <c r="H4438" s="35"/>
      <c r="I4438" s="115" t="s">
        <v>982</v>
      </c>
      <c r="J4438" s="164" t="s">
        <v>383</v>
      </c>
      <c r="K4438" s="165"/>
      <c r="L4438" s="165"/>
      <c r="M4438" s="165"/>
      <c r="N4438" s="165"/>
      <c r="O4438" s="165"/>
      <c r="P4438" s="165"/>
      <c r="Q4438" s="165"/>
      <c r="R4438" s="166"/>
    </row>
    <row r="4439" spans="2:18" ht="39.6" customHeight="1" x14ac:dyDescent="0.25">
      <c r="B4439" s="29" t="s">
        <v>50</v>
      </c>
      <c r="C4439" s="12" t="s">
        <v>40</v>
      </c>
      <c r="D4439" s="44" t="s">
        <v>56</v>
      </c>
      <c r="E4439" s="43" t="s">
        <v>62</v>
      </c>
      <c r="F4439" s="15" t="s">
        <v>536</v>
      </c>
      <c r="G4439" s="35"/>
      <c r="H4439" s="35"/>
      <c r="I4439" s="115" t="s">
        <v>982</v>
      </c>
      <c r="J4439" s="164" t="s">
        <v>385</v>
      </c>
      <c r="K4439" s="165"/>
      <c r="L4439" s="165"/>
      <c r="M4439" s="165"/>
      <c r="N4439" s="165"/>
      <c r="O4439" s="165"/>
      <c r="P4439" s="165"/>
      <c r="Q4439" s="165"/>
      <c r="R4439" s="166"/>
    </row>
    <row r="4440" spans="2:18" ht="31.9" customHeight="1" x14ac:dyDescent="0.25">
      <c r="B4440" s="29" t="s">
        <v>50</v>
      </c>
      <c r="C4440" s="12" t="s">
        <v>40</v>
      </c>
      <c r="D4440" s="44" t="s">
        <v>56</v>
      </c>
      <c r="E4440" s="43" t="s">
        <v>62</v>
      </c>
      <c r="F4440" s="15" t="s">
        <v>537</v>
      </c>
      <c r="G4440" s="35"/>
      <c r="H4440" s="35"/>
      <c r="I4440" s="115" t="s">
        <v>982</v>
      </c>
      <c r="J4440" s="164" t="s">
        <v>457</v>
      </c>
      <c r="K4440" s="165"/>
      <c r="L4440" s="165"/>
      <c r="M4440" s="165"/>
      <c r="N4440" s="165"/>
      <c r="O4440" s="165"/>
      <c r="P4440" s="165"/>
      <c r="Q4440" s="165"/>
      <c r="R4440" s="166"/>
    </row>
    <row r="4441" spans="2:18" ht="36.6" customHeight="1" x14ac:dyDescent="0.25">
      <c r="B4441" s="11" t="s">
        <v>50</v>
      </c>
      <c r="C4441" s="12" t="s">
        <v>58</v>
      </c>
      <c r="D4441" s="12" t="s">
        <v>56</v>
      </c>
      <c r="E4441" s="12" t="s">
        <v>62</v>
      </c>
      <c r="F4441" s="12" t="s">
        <v>268</v>
      </c>
      <c r="G4441" s="3"/>
      <c r="H4441" s="3"/>
      <c r="I4441" s="115" t="s">
        <v>982</v>
      </c>
      <c r="J4441" s="164" t="s">
        <v>151</v>
      </c>
      <c r="K4441" s="165"/>
      <c r="L4441" s="165"/>
      <c r="M4441" s="165"/>
      <c r="N4441" s="165"/>
      <c r="O4441" s="165"/>
      <c r="P4441" s="165"/>
      <c r="Q4441" s="165"/>
      <c r="R4441" s="166"/>
    </row>
    <row r="4442" spans="2:18" ht="28.15" customHeight="1" x14ac:dyDescent="0.25">
      <c r="B4442" s="11" t="s">
        <v>94</v>
      </c>
      <c r="C4442" s="12" t="s">
        <v>58</v>
      </c>
      <c r="D4442" s="12" t="s">
        <v>56</v>
      </c>
      <c r="E4442" s="12" t="s">
        <v>62</v>
      </c>
      <c r="F4442" s="12" t="s">
        <v>268</v>
      </c>
      <c r="G4442" s="3"/>
      <c r="H4442" s="3"/>
      <c r="I4442" s="3"/>
      <c r="J4442" s="164" t="s">
        <v>93</v>
      </c>
      <c r="K4442" s="165"/>
      <c r="L4442" s="165"/>
      <c r="M4442" s="165"/>
      <c r="N4442" s="165"/>
      <c r="O4442" s="165"/>
      <c r="P4442" s="165"/>
      <c r="Q4442" s="165"/>
      <c r="R4442" s="166"/>
    </row>
    <row r="4443" spans="2:18" ht="30" customHeight="1" x14ac:dyDescent="0.25">
      <c r="B4443" s="191" t="s">
        <v>51</v>
      </c>
      <c r="C4443" s="192"/>
      <c r="D4443" s="192"/>
      <c r="E4443" s="192"/>
      <c r="F4443" s="192"/>
      <c r="G4443" s="192"/>
      <c r="H4443" s="192"/>
      <c r="I4443" s="193"/>
      <c r="J4443" s="167" t="s">
        <v>711</v>
      </c>
      <c r="K4443" s="168"/>
      <c r="L4443" s="168"/>
      <c r="M4443" s="168"/>
      <c r="N4443" s="168"/>
      <c r="O4443" s="168"/>
      <c r="P4443" s="168"/>
      <c r="Q4443" s="168"/>
      <c r="R4443" s="169"/>
    </row>
    <row r="4444" spans="2:18" ht="55.15" customHeight="1" x14ac:dyDescent="0.25">
      <c r="B4444" s="194"/>
      <c r="C4444" s="195"/>
      <c r="D4444" s="195"/>
      <c r="E4444" s="195"/>
      <c r="F4444" s="195"/>
      <c r="G4444" s="195"/>
      <c r="H4444" s="195"/>
      <c r="I4444" s="196"/>
      <c r="J4444" s="170"/>
      <c r="K4444" s="171"/>
      <c r="L4444" s="171"/>
      <c r="M4444" s="171"/>
      <c r="N4444" s="171"/>
      <c r="O4444" s="171"/>
      <c r="P4444" s="171"/>
      <c r="Q4444" s="171"/>
      <c r="R4444" s="172"/>
    </row>
    <row r="4445" spans="2:18" ht="16.149999999999999" customHeight="1" x14ac:dyDescent="0.25">
      <c r="B4445" s="191" t="s">
        <v>54</v>
      </c>
      <c r="C4445" s="192"/>
      <c r="D4445" s="192"/>
      <c r="E4445" s="192"/>
      <c r="F4445" s="192"/>
      <c r="G4445" s="192"/>
      <c r="H4445" s="192"/>
      <c r="I4445" s="193"/>
      <c r="J4445" s="132" t="s">
        <v>472</v>
      </c>
      <c r="K4445" s="133"/>
      <c r="L4445" s="133"/>
      <c r="M4445" s="133"/>
      <c r="N4445" s="133"/>
      <c r="O4445" s="133"/>
      <c r="P4445" s="133"/>
      <c r="Q4445" s="133"/>
      <c r="R4445" s="134"/>
    </row>
    <row r="4446" spans="2:18" ht="14.45" hidden="1" x14ac:dyDescent="0.3">
      <c r="B4446" s="194"/>
      <c r="C4446" s="195"/>
      <c r="D4446" s="195"/>
      <c r="E4446" s="195"/>
      <c r="F4446" s="195"/>
      <c r="G4446" s="195"/>
      <c r="H4446" s="195"/>
      <c r="I4446" s="196"/>
      <c r="J4446" s="135"/>
      <c r="K4446" s="136"/>
      <c r="L4446" s="136"/>
      <c r="M4446" s="136"/>
      <c r="N4446" s="136"/>
      <c r="O4446" s="136"/>
      <c r="P4446" s="136"/>
      <c r="Q4446" s="136"/>
      <c r="R4446" s="137"/>
    </row>
    <row r="4447" spans="2:18" x14ac:dyDescent="0.25">
      <c r="B4447" s="191" t="s">
        <v>309</v>
      </c>
      <c r="C4447" s="192"/>
      <c r="D4447" s="192"/>
      <c r="E4447" s="192"/>
      <c r="F4447" s="192"/>
      <c r="G4447" s="192"/>
      <c r="H4447" s="192"/>
      <c r="I4447" s="193"/>
      <c r="J4447" s="135"/>
      <c r="K4447" s="136"/>
      <c r="L4447" s="136"/>
      <c r="M4447" s="136"/>
      <c r="N4447" s="136"/>
      <c r="O4447" s="136"/>
      <c r="P4447" s="136"/>
      <c r="Q4447" s="136"/>
      <c r="R4447" s="137"/>
    </row>
    <row r="4448" spans="2:18" ht="15.75" thickBot="1" x14ac:dyDescent="0.3">
      <c r="B4448" s="197"/>
      <c r="C4448" s="198"/>
      <c r="D4448" s="198"/>
      <c r="E4448" s="198"/>
      <c r="F4448" s="198"/>
      <c r="G4448" s="198"/>
      <c r="H4448" s="198"/>
      <c r="I4448" s="199"/>
      <c r="J4448" s="138"/>
      <c r="K4448" s="139"/>
      <c r="L4448" s="139"/>
      <c r="M4448" s="139"/>
      <c r="N4448" s="139"/>
      <c r="O4448" s="139"/>
      <c r="P4448" s="139"/>
      <c r="Q4448" s="139"/>
      <c r="R4448" s="140"/>
    </row>
    <row r="4449" spans="2:18" thickBot="1" x14ac:dyDescent="0.35"/>
    <row r="4450" spans="2:18" x14ac:dyDescent="0.25">
      <c r="B4450" s="173" t="s">
        <v>1</v>
      </c>
      <c r="C4450" s="154"/>
      <c r="D4450" s="154"/>
      <c r="E4450" s="154"/>
      <c r="F4450" s="154"/>
      <c r="G4450" s="154"/>
      <c r="H4450" s="154"/>
      <c r="I4450" s="154"/>
      <c r="J4450" s="154"/>
      <c r="K4450" s="154"/>
      <c r="L4450" s="154"/>
      <c r="M4450" s="154"/>
      <c r="N4450" s="154"/>
      <c r="O4450" s="154"/>
      <c r="P4450" s="154"/>
      <c r="Q4450" s="154"/>
      <c r="R4450" s="155"/>
    </row>
    <row r="4451" spans="2:18" x14ac:dyDescent="0.25">
      <c r="B4451" s="174"/>
      <c r="C4451" s="157"/>
      <c r="D4451" s="157"/>
      <c r="E4451" s="157"/>
      <c r="F4451" s="157"/>
      <c r="G4451" s="157"/>
      <c r="H4451" s="157"/>
      <c r="I4451" s="157"/>
      <c r="J4451" s="157"/>
      <c r="K4451" s="157"/>
      <c r="L4451" s="157"/>
      <c r="M4451" s="157"/>
      <c r="N4451" s="157"/>
      <c r="O4451" s="157"/>
      <c r="P4451" s="157"/>
      <c r="Q4451" s="157"/>
      <c r="R4451" s="158"/>
    </row>
    <row r="4452" spans="2:18" x14ac:dyDescent="0.25">
      <c r="B4452" s="174"/>
      <c r="C4452" s="157"/>
      <c r="D4452" s="157"/>
      <c r="E4452" s="157"/>
      <c r="F4452" s="157"/>
      <c r="G4452" s="157"/>
      <c r="H4452" s="157"/>
      <c r="I4452" s="157"/>
      <c r="J4452" s="157"/>
      <c r="K4452" s="157"/>
      <c r="L4452" s="157"/>
      <c r="M4452" s="157"/>
      <c r="N4452" s="157"/>
      <c r="O4452" s="157"/>
      <c r="P4452" s="157"/>
      <c r="Q4452" s="157"/>
      <c r="R4452" s="158"/>
    </row>
    <row r="4453" spans="2:18" x14ac:dyDescent="0.25">
      <c r="B4453" s="174" t="s">
        <v>2</v>
      </c>
      <c r="C4453" s="157"/>
      <c r="D4453" s="157"/>
      <c r="E4453" s="157"/>
      <c r="F4453" s="157"/>
      <c r="G4453" s="157"/>
      <c r="H4453" s="157"/>
      <c r="I4453" s="157"/>
      <c r="J4453" s="157"/>
      <c r="K4453" s="157"/>
      <c r="L4453" s="157"/>
      <c r="M4453" s="157"/>
      <c r="N4453" s="157"/>
      <c r="O4453" s="157"/>
      <c r="P4453" s="157"/>
      <c r="Q4453" s="157"/>
      <c r="R4453" s="158"/>
    </row>
    <row r="4454" spans="2:18" x14ac:dyDescent="0.25">
      <c r="B4454" s="174"/>
      <c r="C4454" s="157"/>
      <c r="D4454" s="157"/>
      <c r="E4454" s="157"/>
      <c r="F4454" s="157"/>
      <c r="G4454" s="157"/>
      <c r="H4454" s="157"/>
      <c r="I4454" s="157"/>
      <c r="J4454" s="157"/>
      <c r="K4454" s="157"/>
      <c r="L4454" s="157"/>
      <c r="M4454" s="157"/>
      <c r="N4454" s="157"/>
      <c r="O4454" s="157"/>
      <c r="P4454" s="157"/>
      <c r="Q4454" s="157"/>
      <c r="R4454" s="158"/>
    </row>
    <row r="4455" spans="2:18" ht="15.75" thickBot="1" x14ac:dyDescent="0.3">
      <c r="B4455" s="175" t="s">
        <v>3</v>
      </c>
      <c r="C4455" s="146"/>
      <c r="D4455" s="146"/>
      <c r="E4455" s="146"/>
      <c r="F4455" s="146"/>
      <c r="G4455" s="146"/>
      <c r="H4455" s="146"/>
      <c r="I4455" s="146"/>
      <c r="J4455" s="146"/>
      <c r="K4455" s="146"/>
      <c r="L4455" s="146"/>
      <c r="M4455" s="146"/>
      <c r="N4455" s="146"/>
      <c r="O4455" s="146"/>
      <c r="P4455" s="146"/>
      <c r="Q4455" s="146"/>
      <c r="R4455" s="176"/>
    </row>
    <row r="4456" spans="2:18" ht="14.45" x14ac:dyDescent="0.3">
      <c r="B4456" s="177"/>
      <c r="C4456" s="178"/>
      <c r="D4456" s="178"/>
      <c r="E4456" s="178"/>
      <c r="F4456" s="178"/>
      <c r="G4456" s="178"/>
      <c r="H4456" s="178"/>
      <c r="I4456" s="178"/>
      <c r="J4456" s="178"/>
      <c r="K4456" s="178"/>
      <c r="L4456" s="178"/>
      <c r="M4456" s="178"/>
      <c r="N4456" s="178"/>
      <c r="O4456" s="178"/>
      <c r="P4456" s="178"/>
      <c r="Q4456" s="178"/>
      <c r="R4456" s="9"/>
    </row>
    <row r="4457" spans="2:18" ht="15.75" thickBot="1" x14ac:dyDescent="0.3">
      <c r="B4457" s="143" t="s">
        <v>4</v>
      </c>
      <c r="C4457" s="144"/>
      <c r="D4457" s="146" t="s">
        <v>273</v>
      </c>
      <c r="E4457" s="146"/>
      <c r="F4457" s="58"/>
      <c r="G4457" s="58" t="s">
        <v>7</v>
      </c>
      <c r="H4457" s="179">
        <v>43562</v>
      </c>
      <c r="I4457" s="146"/>
      <c r="J4457" s="58"/>
      <c r="K4457" s="58" t="s">
        <v>11</v>
      </c>
      <c r="L4457" s="147" t="s">
        <v>228</v>
      </c>
      <c r="M4457" s="147"/>
      <c r="N4457" s="58"/>
      <c r="O4457" s="58" t="s">
        <v>13</v>
      </c>
      <c r="P4457" s="98" t="s">
        <v>484</v>
      </c>
      <c r="Q4457" s="144"/>
      <c r="R4457" s="145"/>
    </row>
    <row r="4458" spans="2:18" x14ac:dyDescent="0.25">
      <c r="B4458" s="143"/>
      <c r="C4458" s="144"/>
      <c r="D4458" s="144"/>
      <c r="E4458" s="144"/>
      <c r="F4458" s="144"/>
      <c r="G4458" s="144"/>
      <c r="H4458" s="144"/>
      <c r="I4458" s="144"/>
      <c r="J4458" s="144"/>
      <c r="K4458" s="144"/>
      <c r="L4458" s="144"/>
      <c r="M4458" s="144"/>
      <c r="N4458" s="144"/>
      <c r="O4458" s="144"/>
      <c r="P4458" s="144"/>
      <c r="Q4458" s="144"/>
      <c r="R4458" s="145"/>
    </row>
    <row r="4459" spans="2:18" ht="15.75" thickBot="1" x14ac:dyDescent="0.3">
      <c r="B4459" s="143" t="s">
        <v>5</v>
      </c>
      <c r="C4459" s="144"/>
      <c r="D4459" s="146"/>
      <c r="E4459" s="146"/>
      <c r="F4459" s="58"/>
      <c r="G4459" s="58" t="s">
        <v>8</v>
      </c>
      <c r="H4459" s="146">
        <v>1230</v>
      </c>
      <c r="I4459" s="146"/>
      <c r="J4459" s="58"/>
      <c r="K4459" s="58" t="s">
        <v>12</v>
      </c>
      <c r="L4459" s="180"/>
      <c r="M4459" s="181"/>
      <c r="N4459" s="58"/>
      <c r="O4459" s="58" t="s">
        <v>14</v>
      </c>
      <c r="P4459" s="121" t="s">
        <v>485</v>
      </c>
      <c r="Q4459" s="144"/>
      <c r="R4459" s="145"/>
    </row>
    <row r="4460" spans="2:18" x14ac:dyDescent="0.25">
      <c r="B4460" s="143"/>
      <c r="C4460" s="144"/>
      <c r="D4460" s="144"/>
      <c r="E4460" s="144"/>
      <c r="F4460" s="144"/>
      <c r="G4460" s="144"/>
      <c r="H4460" s="144"/>
      <c r="I4460" s="144"/>
      <c r="J4460" s="144"/>
      <c r="K4460" s="144"/>
      <c r="L4460" s="144"/>
      <c r="M4460" s="144"/>
      <c r="N4460" s="144"/>
      <c r="O4460" s="144"/>
      <c r="P4460" s="144"/>
      <c r="Q4460" s="144"/>
      <c r="R4460" s="145"/>
    </row>
    <row r="4461" spans="2:18" ht="15.75" thickBot="1" x14ac:dyDescent="0.3">
      <c r="B4461" s="143" t="s">
        <v>6</v>
      </c>
      <c r="C4461" s="144"/>
      <c r="D4461" s="146" t="s">
        <v>213</v>
      </c>
      <c r="E4461" s="146"/>
      <c r="F4461" s="58"/>
      <c r="G4461" s="58" t="s">
        <v>9</v>
      </c>
      <c r="H4461" s="146" t="s">
        <v>214</v>
      </c>
      <c r="I4461" s="146"/>
      <c r="J4461" s="58"/>
      <c r="K4461" s="58" t="s">
        <v>10</v>
      </c>
      <c r="L4461" s="180"/>
      <c r="M4461" s="181"/>
      <c r="N4461" s="58"/>
      <c r="O4461" s="58" t="s">
        <v>15</v>
      </c>
      <c r="P4461" s="47">
        <v>154</v>
      </c>
      <c r="Q4461" s="46" t="s">
        <v>16</v>
      </c>
      <c r="R4461" s="48">
        <v>154</v>
      </c>
    </row>
    <row r="4462" spans="2:18" ht="15.75" thickBot="1" x14ac:dyDescent="0.3">
      <c r="B4462" s="148"/>
      <c r="C4462" s="149"/>
      <c r="D4462" s="149"/>
      <c r="E4462" s="149"/>
      <c r="F4462" s="149"/>
      <c r="G4462" s="149"/>
      <c r="H4462" s="149"/>
      <c r="I4462" s="149"/>
      <c r="J4462" s="149"/>
      <c r="K4462" s="149"/>
      <c r="L4462" s="149"/>
      <c r="M4462" s="149"/>
      <c r="N4462" s="149"/>
      <c r="O4462" s="149"/>
      <c r="P4462" s="149"/>
      <c r="Q4462" s="149"/>
      <c r="R4462" s="150"/>
    </row>
    <row r="4463" spans="2:18" ht="15.75" thickBot="1" x14ac:dyDescent="0.3"/>
    <row r="4464" spans="2:18" x14ac:dyDescent="0.25">
      <c r="B4464" s="182" t="s">
        <v>17</v>
      </c>
      <c r="C4464" s="183"/>
      <c r="D4464" s="183"/>
      <c r="E4464" s="183"/>
      <c r="F4464" s="183"/>
      <c r="G4464" s="183"/>
      <c r="H4464" s="183"/>
      <c r="I4464" s="184"/>
      <c r="J4464" s="153" t="s">
        <v>24</v>
      </c>
      <c r="K4464" s="154"/>
      <c r="L4464" s="154"/>
      <c r="M4464" s="154"/>
      <c r="N4464" s="154"/>
      <c r="O4464" s="154"/>
      <c r="P4464" s="154"/>
      <c r="Q4464" s="154"/>
      <c r="R4464" s="155"/>
    </row>
    <row r="4465" spans="2:18" x14ac:dyDescent="0.25">
      <c r="B4465" s="185" t="s">
        <v>18</v>
      </c>
      <c r="C4465" s="187" t="s">
        <v>19</v>
      </c>
      <c r="D4465" s="187" t="s">
        <v>20</v>
      </c>
      <c r="E4465" s="180" t="s">
        <v>25</v>
      </c>
      <c r="F4465" s="181"/>
      <c r="G4465" s="180" t="s">
        <v>26</v>
      </c>
      <c r="H4465" s="181"/>
      <c r="I4465" s="187" t="s">
        <v>23</v>
      </c>
      <c r="J4465" s="156"/>
      <c r="K4465" s="157"/>
      <c r="L4465" s="157"/>
      <c r="M4465" s="157"/>
      <c r="N4465" s="157"/>
      <c r="O4465" s="157"/>
      <c r="P4465" s="157"/>
      <c r="Q4465" s="157"/>
      <c r="R4465" s="158"/>
    </row>
    <row r="4466" spans="2:18" x14ac:dyDescent="0.25">
      <c r="B4466" s="186"/>
      <c r="C4466" s="188"/>
      <c r="D4466" s="188"/>
      <c r="E4466" s="123" t="s">
        <v>21</v>
      </c>
      <c r="F4466" s="123" t="s">
        <v>22</v>
      </c>
      <c r="G4466" s="123" t="s">
        <v>21</v>
      </c>
      <c r="H4466" s="123" t="s">
        <v>22</v>
      </c>
      <c r="I4466" s="188"/>
      <c r="J4466" s="159"/>
      <c r="K4466" s="160"/>
      <c r="L4466" s="160"/>
      <c r="M4466" s="160"/>
      <c r="N4466" s="160"/>
      <c r="O4466" s="160"/>
      <c r="P4466" s="160"/>
      <c r="Q4466" s="160"/>
      <c r="R4466" s="161"/>
    </row>
    <row r="4467" spans="2:18" ht="29.45" customHeight="1" x14ac:dyDescent="0.25">
      <c r="B4467" s="11" t="s">
        <v>50</v>
      </c>
      <c r="C4467" s="45" t="s">
        <v>58</v>
      </c>
      <c r="D4467" s="45" t="s">
        <v>56</v>
      </c>
      <c r="E4467" s="45" t="s">
        <v>62</v>
      </c>
      <c r="F4467" s="15" t="s">
        <v>287</v>
      </c>
      <c r="G4467" s="3"/>
      <c r="H4467" s="3"/>
      <c r="I4467" s="97" t="s">
        <v>983</v>
      </c>
      <c r="J4467" s="164" t="s">
        <v>151</v>
      </c>
      <c r="K4467" s="165"/>
      <c r="L4467" s="165"/>
      <c r="M4467" s="165"/>
      <c r="N4467" s="165"/>
      <c r="O4467" s="165"/>
      <c r="P4467" s="165"/>
      <c r="Q4467" s="165"/>
      <c r="R4467" s="166"/>
    </row>
    <row r="4468" spans="2:18" ht="39" customHeight="1" x14ac:dyDescent="0.25">
      <c r="B4468" s="11" t="s">
        <v>94</v>
      </c>
      <c r="C4468" s="45" t="s">
        <v>58</v>
      </c>
      <c r="D4468" s="45" t="s">
        <v>56</v>
      </c>
      <c r="E4468" s="45" t="s">
        <v>62</v>
      </c>
      <c r="F4468" s="45" t="s">
        <v>268</v>
      </c>
      <c r="G4468" s="3"/>
      <c r="H4468" s="3"/>
      <c r="I4468" s="97" t="s">
        <v>983</v>
      </c>
      <c r="J4468" s="164" t="s">
        <v>93</v>
      </c>
      <c r="K4468" s="165"/>
      <c r="L4468" s="165"/>
      <c r="M4468" s="165"/>
      <c r="N4468" s="165"/>
      <c r="O4468" s="165"/>
      <c r="P4468" s="165"/>
      <c r="Q4468" s="165"/>
      <c r="R4468" s="166"/>
    </row>
    <row r="4469" spans="2:18" ht="28.15" customHeight="1" x14ac:dyDescent="0.25">
      <c r="B4469" s="191" t="s">
        <v>51</v>
      </c>
      <c r="C4469" s="192"/>
      <c r="D4469" s="192"/>
      <c r="E4469" s="192"/>
      <c r="F4469" s="192"/>
      <c r="G4469" s="192"/>
      <c r="H4469" s="192"/>
      <c r="I4469" s="193"/>
      <c r="J4469" s="167" t="s">
        <v>711</v>
      </c>
      <c r="K4469" s="168"/>
      <c r="L4469" s="168"/>
      <c r="M4469" s="168"/>
      <c r="N4469" s="168"/>
      <c r="O4469" s="168"/>
      <c r="P4469" s="168"/>
      <c r="Q4469" s="168"/>
      <c r="R4469" s="169"/>
    </row>
    <row r="4470" spans="2:18" ht="52.9" customHeight="1" x14ac:dyDescent="0.25">
      <c r="B4470" s="194"/>
      <c r="C4470" s="195"/>
      <c r="D4470" s="195"/>
      <c r="E4470" s="195"/>
      <c r="F4470" s="195"/>
      <c r="G4470" s="195"/>
      <c r="H4470" s="195"/>
      <c r="I4470" s="196"/>
      <c r="J4470" s="170"/>
      <c r="K4470" s="171"/>
      <c r="L4470" s="171"/>
      <c r="M4470" s="171"/>
      <c r="N4470" s="171"/>
      <c r="O4470" s="171"/>
      <c r="P4470" s="171"/>
      <c r="Q4470" s="171"/>
      <c r="R4470" s="172"/>
    </row>
    <row r="4471" spans="2:18" ht="30" customHeight="1" x14ac:dyDescent="0.25">
      <c r="B4471" s="191" t="s">
        <v>54</v>
      </c>
      <c r="C4471" s="192"/>
      <c r="D4471" s="192"/>
      <c r="E4471" s="192"/>
      <c r="F4471" s="192"/>
      <c r="G4471" s="192"/>
      <c r="H4471" s="192"/>
      <c r="I4471" s="193"/>
      <c r="J4471" s="132" t="s">
        <v>472</v>
      </c>
      <c r="K4471" s="133"/>
      <c r="L4471" s="133"/>
      <c r="M4471" s="133"/>
      <c r="N4471" s="133"/>
      <c r="O4471" s="133"/>
      <c r="P4471" s="133"/>
      <c r="Q4471" s="133"/>
      <c r="R4471" s="134"/>
    </row>
    <row r="4472" spans="2:18" ht="23.45" hidden="1" customHeight="1" x14ac:dyDescent="0.3">
      <c r="B4472" s="194"/>
      <c r="C4472" s="195"/>
      <c r="D4472" s="195"/>
      <c r="E4472" s="195"/>
      <c r="F4472" s="195"/>
      <c r="G4472" s="195"/>
      <c r="H4472" s="195"/>
      <c r="I4472" s="196"/>
      <c r="J4472" s="135"/>
      <c r="K4472" s="136"/>
      <c r="L4472" s="136"/>
      <c r="M4472" s="136"/>
      <c r="N4472" s="136"/>
      <c r="O4472" s="136"/>
      <c r="P4472" s="136"/>
      <c r="Q4472" s="136"/>
      <c r="R4472" s="137"/>
    </row>
    <row r="4473" spans="2:18" ht="18" customHeight="1" x14ac:dyDescent="0.25">
      <c r="B4473" s="191" t="s">
        <v>309</v>
      </c>
      <c r="C4473" s="192"/>
      <c r="D4473" s="192"/>
      <c r="E4473" s="192"/>
      <c r="F4473" s="192"/>
      <c r="G4473" s="192"/>
      <c r="H4473" s="192"/>
      <c r="I4473" s="193"/>
      <c r="J4473" s="135"/>
      <c r="K4473" s="136"/>
      <c r="L4473" s="136"/>
      <c r="M4473" s="136"/>
      <c r="N4473" s="136"/>
      <c r="O4473" s="136"/>
      <c r="P4473" s="136"/>
      <c r="Q4473" s="136"/>
      <c r="R4473" s="137"/>
    </row>
    <row r="4474" spans="2:18" ht="18" customHeight="1" thickBot="1" x14ac:dyDescent="0.3">
      <c r="B4474" s="197"/>
      <c r="C4474" s="198"/>
      <c r="D4474" s="198"/>
      <c r="E4474" s="198"/>
      <c r="F4474" s="198"/>
      <c r="G4474" s="198"/>
      <c r="H4474" s="198"/>
      <c r="I4474" s="199"/>
      <c r="J4474" s="138"/>
      <c r="K4474" s="139"/>
      <c r="L4474" s="139"/>
      <c r="M4474" s="139"/>
      <c r="N4474" s="139"/>
      <c r="O4474" s="139"/>
      <c r="P4474" s="139"/>
      <c r="Q4474" s="139"/>
      <c r="R4474" s="140"/>
    </row>
  </sheetData>
  <mergeCells count="5711">
    <mergeCell ref="B4458:R4458"/>
    <mergeCell ref="J4467:R4467"/>
    <mergeCell ref="J4468:R4468"/>
    <mergeCell ref="B4469:I4470"/>
    <mergeCell ref="J4469:R4470"/>
    <mergeCell ref="B4471:I4472"/>
    <mergeCell ref="J4471:R4474"/>
    <mergeCell ref="B4473:I4474"/>
    <mergeCell ref="B4459:C4459"/>
    <mergeCell ref="D4459:E4459"/>
    <mergeCell ref="H4459:I4459"/>
    <mergeCell ref="L4459:M4459"/>
    <mergeCell ref="Q4459:R4459"/>
    <mergeCell ref="B4460:R4460"/>
    <mergeCell ref="B4461:C4461"/>
    <mergeCell ref="D4461:E4461"/>
    <mergeCell ref="H4461:I4461"/>
    <mergeCell ref="L4461:M4461"/>
    <mergeCell ref="B4462:R4462"/>
    <mergeCell ref="B4464:I4464"/>
    <mergeCell ref="J4464:R4466"/>
    <mergeCell ref="B4465:B4466"/>
    <mergeCell ref="C4465:C4466"/>
    <mergeCell ref="D4465:D4466"/>
    <mergeCell ref="E4465:F4465"/>
    <mergeCell ref="G4465:H4465"/>
    <mergeCell ref="I4465:I4466"/>
    <mergeCell ref="J4438:R4438"/>
    <mergeCell ref="J4439:R4439"/>
    <mergeCell ref="J4440:R4440"/>
    <mergeCell ref="J4441:R4441"/>
    <mergeCell ref="J4442:R4442"/>
    <mergeCell ref="B4443:I4444"/>
    <mergeCell ref="J4443:R4444"/>
    <mergeCell ref="B4445:I4446"/>
    <mergeCell ref="J4445:R4448"/>
    <mergeCell ref="B4447:I4448"/>
    <mergeCell ref="B4450:R4452"/>
    <mergeCell ref="B4453:R4454"/>
    <mergeCell ref="B4455:R4455"/>
    <mergeCell ref="B4456:Q4456"/>
    <mergeCell ref="B4457:C4457"/>
    <mergeCell ref="D4457:E4457"/>
    <mergeCell ref="H4457:I4457"/>
    <mergeCell ref="L4457:M4457"/>
    <mergeCell ref="Q4457:R4457"/>
    <mergeCell ref="B4429:R4429"/>
    <mergeCell ref="B4430:C4430"/>
    <mergeCell ref="D4430:E4430"/>
    <mergeCell ref="H4430:I4430"/>
    <mergeCell ref="L4430:M4430"/>
    <mergeCell ref="Q4430:R4430"/>
    <mergeCell ref="B4431:R4431"/>
    <mergeCell ref="B4432:C4432"/>
    <mergeCell ref="D4432:E4432"/>
    <mergeCell ref="H4432:I4432"/>
    <mergeCell ref="L4432:M4432"/>
    <mergeCell ref="B4433:R4433"/>
    <mergeCell ref="B4435:I4435"/>
    <mergeCell ref="J4435:R4437"/>
    <mergeCell ref="B4436:B4437"/>
    <mergeCell ref="C4436:C4437"/>
    <mergeCell ref="D4436:D4437"/>
    <mergeCell ref="E4436:F4436"/>
    <mergeCell ref="G4436:H4436"/>
    <mergeCell ref="I4436:I4437"/>
    <mergeCell ref="J4408:R4408"/>
    <mergeCell ref="J4409:R4409"/>
    <mergeCell ref="J4410:R4410"/>
    <mergeCell ref="J4411:R4411"/>
    <mergeCell ref="J4412:R4412"/>
    <mergeCell ref="J4413:R4413"/>
    <mergeCell ref="B4414:I4415"/>
    <mergeCell ref="J4414:R4415"/>
    <mergeCell ref="B4416:I4417"/>
    <mergeCell ref="J4416:R4419"/>
    <mergeCell ref="B4418:I4419"/>
    <mergeCell ref="B4421:R4423"/>
    <mergeCell ref="B4424:R4425"/>
    <mergeCell ref="B4426:R4426"/>
    <mergeCell ref="B4427:Q4427"/>
    <mergeCell ref="B4428:C4428"/>
    <mergeCell ref="D4428:E4428"/>
    <mergeCell ref="H4428:I4428"/>
    <mergeCell ref="L4428:M4428"/>
    <mergeCell ref="Q4428:R4428"/>
    <mergeCell ref="B4400:C4400"/>
    <mergeCell ref="D4400:E4400"/>
    <mergeCell ref="H4400:I4400"/>
    <mergeCell ref="L4400:M4400"/>
    <mergeCell ref="Q4400:R4400"/>
    <mergeCell ref="B4401:R4401"/>
    <mergeCell ref="B4402:C4402"/>
    <mergeCell ref="D4402:E4402"/>
    <mergeCell ref="H4402:I4402"/>
    <mergeCell ref="L4402:M4402"/>
    <mergeCell ref="B4403:R4403"/>
    <mergeCell ref="B4405:I4405"/>
    <mergeCell ref="J4405:R4407"/>
    <mergeCell ref="B4406:B4407"/>
    <mergeCell ref="C4406:C4407"/>
    <mergeCell ref="D4406:D4407"/>
    <mergeCell ref="E4406:F4406"/>
    <mergeCell ref="G4406:H4406"/>
    <mergeCell ref="I4406:I4407"/>
    <mergeCell ref="J4382:R4382"/>
    <mergeCell ref="J4383:R4383"/>
    <mergeCell ref="B4384:I4385"/>
    <mergeCell ref="J4384:R4385"/>
    <mergeCell ref="B4386:I4387"/>
    <mergeCell ref="J4386:R4389"/>
    <mergeCell ref="B4388:I4389"/>
    <mergeCell ref="B4391:R4393"/>
    <mergeCell ref="B4394:R4395"/>
    <mergeCell ref="B4396:R4396"/>
    <mergeCell ref="B4397:Q4397"/>
    <mergeCell ref="B4398:C4398"/>
    <mergeCell ref="D4398:E4398"/>
    <mergeCell ref="H4398:I4398"/>
    <mergeCell ref="L4398:M4398"/>
    <mergeCell ref="Q4398:R4398"/>
    <mergeCell ref="B4399:R4399"/>
    <mergeCell ref="B4372:R4372"/>
    <mergeCell ref="B4373:C4373"/>
    <mergeCell ref="D4373:E4373"/>
    <mergeCell ref="H4373:I4373"/>
    <mergeCell ref="L4373:M4373"/>
    <mergeCell ref="B4374:R4374"/>
    <mergeCell ref="B4376:I4376"/>
    <mergeCell ref="J4376:R4378"/>
    <mergeCell ref="B4377:B4378"/>
    <mergeCell ref="C4377:C4378"/>
    <mergeCell ref="D4377:D4378"/>
    <mergeCell ref="E4377:F4377"/>
    <mergeCell ref="G4377:H4377"/>
    <mergeCell ref="I4377:I4378"/>
    <mergeCell ref="J4379:R4379"/>
    <mergeCell ref="J4380:R4380"/>
    <mergeCell ref="J4381:R4381"/>
    <mergeCell ref="B4347:B4348"/>
    <mergeCell ref="C4347:C4348"/>
    <mergeCell ref="D4347:D4348"/>
    <mergeCell ref="E4347:F4347"/>
    <mergeCell ref="G4347:H4347"/>
    <mergeCell ref="I4347:I4348"/>
    <mergeCell ref="B4369:C4369"/>
    <mergeCell ref="D4369:E4369"/>
    <mergeCell ref="H4369:I4369"/>
    <mergeCell ref="L4369:M4369"/>
    <mergeCell ref="Q4369:R4369"/>
    <mergeCell ref="B4370:R4370"/>
    <mergeCell ref="B4371:C4371"/>
    <mergeCell ref="D4371:E4371"/>
    <mergeCell ref="H4371:I4371"/>
    <mergeCell ref="L4371:M4371"/>
    <mergeCell ref="Q4371:R4371"/>
    <mergeCell ref="B4332:R4334"/>
    <mergeCell ref="B4335:R4336"/>
    <mergeCell ref="B4337:R4337"/>
    <mergeCell ref="B4338:Q4338"/>
    <mergeCell ref="D4339:E4339"/>
    <mergeCell ref="H4339:I4339"/>
    <mergeCell ref="L4339:M4339"/>
    <mergeCell ref="Q4339:R4339"/>
    <mergeCell ref="J4349:R4349"/>
    <mergeCell ref="J4350:R4350"/>
    <mergeCell ref="J4353:R4353"/>
    <mergeCell ref="J4354:R4354"/>
    <mergeCell ref="B4355:I4356"/>
    <mergeCell ref="J4355:R4356"/>
    <mergeCell ref="B4357:I4358"/>
    <mergeCell ref="J4357:R4360"/>
    <mergeCell ref="B4359:I4360"/>
    <mergeCell ref="J4351:R4351"/>
    <mergeCell ref="J4352:R4352"/>
    <mergeCell ref="B4341:C4341"/>
    <mergeCell ref="D4341:E4341"/>
    <mergeCell ref="H4341:I4341"/>
    <mergeCell ref="L4341:M4341"/>
    <mergeCell ref="Q4341:R4341"/>
    <mergeCell ref="B4342:R4342"/>
    <mergeCell ref="B4343:C4343"/>
    <mergeCell ref="D4343:E4343"/>
    <mergeCell ref="H4343:I4343"/>
    <mergeCell ref="L4343:M4343"/>
    <mergeCell ref="B4344:R4344"/>
    <mergeCell ref="B4346:I4346"/>
    <mergeCell ref="J4346:R4348"/>
    <mergeCell ref="B4314:R4314"/>
    <mergeCell ref="B4316:I4316"/>
    <mergeCell ref="J4316:R4318"/>
    <mergeCell ref="B4317:B4318"/>
    <mergeCell ref="C4317:C4318"/>
    <mergeCell ref="D4317:D4318"/>
    <mergeCell ref="E4317:F4317"/>
    <mergeCell ref="G4317:H4317"/>
    <mergeCell ref="I4317:I4318"/>
    <mergeCell ref="J4319:R4319"/>
    <mergeCell ref="J4320:R4320"/>
    <mergeCell ref="J4323:R4323"/>
    <mergeCell ref="J4324:R4324"/>
    <mergeCell ref="B4325:I4326"/>
    <mergeCell ref="J4325:R4326"/>
    <mergeCell ref="B4327:I4328"/>
    <mergeCell ref="J4327:R4330"/>
    <mergeCell ref="B4329:I4330"/>
    <mergeCell ref="B4302:R4304"/>
    <mergeCell ref="B4305:R4306"/>
    <mergeCell ref="B4307:R4307"/>
    <mergeCell ref="B4308:Q4308"/>
    <mergeCell ref="D4309:E4309"/>
    <mergeCell ref="H4309:I4309"/>
    <mergeCell ref="L4309:M4309"/>
    <mergeCell ref="Q4309:R4309"/>
    <mergeCell ref="B4310:R4310"/>
    <mergeCell ref="B4311:C4311"/>
    <mergeCell ref="D4311:E4311"/>
    <mergeCell ref="H4311:I4311"/>
    <mergeCell ref="L4311:M4311"/>
    <mergeCell ref="Q4311:R4311"/>
    <mergeCell ref="B4312:R4312"/>
    <mergeCell ref="B4313:C4313"/>
    <mergeCell ref="D4313:E4313"/>
    <mergeCell ref="H4313:I4313"/>
    <mergeCell ref="L4313:M4313"/>
    <mergeCell ref="B4284:R4284"/>
    <mergeCell ref="B4286:I4286"/>
    <mergeCell ref="J4286:R4288"/>
    <mergeCell ref="B4287:B4288"/>
    <mergeCell ref="C4287:C4288"/>
    <mergeCell ref="D4287:D4288"/>
    <mergeCell ref="E4287:F4287"/>
    <mergeCell ref="G4287:H4287"/>
    <mergeCell ref="I4287:I4288"/>
    <mergeCell ref="J4289:R4289"/>
    <mergeCell ref="J4290:R4290"/>
    <mergeCell ref="J4293:R4293"/>
    <mergeCell ref="J4294:R4294"/>
    <mergeCell ref="B4295:I4296"/>
    <mergeCell ref="J4295:R4296"/>
    <mergeCell ref="B4297:I4298"/>
    <mergeCell ref="J4297:R4300"/>
    <mergeCell ref="B4299:I4300"/>
    <mergeCell ref="B4272:R4274"/>
    <mergeCell ref="B4275:R4276"/>
    <mergeCell ref="B4277:R4277"/>
    <mergeCell ref="B4278:Q4278"/>
    <mergeCell ref="D4279:E4279"/>
    <mergeCell ref="H4279:I4279"/>
    <mergeCell ref="L4279:M4279"/>
    <mergeCell ref="Q4279:R4279"/>
    <mergeCell ref="J4263:R4263"/>
    <mergeCell ref="B4280:R4280"/>
    <mergeCell ref="B4281:C4281"/>
    <mergeCell ref="D4281:E4281"/>
    <mergeCell ref="H4281:I4281"/>
    <mergeCell ref="L4281:M4281"/>
    <mergeCell ref="Q4281:R4281"/>
    <mergeCell ref="B4282:R4282"/>
    <mergeCell ref="B4283:C4283"/>
    <mergeCell ref="D4283:E4283"/>
    <mergeCell ref="H4283:I4283"/>
    <mergeCell ref="L4283:M4283"/>
    <mergeCell ref="B4253:R4253"/>
    <mergeCell ref="B4255:I4255"/>
    <mergeCell ref="J4255:R4257"/>
    <mergeCell ref="B4256:B4257"/>
    <mergeCell ref="C4256:C4257"/>
    <mergeCell ref="D4256:D4257"/>
    <mergeCell ref="E4256:F4256"/>
    <mergeCell ref="G4256:H4256"/>
    <mergeCell ref="I4256:I4257"/>
    <mergeCell ref="J4258:R4258"/>
    <mergeCell ref="J4259:R4259"/>
    <mergeCell ref="J4262:R4262"/>
    <mergeCell ref="J4264:R4264"/>
    <mergeCell ref="B4265:I4266"/>
    <mergeCell ref="J4265:R4266"/>
    <mergeCell ref="B4267:I4268"/>
    <mergeCell ref="J4267:R4270"/>
    <mergeCell ref="B4269:I4270"/>
    <mergeCell ref="B4221:R4221"/>
    <mergeCell ref="B4222:C4222"/>
    <mergeCell ref="D4222:E4222"/>
    <mergeCell ref="H4222:I4222"/>
    <mergeCell ref="L4222:M4222"/>
    <mergeCell ref="B4223:R4223"/>
    <mergeCell ref="B4225:I4225"/>
    <mergeCell ref="J4225:R4227"/>
    <mergeCell ref="B4249:R4249"/>
    <mergeCell ref="B4250:C4250"/>
    <mergeCell ref="D4250:E4250"/>
    <mergeCell ref="H4250:I4250"/>
    <mergeCell ref="L4250:M4250"/>
    <mergeCell ref="Q4250:R4250"/>
    <mergeCell ref="B4251:R4251"/>
    <mergeCell ref="B4252:C4252"/>
    <mergeCell ref="D4252:E4252"/>
    <mergeCell ref="H4252:I4252"/>
    <mergeCell ref="L4252:M4252"/>
    <mergeCell ref="J4228:R4228"/>
    <mergeCell ref="J4229:R4229"/>
    <mergeCell ref="J4232:R4232"/>
    <mergeCell ref="J4233:R4233"/>
    <mergeCell ref="B4234:I4235"/>
    <mergeCell ref="J4234:R4235"/>
    <mergeCell ref="B4236:I4237"/>
    <mergeCell ref="J4236:R4239"/>
    <mergeCell ref="B4238:I4239"/>
    <mergeCell ref="B4241:R4243"/>
    <mergeCell ref="B4244:R4245"/>
    <mergeCell ref="B4246:R4246"/>
    <mergeCell ref="B4247:Q4247"/>
    <mergeCell ref="D4248:E4248"/>
    <mergeCell ref="H4248:I4248"/>
    <mergeCell ref="L4248:M4248"/>
    <mergeCell ref="Q4248:R4248"/>
    <mergeCell ref="B4226:B4227"/>
    <mergeCell ref="C4226:C4227"/>
    <mergeCell ref="D4226:D4227"/>
    <mergeCell ref="E4226:F4226"/>
    <mergeCell ref="G4226:H4226"/>
    <mergeCell ref="I4226:I4227"/>
    <mergeCell ref="J4198:R4198"/>
    <mergeCell ref="J4199:R4199"/>
    <mergeCell ref="J4203:R4203"/>
    <mergeCell ref="B4204:I4205"/>
    <mergeCell ref="J4204:R4205"/>
    <mergeCell ref="B4206:I4207"/>
    <mergeCell ref="J4206:R4209"/>
    <mergeCell ref="B4208:I4209"/>
    <mergeCell ref="J4200:R4200"/>
    <mergeCell ref="J4201:R4201"/>
    <mergeCell ref="J4202:R4202"/>
    <mergeCell ref="B4211:R4213"/>
    <mergeCell ref="B4214:R4215"/>
    <mergeCell ref="B4216:R4216"/>
    <mergeCell ref="B4217:Q4217"/>
    <mergeCell ref="B4218:C4218"/>
    <mergeCell ref="D4218:E4218"/>
    <mergeCell ref="H4218:I4218"/>
    <mergeCell ref="L4218:M4218"/>
    <mergeCell ref="Q4218:R4218"/>
    <mergeCell ref="B4219:R4219"/>
    <mergeCell ref="B4220:C4220"/>
    <mergeCell ref="D4220:E4220"/>
    <mergeCell ref="H4220:I4220"/>
    <mergeCell ref="L4220:M4220"/>
    <mergeCell ref="Q4220:R4220"/>
    <mergeCell ref="B4189:R4189"/>
    <mergeCell ref="B4190:C4190"/>
    <mergeCell ref="D4190:E4190"/>
    <mergeCell ref="H4190:I4190"/>
    <mergeCell ref="L4190:M4190"/>
    <mergeCell ref="Q4190:R4190"/>
    <mergeCell ref="B4191:R4191"/>
    <mergeCell ref="B4192:C4192"/>
    <mergeCell ref="D4192:E4192"/>
    <mergeCell ref="H4192:I4192"/>
    <mergeCell ref="L4192:M4192"/>
    <mergeCell ref="B4193:R4193"/>
    <mergeCell ref="B4195:I4195"/>
    <mergeCell ref="J4195:R4197"/>
    <mergeCell ref="B4196:B4197"/>
    <mergeCell ref="C4196:C4197"/>
    <mergeCell ref="D4196:D4197"/>
    <mergeCell ref="E4196:F4196"/>
    <mergeCell ref="G4196:H4196"/>
    <mergeCell ref="I4196:I4197"/>
    <mergeCell ref="J4169:R4169"/>
    <mergeCell ref="J4170:R4170"/>
    <mergeCell ref="J4173:R4173"/>
    <mergeCell ref="B4174:I4175"/>
    <mergeCell ref="J4174:R4175"/>
    <mergeCell ref="B4176:I4177"/>
    <mergeCell ref="J4176:R4179"/>
    <mergeCell ref="B4178:I4179"/>
    <mergeCell ref="B4181:R4183"/>
    <mergeCell ref="B4184:R4185"/>
    <mergeCell ref="B4186:R4186"/>
    <mergeCell ref="B4187:Q4187"/>
    <mergeCell ref="D4188:E4188"/>
    <mergeCell ref="H4188:I4188"/>
    <mergeCell ref="L4188:M4188"/>
    <mergeCell ref="Q4188:R4188"/>
    <mergeCell ref="J4171:R4171"/>
    <mergeCell ref="J4172:R4172"/>
    <mergeCell ref="B4160:R4160"/>
    <mergeCell ref="B4161:C4161"/>
    <mergeCell ref="D4161:E4161"/>
    <mergeCell ref="H4161:I4161"/>
    <mergeCell ref="L4161:M4161"/>
    <mergeCell ref="Q4161:R4161"/>
    <mergeCell ref="B4162:R4162"/>
    <mergeCell ref="B4163:C4163"/>
    <mergeCell ref="D4163:E4163"/>
    <mergeCell ref="H4163:I4163"/>
    <mergeCell ref="L4163:M4163"/>
    <mergeCell ref="B4164:R4164"/>
    <mergeCell ref="B4166:I4166"/>
    <mergeCell ref="J4166:R4168"/>
    <mergeCell ref="B4167:B4168"/>
    <mergeCell ref="C4167:C4168"/>
    <mergeCell ref="D4167:D4168"/>
    <mergeCell ref="E4167:F4167"/>
    <mergeCell ref="G4167:H4167"/>
    <mergeCell ref="I4167:I4168"/>
    <mergeCell ref="B4145:I4146"/>
    <mergeCell ref="J4145:R4146"/>
    <mergeCell ref="B4147:I4148"/>
    <mergeCell ref="J4147:R4150"/>
    <mergeCell ref="B4149:I4150"/>
    <mergeCell ref="J4140:R4140"/>
    <mergeCell ref="J4141:R4141"/>
    <mergeCell ref="B4152:R4154"/>
    <mergeCell ref="B4155:R4156"/>
    <mergeCell ref="B4157:R4157"/>
    <mergeCell ref="B4158:Q4158"/>
    <mergeCell ref="B4159:C4159"/>
    <mergeCell ref="D4159:E4159"/>
    <mergeCell ref="H4159:I4159"/>
    <mergeCell ref="L4159:M4159"/>
    <mergeCell ref="Q4159:R4159"/>
    <mergeCell ref="B4133:R4133"/>
    <mergeCell ref="B4134:C4134"/>
    <mergeCell ref="D4134:E4134"/>
    <mergeCell ref="H4134:I4134"/>
    <mergeCell ref="L4134:M4134"/>
    <mergeCell ref="B4135:R4135"/>
    <mergeCell ref="B4137:I4137"/>
    <mergeCell ref="J4137:R4139"/>
    <mergeCell ref="B4138:B4139"/>
    <mergeCell ref="C4138:C4139"/>
    <mergeCell ref="D4138:D4139"/>
    <mergeCell ref="E4138:F4138"/>
    <mergeCell ref="G4138:H4138"/>
    <mergeCell ref="I4138:I4139"/>
    <mergeCell ref="J4143:R4143"/>
    <mergeCell ref="J4144:R4144"/>
    <mergeCell ref="B4116:I4117"/>
    <mergeCell ref="J4116:R4117"/>
    <mergeCell ref="B4118:I4119"/>
    <mergeCell ref="J4118:R4121"/>
    <mergeCell ref="B4120:I4121"/>
    <mergeCell ref="B4123:R4125"/>
    <mergeCell ref="B4126:R4127"/>
    <mergeCell ref="B4128:R4128"/>
    <mergeCell ref="B4129:Q4129"/>
    <mergeCell ref="B4130:C4130"/>
    <mergeCell ref="D4130:E4130"/>
    <mergeCell ref="H4130:I4130"/>
    <mergeCell ref="L4130:M4130"/>
    <mergeCell ref="Q4130:R4130"/>
    <mergeCell ref="B4131:R4131"/>
    <mergeCell ref="D4132:E4132"/>
    <mergeCell ref="H4132:I4132"/>
    <mergeCell ref="L4132:M4132"/>
    <mergeCell ref="Q4132:R4132"/>
    <mergeCell ref="B4106:R4106"/>
    <mergeCell ref="B4107:C4107"/>
    <mergeCell ref="D4107:E4107"/>
    <mergeCell ref="H4107:I4107"/>
    <mergeCell ref="L4107:M4107"/>
    <mergeCell ref="B4108:R4108"/>
    <mergeCell ref="B4110:I4110"/>
    <mergeCell ref="J4110:R4112"/>
    <mergeCell ref="B4111:B4112"/>
    <mergeCell ref="C4111:C4112"/>
    <mergeCell ref="D4111:D4112"/>
    <mergeCell ref="E4111:F4111"/>
    <mergeCell ref="G4111:H4111"/>
    <mergeCell ref="I4111:I4112"/>
    <mergeCell ref="J4113:R4113"/>
    <mergeCell ref="J4114:R4114"/>
    <mergeCell ref="J4115:R4115"/>
    <mergeCell ref="B4089:I4090"/>
    <mergeCell ref="J4089:R4090"/>
    <mergeCell ref="B4091:I4092"/>
    <mergeCell ref="J4091:R4094"/>
    <mergeCell ref="B4093:I4094"/>
    <mergeCell ref="B4096:R4098"/>
    <mergeCell ref="B4099:R4100"/>
    <mergeCell ref="B4101:R4101"/>
    <mergeCell ref="B4102:Q4102"/>
    <mergeCell ref="B4103:C4103"/>
    <mergeCell ref="D4103:E4103"/>
    <mergeCell ref="H4103:I4103"/>
    <mergeCell ref="L4103:M4103"/>
    <mergeCell ref="Q4103:R4103"/>
    <mergeCell ref="B4104:R4104"/>
    <mergeCell ref="B4105:C4105"/>
    <mergeCell ref="D4105:E4105"/>
    <mergeCell ref="H4105:I4105"/>
    <mergeCell ref="L4105:M4105"/>
    <mergeCell ref="Q4105:R4105"/>
    <mergeCell ref="B4079:R4079"/>
    <mergeCell ref="B4080:C4080"/>
    <mergeCell ref="D4080:E4080"/>
    <mergeCell ref="H4080:I4080"/>
    <mergeCell ref="L4080:M4080"/>
    <mergeCell ref="B4081:R4081"/>
    <mergeCell ref="B4083:I4083"/>
    <mergeCell ref="J4083:R4085"/>
    <mergeCell ref="B4084:B4085"/>
    <mergeCell ref="C4084:C4085"/>
    <mergeCell ref="D4084:D4085"/>
    <mergeCell ref="E4084:F4084"/>
    <mergeCell ref="G4084:H4084"/>
    <mergeCell ref="I4084:I4085"/>
    <mergeCell ref="J4086:R4086"/>
    <mergeCell ref="J4087:R4087"/>
    <mergeCell ref="J4088:R4088"/>
    <mergeCell ref="B4064:I4065"/>
    <mergeCell ref="J4064:R4067"/>
    <mergeCell ref="B4066:I4067"/>
    <mergeCell ref="J4059:R4059"/>
    <mergeCell ref="B4069:R4071"/>
    <mergeCell ref="B4072:R4073"/>
    <mergeCell ref="B4074:R4074"/>
    <mergeCell ref="B4075:Q4075"/>
    <mergeCell ref="B4076:C4076"/>
    <mergeCell ref="D4076:E4076"/>
    <mergeCell ref="H4076:I4076"/>
    <mergeCell ref="L4076:M4076"/>
    <mergeCell ref="Q4076:R4076"/>
    <mergeCell ref="B4077:R4077"/>
    <mergeCell ref="B4078:C4078"/>
    <mergeCell ref="D4078:E4078"/>
    <mergeCell ref="H4078:I4078"/>
    <mergeCell ref="L4078:M4078"/>
    <mergeCell ref="Q4078:R4078"/>
    <mergeCell ref="B4052:R4052"/>
    <mergeCell ref="B4053:C4053"/>
    <mergeCell ref="D4053:E4053"/>
    <mergeCell ref="H4053:I4053"/>
    <mergeCell ref="L4053:M4053"/>
    <mergeCell ref="B4054:R4054"/>
    <mergeCell ref="B4056:I4056"/>
    <mergeCell ref="J4056:R4058"/>
    <mergeCell ref="B4057:B4058"/>
    <mergeCell ref="C4057:C4058"/>
    <mergeCell ref="D4057:D4058"/>
    <mergeCell ref="E4057:F4057"/>
    <mergeCell ref="G4057:H4057"/>
    <mergeCell ref="I4057:I4058"/>
    <mergeCell ref="J4060:R4060"/>
    <mergeCell ref="J4061:R4061"/>
    <mergeCell ref="B4062:I4063"/>
    <mergeCell ref="J4062:R4063"/>
    <mergeCell ref="B4037:I4038"/>
    <mergeCell ref="J4037:R4040"/>
    <mergeCell ref="B4039:I4040"/>
    <mergeCell ref="B4042:R4044"/>
    <mergeCell ref="B4045:R4046"/>
    <mergeCell ref="B4047:R4047"/>
    <mergeCell ref="B4048:Q4048"/>
    <mergeCell ref="B4049:C4049"/>
    <mergeCell ref="D4049:E4049"/>
    <mergeCell ref="H4049:I4049"/>
    <mergeCell ref="L4049:M4049"/>
    <mergeCell ref="Q4049:R4049"/>
    <mergeCell ref="B4050:R4050"/>
    <mergeCell ref="B4051:C4051"/>
    <mergeCell ref="D4051:E4051"/>
    <mergeCell ref="H4051:I4051"/>
    <mergeCell ref="L4051:M4051"/>
    <mergeCell ref="Q4051:R4051"/>
    <mergeCell ref="B4026:R4026"/>
    <mergeCell ref="B4027:C4027"/>
    <mergeCell ref="D4027:E4027"/>
    <mergeCell ref="H4027:I4027"/>
    <mergeCell ref="L4027:M4027"/>
    <mergeCell ref="B4028:R4028"/>
    <mergeCell ref="B4030:I4030"/>
    <mergeCell ref="J4030:R4032"/>
    <mergeCell ref="B4031:B4032"/>
    <mergeCell ref="C4031:C4032"/>
    <mergeCell ref="D4031:D4032"/>
    <mergeCell ref="E4031:F4031"/>
    <mergeCell ref="G4031:H4031"/>
    <mergeCell ref="I4031:I4032"/>
    <mergeCell ref="J4033:R4033"/>
    <mergeCell ref="J4034:R4034"/>
    <mergeCell ref="B4035:I4036"/>
    <mergeCell ref="J4035:R4036"/>
    <mergeCell ref="J3568:R3568"/>
    <mergeCell ref="B4016:R4018"/>
    <mergeCell ref="B4019:R4020"/>
    <mergeCell ref="B4021:R4021"/>
    <mergeCell ref="B4022:Q4022"/>
    <mergeCell ref="B4023:C4023"/>
    <mergeCell ref="D4023:E4023"/>
    <mergeCell ref="H4023:I4023"/>
    <mergeCell ref="L4023:M4023"/>
    <mergeCell ref="Q4023:R4023"/>
    <mergeCell ref="B4024:R4024"/>
    <mergeCell ref="D4025:E4025"/>
    <mergeCell ref="H4025:I4025"/>
    <mergeCell ref="L4025:M4025"/>
    <mergeCell ref="Q4025:R4025"/>
    <mergeCell ref="J4007:R4007"/>
    <mergeCell ref="J4008:R4008"/>
    <mergeCell ref="B4009:I4010"/>
    <mergeCell ref="J4009:R4010"/>
    <mergeCell ref="B4011:I4012"/>
    <mergeCell ref="J4011:R4014"/>
    <mergeCell ref="B4013:I4014"/>
    <mergeCell ref="B3990:R3992"/>
    <mergeCell ref="B3993:R3994"/>
    <mergeCell ref="B3995:R3995"/>
    <mergeCell ref="B3996:Q3996"/>
    <mergeCell ref="B3997:C3997"/>
    <mergeCell ref="D3997:E3997"/>
    <mergeCell ref="H3997:I3997"/>
    <mergeCell ref="L3997:M3997"/>
    <mergeCell ref="B3998:R3998"/>
    <mergeCell ref="B3999:C3999"/>
    <mergeCell ref="D3999:E3999"/>
    <mergeCell ref="H3999:I3999"/>
    <mergeCell ref="L3999:M3999"/>
    <mergeCell ref="Q3999:R3999"/>
    <mergeCell ref="B4000:R4000"/>
    <mergeCell ref="B4001:C4001"/>
    <mergeCell ref="D4001:E4001"/>
    <mergeCell ref="H4001:I4001"/>
    <mergeCell ref="L4001:M4001"/>
    <mergeCell ref="B4002:R4002"/>
    <mergeCell ref="B4004:I4004"/>
    <mergeCell ref="J4004:R4006"/>
    <mergeCell ref="B4005:B4006"/>
    <mergeCell ref="C4005:C4006"/>
    <mergeCell ref="D4005:D4006"/>
    <mergeCell ref="E4005:F4005"/>
    <mergeCell ref="G4005:H4005"/>
    <mergeCell ref="I4005:I4006"/>
    <mergeCell ref="Q3997:R3997"/>
    <mergeCell ref="B3969:C3969"/>
    <mergeCell ref="D3969:E3969"/>
    <mergeCell ref="H3969:I3969"/>
    <mergeCell ref="L3969:M3969"/>
    <mergeCell ref="Q3969:R3969"/>
    <mergeCell ref="B3970:R3970"/>
    <mergeCell ref="B3971:C3971"/>
    <mergeCell ref="D3971:E3971"/>
    <mergeCell ref="H3971:I3971"/>
    <mergeCell ref="L3971:M3971"/>
    <mergeCell ref="B3972:R3972"/>
    <mergeCell ref="B3974:I3974"/>
    <mergeCell ref="J3974:R3976"/>
    <mergeCell ref="B3975:B3976"/>
    <mergeCell ref="C3975:C3976"/>
    <mergeCell ref="D3975:D3976"/>
    <mergeCell ref="E3975:F3975"/>
    <mergeCell ref="G3975:H3975"/>
    <mergeCell ref="I3975:I3976"/>
    <mergeCell ref="J3977:R3977"/>
    <mergeCell ref="J3978:R3978"/>
    <mergeCell ref="J3981:R3981"/>
    <mergeCell ref="J3982:R3982"/>
    <mergeCell ref="B3983:I3984"/>
    <mergeCell ref="J3983:R3984"/>
    <mergeCell ref="B3985:I3986"/>
    <mergeCell ref="J3985:R3988"/>
    <mergeCell ref="B3987:I3988"/>
    <mergeCell ref="J3948:R3948"/>
    <mergeCell ref="J3951:R3951"/>
    <mergeCell ref="J3952:R3952"/>
    <mergeCell ref="B3953:I3954"/>
    <mergeCell ref="J3953:R3954"/>
    <mergeCell ref="B3955:I3956"/>
    <mergeCell ref="J3955:R3958"/>
    <mergeCell ref="B3957:I3958"/>
    <mergeCell ref="J3947:R3947"/>
    <mergeCell ref="B3960:R3962"/>
    <mergeCell ref="B3963:R3964"/>
    <mergeCell ref="B3965:R3965"/>
    <mergeCell ref="B3966:Q3966"/>
    <mergeCell ref="D3967:E3967"/>
    <mergeCell ref="H3967:I3967"/>
    <mergeCell ref="L3967:M3967"/>
    <mergeCell ref="Q3967:R3967"/>
    <mergeCell ref="B3939:C3939"/>
    <mergeCell ref="D3939:E3939"/>
    <mergeCell ref="H3939:I3939"/>
    <mergeCell ref="L3939:M3939"/>
    <mergeCell ref="Q3939:R3939"/>
    <mergeCell ref="B3940:R3940"/>
    <mergeCell ref="B3941:C3941"/>
    <mergeCell ref="D3941:E3941"/>
    <mergeCell ref="H3941:I3941"/>
    <mergeCell ref="L3941:M3941"/>
    <mergeCell ref="B3942:R3942"/>
    <mergeCell ref="B3944:I3944"/>
    <mergeCell ref="J3944:R3946"/>
    <mergeCell ref="B3945:B3946"/>
    <mergeCell ref="C3945:C3946"/>
    <mergeCell ref="D3945:D3946"/>
    <mergeCell ref="E3945:F3945"/>
    <mergeCell ref="G3945:H3945"/>
    <mergeCell ref="I3945:I3946"/>
    <mergeCell ref="J3919:R3919"/>
    <mergeCell ref="J3921:R3921"/>
    <mergeCell ref="J3922:R3922"/>
    <mergeCell ref="B3923:I3924"/>
    <mergeCell ref="J3923:R3924"/>
    <mergeCell ref="B3925:I3926"/>
    <mergeCell ref="J3925:R3928"/>
    <mergeCell ref="B3927:I3928"/>
    <mergeCell ref="B3930:R3932"/>
    <mergeCell ref="B3933:R3934"/>
    <mergeCell ref="B3935:R3935"/>
    <mergeCell ref="B3936:Q3936"/>
    <mergeCell ref="D3937:E3937"/>
    <mergeCell ref="H3937:I3937"/>
    <mergeCell ref="L3937:M3937"/>
    <mergeCell ref="Q3937:R3937"/>
    <mergeCell ref="B3938:R3938"/>
    <mergeCell ref="B3911:C3911"/>
    <mergeCell ref="D3911:E3911"/>
    <mergeCell ref="H3911:I3911"/>
    <mergeCell ref="L3911:M3911"/>
    <mergeCell ref="Q3911:R3911"/>
    <mergeCell ref="B3912:R3912"/>
    <mergeCell ref="B3913:C3913"/>
    <mergeCell ref="D3913:E3913"/>
    <mergeCell ref="H3913:I3913"/>
    <mergeCell ref="L3913:M3913"/>
    <mergeCell ref="B3914:R3914"/>
    <mergeCell ref="B3916:I3916"/>
    <mergeCell ref="J3916:R3918"/>
    <mergeCell ref="B3917:B3918"/>
    <mergeCell ref="C3917:C3918"/>
    <mergeCell ref="D3917:D3918"/>
    <mergeCell ref="E3917:F3917"/>
    <mergeCell ref="G3917:H3917"/>
    <mergeCell ref="I3917:I3918"/>
    <mergeCell ref="J3890:R3890"/>
    <mergeCell ref="J3893:R3893"/>
    <mergeCell ref="J3894:R3894"/>
    <mergeCell ref="B3895:I3896"/>
    <mergeCell ref="J3895:R3896"/>
    <mergeCell ref="B3897:I3898"/>
    <mergeCell ref="J3897:R3900"/>
    <mergeCell ref="B3899:I3900"/>
    <mergeCell ref="B3902:R3904"/>
    <mergeCell ref="B3905:R3906"/>
    <mergeCell ref="B3907:R3907"/>
    <mergeCell ref="B3908:Q3908"/>
    <mergeCell ref="D3909:E3909"/>
    <mergeCell ref="H3909:I3909"/>
    <mergeCell ref="L3909:M3909"/>
    <mergeCell ref="Q3909:R3909"/>
    <mergeCell ref="B3910:R3910"/>
    <mergeCell ref="B3881:R3881"/>
    <mergeCell ref="B3882:C3882"/>
    <mergeCell ref="D3882:E3882"/>
    <mergeCell ref="H3882:I3882"/>
    <mergeCell ref="L3882:M3882"/>
    <mergeCell ref="Q3882:R3882"/>
    <mergeCell ref="B3883:R3883"/>
    <mergeCell ref="B3884:C3884"/>
    <mergeCell ref="D3884:E3884"/>
    <mergeCell ref="H3884:I3884"/>
    <mergeCell ref="L3884:M3884"/>
    <mergeCell ref="B3885:R3885"/>
    <mergeCell ref="B3887:I3887"/>
    <mergeCell ref="J3887:R3889"/>
    <mergeCell ref="B3888:B3889"/>
    <mergeCell ref="C3888:C3889"/>
    <mergeCell ref="D3888:D3889"/>
    <mergeCell ref="E3888:F3888"/>
    <mergeCell ref="G3888:H3888"/>
    <mergeCell ref="I3888:I3889"/>
    <mergeCell ref="J3862:R3862"/>
    <mergeCell ref="J3863:R3863"/>
    <mergeCell ref="J3864:R3864"/>
    <mergeCell ref="J3865:R3865"/>
    <mergeCell ref="B3866:I3867"/>
    <mergeCell ref="J3866:R3867"/>
    <mergeCell ref="B3868:I3869"/>
    <mergeCell ref="J3868:R3871"/>
    <mergeCell ref="B3870:I3871"/>
    <mergeCell ref="B3873:R3875"/>
    <mergeCell ref="B3876:R3877"/>
    <mergeCell ref="B3878:R3878"/>
    <mergeCell ref="B3879:Q3879"/>
    <mergeCell ref="D3880:E3880"/>
    <mergeCell ref="H3880:I3880"/>
    <mergeCell ref="L3880:M3880"/>
    <mergeCell ref="Q3880:R3880"/>
    <mergeCell ref="B3880:C3880"/>
    <mergeCell ref="B3853:R3853"/>
    <mergeCell ref="B3854:C3854"/>
    <mergeCell ref="D3854:E3854"/>
    <mergeCell ref="H3854:I3854"/>
    <mergeCell ref="L3854:M3854"/>
    <mergeCell ref="Q3854:R3854"/>
    <mergeCell ref="B3855:R3855"/>
    <mergeCell ref="B3856:C3856"/>
    <mergeCell ref="D3856:E3856"/>
    <mergeCell ref="H3856:I3856"/>
    <mergeCell ref="L3856:M3856"/>
    <mergeCell ref="B3857:R3857"/>
    <mergeCell ref="B3859:I3859"/>
    <mergeCell ref="J3859:R3861"/>
    <mergeCell ref="B3860:B3861"/>
    <mergeCell ref="C3860:C3861"/>
    <mergeCell ref="D3860:D3861"/>
    <mergeCell ref="E3860:F3860"/>
    <mergeCell ref="G3860:H3860"/>
    <mergeCell ref="I3860:I3861"/>
    <mergeCell ref="J3832:R3832"/>
    <mergeCell ref="J3833:R3833"/>
    <mergeCell ref="J3834:R3834"/>
    <mergeCell ref="J3835:R3835"/>
    <mergeCell ref="J3836:R3836"/>
    <mergeCell ref="J3837:R3837"/>
    <mergeCell ref="B3838:I3839"/>
    <mergeCell ref="J3838:R3839"/>
    <mergeCell ref="B3840:I3841"/>
    <mergeCell ref="J3840:R3843"/>
    <mergeCell ref="B3842:I3843"/>
    <mergeCell ref="B3845:R3847"/>
    <mergeCell ref="B3848:R3849"/>
    <mergeCell ref="B3850:R3850"/>
    <mergeCell ref="B3851:Q3851"/>
    <mergeCell ref="D3852:E3852"/>
    <mergeCell ref="H3852:I3852"/>
    <mergeCell ref="L3852:M3852"/>
    <mergeCell ref="Q3852:R3852"/>
    <mergeCell ref="B3852:C3852"/>
    <mergeCell ref="B3823:R3823"/>
    <mergeCell ref="B3824:C3824"/>
    <mergeCell ref="D3824:E3824"/>
    <mergeCell ref="H3824:I3824"/>
    <mergeCell ref="L3824:M3824"/>
    <mergeCell ref="Q3824:R3824"/>
    <mergeCell ref="B3825:R3825"/>
    <mergeCell ref="B3826:C3826"/>
    <mergeCell ref="D3826:E3826"/>
    <mergeCell ref="H3826:I3826"/>
    <mergeCell ref="L3826:M3826"/>
    <mergeCell ref="B3827:R3827"/>
    <mergeCell ref="B3829:I3829"/>
    <mergeCell ref="J3829:R3831"/>
    <mergeCell ref="B3830:B3831"/>
    <mergeCell ref="C3830:C3831"/>
    <mergeCell ref="D3830:D3831"/>
    <mergeCell ref="E3830:F3830"/>
    <mergeCell ref="G3830:H3830"/>
    <mergeCell ref="I3830:I3831"/>
    <mergeCell ref="J3801:R3801"/>
    <mergeCell ref="J3802:R3802"/>
    <mergeCell ref="J3803:R3803"/>
    <mergeCell ref="J3804:R3804"/>
    <mergeCell ref="J3805:R3805"/>
    <mergeCell ref="J3806:R3806"/>
    <mergeCell ref="J3807:R3807"/>
    <mergeCell ref="B3808:I3809"/>
    <mergeCell ref="J3808:R3809"/>
    <mergeCell ref="B3810:I3811"/>
    <mergeCell ref="J3810:R3813"/>
    <mergeCell ref="B3812:I3813"/>
    <mergeCell ref="B3815:R3817"/>
    <mergeCell ref="B3818:R3819"/>
    <mergeCell ref="B3820:R3820"/>
    <mergeCell ref="B3821:Q3821"/>
    <mergeCell ref="D3822:E3822"/>
    <mergeCell ref="H3822:I3822"/>
    <mergeCell ref="L3822:M3822"/>
    <mergeCell ref="Q3822:R3822"/>
    <mergeCell ref="B3822:C3822"/>
    <mergeCell ref="B3792:R3792"/>
    <mergeCell ref="B3793:C3793"/>
    <mergeCell ref="D3793:E3793"/>
    <mergeCell ref="H3793:I3793"/>
    <mergeCell ref="L3793:M3793"/>
    <mergeCell ref="Q3793:R3793"/>
    <mergeCell ref="B3794:R3794"/>
    <mergeCell ref="B3795:C3795"/>
    <mergeCell ref="D3795:E3795"/>
    <mergeCell ref="H3795:I3795"/>
    <mergeCell ref="L3795:M3795"/>
    <mergeCell ref="B3796:R3796"/>
    <mergeCell ref="B3798:I3798"/>
    <mergeCell ref="J3798:R3800"/>
    <mergeCell ref="B3799:B3800"/>
    <mergeCell ref="C3799:C3800"/>
    <mergeCell ref="D3799:D3800"/>
    <mergeCell ref="E3799:F3799"/>
    <mergeCell ref="G3799:H3799"/>
    <mergeCell ref="I3799:I3800"/>
    <mergeCell ref="J3771:R3771"/>
    <mergeCell ref="J3772:R3772"/>
    <mergeCell ref="J3773:R3773"/>
    <mergeCell ref="J3774:R3774"/>
    <mergeCell ref="J3775:R3775"/>
    <mergeCell ref="J3776:R3776"/>
    <mergeCell ref="B3777:I3778"/>
    <mergeCell ref="J3777:R3778"/>
    <mergeCell ref="B3779:I3780"/>
    <mergeCell ref="J3779:R3782"/>
    <mergeCell ref="B3781:I3782"/>
    <mergeCell ref="B3784:R3786"/>
    <mergeCell ref="B3787:R3788"/>
    <mergeCell ref="B3789:R3789"/>
    <mergeCell ref="B3790:Q3790"/>
    <mergeCell ref="D3791:E3791"/>
    <mergeCell ref="H3791:I3791"/>
    <mergeCell ref="L3791:M3791"/>
    <mergeCell ref="Q3791:R3791"/>
    <mergeCell ref="B3791:C3791"/>
    <mergeCell ref="B3762:R3762"/>
    <mergeCell ref="B3763:C3763"/>
    <mergeCell ref="D3763:E3763"/>
    <mergeCell ref="H3763:I3763"/>
    <mergeCell ref="L3763:M3763"/>
    <mergeCell ref="Q3763:R3763"/>
    <mergeCell ref="B3764:R3764"/>
    <mergeCell ref="B3765:C3765"/>
    <mergeCell ref="D3765:E3765"/>
    <mergeCell ref="H3765:I3765"/>
    <mergeCell ref="L3765:M3765"/>
    <mergeCell ref="B3766:R3766"/>
    <mergeCell ref="B3768:I3768"/>
    <mergeCell ref="J3768:R3770"/>
    <mergeCell ref="B3769:B3770"/>
    <mergeCell ref="C3769:C3770"/>
    <mergeCell ref="D3769:D3770"/>
    <mergeCell ref="E3769:F3769"/>
    <mergeCell ref="G3769:H3769"/>
    <mergeCell ref="I3769:I3770"/>
    <mergeCell ref="J3741:R3741"/>
    <mergeCell ref="J3742:R3742"/>
    <mergeCell ref="J3743:R3743"/>
    <mergeCell ref="J3744:R3744"/>
    <mergeCell ref="J3745:R3745"/>
    <mergeCell ref="J3746:R3746"/>
    <mergeCell ref="B3747:I3748"/>
    <mergeCell ref="J3747:R3748"/>
    <mergeCell ref="B3749:I3750"/>
    <mergeCell ref="J3749:R3752"/>
    <mergeCell ref="B3751:I3752"/>
    <mergeCell ref="B3754:R3756"/>
    <mergeCell ref="B3757:R3758"/>
    <mergeCell ref="B3759:R3759"/>
    <mergeCell ref="B3760:Q3760"/>
    <mergeCell ref="D3761:E3761"/>
    <mergeCell ref="H3761:I3761"/>
    <mergeCell ref="L3761:M3761"/>
    <mergeCell ref="Q3761:R3761"/>
    <mergeCell ref="B3761:C3761"/>
    <mergeCell ref="B3732:R3732"/>
    <mergeCell ref="B3733:C3733"/>
    <mergeCell ref="D3733:E3733"/>
    <mergeCell ref="H3733:I3733"/>
    <mergeCell ref="L3733:M3733"/>
    <mergeCell ref="Q3733:R3733"/>
    <mergeCell ref="B3734:R3734"/>
    <mergeCell ref="B3735:C3735"/>
    <mergeCell ref="D3735:E3735"/>
    <mergeCell ref="H3735:I3735"/>
    <mergeCell ref="L3735:M3735"/>
    <mergeCell ref="B3736:R3736"/>
    <mergeCell ref="B3738:I3738"/>
    <mergeCell ref="J3738:R3740"/>
    <mergeCell ref="B3739:B3740"/>
    <mergeCell ref="C3739:C3740"/>
    <mergeCell ref="D3739:D3740"/>
    <mergeCell ref="E3739:F3739"/>
    <mergeCell ref="G3739:H3739"/>
    <mergeCell ref="I3739:I3740"/>
    <mergeCell ref="J3711:R3711"/>
    <mergeCell ref="J3712:R3712"/>
    <mergeCell ref="J3713:R3713"/>
    <mergeCell ref="J3714:R3714"/>
    <mergeCell ref="J3715:R3715"/>
    <mergeCell ref="J3716:R3716"/>
    <mergeCell ref="B3717:I3718"/>
    <mergeCell ref="J3717:R3718"/>
    <mergeCell ref="B3719:I3720"/>
    <mergeCell ref="J3719:R3722"/>
    <mergeCell ref="B3721:I3722"/>
    <mergeCell ref="B3724:R3726"/>
    <mergeCell ref="B3727:R3728"/>
    <mergeCell ref="B3729:R3729"/>
    <mergeCell ref="B3730:Q3730"/>
    <mergeCell ref="D3731:E3731"/>
    <mergeCell ref="H3731:I3731"/>
    <mergeCell ref="L3731:M3731"/>
    <mergeCell ref="Q3731:R3731"/>
    <mergeCell ref="B3731:C3731"/>
    <mergeCell ref="B3702:R3702"/>
    <mergeCell ref="B3703:C3703"/>
    <mergeCell ref="D3703:E3703"/>
    <mergeCell ref="H3703:I3703"/>
    <mergeCell ref="L3703:M3703"/>
    <mergeCell ref="Q3703:R3703"/>
    <mergeCell ref="B3704:R3704"/>
    <mergeCell ref="B3705:C3705"/>
    <mergeCell ref="D3705:E3705"/>
    <mergeCell ref="H3705:I3705"/>
    <mergeCell ref="L3705:M3705"/>
    <mergeCell ref="B3706:R3706"/>
    <mergeCell ref="B3708:I3708"/>
    <mergeCell ref="J3708:R3710"/>
    <mergeCell ref="B3709:B3710"/>
    <mergeCell ref="C3709:C3710"/>
    <mergeCell ref="D3709:D3710"/>
    <mergeCell ref="E3709:F3709"/>
    <mergeCell ref="G3709:H3709"/>
    <mergeCell ref="I3709:I3710"/>
    <mergeCell ref="J3681:R3681"/>
    <mergeCell ref="J3684:R3684"/>
    <mergeCell ref="J3685:R3685"/>
    <mergeCell ref="J3686:R3686"/>
    <mergeCell ref="B3687:I3688"/>
    <mergeCell ref="J3687:R3688"/>
    <mergeCell ref="B3689:I3690"/>
    <mergeCell ref="J3689:R3692"/>
    <mergeCell ref="B3691:I3692"/>
    <mergeCell ref="J3682:R3682"/>
    <mergeCell ref="J3683:R3683"/>
    <mergeCell ref="B3694:R3696"/>
    <mergeCell ref="B3697:R3698"/>
    <mergeCell ref="B3699:R3699"/>
    <mergeCell ref="B3700:Q3700"/>
    <mergeCell ref="D3701:E3701"/>
    <mergeCell ref="H3701:I3701"/>
    <mergeCell ref="L3701:M3701"/>
    <mergeCell ref="Q3701:R3701"/>
    <mergeCell ref="B3701:C3701"/>
    <mergeCell ref="B3672:R3672"/>
    <mergeCell ref="B3673:C3673"/>
    <mergeCell ref="D3673:E3673"/>
    <mergeCell ref="H3673:I3673"/>
    <mergeCell ref="L3673:M3673"/>
    <mergeCell ref="Q3673:R3673"/>
    <mergeCell ref="B3674:R3674"/>
    <mergeCell ref="B3675:C3675"/>
    <mergeCell ref="D3675:E3675"/>
    <mergeCell ref="H3675:I3675"/>
    <mergeCell ref="L3675:M3675"/>
    <mergeCell ref="B3676:R3676"/>
    <mergeCell ref="B3678:I3678"/>
    <mergeCell ref="J3678:R3680"/>
    <mergeCell ref="B3679:B3680"/>
    <mergeCell ref="C3679:C3680"/>
    <mergeCell ref="D3679:D3680"/>
    <mergeCell ref="E3679:F3679"/>
    <mergeCell ref="G3679:H3679"/>
    <mergeCell ref="I3679:I3680"/>
    <mergeCell ref="J3653:R3653"/>
    <mergeCell ref="J3654:R3654"/>
    <mergeCell ref="J3655:R3655"/>
    <mergeCell ref="J3656:R3656"/>
    <mergeCell ref="B3657:I3658"/>
    <mergeCell ref="J3657:R3658"/>
    <mergeCell ref="B3659:I3660"/>
    <mergeCell ref="J3659:R3662"/>
    <mergeCell ref="B3661:I3662"/>
    <mergeCell ref="B3664:R3666"/>
    <mergeCell ref="B3667:R3668"/>
    <mergeCell ref="B3669:R3669"/>
    <mergeCell ref="B3670:Q3670"/>
    <mergeCell ref="D3671:E3671"/>
    <mergeCell ref="H3671:I3671"/>
    <mergeCell ref="L3671:M3671"/>
    <mergeCell ref="Q3671:R3671"/>
    <mergeCell ref="B3671:C3671"/>
    <mergeCell ref="B3642:Q3642"/>
    <mergeCell ref="B3643:C3643"/>
    <mergeCell ref="D3643:E3643"/>
    <mergeCell ref="H3643:I3643"/>
    <mergeCell ref="L3643:M3643"/>
    <mergeCell ref="Q3643:R3643"/>
    <mergeCell ref="B3644:R3644"/>
    <mergeCell ref="B3645:C3645"/>
    <mergeCell ref="D3645:E3645"/>
    <mergeCell ref="H3645:I3645"/>
    <mergeCell ref="L3645:M3645"/>
    <mergeCell ref="Q3645:R3645"/>
    <mergeCell ref="B3646:R3646"/>
    <mergeCell ref="B3647:C3647"/>
    <mergeCell ref="D3647:E3647"/>
    <mergeCell ref="H3647:I3647"/>
    <mergeCell ref="B3641:R3641"/>
    <mergeCell ref="L3647:M3647"/>
    <mergeCell ref="B3648:R3648"/>
    <mergeCell ref="B3650:I3650"/>
    <mergeCell ref="J3650:R3652"/>
    <mergeCell ref="B3651:B3652"/>
    <mergeCell ref="C3651:C3652"/>
    <mergeCell ref="D3651:D3652"/>
    <mergeCell ref="E3651:F3651"/>
    <mergeCell ref="G3651:H3651"/>
    <mergeCell ref="I3651:I3652"/>
    <mergeCell ref="J3627:R3627"/>
    <mergeCell ref="J3628:R3628"/>
    <mergeCell ref="B3629:I3630"/>
    <mergeCell ref="J3629:R3630"/>
    <mergeCell ref="B3631:I3632"/>
    <mergeCell ref="J3631:R3634"/>
    <mergeCell ref="B3633:I3634"/>
    <mergeCell ref="J3596:R3596"/>
    <mergeCell ref="J3597:R3597"/>
    <mergeCell ref="J3598:R3598"/>
    <mergeCell ref="J3599:R3599"/>
    <mergeCell ref="B3636:R3638"/>
    <mergeCell ref="B3639:R3640"/>
    <mergeCell ref="B3618:R3618"/>
    <mergeCell ref="B3619:C3619"/>
    <mergeCell ref="D3619:E3619"/>
    <mergeCell ref="H3619:I3619"/>
    <mergeCell ref="L3619:M3619"/>
    <mergeCell ref="Q3619:R3619"/>
    <mergeCell ref="B3620:R3620"/>
    <mergeCell ref="B3621:C3621"/>
    <mergeCell ref="D3621:E3621"/>
    <mergeCell ref="H3621:I3621"/>
    <mergeCell ref="L3621:M3621"/>
    <mergeCell ref="B3622:R3622"/>
    <mergeCell ref="B3624:I3624"/>
    <mergeCell ref="J3624:R3626"/>
    <mergeCell ref="B3625:B3626"/>
    <mergeCell ref="C3625:C3626"/>
    <mergeCell ref="D3625:D3626"/>
    <mergeCell ref="E3625:F3625"/>
    <mergeCell ref="G3625:H3625"/>
    <mergeCell ref="I3625:I3626"/>
    <mergeCell ref="J3600:R3600"/>
    <mergeCell ref="J3601:R3601"/>
    <mergeCell ref="B3602:I3603"/>
    <mergeCell ref="J3602:R3603"/>
    <mergeCell ref="B3604:I3605"/>
    <mergeCell ref="J3604:R3607"/>
    <mergeCell ref="B3606:I3607"/>
    <mergeCell ref="B3609:R3611"/>
    <mergeCell ref="B3612:R3613"/>
    <mergeCell ref="B3614:R3614"/>
    <mergeCell ref="B3616:Q3616"/>
    <mergeCell ref="B3617:C3617"/>
    <mergeCell ref="D3617:E3617"/>
    <mergeCell ref="H3617:I3617"/>
    <mergeCell ref="L3617:M3617"/>
    <mergeCell ref="Q3617:R3617"/>
    <mergeCell ref="B3588:C3588"/>
    <mergeCell ref="D3588:E3588"/>
    <mergeCell ref="H3588:I3588"/>
    <mergeCell ref="L3588:M3588"/>
    <mergeCell ref="Q3588:R3588"/>
    <mergeCell ref="B3589:R3589"/>
    <mergeCell ref="B3590:C3590"/>
    <mergeCell ref="D3590:E3590"/>
    <mergeCell ref="H3590:I3590"/>
    <mergeCell ref="L3590:M3590"/>
    <mergeCell ref="B3591:R3591"/>
    <mergeCell ref="B3593:I3593"/>
    <mergeCell ref="J3593:R3595"/>
    <mergeCell ref="B3594:B3595"/>
    <mergeCell ref="C3594:C3595"/>
    <mergeCell ref="D3594:D3595"/>
    <mergeCell ref="E3594:F3594"/>
    <mergeCell ref="G3594:H3594"/>
    <mergeCell ref="I3594:I3595"/>
    <mergeCell ref="J3569:R3569"/>
    <mergeCell ref="J3570:R3570"/>
    <mergeCell ref="B3571:I3572"/>
    <mergeCell ref="J3571:R3572"/>
    <mergeCell ref="B3573:I3574"/>
    <mergeCell ref="J3573:R3576"/>
    <mergeCell ref="B3575:I3576"/>
    <mergeCell ref="B3578:R3580"/>
    <mergeCell ref="B3581:R3582"/>
    <mergeCell ref="B3583:R3583"/>
    <mergeCell ref="B3585:Q3585"/>
    <mergeCell ref="B3586:C3586"/>
    <mergeCell ref="D3586:E3586"/>
    <mergeCell ref="H3586:I3586"/>
    <mergeCell ref="L3586:M3586"/>
    <mergeCell ref="Q3586:R3586"/>
    <mergeCell ref="B3587:R3587"/>
    <mergeCell ref="B3559:R3559"/>
    <mergeCell ref="B3560:C3560"/>
    <mergeCell ref="D3560:E3560"/>
    <mergeCell ref="H3560:I3560"/>
    <mergeCell ref="L3560:M3560"/>
    <mergeCell ref="Q3560:R3560"/>
    <mergeCell ref="B3561:R3561"/>
    <mergeCell ref="B3562:C3562"/>
    <mergeCell ref="D3562:E3562"/>
    <mergeCell ref="H3562:I3562"/>
    <mergeCell ref="L3562:M3562"/>
    <mergeCell ref="B3563:R3563"/>
    <mergeCell ref="B3565:I3565"/>
    <mergeCell ref="J3565:R3567"/>
    <mergeCell ref="B3566:B3567"/>
    <mergeCell ref="C3566:C3567"/>
    <mergeCell ref="B3536:R3536"/>
    <mergeCell ref="B3538:I3538"/>
    <mergeCell ref="J3538:R3540"/>
    <mergeCell ref="B3539:B3540"/>
    <mergeCell ref="C3539:C3540"/>
    <mergeCell ref="D3539:D3540"/>
    <mergeCell ref="E3539:F3539"/>
    <mergeCell ref="G3539:H3539"/>
    <mergeCell ref="I3539:I3540"/>
    <mergeCell ref="D3566:D3567"/>
    <mergeCell ref="E3566:F3566"/>
    <mergeCell ref="G3566:H3566"/>
    <mergeCell ref="I3566:I3567"/>
    <mergeCell ref="J3541:R3541"/>
    <mergeCell ref="J3542:R3542"/>
    <mergeCell ref="B3543:I3544"/>
    <mergeCell ref="J3543:R3544"/>
    <mergeCell ref="B3545:I3546"/>
    <mergeCell ref="J3545:R3548"/>
    <mergeCell ref="B3547:I3548"/>
    <mergeCell ref="B3550:R3552"/>
    <mergeCell ref="B3553:R3554"/>
    <mergeCell ref="B3555:R3555"/>
    <mergeCell ref="B3557:Q3557"/>
    <mergeCell ref="D3558:E3558"/>
    <mergeCell ref="H3558:I3558"/>
    <mergeCell ref="L3558:M3558"/>
    <mergeCell ref="Q3558:R3558"/>
    <mergeCell ref="B3531:C3531"/>
    <mergeCell ref="D3531:E3531"/>
    <mergeCell ref="H3531:I3531"/>
    <mergeCell ref="L3531:M3531"/>
    <mergeCell ref="Q3531:R3531"/>
    <mergeCell ref="B3532:R3532"/>
    <mergeCell ref="B3533:C3533"/>
    <mergeCell ref="D3533:E3533"/>
    <mergeCell ref="H3533:I3533"/>
    <mergeCell ref="L3533:M3533"/>
    <mergeCell ref="Q3533:R3533"/>
    <mergeCell ref="B3534:R3534"/>
    <mergeCell ref="B3535:C3535"/>
    <mergeCell ref="D3535:E3535"/>
    <mergeCell ref="H3535:I3535"/>
    <mergeCell ref="L3535:M3535"/>
    <mergeCell ref="B3558:C3558"/>
    <mergeCell ref="B3511:I3511"/>
    <mergeCell ref="J3511:R3513"/>
    <mergeCell ref="B3512:B3513"/>
    <mergeCell ref="C3512:C3513"/>
    <mergeCell ref="D3512:D3513"/>
    <mergeCell ref="E3512:F3512"/>
    <mergeCell ref="G3512:H3512"/>
    <mergeCell ref="I3512:I3513"/>
    <mergeCell ref="J3514:R3514"/>
    <mergeCell ref="J3515:R3515"/>
    <mergeCell ref="B3516:I3517"/>
    <mergeCell ref="J3516:R3517"/>
    <mergeCell ref="B3518:I3519"/>
    <mergeCell ref="J3518:R3521"/>
    <mergeCell ref="B3520:I3521"/>
    <mergeCell ref="B3499:R3500"/>
    <mergeCell ref="B3501:R3501"/>
    <mergeCell ref="B3503:Q3503"/>
    <mergeCell ref="B3504:C3504"/>
    <mergeCell ref="D3504:E3504"/>
    <mergeCell ref="H3504:I3504"/>
    <mergeCell ref="L3504:M3504"/>
    <mergeCell ref="Q3504:R3504"/>
    <mergeCell ref="B3505:R3505"/>
    <mergeCell ref="B3506:C3506"/>
    <mergeCell ref="D3506:E3506"/>
    <mergeCell ref="H3506:I3506"/>
    <mergeCell ref="L3506:M3506"/>
    <mergeCell ref="Q3506:R3506"/>
    <mergeCell ref="B3507:R3507"/>
    <mergeCell ref="B3508:C3508"/>
    <mergeCell ref="D3508:E3508"/>
    <mergeCell ref="H3508:I3508"/>
    <mergeCell ref="L3508:M3508"/>
    <mergeCell ref="B3481:R3481"/>
    <mergeCell ref="B3483:I3483"/>
    <mergeCell ref="J3483:R3485"/>
    <mergeCell ref="B3484:B3485"/>
    <mergeCell ref="C3484:C3485"/>
    <mergeCell ref="D3484:D3485"/>
    <mergeCell ref="E3484:F3484"/>
    <mergeCell ref="G3484:H3484"/>
    <mergeCell ref="I3484:I3485"/>
    <mergeCell ref="J3487:R3487"/>
    <mergeCell ref="J3488:R3488"/>
    <mergeCell ref="B3489:I3490"/>
    <mergeCell ref="J3489:R3490"/>
    <mergeCell ref="B3491:I3492"/>
    <mergeCell ref="J3491:R3494"/>
    <mergeCell ref="B3493:I3494"/>
    <mergeCell ref="B3496:R3498"/>
    <mergeCell ref="J3486:R3486"/>
    <mergeCell ref="B3471:R3472"/>
    <mergeCell ref="B3473:R3473"/>
    <mergeCell ref="B3475:Q3475"/>
    <mergeCell ref="B3476:C3476"/>
    <mergeCell ref="D3476:E3476"/>
    <mergeCell ref="H3476:I3476"/>
    <mergeCell ref="L3476:M3476"/>
    <mergeCell ref="Q3476:R3476"/>
    <mergeCell ref="B3477:R3477"/>
    <mergeCell ref="B3478:C3478"/>
    <mergeCell ref="D3478:E3478"/>
    <mergeCell ref="H3478:I3478"/>
    <mergeCell ref="L3478:M3478"/>
    <mergeCell ref="Q3478:R3478"/>
    <mergeCell ref="B3479:R3479"/>
    <mergeCell ref="B3480:C3480"/>
    <mergeCell ref="D3480:E3480"/>
    <mergeCell ref="H3480:I3480"/>
    <mergeCell ref="L3480:M3480"/>
    <mergeCell ref="B3468:R3470"/>
    <mergeCell ref="B3453:R3453"/>
    <mergeCell ref="B3455:I3455"/>
    <mergeCell ref="J3455:R3457"/>
    <mergeCell ref="B3456:B3457"/>
    <mergeCell ref="C3456:C3457"/>
    <mergeCell ref="D3456:D3457"/>
    <mergeCell ref="E3456:F3456"/>
    <mergeCell ref="G3456:H3456"/>
    <mergeCell ref="I3456:I3457"/>
    <mergeCell ref="J3458:R3458"/>
    <mergeCell ref="J3459:R3459"/>
    <mergeCell ref="B3460:I3461"/>
    <mergeCell ref="J3460:R3461"/>
    <mergeCell ref="B3462:I3463"/>
    <mergeCell ref="J3462:R3465"/>
    <mergeCell ref="B3464:I3465"/>
    <mergeCell ref="B3440:R3442"/>
    <mergeCell ref="B3443:R3444"/>
    <mergeCell ref="B3445:R3445"/>
    <mergeCell ref="B3447:Q3447"/>
    <mergeCell ref="B3448:C3448"/>
    <mergeCell ref="D3448:E3448"/>
    <mergeCell ref="H3448:I3448"/>
    <mergeCell ref="L3448:M3448"/>
    <mergeCell ref="Q3448:R3448"/>
    <mergeCell ref="B3449:R3449"/>
    <mergeCell ref="B3450:C3450"/>
    <mergeCell ref="D3450:E3450"/>
    <mergeCell ref="H3450:I3450"/>
    <mergeCell ref="L3450:M3450"/>
    <mergeCell ref="Q3450:R3450"/>
    <mergeCell ref="B3451:R3451"/>
    <mergeCell ref="B3452:C3452"/>
    <mergeCell ref="D3452:E3452"/>
    <mergeCell ref="H3452:I3452"/>
    <mergeCell ref="L3452:M3452"/>
    <mergeCell ref="B690:R690"/>
    <mergeCell ref="B692:I692"/>
    <mergeCell ref="J692:R694"/>
    <mergeCell ref="B693:B694"/>
    <mergeCell ref="C693:C694"/>
    <mergeCell ref="D693:D694"/>
    <mergeCell ref="E693:F693"/>
    <mergeCell ref="G693:H693"/>
    <mergeCell ref="I693:I694"/>
    <mergeCell ref="J695:R695"/>
    <mergeCell ref="J696:R696"/>
    <mergeCell ref="J697:R697"/>
    <mergeCell ref="J699:R700"/>
    <mergeCell ref="B701:I702"/>
    <mergeCell ref="J701:R702"/>
    <mergeCell ref="B703:I704"/>
    <mergeCell ref="J703:R706"/>
    <mergeCell ref="B705:I706"/>
    <mergeCell ref="J698:R698"/>
    <mergeCell ref="B677:R679"/>
    <mergeCell ref="B680:R681"/>
    <mergeCell ref="B682:R682"/>
    <mergeCell ref="B684:Q684"/>
    <mergeCell ref="B685:C685"/>
    <mergeCell ref="D685:E685"/>
    <mergeCell ref="H685:I685"/>
    <mergeCell ref="Q685:R685"/>
    <mergeCell ref="B686:R686"/>
    <mergeCell ref="B687:C687"/>
    <mergeCell ref="D687:E687"/>
    <mergeCell ref="H687:I687"/>
    <mergeCell ref="Q687:R687"/>
    <mergeCell ref="B688:R688"/>
    <mergeCell ref="B689:C689"/>
    <mergeCell ref="D689:E689"/>
    <mergeCell ref="H689:I689"/>
    <mergeCell ref="B3435:I3436"/>
    <mergeCell ref="J3435:R3438"/>
    <mergeCell ref="B3437:I3438"/>
    <mergeCell ref="B3423:C3423"/>
    <mergeCell ref="D3423:E3423"/>
    <mergeCell ref="H3423:I3423"/>
    <mergeCell ref="L3423:M3423"/>
    <mergeCell ref="Q3423:R3423"/>
    <mergeCell ref="B3424:R3424"/>
    <mergeCell ref="B3425:C3425"/>
    <mergeCell ref="D3425:E3425"/>
    <mergeCell ref="H3425:I3425"/>
    <mergeCell ref="L3425:M3425"/>
    <mergeCell ref="B3426:R3426"/>
    <mergeCell ref="B3428:I3428"/>
    <mergeCell ref="J3428:R3430"/>
    <mergeCell ref="B3429:B3430"/>
    <mergeCell ref="C3429:C3430"/>
    <mergeCell ref="D3429:D3430"/>
    <mergeCell ref="E3429:F3429"/>
    <mergeCell ref="G3429:H3429"/>
    <mergeCell ref="I3429:I3430"/>
    <mergeCell ref="J3405:R3405"/>
    <mergeCell ref="B3406:I3407"/>
    <mergeCell ref="J3406:R3407"/>
    <mergeCell ref="B3408:I3409"/>
    <mergeCell ref="J3408:R3411"/>
    <mergeCell ref="B3410:I3411"/>
    <mergeCell ref="B3413:R3415"/>
    <mergeCell ref="B3416:R3417"/>
    <mergeCell ref="B3418:R3418"/>
    <mergeCell ref="B3420:Q3420"/>
    <mergeCell ref="D3421:E3421"/>
    <mergeCell ref="H3421:I3421"/>
    <mergeCell ref="L3421:M3421"/>
    <mergeCell ref="Q3421:R3421"/>
    <mergeCell ref="J3431:R3431"/>
    <mergeCell ref="J3432:R3432"/>
    <mergeCell ref="B3433:I3434"/>
    <mergeCell ref="J3433:R3434"/>
    <mergeCell ref="J3372:R3372"/>
    <mergeCell ref="J3373:R3373"/>
    <mergeCell ref="J3374:R3374"/>
    <mergeCell ref="B3375:I3376"/>
    <mergeCell ref="J3375:R3376"/>
    <mergeCell ref="B3377:I3378"/>
    <mergeCell ref="J3377:R3380"/>
    <mergeCell ref="B3379:I3380"/>
    <mergeCell ref="B3382:R3384"/>
    <mergeCell ref="B3385:R3386"/>
    <mergeCell ref="B3387:R3387"/>
    <mergeCell ref="B3389:Q3389"/>
    <mergeCell ref="D3390:E3390"/>
    <mergeCell ref="H3390:I3390"/>
    <mergeCell ref="L3390:M3390"/>
    <mergeCell ref="Q3390:R3390"/>
    <mergeCell ref="B3391:R3391"/>
    <mergeCell ref="B3362:R3362"/>
    <mergeCell ref="B3363:C3363"/>
    <mergeCell ref="D3363:E3363"/>
    <mergeCell ref="H3363:I3363"/>
    <mergeCell ref="L3363:M3363"/>
    <mergeCell ref="B3364:R3364"/>
    <mergeCell ref="B3366:I3366"/>
    <mergeCell ref="J3366:R3368"/>
    <mergeCell ref="B3367:B3368"/>
    <mergeCell ref="C3367:C3368"/>
    <mergeCell ref="D3367:D3368"/>
    <mergeCell ref="E3367:F3367"/>
    <mergeCell ref="G3367:H3367"/>
    <mergeCell ref="I3367:I3368"/>
    <mergeCell ref="J3369:R3369"/>
    <mergeCell ref="J3370:R3370"/>
    <mergeCell ref="J3371:R3371"/>
    <mergeCell ref="B3346:I3347"/>
    <mergeCell ref="J3346:R3349"/>
    <mergeCell ref="B3348:I3349"/>
    <mergeCell ref="B3351:R3353"/>
    <mergeCell ref="B3354:R3355"/>
    <mergeCell ref="B3356:R3356"/>
    <mergeCell ref="B3358:Q3358"/>
    <mergeCell ref="B3359:C3359"/>
    <mergeCell ref="D3359:E3359"/>
    <mergeCell ref="H3359:I3359"/>
    <mergeCell ref="L3359:M3359"/>
    <mergeCell ref="Q3359:R3359"/>
    <mergeCell ref="B3360:R3360"/>
    <mergeCell ref="B3361:C3361"/>
    <mergeCell ref="D3361:E3361"/>
    <mergeCell ref="H3361:I3361"/>
    <mergeCell ref="L3361:M3361"/>
    <mergeCell ref="Q3361:R3361"/>
    <mergeCell ref="B3333:R3333"/>
    <mergeCell ref="B3335:I3335"/>
    <mergeCell ref="J3335:R3337"/>
    <mergeCell ref="B3336:B3337"/>
    <mergeCell ref="C3336:C3337"/>
    <mergeCell ref="D3336:D3337"/>
    <mergeCell ref="E3336:F3336"/>
    <mergeCell ref="G3336:H3336"/>
    <mergeCell ref="I3336:I3337"/>
    <mergeCell ref="J3338:R3338"/>
    <mergeCell ref="J3339:R3339"/>
    <mergeCell ref="J3340:R3340"/>
    <mergeCell ref="J3341:R3341"/>
    <mergeCell ref="J3342:R3342"/>
    <mergeCell ref="J3343:R3343"/>
    <mergeCell ref="B3344:I3345"/>
    <mergeCell ref="J3344:R3345"/>
    <mergeCell ref="B3320:R3322"/>
    <mergeCell ref="B3323:R3324"/>
    <mergeCell ref="B3325:R3325"/>
    <mergeCell ref="B3327:Q3327"/>
    <mergeCell ref="B3328:C3328"/>
    <mergeCell ref="D3328:E3328"/>
    <mergeCell ref="H3328:I3328"/>
    <mergeCell ref="L3328:M3328"/>
    <mergeCell ref="Q3328:R3328"/>
    <mergeCell ref="B3329:R3329"/>
    <mergeCell ref="B3330:C3330"/>
    <mergeCell ref="D3330:E3330"/>
    <mergeCell ref="H3330:I3330"/>
    <mergeCell ref="L3330:M3330"/>
    <mergeCell ref="Q3330:R3330"/>
    <mergeCell ref="B3331:R3331"/>
    <mergeCell ref="B3332:C3332"/>
    <mergeCell ref="D3332:E3332"/>
    <mergeCell ref="H3332:I3332"/>
    <mergeCell ref="L3332:M3332"/>
    <mergeCell ref="B2501:I2502"/>
    <mergeCell ref="J2501:R2504"/>
    <mergeCell ref="B2503:I2504"/>
    <mergeCell ref="B2490:R2490"/>
    <mergeCell ref="B2491:C2491"/>
    <mergeCell ref="D2491:E2491"/>
    <mergeCell ref="H2491:I2491"/>
    <mergeCell ref="L2491:M2491"/>
    <mergeCell ref="B2492:R2492"/>
    <mergeCell ref="B2494:I2494"/>
    <mergeCell ref="J2494:R2496"/>
    <mergeCell ref="B2495:B2496"/>
    <mergeCell ref="C2495:C2496"/>
    <mergeCell ref="D2495:D2496"/>
    <mergeCell ref="E2495:F2495"/>
    <mergeCell ref="G2495:H2495"/>
    <mergeCell ref="I2495:I2496"/>
    <mergeCell ref="J2497:R2497"/>
    <mergeCell ref="J2498:R2498"/>
    <mergeCell ref="B2499:I2500"/>
    <mergeCell ref="J2499:R2500"/>
    <mergeCell ref="J2470:R2470"/>
    <mergeCell ref="J2471:R2471"/>
    <mergeCell ref="B2472:I2473"/>
    <mergeCell ref="J2472:R2473"/>
    <mergeCell ref="B2474:I2475"/>
    <mergeCell ref="J2474:R2477"/>
    <mergeCell ref="B2476:I2477"/>
    <mergeCell ref="B2479:R2481"/>
    <mergeCell ref="B2482:R2483"/>
    <mergeCell ref="B2484:R2484"/>
    <mergeCell ref="B2486:Q2486"/>
    <mergeCell ref="D2487:E2487"/>
    <mergeCell ref="H2487:I2487"/>
    <mergeCell ref="L2487:M2487"/>
    <mergeCell ref="Q2487:R2487"/>
    <mergeCell ref="B2489:C2489"/>
    <mergeCell ref="D2489:E2489"/>
    <mergeCell ref="H2489:I2489"/>
    <mergeCell ref="L2489:M2489"/>
    <mergeCell ref="Q2489:R2489"/>
    <mergeCell ref="B2461:R2461"/>
    <mergeCell ref="B2462:C2462"/>
    <mergeCell ref="D2462:E2462"/>
    <mergeCell ref="H2462:I2462"/>
    <mergeCell ref="L2462:M2462"/>
    <mergeCell ref="Q2462:R2462"/>
    <mergeCell ref="B2463:R2463"/>
    <mergeCell ref="B2464:C2464"/>
    <mergeCell ref="D2464:E2464"/>
    <mergeCell ref="H2464:I2464"/>
    <mergeCell ref="L2464:M2464"/>
    <mergeCell ref="B2465:R2465"/>
    <mergeCell ref="B2467:I2467"/>
    <mergeCell ref="J2467:R2469"/>
    <mergeCell ref="B2468:B2469"/>
    <mergeCell ref="C2468:C2469"/>
    <mergeCell ref="D2468:D2469"/>
    <mergeCell ref="E2468:F2468"/>
    <mergeCell ref="G2468:H2468"/>
    <mergeCell ref="I2468:I2469"/>
    <mergeCell ref="J2065:R2065"/>
    <mergeCell ref="J2066:R2066"/>
    <mergeCell ref="B2067:I2068"/>
    <mergeCell ref="J2067:R2068"/>
    <mergeCell ref="B2069:I2070"/>
    <mergeCell ref="J2069:R2072"/>
    <mergeCell ref="B2071:I2072"/>
    <mergeCell ref="B2074:R2076"/>
    <mergeCell ref="B2077:R2078"/>
    <mergeCell ref="B2079:R2079"/>
    <mergeCell ref="B2455:R2456"/>
    <mergeCell ref="B2457:R2457"/>
    <mergeCell ref="B2459:Q2459"/>
    <mergeCell ref="B2460:C2460"/>
    <mergeCell ref="D2460:E2460"/>
    <mergeCell ref="H2460:I2460"/>
    <mergeCell ref="L2460:M2460"/>
    <mergeCell ref="Q2460:R2460"/>
    <mergeCell ref="B2081:Q2081"/>
    <mergeCell ref="B2082:C2082"/>
    <mergeCell ref="D2082:E2082"/>
    <mergeCell ref="H2082:I2082"/>
    <mergeCell ref="L2082:M2082"/>
    <mergeCell ref="Q2082:R2082"/>
    <mergeCell ref="B2083:R2083"/>
    <mergeCell ref="B2084:C2084"/>
    <mergeCell ref="D2084:E2084"/>
    <mergeCell ref="H2084:I2084"/>
    <mergeCell ref="L2084:M2084"/>
    <mergeCell ref="Q2084:R2084"/>
    <mergeCell ref="B2085:R2085"/>
    <mergeCell ref="B2086:C2086"/>
    <mergeCell ref="B2031:R2031"/>
    <mergeCell ref="B2032:C2032"/>
    <mergeCell ref="D2032:E2032"/>
    <mergeCell ref="H2032:I2032"/>
    <mergeCell ref="L2032:M2032"/>
    <mergeCell ref="J2039:R2039"/>
    <mergeCell ref="B2040:I2041"/>
    <mergeCell ref="J2040:R2041"/>
    <mergeCell ref="B2030:C2030"/>
    <mergeCell ref="D2030:E2030"/>
    <mergeCell ref="H2030:I2030"/>
    <mergeCell ref="L2030:M2030"/>
    <mergeCell ref="Q2030:R2030"/>
    <mergeCell ref="B2042:I2043"/>
    <mergeCell ref="J2042:R2045"/>
    <mergeCell ref="B2044:I2045"/>
    <mergeCell ref="C2063:C2064"/>
    <mergeCell ref="D2063:D2064"/>
    <mergeCell ref="E2063:F2063"/>
    <mergeCell ref="G2063:H2063"/>
    <mergeCell ref="I2063:I2064"/>
    <mergeCell ref="B2033:R2033"/>
    <mergeCell ref="B2035:I2035"/>
    <mergeCell ref="J2035:R2037"/>
    <mergeCell ref="B2036:B2037"/>
    <mergeCell ref="C2036:C2037"/>
    <mergeCell ref="D2036:D2037"/>
    <mergeCell ref="E2036:F2036"/>
    <mergeCell ref="G2036:H2036"/>
    <mergeCell ref="I2036:I2037"/>
    <mergeCell ref="J2038:R2038"/>
    <mergeCell ref="B2020:R2022"/>
    <mergeCell ref="B2023:R2024"/>
    <mergeCell ref="B2025:R2025"/>
    <mergeCell ref="B2027:Q2027"/>
    <mergeCell ref="B2028:C2028"/>
    <mergeCell ref="D2028:E2028"/>
    <mergeCell ref="H2028:I2028"/>
    <mergeCell ref="L2028:M2028"/>
    <mergeCell ref="Q2028:R2028"/>
    <mergeCell ref="J2011:R2011"/>
    <mergeCell ref="J2012:R2012"/>
    <mergeCell ref="B2013:I2014"/>
    <mergeCell ref="J2013:R2014"/>
    <mergeCell ref="B2015:I2016"/>
    <mergeCell ref="J2015:R2018"/>
    <mergeCell ref="B2017:I2018"/>
    <mergeCell ref="B2029:R2029"/>
    <mergeCell ref="B2002:R2002"/>
    <mergeCell ref="H2005:I2005"/>
    <mergeCell ref="L2005:M2005"/>
    <mergeCell ref="B2006:R2006"/>
    <mergeCell ref="B2008:I2008"/>
    <mergeCell ref="J2008:R2010"/>
    <mergeCell ref="B2009:B2010"/>
    <mergeCell ref="C2009:C2010"/>
    <mergeCell ref="D2009:D2010"/>
    <mergeCell ref="E2009:F2009"/>
    <mergeCell ref="G2009:H2009"/>
    <mergeCell ref="I2009:I2010"/>
    <mergeCell ref="B2003:C2003"/>
    <mergeCell ref="D2003:E2003"/>
    <mergeCell ref="H2003:I2003"/>
    <mergeCell ref="L2003:M2003"/>
    <mergeCell ref="Q2003:R2003"/>
    <mergeCell ref="B2004:R2004"/>
    <mergeCell ref="B2005:C2005"/>
    <mergeCell ref="D2005:E2005"/>
    <mergeCell ref="B1981:I1981"/>
    <mergeCell ref="J1981:R1983"/>
    <mergeCell ref="B1982:B1983"/>
    <mergeCell ref="C1982:C1983"/>
    <mergeCell ref="D1982:D1983"/>
    <mergeCell ref="E1982:F1982"/>
    <mergeCell ref="G1982:H1982"/>
    <mergeCell ref="I1982:I1983"/>
    <mergeCell ref="B1988:I1989"/>
    <mergeCell ref="J1988:R1991"/>
    <mergeCell ref="B1990:I1991"/>
    <mergeCell ref="B1993:R1995"/>
    <mergeCell ref="B1996:R1997"/>
    <mergeCell ref="B1998:R1998"/>
    <mergeCell ref="B2000:Q2000"/>
    <mergeCell ref="B2001:C2001"/>
    <mergeCell ref="D2001:E2001"/>
    <mergeCell ref="H2001:I2001"/>
    <mergeCell ref="L2001:M2001"/>
    <mergeCell ref="Q2001:R2001"/>
    <mergeCell ref="J1984:R1984"/>
    <mergeCell ref="J1985:R1985"/>
    <mergeCell ref="B1986:I1987"/>
    <mergeCell ref="J1986:R1987"/>
    <mergeCell ref="B1971:R1971"/>
    <mergeCell ref="B1973:Q1973"/>
    <mergeCell ref="B1974:C1974"/>
    <mergeCell ref="D1974:E1974"/>
    <mergeCell ref="H1974:I1974"/>
    <mergeCell ref="L1974:M1974"/>
    <mergeCell ref="Q1974:R1974"/>
    <mergeCell ref="B1979:R1979"/>
    <mergeCell ref="B1975:R1975"/>
    <mergeCell ref="B1976:C1976"/>
    <mergeCell ref="D1976:E1976"/>
    <mergeCell ref="H1976:I1976"/>
    <mergeCell ref="L1976:M1976"/>
    <mergeCell ref="Q1976:R1976"/>
    <mergeCell ref="B1977:R1977"/>
    <mergeCell ref="B1978:C1978"/>
    <mergeCell ref="D1978:E1978"/>
    <mergeCell ref="H1978:I1978"/>
    <mergeCell ref="L1978:M1978"/>
    <mergeCell ref="B1953:I1953"/>
    <mergeCell ref="J1953:R1955"/>
    <mergeCell ref="B1954:B1955"/>
    <mergeCell ref="C1954:C1955"/>
    <mergeCell ref="D1954:D1955"/>
    <mergeCell ref="E1954:F1954"/>
    <mergeCell ref="G1954:H1954"/>
    <mergeCell ref="I1954:I1955"/>
    <mergeCell ref="J1957:R1957"/>
    <mergeCell ref="J1958:R1958"/>
    <mergeCell ref="B1959:I1960"/>
    <mergeCell ref="J1959:R1960"/>
    <mergeCell ref="B1961:I1962"/>
    <mergeCell ref="J1961:R1964"/>
    <mergeCell ref="B1963:I1964"/>
    <mergeCell ref="B1966:R1968"/>
    <mergeCell ref="B1969:R1970"/>
    <mergeCell ref="J1956:R1956"/>
    <mergeCell ref="J1926:R1926"/>
    <mergeCell ref="J1927:R1927"/>
    <mergeCell ref="J1928:R1928"/>
    <mergeCell ref="J1929:R1929"/>
    <mergeCell ref="J1930:R1930"/>
    <mergeCell ref="B1931:I1932"/>
    <mergeCell ref="J1931:R1932"/>
    <mergeCell ref="B1933:I1934"/>
    <mergeCell ref="J1933:R1936"/>
    <mergeCell ref="B1935:I1936"/>
    <mergeCell ref="B1938:R1940"/>
    <mergeCell ref="B1941:R1942"/>
    <mergeCell ref="B1943:R1943"/>
    <mergeCell ref="B1945:Q1945"/>
    <mergeCell ref="B1946:C1946"/>
    <mergeCell ref="D1946:E1946"/>
    <mergeCell ref="H1946:I1946"/>
    <mergeCell ref="L1946:M1946"/>
    <mergeCell ref="Q1946:R1946"/>
    <mergeCell ref="B1947:R1947"/>
    <mergeCell ref="B1948:C1948"/>
    <mergeCell ref="D1948:E1948"/>
    <mergeCell ref="H1948:I1948"/>
    <mergeCell ref="L1948:M1948"/>
    <mergeCell ref="Q1948:R1948"/>
    <mergeCell ref="B1949:R1949"/>
    <mergeCell ref="B1950:C1950"/>
    <mergeCell ref="D1950:E1950"/>
    <mergeCell ref="H1950:I1950"/>
    <mergeCell ref="L1950:M1950"/>
    <mergeCell ref="B1951:R1951"/>
    <mergeCell ref="B1917:R1917"/>
    <mergeCell ref="B1918:C1918"/>
    <mergeCell ref="D1918:E1918"/>
    <mergeCell ref="H1918:I1918"/>
    <mergeCell ref="L1918:M1918"/>
    <mergeCell ref="Q1918:R1918"/>
    <mergeCell ref="B1919:R1919"/>
    <mergeCell ref="B1920:C1920"/>
    <mergeCell ref="D1920:E1920"/>
    <mergeCell ref="H1920:I1920"/>
    <mergeCell ref="L1920:M1920"/>
    <mergeCell ref="B1921:R1921"/>
    <mergeCell ref="B1923:I1923"/>
    <mergeCell ref="J1923:R1925"/>
    <mergeCell ref="B1924:B1925"/>
    <mergeCell ref="C1924:C1925"/>
    <mergeCell ref="D1924:D1925"/>
    <mergeCell ref="E1924:F1924"/>
    <mergeCell ref="G1924:H1924"/>
    <mergeCell ref="I1924:I1925"/>
    <mergeCell ref="J1895:R1895"/>
    <mergeCell ref="J1896:R1896"/>
    <mergeCell ref="J1897:R1897"/>
    <mergeCell ref="J1898:R1898"/>
    <mergeCell ref="J1899:R1899"/>
    <mergeCell ref="J1900:R1900"/>
    <mergeCell ref="B1901:I1902"/>
    <mergeCell ref="J1901:R1902"/>
    <mergeCell ref="B1903:I1904"/>
    <mergeCell ref="J1903:R1906"/>
    <mergeCell ref="B1905:I1906"/>
    <mergeCell ref="B1908:R1910"/>
    <mergeCell ref="B1911:R1912"/>
    <mergeCell ref="B1913:R1913"/>
    <mergeCell ref="B1915:Q1915"/>
    <mergeCell ref="B1916:C1916"/>
    <mergeCell ref="D1916:E1916"/>
    <mergeCell ref="H1916:I1916"/>
    <mergeCell ref="L1916:M1916"/>
    <mergeCell ref="Q1916:R1916"/>
    <mergeCell ref="B1886:R1886"/>
    <mergeCell ref="B1887:C1887"/>
    <mergeCell ref="D1887:E1887"/>
    <mergeCell ref="H1887:I1887"/>
    <mergeCell ref="L1887:M1887"/>
    <mergeCell ref="Q1887:R1887"/>
    <mergeCell ref="B1888:R1888"/>
    <mergeCell ref="B1889:C1889"/>
    <mergeCell ref="D1889:E1889"/>
    <mergeCell ref="H1889:I1889"/>
    <mergeCell ref="L1889:M1889"/>
    <mergeCell ref="B1890:R1890"/>
    <mergeCell ref="B1892:I1892"/>
    <mergeCell ref="J1892:R1894"/>
    <mergeCell ref="B1893:B1894"/>
    <mergeCell ref="C1893:C1894"/>
    <mergeCell ref="D1893:D1894"/>
    <mergeCell ref="E1893:F1893"/>
    <mergeCell ref="G1893:H1893"/>
    <mergeCell ref="I1893:I1894"/>
    <mergeCell ref="J1864:R1864"/>
    <mergeCell ref="J1865:R1865"/>
    <mergeCell ref="J1866:R1866"/>
    <mergeCell ref="J1867:R1867"/>
    <mergeCell ref="J1868:R1868"/>
    <mergeCell ref="J1869:R1869"/>
    <mergeCell ref="B1870:I1871"/>
    <mergeCell ref="J1870:R1871"/>
    <mergeCell ref="B1872:I1873"/>
    <mergeCell ref="J1872:R1875"/>
    <mergeCell ref="B1874:I1875"/>
    <mergeCell ref="B1877:R1879"/>
    <mergeCell ref="B1880:R1881"/>
    <mergeCell ref="B1882:R1882"/>
    <mergeCell ref="B1884:Q1884"/>
    <mergeCell ref="B1885:C1885"/>
    <mergeCell ref="D1885:E1885"/>
    <mergeCell ref="H1885:I1885"/>
    <mergeCell ref="L1885:M1885"/>
    <mergeCell ref="Q1885:R1885"/>
    <mergeCell ref="B1855:R1855"/>
    <mergeCell ref="B1856:C1856"/>
    <mergeCell ref="D1856:E1856"/>
    <mergeCell ref="H1856:I1856"/>
    <mergeCell ref="L1856:M1856"/>
    <mergeCell ref="Q1856:R1856"/>
    <mergeCell ref="B1857:R1857"/>
    <mergeCell ref="B1858:C1858"/>
    <mergeCell ref="D1858:E1858"/>
    <mergeCell ref="H1858:I1858"/>
    <mergeCell ref="L1858:M1858"/>
    <mergeCell ref="B1859:R1859"/>
    <mergeCell ref="B1861:I1861"/>
    <mergeCell ref="J1861:R1863"/>
    <mergeCell ref="B1862:B1863"/>
    <mergeCell ref="C1862:C1863"/>
    <mergeCell ref="D1862:D1863"/>
    <mergeCell ref="E1862:F1862"/>
    <mergeCell ref="G1862:H1862"/>
    <mergeCell ref="I1862:I1863"/>
    <mergeCell ref="J1833:R1833"/>
    <mergeCell ref="J1834:R1834"/>
    <mergeCell ref="J1835:R1835"/>
    <mergeCell ref="J1836:R1836"/>
    <mergeCell ref="J1837:R1837"/>
    <mergeCell ref="J1838:R1838"/>
    <mergeCell ref="B1839:I1840"/>
    <mergeCell ref="J1839:R1840"/>
    <mergeCell ref="B1841:I1842"/>
    <mergeCell ref="J1841:R1844"/>
    <mergeCell ref="B1843:I1844"/>
    <mergeCell ref="B1846:R1848"/>
    <mergeCell ref="B1849:R1850"/>
    <mergeCell ref="B1851:R1851"/>
    <mergeCell ref="B1853:Q1853"/>
    <mergeCell ref="B1854:C1854"/>
    <mergeCell ref="D1854:E1854"/>
    <mergeCell ref="H1854:I1854"/>
    <mergeCell ref="L1854:M1854"/>
    <mergeCell ref="Q1854:R1854"/>
    <mergeCell ref="B1824:R1824"/>
    <mergeCell ref="B1825:C1825"/>
    <mergeCell ref="D1825:E1825"/>
    <mergeCell ref="H1825:I1825"/>
    <mergeCell ref="L1825:M1825"/>
    <mergeCell ref="Q1825:R1825"/>
    <mergeCell ref="B1826:R1826"/>
    <mergeCell ref="B1827:C1827"/>
    <mergeCell ref="D1827:E1827"/>
    <mergeCell ref="H1827:I1827"/>
    <mergeCell ref="L1827:M1827"/>
    <mergeCell ref="B1828:R1828"/>
    <mergeCell ref="B1830:I1830"/>
    <mergeCell ref="J1830:R1832"/>
    <mergeCell ref="B1831:B1832"/>
    <mergeCell ref="C1831:C1832"/>
    <mergeCell ref="D1831:D1832"/>
    <mergeCell ref="E1831:F1831"/>
    <mergeCell ref="G1831:H1831"/>
    <mergeCell ref="I1831:I1832"/>
    <mergeCell ref="J1802:R1802"/>
    <mergeCell ref="J1803:R1803"/>
    <mergeCell ref="J1804:R1804"/>
    <mergeCell ref="J1805:R1805"/>
    <mergeCell ref="J1806:R1806"/>
    <mergeCell ref="J1807:R1807"/>
    <mergeCell ref="B1808:I1809"/>
    <mergeCell ref="J1808:R1809"/>
    <mergeCell ref="B1810:I1811"/>
    <mergeCell ref="J1810:R1813"/>
    <mergeCell ref="B1812:I1813"/>
    <mergeCell ref="B1815:R1817"/>
    <mergeCell ref="B1818:R1819"/>
    <mergeCell ref="B1820:R1820"/>
    <mergeCell ref="B1822:Q1822"/>
    <mergeCell ref="B1823:C1823"/>
    <mergeCell ref="D1823:E1823"/>
    <mergeCell ref="H1823:I1823"/>
    <mergeCell ref="L1823:M1823"/>
    <mergeCell ref="Q1823:R1823"/>
    <mergeCell ref="B1793:R1793"/>
    <mergeCell ref="B1794:C1794"/>
    <mergeCell ref="D1794:E1794"/>
    <mergeCell ref="H1794:I1794"/>
    <mergeCell ref="L1794:M1794"/>
    <mergeCell ref="Q1794:R1794"/>
    <mergeCell ref="B1795:R1795"/>
    <mergeCell ref="B1796:C1796"/>
    <mergeCell ref="D1796:E1796"/>
    <mergeCell ref="H1796:I1796"/>
    <mergeCell ref="L1796:M1796"/>
    <mergeCell ref="B1797:R1797"/>
    <mergeCell ref="B1799:I1799"/>
    <mergeCell ref="J1799:R1801"/>
    <mergeCell ref="B1800:B1801"/>
    <mergeCell ref="C1800:C1801"/>
    <mergeCell ref="D1800:D1801"/>
    <mergeCell ref="E1800:F1800"/>
    <mergeCell ref="G1800:H1800"/>
    <mergeCell ref="I1800:I1801"/>
    <mergeCell ref="J1771:R1771"/>
    <mergeCell ref="J1772:R1772"/>
    <mergeCell ref="J1773:R1773"/>
    <mergeCell ref="J1774:R1774"/>
    <mergeCell ref="J1775:R1775"/>
    <mergeCell ref="J1776:R1776"/>
    <mergeCell ref="B1777:I1778"/>
    <mergeCell ref="J1777:R1778"/>
    <mergeCell ref="B1779:I1780"/>
    <mergeCell ref="J1779:R1782"/>
    <mergeCell ref="B1781:I1782"/>
    <mergeCell ref="B1784:R1786"/>
    <mergeCell ref="B1787:R1788"/>
    <mergeCell ref="B1789:R1789"/>
    <mergeCell ref="B1791:Q1791"/>
    <mergeCell ref="B1792:C1792"/>
    <mergeCell ref="D1792:E1792"/>
    <mergeCell ref="H1792:I1792"/>
    <mergeCell ref="L1792:M1792"/>
    <mergeCell ref="Q1792:R1792"/>
    <mergeCell ref="B1762:R1762"/>
    <mergeCell ref="B1763:C1763"/>
    <mergeCell ref="D1763:E1763"/>
    <mergeCell ref="H1763:I1763"/>
    <mergeCell ref="L1763:M1763"/>
    <mergeCell ref="Q1763:R1763"/>
    <mergeCell ref="B1764:R1764"/>
    <mergeCell ref="B1765:C1765"/>
    <mergeCell ref="D1765:E1765"/>
    <mergeCell ref="H1765:I1765"/>
    <mergeCell ref="L1765:M1765"/>
    <mergeCell ref="B1766:R1766"/>
    <mergeCell ref="B1768:I1768"/>
    <mergeCell ref="J1768:R1770"/>
    <mergeCell ref="B1769:B1770"/>
    <mergeCell ref="C1769:C1770"/>
    <mergeCell ref="D1769:D1770"/>
    <mergeCell ref="E1769:F1769"/>
    <mergeCell ref="G1769:H1769"/>
    <mergeCell ref="I1769:I1770"/>
    <mergeCell ref="J1740:R1740"/>
    <mergeCell ref="J1741:R1741"/>
    <mergeCell ref="J1742:R1742"/>
    <mergeCell ref="J1743:R1743"/>
    <mergeCell ref="B1746:I1747"/>
    <mergeCell ref="J1746:R1747"/>
    <mergeCell ref="B1748:I1749"/>
    <mergeCell ref="J1748:R1751"/>
    <mergeCell ref="B1750:I1751"/>
    <mergeCell ref="B1753:R1755"/>
    <mergeCell ref="B1756:R1757"/>
    <mergeCell ref="B1758:R1758"/>
    <mergeCell ref="B1760:Q1760"/>
    <mergeCell ref="B1761:C1761"/>
    <mergeCell ref="D1761:E1761"/>
    <mergeCell ref="H1761:I1761"/>
    <mergeCell ref="L1761:M1761"/>
    <mergeCell ref="Q1761:R1761"/>
    <mergeCell ref="J1744:R1745"/>
    <mergeCell ref="B1731:R1731"/>
    <mergeCell ref="B1732:C1732"/>
    <mergeCell ref="D1732:E1732"/>
    <mergeCell ref="H1732:I1732"/>
    <mergeCell ref="L1732:M1732"/>
    <mergeCell ref="Q1732:R1732"/>
    <mergeCell ref="B1733:R1733"/>
    <mergeCell ref="B1734:C1734"/>
    <mergeCell ref="D1734:E1734"/>
    <mergeCell ref="H1734:I1734"/>
    <mergeCell ref="L1734:M1734"/>
    <mergeCell ref="B1735:R1735"/>
    <mergeCell ref="B1737:I1737"/>
    <mergeCell ref="J1737:R1739"/>
    <mergeCell ref="B1738:B1739"/>
    <mergeCell ref="C1738:C1739"/>
    <mergeCell ref="D1738:D1739"/>
    <mergeCell ref="E1738:F1738"/>
    <mergeCell ref="G1738:H1738"/>
    <mergeCell ref="I1738:I1739"/>
    <mergeCell ref="J1709:R1709"/>
    <mergeCell ref="J1710:R1710"/>
    <mergeCell ref="J1711:R1711"/>
    <mergeCell ref="J1712:R1712"/>
    <mergeCell ref="J1713:R1713"/>
    <mergeCell ref="J1714:R1714"/>
    <mergeCell ref="B1715:I1716"/>
    <mergeCell ref="J1715:R1716"/>
    <mergeCell ref="B1717:I1718"/>
    <mergeCell ref="J1717:R1720"/>
    <mergeCell ref="B1719:I1720"/>
    <mergeCell ref="B1722:R1724"/>
    <mergeCell ref="B1725:R1726"/>
    <mergeCell ref="B1727:R1727"/>
    <mergeCell ref="B1729:Q1729"/>
    <mergeCell ref="B1730:C1730"/>
    <mergeCell ref="D1730:E1730"/>
    <mergeCell ref="H1730:I1730"/>
    <mergeCell ref="L1730:M1730"/>
    <mergeCell ref="Q1730:R1730"/>
    <mergeCell ref="B1700:R1700"/>
    <mergeCell ref="B1701:C1701"/>
    <mergeCell ref="D1701:E1701"/>
    <mergeCell ref="H1701:I1701"/>
    <mergeCell ref="L1701:M1701"/>
    <mergeCell ref="Q1701:R1701"/>
    <mergeCell ref="B1702:R1702"/>
    <mergeCell ref="B1703:C1703"/>
    <mergeCell ref="D1703:E1703"/>
    <mergeCell ref="H1703:I1703"/>
    <mergeCell ref="L1703:M1703"/>
    <mergeCell ref="B1704:R1704"/>
    <mergeCell ref="B1706:I1706"/>
    <mergeCell ref="J1706:R1708"/>
    <mergeCell ref="B1707:B1708"/>
    <mergeCell ref="C1707:C1708"/>
    <mergeCell ref="D1707:D1708"/>
    <mergeCell ref="E1707:F1707"/>
    <mergeCell ref="G1707:H1707"/>
    <mergeCell ref="I1707:I1708"/>
    <mergeCell ref="B1684:I1685"/>
    <mergeCell ref="J1684:R1685"/>
    <mergeCell ref="B1686:I1687"/>
    <mergeCell ref="J1686:R1689"/>
    <mergeCell ref="B1688:I1689"/>
    <mergeCell ref="J1678:R1678"/>
    <mergeCell ref="J1679:R1679"/>
    <mergeCell ref="J1680:R1680"/>
    <mergeCell ref="J1681:R1681"/>
    <mergeCell ref="B1691:R1693"/>
    <mergeCell ref="B1694:R1695"/>
    <mergeCell ref="B1696:R1696"/>
    <mergeCell ref="B1698:Q1698"/>
    <mergeCell ref="B1699:C1699"/>
    <mergeCell ref="D1699:E1699"/>
    <mergeCell ref="H1699:I1699"/>
    <mergeCell ref="L1699:M1699"/>
    <mergeCell ref="Q1699:R1699"/>
    <mergeCell ref="J1682:R1683"/>
    <mergeCell ref="B1669:R1669"/>
    <mergeCell ref="B1670:C1670"/>
    <mergeCell ref="D1670:E1670"/>
    <mergeCell ref="H1670:I1670"/>
    <mergeCell ref="L1670:M1670"/>
    <mergeCell ref="Q1670:R1670"/>
    <mergeCell ref="B1671:R1671"/>
    <mergeCell ref="B1672:C1672"/>
    <mergeCell ref="D1672:E1672"/>
    <mergeCell ref="H1672:I1672"/>
    <mergeCell ref="L1672:M1672"/>
    <mergeCell ref="B1673:R1673"/>
    <mergeCell ref="B1675:I1675"/>
    <mergeCell ref="J1675:R1677"/>
    <mergeCell ref="B1676:B1677"/>
    <mergeCell ref="C1676:C1677"/>
    <mergeCell ref="D1676:D1677"/>
    <mergeCell ref="E1676:F1676"/>
    <mergeCell ref="G1676:H1676"/>
    <mergeCell ref="I1676:I1677"/>
    <mergeCell ref="J1650:R1650"/>
    <mergeCell ref="J1651:R1651"/>
    <mergeCell ref="J1652:R1652"/>
    <mergeCell ref="B1653:I1654"/>
    <mergeCell ref="J1653:R1654"/>
    <mergeCell ref="B1655:I1656"/>
    <mergeCell ref="J1655:R1658"/>
    <mergeCell ref="B1657:I1658"/>
    <mergeCell ref="B1660:R1662"/>
    <mergeCell ref="B1663:R1664"/>
    <mergeCell ref="B1665:R1665"/>
    <mergeCell ref="B1667:Q1667"/>
    <mergeCell ref="B1668:C1668"/>
    <mergeCell ref="D1668:E1668"/>
    <mergeCell ref="H1668:I1668"/>
    <mergeCell ref="L1668:M1668"/>
    <mergeCell ref="Q1668:R1668"/>
    <mergeCell ref="B1641:R1641"/>
    <mergeCell ref="B1642:C1642"/>
    <mergeCell ref="D1642:E1642"/>
    <mergeCell ref="H1642:I1642"/>
    <mergeCell ref="L1642:M1642"/>
    <mergeCell ref="Q1642:R1642"/>
    <mergeCell ref="B1643:R1643"/>
    <mergeCell ref="B1644:C1644"/>
    <mergeCell ref="D1644:E1644"/>
    <mergeCell ref="H1644:I1644"/>
    <mergeCell ref="L1644:M1644"/>
    <mergeCell ref="B1645:R1645"/>
    <mergeCell ref="B1647:I1647"/>
    <mergeCell ref="J1647:R1649"/>
    <mergeCell ref="B1648:B1649"/>
    <mergeCell ref="C1648:C1649"/>
    <mergeCell ref="D1648:D1649"/>
    <mergeCell ref="E1648:F1648"/>
    <mergeCell ref="G1648:H1648"/>
    <mergeCell ref="I1648:I1649"/>
    <mergeCell ref="J1622:R1622"/>
    <mergeCell ref="J1623:R1623"/>
    <mergeCell ref="J1624:R1624"/>
    <mergeCell ref="B1625:I1626"/>
    <mergeCell ref="J1625:R1626"/>
    <mergeCell ref="B1627:I1628"/>
    <mergeCell ref="J1627:R1630"/>
    <mergeCell ref="B1629:I1630"/>
    <mergeCell ref="B1632:R1634"/>
    <mergeCell ref="B1635:R1636"/>
    <mergeCell ref="B1637:R1637"/>
    <mergeCell ref="B1639:Q1639"/>
    <mergeCell ref="B1640:C1640"/>
    <mergeCell ref="D1640:E1640"/>
    <mergeCell ref="H1640:I1640"/>
    <mergeCell ref="L1640:M1640"/>
    <mergeCell ref="Q1640:R1640"/>
    <mergeCell ref="B1613:R1613"/>
    <mergeCell ref="B1614:C1614"/>
    <mergeCell ref="D1614:E1614"/>
    <mergeCell ref="H1614:I1614"/>
    <mergeCell ref="L1614:M1614"/>
    <mergeCell ref="Q1614:R1614"/>
    <mergeCell ref="B1615:R1615"/>
    <mergeCell ref="B1616:C1616"/>
    <mergeCell ref="D1616:E1616"/>
    <mergeCell ref="H1616:I1616"/>
    <mergeCell ref="L1616:M1616"/>
    <mergeCell ref="B1617:R1617"/>
    <mergeCell ref="B1619:I1619"/>
    <mergeCell ref="J1619:R1621"/>
    <mergeCell ref="B1620:B1621"/>
    <mergeCell ref="C1620:C1621"/>
    <mergeCell ref="D1620:D1621"/>
    <mergeCell ref="E1620:F1620"/>
    <mergeCell ref="G1620:H1620"/>
    <mergeCell ref="I1620:I1621"/>
    <mergeCell ref="J1594:R1594"/>
    <mergeCell ref="J1595:R1595"/>
    <mergeCell ref="J1596:R1596"/>
    <mergeCell ref="B1597:I1598"/>
    <mergeCell ref="J1597:R1598"/>
    <mergeCell ref="B1599:I1600"/>
    <mergeCell ref="J1599:R1602"/>
    <mergeCell ref="B1601:I1602"/>
    <mergeCell ref="B1604:R1606"/>
    <mergeCell ref="B1607:R1608"/>
    <mergeCell ref="B1609:R1609"/>
    <mergeCell ref="B1611:Q1611"/>
    <mergeCell ref="B1612:C1612"/>
    <mergeCell ref="D1612:E1612"/>
    <mergeCell ref="H1612:I1612"/>
    <mergeCell ref="L1612:M1612"/>
    <mergeCell ref="Q1612:R1612"/>
    <mergeCell ref="B1585:R1585"/>
    <mergeCell ref="B1586:C1586"/>
    <mergeCell ref="D1586:E1586"/>
    <mergeCell ref="H1586:I1586"/>
    <mergeCell ref="L1586:M1586"/>
    <mergeCell ref="Q1586:R1586"/>
    <mergeCell ref="B1587:R1587"/>
    <mergeCell ref="B1588:C1588"/>
    <mergeCell ref="D1588:E1588"/>
    <mergeCell ref="H1588:I1588"/>
    <mergeCell ref="L1588:M1588"/>
    <mergeCell ref="B1589:R1589"/>
    <mergeCell ref="B1591:I1591"/>
    <mergeCell ref="J1591:R1593"/>
    <mergeCell ref="B1592:B1593"/>
    <mergeCell ref="C1592:C1593"/>
    <mergeCell ref="D1592:D1593"/>
    <mergeCell ref="E1592:F1592"/>
    <mergeCell ref="G1592:H1592"/>
    <mergeCell ref="I1592:I1593"/>
    <mergeCell ref="J1567:R1567"/>
    <mergeCell ref="J1568:R1568"/>
    <mergeCell ref="B1569:I1570"/>
    <mergeCell ref="J1569:R1570"/>
    <mergeCell ref="B1571:I1572"/>
    <mergeCell ref="J1571:R1574"/>
    <mergeCell ref="B1573:I1574"/>
    <mergeCell ref="J1566:R1566"/>
    <mergeCell ref="B1576:R1578"/>
    <mergeCell ref="B1579:R1580"/>
    <mergeCell ref="B1581:R1581"/>
    <mergeCell ref="B1583:Q1583"/>
    <mergeCell ref="B1584:C1584"/>
    <mergeCell ref="D1584:E1584"/>
    <mergeCell ref="H1584:I1584"/>
    <mergeCell ref="L1584:M1584"/>
    <mergeCell ref="Q1584:R1584"/>
    <mergeCell ref="B1558:C1558"/>
    <mergeCell ref="D1558:E1558"/>
    <mergeCell ref="H1558:I1558"/>
    <mergeCell ref="L1558:M1558"/>
    <mergeCell ref="Q1558:R1558"/>
    <mergeCell ref="B1559:R1559"/>
    <mergeCell ref="B1560:C1560"/>
    <mergeCell ref="D1560:E1560"/>
    <mergeCell ref="H1560:I1560"/>
    <mergeCell ref="L1560:M1560"/>
    <mergeCell ref="B1561:R1561"/>
    <mergeCell ref="B1563:I1563"/>
    <mergeCell ref="J1563:R1565"/>
    <mergeCell ref="B1564:B1565"/>
    <mergeCell ref="C1564:C1565"/>
    <mergeCell ref="D1564:D1565"/>
    <mergeCell ref="E1564:F1564"/>
    <mergeCell ref="G1564:H1564"/>
    <mergeCell ref="I1564:I1565"/>
    <mergeCell ref="J1539:R1539"/>
    <mergeCell ref="J1540:R1540"/>
    <mergeCell ref="B1541:I1542"/>
    <mergeCell ref="J1541:R1542"/>
    <mergeCell ref="B1543:I1544"/>
    <mergeCell ref="J1543:R1546"/>
    <mergeCell ref="B1545:I1546"/>
    <mergeCell ref="B1548:R1550"/>
    <mergeCell ref="B1551:R1552"/>
    <mergeCell ref="B1553:R1553"/>
    <mergeCell ref="B1555:Q1555"/>
    <mergeCell ref="B1556:C1556"/>
    <mergeCell ref="D1556:E1556"/>
    <mergeCell ref="H1556:I1556"/>
    <mergeCell ref="L1556:M1556"/>
    <mergeCell ref="Q1556:R1556"/>
    <mergeCell ref="B1557:R1557"/>
    <mergeCell ref="B1530:R1530"/>
    <mergeCell ref="B1531:C1531"/>
    <mergeCell ref="D1531:E1531"/>
    <mergeCell ref="H1531:I1531"/>
    <mergeCell ref="L1531:M1531"/>
    <mergeCell ref="Q1531:R1531"/>
    <mergeCell ref="B1532:R1532"/>
    <mergeCell ref="B1533:C1533"/>
    <mergeCell ref="D1533:E1533"/>
    <mergeCell ref="H1533:I1533"/>
    <mergeCell ref="L1533:M1533"/>
    <mergeCell ref="B1534:R1534"/>
    <mergeCell ref="B1536:I1536"/>
    <mergeCell ref="J1536:R1538"/>
    <mergeCell ref="B1537:B1538"/>
    <mergeCell ref="C1537:C1538"/>
    <mergeCell ref="D1537:D1538"/>
    <mergeCell ref="E1537:F1537"/>
    <mergeCell ref="G1537:H1537"/>
    <mergeCell ref="I1537:I1538"/>
    <mergeCell ref="J1512:R1512"/>
    <mergeCell ref="J1513:R1513"/>
    <mergeCell ref="B1514:I1515"/>
    <mergeCell ref="J1514:R1515"/>
    <mergeCell ref="B1516:I1517"/>
    <mergeCell ref="J1516:R1519"/>
    <mergeCell ref="B1518:I1519"/>
    <mergeCell ref="B1521:R1523"/>
    <mergeCell ref="B1524:R1525"/>
    <mergeCell ref="B1526:R1526"/>
    <mergeCell ref="B1528:Q1528"/>
    <mergeCell ref="B1529:C1529"/>
    <mergeCell ref="D1529:E1529"/>
    <mergeCell ref="H1529:I1529"/>
    <mergeCell ref="L1529:M1529"/>
    <mergeCell ref="Q1529:R1529"/>
    <mergeCell ref="B1503:R1503"/>
    <mergeCell ref="B1504:C1504"/>
    <mergeCell ref="D1504:E1504"/>
    <mergeCell ref="H1504:I1504"/>
    <mergeCell ref="L1504:M1504"/>
    <mergeCell ref="Q1504:R1504"/>
    <mergeCell ref="B1505:R1505"/>
    <mergeCell ref="B1506:C1506"/>
    <mergeCell ref="D1506:E1506"/>
    <mergeCell ref="H1506:I1506"/>
    <mergeCell ref="L1506:M1506"/>
    <mergeCell ref="B1507:R1507"/>
    <mergeCell ref="B1509:I1509"/>
    <mergeCell ref="J1509:R1511"/>
    <mergeCell ref="B1510:B1511"/>
    <mergeCell ref="C1510:C1511"/>
    <mergeCell ref="D1510:D1511"/>
    <mergeCell ref="E1510:F1510"/>
    <mergeCell ref="G1510:H1510"/>
    <mergeCell ref="I1510:I1511"/>
    <mergeCell ref="J1481:R1481"/>
    <mergeCell ref="J1482:R1482"/>
    <mergeCell ref="J1483:R1483"/>
    <mergeCell ref="J1484:R1484"/>
    <mergeCell ref="B1487:I1488"/>
    <mergeCell ref="J1487:R1488"/>
    <mergeCell ref="B1489:I1490"/>
    <mergeCell ref="J1489:R1492"/>
    <mergeCell ref="B1491:I1492"/>
    <mergeCell ref="B1494:R1496"/>
    <mergeCell ref="B1497:R1498"/>
    <mergeCell ref="B1499:R1499"/>
    <mergeCell ref="B1501:Q1501"/>
    <mergeCell ref="B1502:C1502"/>
    <mergeCell ref="D1502:E1502"/>
    <mergeCell ref="H1502:I1502"/>
    <mergeCell ref="L1502:M1502"/>
    <mergeCell ref="Q1502:R1502"/>
    <mergeCell ref="B1472:R1472"/>
    <mergeCell ref="B1473:C1473"/>
    <mergeCell ref="D1473:E1473"/>
    <mergeCell ref="H1473:I1473"/>
    <mergeCell ref="L1473:M1473"/>
    <mergeCell ref="Q1473:R1473"/>
    <mergeCell ref="B1474:R1474"/>
    <mergeCell ref="B1475:C1475"/>
    <mergeCell ref="D1475:E1475"/>
    <mergeCell ref="H1475:I1475"/>
    <mergeCell ref="L1475:M1475"/>
    <mergeCell ref="B1476:R1476"/>
    <mergeCell ref="B1478:I1478"/>
    <mergeCell ref="J1478:R1480"/>
    <mergeCell ref="B1479:B1480"/>
    <mergeCell ref="C1479:C1480"/>
    <mergeCell ref="D1479:D1480"/>
    <mergeCell ref="E1479:F1479"/>
    <mergeCell ref="G1479:H1479"/>
    <mergeCell ref="I1479:I1480"/>
    <mergeCell ref="J1450:R1450"/>
    <mergeCell ref="J1451:R1451"/>
    <mergeCell ref="J1452:R1452"/>
    <mergeCell ref="J1453:R1453"/>
    <mergeCell ref="B1456:I1457"/>
    <mergeCell ref="J1456:R1457"/>
    <mergeCell ref="B1458:I1459"/>
    <mergeCell ref="J1458:R1461"/>
    <mergeCell ref="B1460:I1461"/>
    <mergeCell ref="B1463:R1465"/>
    <mergeCell ref="B1466:R1467"/>
    <mergeCell ref="B1468:R1468"/>
    <mergeCell ref="B1470:Q1470"/>
    <mergeCell ref="B1471:C1471"/>
    <mergeCell ref="D1471:E1471"/>
    <mergeCell ref="H1471:I1471"/>
    <mergeCell ref="L1471:M1471"/>
    <mergeCell ref="Q1471:R1471"/>
    <mergeCell ref="B1441:R1441"/>
    <mergeCell ref="B1442:C1442"/>
    <mergeCell ref="D1442:E1442"/>
    <mergeCell ref="H1442:I1442"/>
    <mergeCell ref="L1442:M1442"/>
    <mergeCell ref="Q1442:R1442"/>
    <mergeCell ref="B1443:R1443"/>
    <mergeCell ref="B1444:C1444"/>
    <mergeCell ref="D1444:E1444"/>
    <mergeCell ref="H1444:I1444"/>
    <mergeCell ref="L1444:M1444"/>
    <mergeCell ref="B1445:R1445"/>
    <mergeCell ref="B1447:I1447"/>
    <mergeCell ref="J1447:R1449"/>
    <mergeCell ref="B1448:B1449"/>
    <mergeCell ref="C1448:C1449"/>
    <mergeCell ref="D1448:D1449"/>
    <mergeCell ref="E1448:F1448"/>
    <mergeCell ref="G1448:H1448"/>
    <mergeCell ref="I1448:I1449"/>
    <mergeCell ref="B1425:I1426"/>
    <mergeCell ref="J1425:R1426"/>
    <mergeCell ref="B1427:I1428"/>
    <mergeCell ref="J1427:R1430"/>
    <mergeCell ref="B1429:I1430"/>
    <mergeCell ref="J1419:R1419"/>
    <mergeCell ref="J1420:R1420"/>
    <mergeCell ref="J1421:R1421"/>
    <mergeCell ref="B1432:R1434"/>
    <mergeCell ref="B1435:R1436"/>
    <mergeCell ref="B1437:R1437"/>
    <mergeCell ref="B1439:Q1439"/>
    <mergeCell ref="B1440:C1440"/>
    <mergeCell ref="D1440:E1440"/>
    <mergeCell ref="H1440:I1440"/>
    <mergeCell ref="L1440:M1440"/>
    <mergeCell ref="Q1440:R1440"/>
    <mergeCell ref="B1412:R1412"/>
    <mergeCell ref="B1413:C1413"/>
    <mergeCell ref="D1413:E1413"/>
    <mergeCell ref="H1413:I1413"/>
    <mergeCell ref="L1413:M1413"/>
    <mergeCell ref="B1414:R1414"/>
    <mergeCell ref="B1416:I1416"/>
    <mergeCell ref="J1416:R1418"/>
    <mergeCell ref="B1417:B1418"/>
    <mergeCell ref="C1417:C1418"/>
    <mergeCell ref="D1417:D1418"/>
    <mergeCell ref="E1417:F1417"/>
    <mergeCell ref="G1417:H1417"/>
    <mergeCell ref="I1417:I1418"/>
    <mergeCell ref="J1422:R1422"/>
    <mergeCell ref="J1423:R1423"/>
    <mergeCell ref="J1424:R1424"/>
    <mergeCell ref="B1396:I1397"/>
    <mergeCell ref="J1396:R1399"/>
    <mergeCell ref="B1398:I1399"/>
    <mergeCell ref="B1401:R1403"/>
    <mergeCell ref="B1404:R1405"/>
    <mergeCell ref="B1406:R1406"/>
    <mergeCell ref="B1408:Q1408"/>
    <mergeCell ref="B1409:C1409"/>
    <mergeCell ref="D1409:E1409"/>
    <mergeCell ref="H1409:I1409"/>
    <mergeCell ref="L1409:M1409"/>
    <mergeCell ref="Q1409:R1409"/>
    <mergeCell ref="B1410:R1410"/>
    <mergeCell ref="B1411:C1411"/>
    <mergeCell ref="D1411:E1411"/>
    <mergeCell ref="H1411:I1411"/>
    <mergeCell ref="L1411:M1411"/>
    <mergeCell ref="Q1411:R1411"/>
    <mergeCell ref="B1386:R1386"/>
    <mergeCell ref="B1388:I1388"/>
    <mergeCell ref="J1388:R1390"/>
    <mergeCell ref="B1389:B1390"/>
    <mergeCell ref="C1389:C1390"/>
    <mergeCell ref="D1389:D1390"/>
    <mergeCell ref="E1389:F1389"/>
    <mergeCell ref="G1389:H1389"/>
    <mergeCell ref="I1389:I1390"/>
    <mergeCell ref="J1391:R1391"/>
    <mergeCell ref="B1394:I1395"/>
    <mergeCell ref="J1394:R1395"/>
    <mergeCell ref="B1373:R1375"/>
    <mergeCell ref="B1376:R1377"/>
    <mergeCell ref="B1378:R1378"/>
    <mergeCell ref="B1380:Q1380"/>
    <mergeCell ref="B1381:C1381"/>
    <mergeCell ref="D1381:E1381"/>
    <mergeCell ref="H1381:I1381"/>
    <mergeCell ref="L1381:M1381"/>
    <mergeCell ref="Q1381:R1381"/>
    <mergeCell ref="B1382:R1382"/>
    <mergeCell ref="B1383:C1383"/>
    <mergeCell ref="D1383:E1383"/>
    <mergeCell ref="H1383:I1383"/>
    <mergeCell ref="L1383:M1383"/>
    <mergeCell ref="Q1383:R1383"/>
    <mergeCell ref="B1384:R1384"/>
    <mergeCell ref="B1385:C1385"/>
    <mergeCell ref="D1385:E1385"/>
    <mergeCell ref="B1339:I1340"/>
    <mergeCell ref="H1385:I1385"/>
    <mergeCell ref="L1385:M1385"/>
    <mergeCell ref="J1360:R1360"/>
    <mergeCell ref="J1361:R1361"/>
    <mergeCell ref="J1362:R1362"/>
    <mergeCell ref="J1363:R1363"/>
    <mergeCell ref="B1342:R1344"/>
    <mergeCell ref="B1345:R1346"/>
    <mergeCell ref="B1347:R1347"/>
    <mergeCell ref="B1349:Q1349"/>
    <mergeCell ref="B1350:C1350"/>
    <mergeCell ref="D1350:E1350"/>
    <mergeCell ref="H1350:I1350"/>
    <mergeCell ref="L1350:M1350"/>
    <mergeCell ref="Q1350:R1350"/>
    <mergeCell ref="B1366:I1367"/>
    <mergeCell ref="J1366:R1367"/>
    <mergeCell ref="B1368:I1369"/>
    <mergeCell ref="J1368:R1371"/>
    <mergeCell ref="B1370:I1371"/>
    <mergeCell ref="B1351:R1351"/>
    <mergeCell ref="B1352:C1352"/>
    <mergeCell ref="D1352:E1352"/>
    <mergeCell ref="H1352:I1352"/>
    <mergeCell ref="L1352:M1352"/>
    <mergeCell ref="Q1352:R1352"/>
    <mergeCell ref="B1353:R1353"/>
    <mergeCell ref="B1354:C1354"/>
    <mergeCell ref="D1354:E1354"/>
    <mergeCell ref="H1354:I1354"/>
    <mergeCell ref="B1322:R1322"/>
    <mergeCell ref="B1323:C1323"/>
    <mergeCell ref="D1323:E1323"/>
    <mergeCell ref="H1323:I1323"/>
    <mergeCell ref="L1323:M1323"/>
    <mergeCell ref="B1324:R1324"/>
    <mergeCell ref="B1326:I1326"/>
    <mergeCell ref="J1326:R1328"/>
    <mergeCell ref="B1327:B1328"/>
    <mergeCell ref="C1327:C1328"/>
    <mergeCell ref="D1327:D1328"/>
    <mergeCell ref="E1327:F1327"/>
    <mergeCell ref="G1327:H1327"/>
    <mergeCell ref="I1327:I1328"/>
    <mergeCell ref="L1354:M1354"/>
    <mergeCell ref="B1355:R1355"/>
    <mergeCell ref="B1357:I1357"/>
    <mergeCell ref="J1357:R1359"/>
    <mergeCell ref="B1358:B1359"/>
    <mergeCell ref="C1358:C1359"/>
    <mergeCell ref="D1358:D1359"/>
    <mergeCell ref="E1358:F1358"/>
    <mergeCell ref="G1358:H1358"/>
    <mergeCell ref="I1358:I1359"/>
    <mergeCell ref="J1329:R1329"/>
    <mergeCell ref="J1330:R1330"/>
    <mergeCell ref="J1331:R1331"/>
    <mergeCell ref="J1332:R1332"/>
    <mergeCell ref="B1335:I1336"/>
    <mergeCell ref="J1335:R1336"/>
    <mergeCell ref="B1337:I1338"/>
    <mergeCell ref="J1337:R1340"/>
    <mergeCell ref="B1306:I1307"/>
    <mergeCell ref="J1306:R1309"/>
    <mergeCell ref="B1308:I1309"/>
    <mergeCell ref="B1311:R1313"/>
    <mergeCell ref="B1314:R1315"/>
    <mergeCell ref="B1316:R1316"/>
    <mergeCell ref="B1318:Q1318"/>
    <mergeCell ref="B1319:C1319"/>
    <mergeCell ref="D1319:E1319"/>
    <mergeCell ref="H1319:I1319"/>
    <mergeCell ref="L1319:M1319"/>
    <mergeCell ref="Q1319:R1319"/>
    <mergeCell ref="B1320:R1320"/>
    <mergeCell ref="B1321:C1321"/>
    <mergeCell ref="D1321:E1321"/>
    <mergeCell ref="H1321:I1321"/>
    <mergeCell ref="L1321:M1321"/>
    <mergeCell ref="Q1321:R1321"/>
    <mergeCell ref="B1293:R1293"/>
    <mergeCell ref="B1295:I1295"/>
    <mergeCell ref="J1295:R1297"/>
    <mergeCell ref="B1296:B1297"/>
    <mergeCell ref="C1296:C1297"/>
    <mergeCell ref="D1296:D1297"/>
    <mergeCell ref="E1296:F1296"/>
    <mergeCell ref="G1296:H1296"/>
    <mergeCell ref="I1296:I1297"/>
    <mergeCell ref="J1298:R1298"/>
    <mergeCell ref="J1299:R1299"/>
    <mergeCell ref="J1300:R1300"/>
    <mergeCell ref="J1301:R1301"/>
    <mergeCell ref="B1304:I1305"/>
    <mergeCell ref="J1304:R1305"/>
    <mergeCell ref="J1302:R1303"/>
    <mergeCell ref="B1280:R1282"/>
    <mergeCell ref="B1283:R1284"/>
    <mergeCell ref="B1285:R1285"/>
    <mergeCell ref="B1287:Q1287"/>
    <mergeCell ref="B1288:C1288"/>
    <mergeCell ref="D1288:E1288"/>
    <mergeCell ref="H1288:I1288"/>
    <mergeCell ref="L1288:M1288"/>
    <mergeCell ref="Q1288:R1288"/>
    <mergeCell ref="B1289:R1289"/>
    <mergeCell ref="B1290:C1290"/>
    <mergeCell ref="D1290:E1290"/>
    <mergeCell ref="H1290:I1290"/>
    <mergeCell ref="L1290:M1290"/>
    <mergeCell ref="Q1290:R1290"/>
    <mergeCell ref="B1291:R1291"/>
    <mergeCell ref="B1292:C1292"/>
    <mergeCell ref="D1292:E1292"/>
    <mergeCell ref="H1292:I1292"/>
    <mergeCell ref="L1292:M1292"/>
    <mergeCell ref="B1262:R1262"/>
    <mergeCell ref="B1264:I1264"/>
    <mergeCell ref="J1264:R1266"/>
    <mergeCell ref="B1265:B1266"/>
    <mergeCell ref="C1265:C1266"/>
    <mergeCell ref="D1265:D1266"/>
    <mergeCell ref="E1265:F1265"/>
    <mergeCell ref="G1265:H1265"/>
    <mergeCell ref="I1265:I1266"/>
    <mergeCell ref="J1267:R1267"/>
    <mergeCell ref="J1268:R1268"/>
    <mergeCell ref="J1269:R1269"/>
    <mergeCell ref="J1270:R1270"/>
    <mergeCell ref="B1273:I1274"/>
    <mergeCell ref="J1273:R1274"/>
    <mergeCell ref="B1275:I1276"/>
    <mergeCell ref="J1275:R1278"/>
    <mergeCell ref="B1277:I1278"/>
    <mergeCell ref="B1249:R1251"/>
    <mergeCell ref="B1252:R1253"/>
    <mergeCell ref="B1254:R1254"/>
    <mergeCell ref="B1256:Q1256"/>
    <mergeCell ref="B1257:C1257"/>
    <mergeCell ref="D1257:E1257"/>
    <mergeCell ref="H1257:I1257"/>
    <mergeCell ref="L1257:M1257"/>
    <mergeCell ref="Q1257:R1257"/>
    <mergeCell ref="B1258:R1258"/>
    <mergeCell ref="B1259:C1259"/>
    <mergeCell ref="D1259:E1259"/>
    <mergeCell ref="H1259:I1259"/>
    <mergeCell ref="L1259:M1259"/>
    <mergeCell ref="Q1259:R1259"/>
    <mergeCell ref="B1260:R1260"/>
    <mergeCell ref="B1261:C1261"/>
    <mergeCell ref="D1261:E1261"/>
    <mergeCell ref="H1261:I1261"/>
    <mergeCell ref="L1261:M1261"/>
    <mergeCell ref="B1231:R1231"/>
    <mergeCell ref="B1233:I1233"/>
    <mergeCell ref="J1233:R1235"/>
    <mergeCell ref="B1234:B1235"/>
    <mergeCell ref="C1234:C1235"/>
    <mergeCell ref="D1234:D1235"/>
    <mergeCell ref="E1234:F1234"/>
    <mergeCell ref="G1234:H1234"/>
    <mergeCell ref="I1234:I1235"/>
    <mergeCell ref="J1236:R1236"/>
    <mergeCell ref="J1237:R1237"/>
    <mergeCell ref="J1238:R1238"/>
    <mergeCell ref="J1239:R1239"/>
    <mergeCell ref="B1242:I1243"/>
    <mergeCell ref="J1242:R1243"/>
    <mergeCell ref="B1244:I1245"/>
    <mergeCell ref="J1244:R1247"/>
    <mergeCell ref="B1246:I1247"/>
    <mergeCell ref="B1218:R1220"/>
    <mergeCell ref="B1221:R1222"/>
    <mergeCell ref="B1223:R1223"/>
    <mergeCell ref="B1225:Q1225"/>
    <mergeCell ref="B1226:C1226"/>
    <mergeCell ref="D1226:E1226"/>
    <mergeCell ref="H1226:I1226"/>
    <mergeCell ref="L1226:M1226"/>
    <mergeCell ref="Q1226:R1226"/>
    <mergeCell ref="B1227:R1227"/>
    <mergeCell ref="B1228:C1228"/>
    <mergeCell ref="D1228:E1228"/>
    <mergeCell ref="H1228:I1228"/>
    <mergeCell ref="L1228:M1228"/>
    <mergeCell ref="Q1228:R1228"/>
    <mergeCell ref="B1229:R1229"/>
    <mergeCell ref="B1230:C1230"/>
    <mergeCell ref="D1230:E1230"/>
    <mergeCell ref="H1230:I1230"/>
    <mergeCell ref="L1230:M1230"/>
    <mergeCell ref="B670:I671"/>
    <mergeCell ref="J670:R671"/>
    <mergeCell ref="B672:I673"/>
    <mergeCell ref="J672:R675"/>
    <mergeCell ref="B674:I675"/>
    <mergeCell ref="J664:R664"/>
    <mergeCell ref="J665:R665"/>
    <mergeCell ref="J666:R666"/>
    <mergeCell ref="J667:R667"/>
    <mergeCell ref="B659:R659"/>
    <mergeCell ref="B661:I661"/>
    <mergeCell ref="J661:R663"/>
    <mergeCell ref="B662:B663"/>
    <mergeCell ref="C662:C663"/>
    <mergeCell ref="D662:D663"/>
    <mergeCell ref="E662:F662"/>
    <mergeCell ref="G662:H662"/>
    <mergeCell ref="I662:I663"/>
    <mergeCell ref="J668:R669"/>
    <mergeCell ref="B657:R657"/>
    <mergeCell ref="B658:C658"/>
    <mergeCell ref="D658:E658"/>
    <mergeCell ref="H658:I658"/>
    <mergeCell ref="B655:R655"/>
    <mergeCell ref="B656:C656"/>
    <mergeCell ref="D656:E656"/>
    <mergeCell ref="H656:I656"/>
    <mergeCell ref="Q656:R656"/>
    <mergeCell ref="B646:R648"/>
    <mergeCell ref="B649:R650"/>
    <mergeCell ref="B651:R651"/>
    <mergeCell ref="B653:Q653"/>
    <mergeCell ref="B654:C654"/>
    <mergeCell ref="D654:E654"/>
    <mergeCell ref="H654:I654"/>
    <mergeCell ref="Q654:R654"/>
    <mergeCell ref="B639:I640"/>
    <mergeCell ref="J639:R640"/>
    <mergeCell ref="B641:I642"/>
    <mergeCell ref="J641:R644"/>
    <mergeCell ref="B643:I644"/>
    <mergeCell ref="J633:R633"/>
    <mergeCell ref="J634:R634"/>
    <mergeCell ref="J635:R635"/>
    <mergeCell ref="J636:R636"/>
    <mergeCell ref="B628:R628"/>
    <mergeCell ref="B630:I630"/>
    <mergeCell ref="J630:R632"/>
    <mergeCell ref="B631:B632"/>
    <mergeCell ref="C631:C632"/>
    <mergeCell ref="D631:D632"/>
    <mergeCell ref="E631:F631"/>
    <mergeCell ref="G631:H631"/>
    <mergeCell ref="I631:I632"/>
    <mergeCell ref="J637:R638"/>
    <mergeCell ref="B626:R626"/>
    <mergeCell ref="B627:C627"/>
    <mergeCell ref="D627:E627"/>
    <mergeCell ref="H627:I627"/>
    <mergeCell ref="B624:R624"/>
    <mergeCell ref="B625:C625"/>
    <mergeCell ref="D625:E625"/>
    <mergeCell ref="H625:I625"/>
    <mergeCell ref="Q625:R625"/>
    <mergeCell ref="B615:R617"/>
    <mergeCell ref="B618:R619"/>
    <mergeCell ref="B620:R620"/>
    <mergeCell ref="B622:Q622"/>
    <mergeCell ref="B623:C623"/>
    <mergeCell ref="D623:E623"/>
    <mergeCell ref="H623:I623"/>
    <mergeCell ref="Q623:R623"/>
    <mergeCell ref="B608:I609"/>
    <mergeCell ref="J608:R609"/>
    <mergeCell ref="B610:I611"/>
    <mergeCell ref="J610:R613"/>
    <mergeCell ref="B612:I613"/>
    <mergeCell ref="J602:R602"/>
    <mergeCell ref="J603:R603"/>
    <mergeCell ref="J604:R604"/>
    <mergeCell ref="J605:R605"/>
    <mergeCell ref="B597:R597"/>
    <mergeCell ref="B599:I599"/>
    <mergeCell ref="J599:R601"/>
    <mergeCell ref="B600:B601"/>
    <mergeCell ref="C600:C601"/>
    <mergeCell ref="D600:D601"/>
    <mergeCell ref="E600:F600"/>
    <mergeCell ref="G600:H600"/>
    <mergeCell ref="I600:I601"/>
    <mergeCell ref="J606:R607"/>
    <mergeCell ref="B595:R595"/>
    <mergeCell ref="B596:C596"/>
    <mergeCell ref="D596:E596"/>
    <mergeCell ref="H596:I596"/>
    <mergeCell ref="B593:R593"/>
    <mergeCell ref="B594:C594"/>
    <mergeCell ref="D594:E594"/>
    <mergeCell ref="H594:I594"/>
    <mergeCell ref="Q594:R594"/>
    <mergeCell ref="B584:R586"/>
    <mergeCell ref="B587:R588"/>
    <mergeCell ref="B589:R589"/>
    <mergeCell ref="B591:Q591"/>
    <mergeCell ref="B592:C592"/>
    <mergeCell ref="D592:E592"/>
    <mergeCell ref="H592:I592"/>
    <mergeCell ref="Q592:R592"/>
    <mergeCell ref="B577:I578"/>
    <mergeCell ref="J577:R578"/>
    <mergeCell ref="B579:I580"/>
    <mergeCell ref="J579:R582"/>
    <mergeCell ref="B581:I582"/>
    <mergeCell ref="J571:R571"/>
    <mergeCell ref="J572:R572"/>
    <mergeCell ref="J573:R573"/>
    <mergeCell ref="J574:R574"/>
    <mergeCell ref="B566:R566"/>
    <mergeCell ref="B568:I568"/>
    <mergeCell ref="J568:R570"/>
    <mergeCell ref="B569:B570"/>
    <mergeCell ref="C569:C570"/>
    <mergeCell ref="D569:D570"/>
    <mergeCell ref="E569:F569"/>
    <mergeCell ref="G569:H569"/>
    <mergeCell ref="I569:I570"/>
    <mergeCell ref="J575:R576"/>
    <mergeCell ref="B564:R564"/>
    <mergeCell ref="B565:C565"/>
    <mergeCell ref="D565:E565"/>
    <mergeCell ref="H565:I565"/>
    <mergeCell ref="B562:R562"/>
    <mergeCell ref="B563:C563"/>
    <mergeCell ref="D563:E563"/>
    <mergeCell ref="H563:I563"/>
    <mergeCell ref="Q563:R563"/>
    <mergeCell ref="B553:R555"/>
    <mergeCell ref="B556:R557"/>
    <mergeCell ref="B558:R558"/>
    <mergeCell ref="B560:Q560"/>
    <mergeCell ref="B561:C561"/>
    <mergeCell ref="D561:E561"/>
    <mergeCell ref="H561:I561"/>
    <mergeCell ref="Q561:R561"/>
    <mergeCell ref="B546:I547"/>
    <mergeCell ref="J546:R547"/>
    <mergeCell ref="B548:I549"/>
    <mergeCell ref="J548:R551"/>
    <mergeCell ref="B550:I551"/>
    <mergeCell ref="J540:R540"/>
    <mergeCell ref="J541:R541"/>
    <mergeCell ref="J542:R542"/>
    <mergeCell ref="J543:R543"/>
    <mergeCell ref="B535:R535"/>
    <mergeCell ref="B537:I537"/>
    <mergeCell ref="J537:R539"/>
    <mergeCell ref="B538:B539"/>
    <mergeCell ref="C538:C539"/>
    <mergeCell ref="D538:D539"/>
    <mergeCell ref="E538:F538"/>
    <mergeCell ref="G538:H538"/>
    <mergeCell ref="I538:I539"/>
    <mergeCell ref="J544:R545"/>
    <mergeCell ref="B533:R533"/>
    <mergeCell ref="B534:C534"/>
    <mergeCell ref="D534:E534"/>
    <mergeCell ref="H534:I534"/>
    <mergeCell ref="B531:R531"/>
    <mergeCell ref="B532:C532"/>
    <mergeCell ref="D532:E532"/>
    <mergeCell ref="H532:I532"/>
    <mergeCell ref="Q532:R532"/>
    <mergeCell ref="B522:R524"/>
    <mergeCell ref="B525:R526"/>
    <mergeCell ref="B527:R527"/>
    <mergeCell ref="B529:Q529"/>
    <mergeCell ref="B530:C530"/>
    <mergeCell ref="D530:E530"/>
    <mergeCell ref="H530:I530"/>
    <mergeCell ref="Q530:R530"/>
    <mergeCell ref="B515:I516"/>
    <mergeCell ref="J515:R516"/>
    <mergeCell ref="B517:I518"/>
    <mergeCell ref="J517:R520"/>
    <mergeCell ref="B519:I520"/>
    <mergeCell ref="J509:R509"/>
    <mergeCell ref="J510:R510"/>
    <mergeCell ref="J511:R511"/>
    <mergeCell ref="J512:R512"/>
    <mergeCell ref="B504:R504"/>
    <mergeCell ref="B506:I506"/>
    <mergeCell ref="J506:R508"/>
    <mergeCell ref="B507:B508"/>
    <mergeCell ref="C507:C508"/>
    <mergeCell ref="D507:D508"/>
    <mergeCell ref="E507:F507"/>
    <mergeCell ref="G507:H507"/>
    <mergeCell ref="I507:I508"/>
    <mergeCell ref="J513:R514"/>
    <mergeCell ref="B502:R502"/>
    <mergeCell ref="B503:C503"/>
    <mergeCell ref="D503:E503"/>
    <mergeCell ref="H503:I503"/>
    <mergeCell ref="B500:R500"/>
    <mergeCell ref="B501:C501"/>
    <mergeCell ref="D501:E501"/>
    <mergeCell ref="H501:I501"/>
    <mergeCell ref="Q501:R501"/>
    <mergeCell ref="B491:R493"/>
    <mergeCell ref="B494:R495"/>
    <mergeCell ref="B496:R496"/>
    <mergeCell ref="B498:Q498"/>
    <mergeCell ref="B499:C499"/>
    <mergeCell ref="D499:E499"/>
    <mergeCell ref="H499:I499"/>
    <mergeCell ref="Q499:R499"/>
    <mergeCell ref="B484:I485"/>
    <mergeCell ref="J484:R485"/>
    <mergeCell ref="B486:I487"/>
    <mergeCell ref="J486:R489"/>
    <mergeCell ref="B488:I489"/>
    <mergeCell ref="J478:R478"/>
    <mergeCell ref="J479:R479"/>
    <mergeCell ref="J480:R480"/>
    <mergeCell ref="J481:R481"/>
    <mergeCell ref="B473:R473"/>
    <mergeCell ref="B475:I475"/>
    <mergeCell ref="J475:R477"/>
    <mergeCell ref="B476:B477"/>
    <mergeCell ref="C476:C477"/>
    <mergeCell ref="D476:D477"/>
    <mergeCell ref="E476:F476"/>
    <mergeCell ref="G476:H476"/>
    <mergeCell ref="I476:I477"/>
    <mergeCell ref="J482:R483"/>
    <mergeCell ref="B471:R471"/>
    <mergeCell ref="B472:C472"/>
    <mergeCell ref="D472:E472"/>
    <mergeCell ref="H472:I472"/>
    <mergeCell ref="B469:R469"/>
    <mergeCell ref="B470:C470"/>
    <mergeCell ref="D470:E470"/>
    <mergeCell ref="H470:I470"/>
    <mergeCell ref="Q470:R470"/>
    <mergeCell ref="B460:R462"/>
    <mergeCell ref="B463:R464"/>
    <mergeCell ref="B465:R465"/>
    <mergeCell ref="B467:Q467"/>
    <mergeCell ref="B468:C468"/>
    <mergeCell ref="D468:E468"/>
    <mergeCell ref="H468:I468"/>
    <mergeCell ref="Q468:R468"/>
    <mergeCell ref="B453:I454"/>
    <mergeCell ref="J453:R454"/>
    <mergeCell ref="B455:I456"/>
    <mergeCell ref="J455:R458"/>
    <mergeCell ref="B457:I458"/>
    <mergeCell ref="J447:R447"/>
    <mergeCell ref="J448:R448"/>
    <mergeCell ref="J449:R449"/>
    <mergeCell ref="J450:R450"/>
    <mergeCell ref="B442:R442"/>
    <mergeCell ref="B444:I444"/>
    <mergeCell ref="J444:R446"/>
    <mergeCell ref="B445:B446"/>
    <mergeCell ref="C445:C446"/>
    <mergeCell ref="D445:D446"/>
    <mergeCell ref="E445:F445"/>
    <mergeCell ref="G445:H445"/>
    <mergeCell ref="I445:I446"/>
    <mergeCell ref="J451:R452"/>
    <mergeCell ref="B440:R440"/>
    <mergeCell ref="B441:C441"/>
    <mergeCell ref="D441:E441"/>
    <mergeCell ref="H441:I441"/>
    <mergeCell ref="B438:R438"/>
    <mergeCell ref="B439:C439"/>
    <mergeCell ref="D439:E439"/>
    <mergeCell ref="H439:I439"/>
    <mergeCell ref="Q439:R439"/>
    <mergeCell ref="B429:R431"/>
    <mergeCell ref="B432:R433"/>
    <mergeCell ref="B434:R434"/>
    <mergeCell ref="B436:Q436"/>
    <mergeCell ref="B437:C437"/>
    <mergeCell ref="D437:E437"/>
    <mergeCell ref="H437:I437"/>
    <mergeCell ref="Q437:R437"/>
    <mergeCell ref="B422:I423"/>
    <mergeCell ref="J422:R423"/>
    <mergeCell ref="B424:I425"/>
    <mergeCell ref="J424:R427"/>
    <mergeCell ref="B426:I427"/>
    <mergeCell ref="J416:R416"/>
    <mergeCell ref="J417:R417"/>
    <mergeCell ref="J418:R418"/>
    <mergeCell ref="J419:R419"/>
    <mergeCell ref="B411:R411"/>
    <mergeCell ref="B413:I413"/>
    <mergeCell ref="J413:R415"/>
    <mergeCell ref="B414:B415"/>
    <mergeCell ref="C414:C415"/>
    <mergeCell ref="D414:D415"/>
    <mergeCell ref="E414:F414"/>
    <mergeCell ref="G414:H414"/>
    <mergeCell ref="I414:I415"/>
    <mergeCell ref="B409:R409"/>
    <mergeCell ref="B410:C410"/>
    <mergeCell ref="D410:E410"/>
    <mergeCell ref="H410:I410"/>
    <mergeCell ref="B407:R407"/>
    <mergeCell ref="B408:C408"/>
    <mergeCell ref="D408:E408"/>
    <mergeCell ref="H408:I408"/>
    <mergeCell ref="Q408:R408"/>
    <mergeCell ref="B398:R400"/>
    <mergeCell ref="B401:R402"/>
    <mergeCell ref="B403:R403"/>
    <mergeCell ref="B405:Q405"/>
    <mergeCell ref="B406:C406"/>
    <mergeCell ref="D406:E406"/>
    <mergeCell ref="H406:I406"/>
    <mergeCell ref="Q406:R406"/>
    <mergeCell ref="B391:I392"/>
    <mergeCell ref="J391:R392"/>
    <mergeCell ref="B393:I394"/>
    <mergeCell ref="J393:R396"/>
    <mergeCell ref="B395:I396"/>
    <mergeCell ref="J385:R385"/>
    <mergeCell ref="J386:R386"/>
    <mergeCell ref="J387:R387"/>
    <mergeCell ref="J388:R388"/>
    <mergeCell ref="B380:R380"/>
    <mergeCell ref="B382:I382"/>
    <mergeCell ref="J382:R384"/>
    <mergeCell ref="B383:B384"/>
    <mergeCell ref="C383:C384"/>
    <mergeCell ref="D383:D384"/>
    <mergeCell ref="E383:F383"/>
    <mergeCell ref="G383:H383"/>
    <mergeCell ref="I383:I384"/>
    <mergeCell ref="B378:R378"/>
    <mergeCell ref="B379:C379"/>
    <mergeCell ref="D379:E379"/>
    <mergeCell ref="H379:I379"/>
    <mergeCell ref="B376:R376"/>
    <mergeCell ref="B377:C377"/>
    <mergeCell ref="D377:E377"/>
    <mergeCell ref="H377:I377"/>
    <mergeCell ref="Q377:R377"/>
    <mergeCell ref="B367:R369"/>
    <mergeCell ref="B370:R371"/>
    <mergeCell ref="B372:R372"/>
    <mergeCell ref="B374:Q374"/>
    <mergeCell ref="B375:C375"/>
    <mergeCell ref="D375:E375"/>
    <mergeCell ref="H375:I375"/>
    <mergeCell ref="Q375:R375"/>
    <mergeCell ref="B360:I361"/>
    <mergeCell ref="J360:R361"/>
    <mergeCell ref="B362:I363"/>
    <mergeCell ref="J362:R365"/>
    <mergeCell ref="B364:I365"/>
    <mergeCell ref="J354:R354"/>
    <mergeCell ref="J355:R355"/>
    <mergeCell ref="J356:R356"/>
    <mergeCell ref="J357:R357"/>
    <mergeCell ref="B349:R349"/>
    <mergeCell ref="B351:I351"/>
    <mergeCell ref="J351:R353"/>
    <mergeCell ref="B352:B353"/>
    <mergeCell ref="C352:C353"/>
    <mergeCell ref="D352:D353"/>
    <mergeCell ref="E352:F352"/>
    <mergeCell ref="G352:H352"/>
    <mergeCell ref="I352:I353"/>
    <mergeCell ref="B347:R347"/>
    <mergeCell ref="B348:C348"/>
    <mergeCell ref="D348:E348"/>
    <mergeCell ref="H348:I348"/>
    <mergeCell ref="B345:R345"/>
    <mergeCell ref="B346:C346"/>
    <mergeCell ref="D346:E346"/>
    <mergeCell ref="H346:I346"/>
    <mergeCell ref="Q346:R346"/>
    <mergeCell ref="B336:R338"/>
    <mergeCell ref="B339:R340"/>
    <mergeCell ref="B341:R341"/>
    <mergeCell ref="B343:Q343"/>
    <mergeCell ref="B344:C344"/>
    <mergeCell ref="D344:E344"/>
    <mergeCell ref="H344:I344"/>
    <mergeCell ref="Q344:R344"/>
    <mergeCell ref="B329:I330"/>
    <mergeCell ref="J329:R330"/>
    <mergeCell ref="B331:I332"/>
    <mergeCell ref="J331:R334"/>
    <mergeCell ref="B333:I334"/>
    <mergeCell ref="J323:R323"/>
    <mergeCell ref="J324:R324"/>
    <mergeCell ref="J325:R325"/>
    <mergeCell ref="J326:R326"/>
    <mergeCell ref="B318:R318"/>
    <mergeCell ref="B320:I320"/>
    <mergeCell ref="J320:R322"/>
    <mergeCell ref="B321:B322"/>
    <mergeCell ref="C321:C322"/>
    <mergeCell ref="D321:D322"/>
    <mergeCell ref="E321:F321"/>
    <mergeCell ref="G321:H321"/>
    <mergeCell ref="I321:I322"/>
    <mergeCell ref="B316:R316"/>
    <mergeCell ref="B317:C317"/>
    <mergeCell ref="D317:E317"/>
    <mergeCell ref="H317:I317"/>
    <mergeCell ref="B314:R314"/>
    <mergeCell ref="B315:C315"/>
    <mergeCell ref="D315:E315"/>
    <mergeCell ref="H315:I315"/>
    <mergeCell ref="Q315:R315"/>
    <mergeCell ref="B305:R307"/>
    <mergeCell ref="B308:R309"/>
    <mergeCell ref="B310:R310"/>
    <mergeCell ref="B312:Q312"/>
    <mergeCell ref="B313:C313"/>
    <mergeCell ref="D313:E313"/>
    <mergeCell ref="H313:I313"/>
    <mergeCell ref="Q313:R313"/>
    <mergeCell ref="B298:I299"/>
    <mergeCell ref="J298:R299"/>
    <mergeCell ref="B300:I301"/>
    <mergeCell ref="J300:R303"/>
    <mergeCell ref="B302:I303"/>
    <mergeCell ref="J297:R297"/>
    <mergeCell ref="J292:R292"/>
    <mergeCell ref="J293:R293"/>
    <mergeCell ref="J294:R294"/>
    <mergeCell ref="J295:R295"/>
    <mergeCell ref="J296:R296"/>
    <mergeCell ref="B287:R287"/>
    <mergeCell ref="B289:I289"/>
    <mergeCell ref="J289:R291"/>
    <mergeCell ref="B290:B291"/>
    <mergeCell ref="C290:C291"/>
    <mergeCell ref="D290:D291"/>
    <mergeCell ref="E290:F290"/>
    <mergeCell ref="G290:H290"/>
    <mergeCell ref="I290:I291"/>
    <mergeCell ref="B285:R285"/>
    <mergeCell ref="B286:C286"/>
    <mergeCell ref="D286:E286"/>
    <mergeCell ref="H286:I286"/>
    <mergeCell ref="B283:R283"/>
    <mergeCell ref="B284:C284"/>
    <mergeCell ref="D284:E284"/>
    <mergeCell ref="H284:I284"/>
    <mergeCell ref="Q284:R284"/>
    <mergeCell ref="B274:R276"/>
    <mergeCell ref="B277:R278"/>
    <mergeCell ref="B279:R279"/>
    <mergeCell ref="B281:Q281"/>
    <mergeCell ref="B282:C282"/>
    <mergeCell ref="D282:E282"/>
    <mergeCell ref="H282:I282"/>
    <mergeCell ref="Q282:R282"/>
    <mergeCell ref="B267:I268"/>
    <mergeCell ref="J267:R268"/>
    <mergeCell ref="B269:I270"/>
    <mergeCell ref="B271:I272"/>
    <mergeCell ref="J269:R272"/>
    <mergeCell ref="J261:R261"/>
    <mergeCell ref="J262:R262"/>
    <mergeCell ref="J263:R263"/>
    <mergeCell ref="J264:R264"/>
    <mergeCell ref="B256:R256"/>
    <mergeCell ref="B258:I258"/>
    <mergeCell ref="J258:R260"/>
    <mergeCell ref="B259:B260"/>
    <mergeCell ref="C259:C260"/>
    <mergeCell ref="D259:D260"/>
    <mergeCell ref="E259:F259"/>
    <mergeCell ref="G259:H259"/>
    <mergeCell ref="I259:I260"/>
    <mergeCell ref="B238:I239"/>
    <mergeCell ref="B240:I241"/>
    <mergeCell ref="J230:R230"/>
    <mergeCell ref="J231:R231"/>
    <mergeCell ref="J232:R232"/>
    <mergeCell ref="J233:R233"/>
    <mergeCell ref="B225:R225"/>
    <mergeCell ref="B227:I227"/>
    <mergeCell ref="J227:R229"/>
    <mergeCell ref="B228:B229"/>
    <mergeCell ref="C228:C229"/>
    <mergeCell ref="D228:D229"/>
    <mergeCell ref="E228:F228"/>
    <mergeCell ref="G228:H228"/>
    <mergeCell ref="I228:I229"/>
    <mergeCell ref="B254:R254"/>
    <mergeCell ref="B255:C255"/>
    <mergeCell ref="D255:E255"/>
    <mergeCell ref="H255:I255"/>
    <mergeCell ref="B252:R252"/>
    <mergeCell ref="B253:C253"/>
    <mergeCell ref="D253:E253"/>
    <mergeCell ref="H253:I253"/>
    <mergeCell ref="Q253:R253"/>
    <mergeCell ref="B243:R245"/>
    <mergeCell ref="B246:R247"/>
    <mergeCell ref="B248:R248"/>
    <mergeCell ref="B250:Q250"/>
    <mergeCell ref="B251:C251"/>
    <mergeCell ref="D251:E251"/>
    <mergeCell ref="H251:I251"/>
    <mergeCell ref="Q251:R251"/>
    <mergeCell ref="B224:C224"/>
    <mergeCell ref="D224:E224"/>
    <mergeCell ref="H224:I224"/>
    <mergeCell ref="B221:R221"/>
    <mergeCell ref="B222:C222"/>
    <mergeCell ref="D222:E222"/>
    <mergeCell ref="H222:I222"/>
    <mergeCell ref="Q222:R222"/>
    <mergeCell ref="B212:R214"/>
    <mergeCell ref="B215:R216"/>
    <mergeCell ref="B217:R217"/>
    <mergeCell ref="B219:Q219"/>
    <mergeCell ref="B220:C220"/>
    <mergeCell ref="D220:E220"/>
    <mergeCell ref="H220:I220"/>
    <mergeCell ref="Q220:R220"/>
    <mergeCell ref="B236:I237"/>
    <mergeCell ref="B204:I205"/>
    <mergeCell ref="B206:I207"/>
    <mergeCell ref="B208:I209"/>
    <mergeCell ref="J198:R198"/>
    <mergeCell ref="J199:R199"/>
    <mergeCell ref="J200:R200"/>
    <mergeCell ref="J201:R201"/>
    <mergeCell ref="B193:R193"/>
    <mergeCell ref="B195:I195"/>
    <mergeCell ref="J195:R197"/>
    <mergeCell ref="B196:B197"/>
    <mergeCell ref="C196:C197"/>
    <mergeCell ref="D196:D197"/>
    <mergeCell ref="E196:F196"/>
    <mergeCell ref="G196:H196"/>
    <mergeCell ref="I196:I197"/>
    <mergeCell ref="B223:R223"/>
    <mergeCell ref="B174:I175"/>
    <mergeCell ref="B176:I177"/>
    <mergeCell ref="J166:R166"/>
    <mergeCell ref="J167:R167"/>
    <mergeCell ref="J168:R168"/>
    <mergeCell ref="J169:R169"/>
    <mergeCell ref="B161:R161"/>
    <mergeCell ref="B163:I163"/>
    <mergeCell ref="J163:R165"/>
    <mergeCell ref="B164:B165"/>
    <mergeCell ref="C164:C165"/>
    <mergeCell ref="D164:D165"/>
    <mergeCell ref="E164:F164"/>
    <mergeCell ref="G164:H164"/>
    <mergeCell ref="I164:I165"/>
    <mergeCell ref="B191:R191"/>
    <mergeCell ref="B192:C192"/>
    <mergeCell ref="D192:E192"/>
    <mergeCell ref="H192:I192"/>
    <mergeCell ref="B189:R189"/>
    <mergeCell ref="B190:C190"/>
    <mergeCell ref="D190:E190"/>
    <mergeCell ref="H190:I190"/>
    <mergeCell ref="Q190:R190"/>
    <mergeCell ref="B180:R182"/>
    <mergeCell ref="B183:R184"/>
    <mergeCell ref="B185:R185"/>
    <mergeCell ref="B187:Q187"/>
    <mergeCell ref="B188:C188"/>
    <mergeCell ref="D188:E188"/>
    <mergeCell ref="H188:I188"/>
    <mergeCell ref="Q188:R188"/>
    <mergeCell ref="B160:C160"/>
    <mergeCell ref="D160:E160"/>
    <mergeCell ref="H160:I160"/>
    <mergeCell ref="B157:R157"/>
    <mergeCell ref="B158:C158"/>
    <mergeCell ref="D158:E158"/>
    <mergeCell ref="H158:I158"/>
    <mergeCell ref="Q158:R158"/>
    <mergeCell ref="B148:R150"/>
    <mergeCell ref="B151:R152"/>
    <mergeCell ref="B153:R153"/>
    <mergeCell ref="B155:Q155"/>
    <mergeCell ref="B156:C156"/>
    <mergeCell ref="D156:E156"/>
    <mergeCell ref="H156:I156"/>
    <mergeCell ref="Q156:R156"/>
    <mergeCell ref="B172:I173"/>
    <mergeCell ref="B141:I142"/>
    <mergeCell ref="B143:I144"/>
    <mergeCell ref="B145:I146"/>
    <mergeCell ref="J135:R135"/>
    <mergeCell ref="J136:R136"/>
    <mergeCell ref="J137:R137"/>
    <mergeCell ref="J138:R138"/>
    <mergeCell ref="B130:R130"/>
    <mergeCell ref="B132:I132"/>
    <mergeCell ref="J132:R134"/>
    <mergeCell ref="B133:B134"/>
    <mergeCell ref="C133:C134"/>
    <mergeCell ref="D133:D134"/>
    <mergeCell ref="E133:F133"/>
    <mergeCell ref="G133:H133"/>
    <mergeCell ref="I133:I134"/>
    <mergeCell ref="B159:R159"/>
    <mergeCell ref="B112:I113"/>
    <mergeCell ref="B114:I115"/>
    <mergeCell ref="J104:R104"/>
    <mergeCell ref="J105:R105"/>
    <mergeCell ref="J106:R106"/>
    <mergeCell ref="J107:R107"/>
    <mergeCell ref="B99:R99"/>
    <mergeCell ref="B101:I101"/>
    <mergeCell ref="J101:R103"/>
    <mergeCell ref="B102:B103"/>
    <mergeCell ref="C102:C103"/>
    <mergeCell ref="D102:D103"/>
    <mergeCell ref="E102:F102"/>
    <mergeCell ref="G102:H102"/>
    <mergeCell ref="I102:I103"/>
    <mergeCell ref="B128:R128"/>
    <mergeCell ref="B129:C129"/>
    <mergeCell ref="D129:E129"/>
    <mergeCell ref="H129:I129"/>
    <mergeCell ref="B126:R126"/>
    <mergeCell ref="B127:C127"/>
    <mergeCell ref="D127:E127"/>
    <mergeCell ref="H127:I127"/>
    <mergeCell ref="Q127:R127"/>
    <mergeCell ref="B117:R119"/>
    <mergeCell ref="B120:R121"/>
    <mergeCell ref="B122:R122"/>
    <mergeCell ref="B124:Q124"/>
    <mergeCell ref="B125:C125"/>
    <mergeCell ref="D125:E125"/>
    <mergeCell ref="H125:I125"/>
    <mergeCell ref="Q125:R125"/>
    <mergeCell ref="B98:C98"/>
    <mergeCell ref="D98:E98"/>
    <mergeCell ref="H98:I98"/>
    <mergeCell ref="B95:R95"/>
    <mergeCell ref="B96:C96"/>
    <mergeCell ref="D96:E96"/>
    <mergeCell ref="H96:I96"/>
    <mergeCell ref="Q96:R96"/>
    <mergeCell ref="B86:R88"/>
    <mergeCell ref="B89:R90"/>
    <mergeCell ref="B91:R91"/>
    <mergeCell ref="B93:Q93"/>
    <mergeCell ref="B94:C94"/>
    <mergeCell ref="D94:E94"/>
    <mergeCell ref="H94:I94"/>
    <mergeCell ref="Q94:R94"/>
    <mergeCell ref="B110:I111"/>
    <mergeCell ref="B79:I80"/>
    <mergeCell ref="B81:I82"/>
    <mergeCell ref="B83:I84"/>
    <mergeCell ref="J76:R76"/>
    <mergeCell ref="B71:R71"/>
    <mergeCell ref="B73:I73"/>
    <mergeCell ref="J73:R75"/>
    <mergeCell ref="B74:B75"/>
    <mergeCell ref="C74:C75"/>
    <mergeCell ref="D74:D75"/>
    <mergeCell ref="E74:F74"/>
    <mergeCell ref="G74:H74"/>
    <mergeCell ref="I74:I75"/>
    <mergeCell ref="B97:R97"/>
    <mergeCell ref="B69:R69"/>
    <mergeCell ref="B70:C70"/>
    <mergeCell ref="D70:E70"/>
    <mergeCell ref="H70:I70"/>
    <mergeCell ref="J79:R84"/>
    <mergeCell ref="Q66:R66"/>
    <mergeCell ref="B38:C38"/>
    <mergeCell ref="D38:E38"/>
    <mergeCell ref="H38:I38"/>
    <mergeCell ref="Q38:R38"/>
    <mergeCell ref="B51:I52"/>
    <mergeCell ref="B53:I54"/>
    <mergeCell ref="B55:I56"/>
    <mergeCell ref="J48:R48"/>
    <mergeCell ref="B43:R43"/>
    <mergeCell ref="B45:I45"/>
    <mergeCell ref="J45:R47"/>
    <mergeCell ref="B46:B47"/>
    <mergeCell ref="C46:C47"/>
    <mergeCell ref="D46:D47"/>
    <mergeCell ref="E46:F46"/>
    <mergeCell ref="G46:H46"/>
    <mergeCell ref="I46:I47"/>
    <mergeCell ref="B41:R41"/>
    <mergeCell ref="B42:C42"/>
    <mergeCell ref="B2:R4"/>
    <mergeCell ref="B5:R6"/>
    <mergeCell ref="B7:R7"/>
    <mergeCell ref="B17:I17"/>
    <mergeCell ref="E18:F18"/>
    <mergeCell ref="B18:B19"/>
    <mergeCell ref="C18:C19"/>
    <mergeCell ref="D18:D19"/>
    <mergeCell ref="B10:C10"/>
    <mergeCell ref="B12:C12"/>
    <mergeCell ref="B14:C14"/>
    <mergeCell ref="D10:E10"/>
    <mergeCell ref="D12:E12"/>
    <mergeCell ref="G18:H18"/>
    <mergeCell ref="I18:I19"/>
    <mergeCell ref="J17:R19"/>
    <mergeCell ref="B37:Q37"/>
    <mergeCell ref="B30:R32"/>
    <mergeCell ref="B33:R34"/>
    <mergeCell ref="B35:R35"/>
    <mergeCell ref="J22:R23"/>
    <mergeCell ref="B9:Q9"/>
    <mergeCell ref="B11:R11"/>
    <mergeCell ref="B13:R13"/>
    <mergeCell ref="B15:R15"/>
    <mergeCell ref="B22:I23"/>
    <mergeCell ref="B24:I25"/>
    <mergeCell ref="B26:I27"/>
    <mergeCell ref="Q10:R10"/>
    <mergeCell ref="Q12:R12"/>
    <mergeCell ref="D14:E14"/>
    <mergeCell ref="H10:I10"/>
    <mergeCell ref="H12:I12"/>
    <mergeCell ref="H14:I14"/>
    <mergeCell ref="J20:R21"/>
    <mergeCell ref="B708:R710"/>
    <mergeCell ref="B711:R712"/>
    <mergeCell ref="B713:R713"/>
    <mergeCell ref="B715:Q715"/>
    <mergeCell ref="B716:C716"/>
    <mergeCell ref="D716:E716"/>
    <mergeCell ref="H716:I716"/>
    <mergeCell ref="Q716:R716"/>
    <mergeCell ref="J420:R421"/>
    <mergeCell ref="D42:E42"/>
    <mergeCell ref="H42:I42"/>
    <mergeCell ref="B39:R39"/>
    <mergeCell ref="B40:C40"/>
    <mergeCell ref="D40:E40"/>
    <mergeCell ref="H40:I40"/>
    <mergeCell ref="Q40:R40"/>
    <mergeCell ref="J51:R56"/>
    <mergeCell ref="B67:R67"/>
    <mergeCell ref="B68:C68"/>
    <mergeCell ref="D68:E68"/>
    <mergeCell ref="H68:I68"/>
    <mergeCell ref="Q68:R68"/>
    <mergeCell ref="B58:R60"/>
    <mergeCell ref="B61:R62"/>
    <mergeCell ref="B63:R63"/>
    <mergeCell ref="B65:Q65"/>
    <mergeCell ref="B66:C66"/>
    <mergeCell ref="D66:E66"/>
    <mergeCell ref="H66:I66"/>
    <mergeCell ref="B717:R717"/>
    <mergeCell ref="B718:C718"/>
    <mergeCell ref="D718:E718"/>
    <mergeCell ref="H718:I718"/>
    <mergeCell ref="Q718:R718"/>
    <mergeCell ref="B719:R719"/>
    <mergeCell ref="B720:C720"/>
    <mergeCell ref="D720:E720"/>
    <mergeCell ref="H720:I720"/>
    <mergeCell ref="B734:I735"/>
    <mergeCell ref="J734:R735"/>
    <mergeCell ref="B736:I737"/>
    <mergeCell ref="J736:R739"/>
    <mergeCell ref="B738:I739"/>
    <mergeCell ref="J732:R732"/>
    <mergeCell ref="B741:R743"/>
    <mergeCell ref="B744:R745"/>
    <mergeCell ref="B746:R746"/>
    <mergeCell ref="B748:Q748"/>
    <mergeCell ref="B749:C749"/>
    <mergeCell ref="D749:E749"/>
    <mergeCell ref="H749:I749"/>
    <mergeCell ref="Q749:R749"/>
    <mergeCell ref="J733:R733"/>
    <mergeCell ref="B721:R721"/>
    <mergeCell ref="B723:I723"/>
    <mergeCell ref="J723:R725"/>
    <mergeCell ref="B724:B725"/>
    <mergeCell ref="C724:C725"/>
    <mergeCell ref="D724:D725"/>
    <mergeCell ref="E724:F724"/>
    <mergeCell ref="G724:H724"/>
    <mergeCell ref="I724:I725"/>
    <mergeCell ref="J726:R726"/>
    <mergeCell ref="J727:R727"/>
    <mergeCell ref="J728:R728"/>
    <mergeCell ref="J729:R729"/>
    <mergeCell ref="J730:R730"/>
    <mergeCell ref="J731:R731"/>
    <mergeCell ref="B750:R750"/>
    <mergeCell ref="B751:C751"/>
    <mergeCell ref="D751:E751"/>
    <mergeCell ref="H751:I751"/>
    <mergeCell ref="Q751:R751"/>
    <mergeCell ref="B752:R752"/>
    <mergeCell ref="B753:C753"/>
    <mergeCell ref="D753:E753"/>
    <mergeCell ref="H753:I753"/>
    <mergeCell ref="B754:R754"/>
    <mergeCell ref="B756:I756"/>
    <mergeCell ref="J756:R758"/>
    <mergeCell ref="B757:B758"/>
    <mergeCell ref="C757:C758"/>
    <mergeCell ref="D757:D758"/>
    <mergeCell ref="E757:F757"/>
    <mergeCell ref="G757:H757"/>
    <mergeCell ref="I757:I758"/>
    <mergeCell ref="B779:R779"/>
    <mergeCell ref="B781:Q781"/>
    <mergeCell ref="B782:C782"/>
    <mergeCell ref="D782:E782"/>
    <mergeCell ref="H782:I782"/>
    <mergeCell ref="Q782:R782"/>
    <mergeCell ref="B783:R783"/>
    <mergeCell ref="B784:C784"/>
    <mergeCell ref="D784:E784"/>
    <mergeCell ref="H784:I784"/>
    <mergeCell ref="Q784:R784"/>
    <mergeCell ref="B785:R785"/>
    <mergeCell ref="B786:C786"/>
    <mergeCell ref="D786:E786"/>
    <mergeCell ref="H786:I786"/>
    <mergeCell ref="J759:R759"/>
    <mergeCell ref="J760:R760"/>
    <mergeCell ref="J761:R761"/>
    <mergeCell ref="J762:R762"/>
    <mergeCell ref="J763:R763"/>
    <mergeCell ref="J764:R764"/>
    <mergeCell ref="J765:R765"/>
    <mergeCell ref="J766:R766"/>
    <mergeCell ref="B767:I768"/>
    <mergeCell ref="J767:R768"/>
    <mergeCell ref="B769:I770"/>
    <mergeCell ref="J769:R772"/>
    <mergeCell ref="B771:I772"/>
    <mergeCell ref="B774:R776"/>
    <mergeCell ref="B777:R778"/>
    <mergeCell ref="B802:I803"/>
    <mergeCell ref="J802:R803"/>
    <mergeCell ref="B804:I805"/>
    <mergeCell ref="J804:R807"/>
    <mergeCell ref="B806:I807"/>
    <mergeCell ref="B787:R787"/>
    <mergeCell ref="B789:I789"/>
    <mergeCell ref="J789:R791"/>
    <mergeCell ref="B790:B791"/>
    <mergeCell ref="C790:C791"/>
    <mergeCell ref="D790:D791"/>
    <mergeCell ref="E790:F790"/>
    <mergeCell ref="G790:H790"/>
    <mergeCell ref="I790:I791"/>
    <mergeCell ref="J792:R792"/>
    <mergeCell ref="J793:R793"/>
    <mergeCell ref="J794:R794"/>
    <mergeCell ref="J795:R795"/>
    <mergeCell ref="J796:R796"/>
    <mergeCell ref="J797:R797"/>
    <mergeCell ref="J798:R798"/>
    <mergeCell ref="J799:R799"/>
    <mergeCell ref="B821:C821"/>
    <mergeCell ref="D821:E821"/>
    <mergeCell ref="H821:I821"/>
    <mergeCell ref="B822:R822"/>
    <mergeCell ref="B824:I824"/>
    <mergeCell ref="J824:R826"/>
    <mergeCell ref="B825:B826"/>
    <mergeCell ref="C825:C826"/>
    <mergeCell ref="D825:D826"/>
    <mergeCell ref="E825:F825"/>
    <mergeCell ref="G825:H825"/>
    <mergeCell ref="I825:I826"/>
    <mergeCell ref="J827:R827"/>
    <mergeCell ref="J828:R828"/>
    <mergeCell ref="J829:R829"/>
    <mergeCell ref="J830:R830"/>
    <mergeCell ref="J800:R800"/>
    <mergeCell ref="B809:R811"/>
    <mergeCell ref="B812:R813"/>
    <mergeCell ref="B814:R814"/>
    <mergeCell ref="B816:Q816"/>
    <mergeCell ref="B817:C817"/>
    <mergeCell ref="D817:E817"/>
    <mergeCell ref="H817:I817"/>
    <mergeCell ref="Q817:R817"/>
    <mergeCell ref="B818:R818"/>
    <mergeCell ref="B819:C819"/>
    <mergeCell ref="D819:E819"/>
    <mergeCell ref="H819:I819"/>
    <mergeCell ref="Q819:R819"/>
    <mergeCell ref="B820:R820"/>
    <mergeCell ref="J801:R801"/>
    <mergeCell ref="J831:R831"/>
    <mergeCell ref="J832:R832"/>
    <mergeCell ref="J833:R833"/>
    <mergeCell ref="J834:R834"/>
    <mergeCell ref="B835:I836"/>
    <mergeCell ref="J835:R836"/>
    <mergeCell ref="B837:I838"/>
    <mergeCell ref="J837:R840"/>
    <mergeCell ref="B839:I840"/>
    <mergeCell ref="B842:R844"/>
    <mergeCell ref="B845:R846"/>
    <mergeCell ref="B847:R847"/>
    <mergeCell ref="B849:Q849"/>
    <mergeCell ref="B850:C850"/>
    <mergeCell ref="D850:E850"/>
    <mergeCell ref="H850:I850"/>
    <mergeCell ref="Q850:R850"/>
    <mergeCell ref="J860:R860"/>
    <mergeCell ref="J861:R861"/>
    <mergeCell ref="J862:R862"/>
    <mergeCell ref="J863:R863"/>
    <mergeCell ref="B866:I867"/>
    <mergeCell ref="J866:R867"/>
    <mergeCell ref="B868:I869"/>
    <mergeCell ref="J868:R871"/>
    <mergeCell ref="B870:I871"/>
    <mergeCell ref="B874:R876"/>
    <mergeCell ref="B877:R878"/>
    <mergeCell ref="B879:R879"/>
    <mergeCell ref="B881:Q881"/>
    <mergeCell ref="B851:R851"/>
    <mergeCell ref="B852:C852"/>
    <mergeCell ref="D852:E852"/>
    <mergeCell ref="H852:I852"/>
    <mergeCell ref="Q852:R852"/>
    <mergeCell ref="B853:R853"/>
    <mergeCell ref="B854:C854"/>
    <mergeCell ref="D854:E854"/>
    <mergeCell ref="H854:I854"/>
    <mergeCell ref="B855:R855"/>
    <mergeCell ref="B857:I857"/>
    <mergeCell ref="J857:R859"/>
    <mergeCell ref="B858:B859"/>
    <mergeCell ref="C858:C859"/>
    <mergeCell ref="D858:D859"/>
    <mergeCell ref="E858:F858"/>
    <mergeCell ref="G858:H858"/>
    <mergeCell ref="I858:I859"/>
    <mergeCell ref="J864:R865"/>
    <mergeCell ref="B882:C882"/>
    <mergeCell ref="D882:E882"/>
    <mergeCell ref="H882:I882"/>
    <mergeCell ref="Q882:R882"/>
    <mergeCell ref="B883:R883"/>
    <mergeCell ref="B884:C884"/>
    <mergeCell ref="D884:E884"/>
    <mergeCell ref="H884:I884"/>
    <mergeCell ref="Q884:R884"/>
    <mergeCell ref="B885:R885"/>
    <mergeCell ref="B886:C886"/>
    <mergeCell ref="D886:E886"/>
    <mergeCell ref="H886:I886"/>
    <mergeCell ref="B887:R887"/>
    <mergeCell ref="B889:I889"/>
    <mergeCell ref="J889:R891"/>
    <mergeCell ref="B890:B891"/>
    <mergeCell ref="C890:C891"/>
    <mergeCell ref="D890:D891"/>
    <mergeCell ref="E890:F890"/>
    <mergeCell ref="G890:H890"/>
    <mergeCell ref="I890:I891"/>
    <mergeCell ref="J892:R892"/>
    <mergeCell ref="J893:R893"/>
    <mergeCell ref="J894:R894"/>
    <mergeCell ref="J895:R895"/>
    <mergeCell ref="B898:I899"/>
    <mergeCell ref="J898:R899"/>
    <mergeCell ref="B900:I901"/>
    <mergeCell ref="J900:R903"/>
    <mergeCell ref="B902:I903"/>
    <mergeCell ref="J929:R930"/>
    <mergeCell ref="B905:R907"/>
    <mergeCell ref="B908:R909"/>
    <mergeCell ref="B910:R910"/>
    <mergeCell ref="B912:Q912"/>
    <mergeCell ref="B913:C913"/>
    <mergeCell ref="D913:E913"/>
    <mergeCell ref="H913:I913"/>
    <mergeCell ref="Q913:R913"/>
    <mergeCell ref="B914:R914"/>
    <mergeCell ref="B915:C915"/>
    <mergeCell ref="D915:E915"/>
    <mergeCell ref="H915:I915"/>
    <mergeCell ref="Q915:R915"/>
    <mergeCell ref="B916:R916"/>
    <mergeCell ref="B917:C917"/>
    <mergeCell ref="D917:E917"/>
    <mergeCell ref="H917:I917"/>
    <mergeCell ref="J896:R897"/>
    <mergeCell ref="B931:I932"/>
    <mergeCell ref="J931:R934"/>
    <mergeCell ref="B933:I934"/>
    <mergeCell ref="B936:R938"/>
    <mergeCell ref="B939:R940"/>
    <mergeCell ref="B941:R941"/>
    <mergeCell ref="B943:Q943"/>
    <mergeCell ref="B944:C944"/>
    <mergeCell ref="D944:E944"/>
    <mergeCell ref="H944:I944"/>
    <mergeCell ref="Q944:R944"/>
    <mergeCell ref="B945:R945"/>
    <mergeCell ref="B946:C946"/>
    <mergeCell ref="D946:E946"/>
    <mergeCell ref="H946:I946"/>
    <mergeCell ref="Q946:R946"/>
    <mergeCell ref="B918:R918"/>
    <mergeCell ref="B920:I920"/>
    <mergeCell ref="J920:R922"/>
    <mergeCell ref="B921:B922"/>
    <mergeCell ref="C921:C922"/>
    <mergeCell ref="D921:D922"/>
    <mergeCell ref="E921:F921"/>
    <mergeCell ref="G921:H921"/>
    <mergeCell ref="I921:I922"/>
    <mergeCell ref="J923:R923"/>
    <mergeCell ref="J924:R924"/>
    <mergeCell ref="J925:R925"/>
    <mergeCell ref="J926:R926"/>
    <mergeCell ref="B929:I930"/>
    <mergeCell ref="J927:R928"/>
    <mergeCell ref="J957:R957"/>
    <mergeCell ref="B960:I961"/>
    <mergeCell ref="J960:R961"/>
    <mergeCell ref="B962:I963"/>
    <mergeCell ref="J962:R965"/>
    <mergeCell ref="B964:I965"/>
    <mergeCell ref="B967:R969"/>
    <mergeCell ref="B970:R971"/>
    <mergeCell ref="B972:R972"/>
    <mergeCell ref="B974:Q974"/>
    <mergeCell ref="B975:C975"/>
    <mergeCell ref="D975:E975"/>
    <mergeCell ref="H975:I975"/>
    <mergeCell ref="Q975:R975"/>
    <mergeCell ref="B947:R947"/>
    <mergeCell ref="B948:C948"/>
    <mergeCell ref="D948:E948"/>
    <mergeCell ref="H948:I948"/>
    <mergeCell ref="B949:R949"/>
    <mergeCell ref="B951:I951"/>
    <mergeCell ref="J951:R953"/>
    <mergeCell ref="B952:B953"/>
    <mergeCell ref="C952:C953"/>
    <mergeCell ref="D952:D953"/>
    <mergeCell ref="E952:F952"/>
    <mergeCell ref="G952:H952"/>
    <mergeCell ref="I952:I953"/>
    <mergeCell ref="J954:R954"/>
    <mergeCell ref="J955:R955"/>
    <mergeCell ref="J956:R956"/>
    <mergeCell ref="J958:R959"/>
    <mergeCell ref="B976:R976"/>
    <mergeCell ref="B977:C977"/>
    <mergeCell ref="D977:E977"/>
    <mergeCell ref="H977:I977"/>
    <mergeCell ref="Q977:R977"/>
    <mergeCell ref="B978:R978"/>
    <mergeCell ref="B979:C979"/>
    <mergeCell ref="D979:E979"/>
    <mergeCell ref="H979:I979"/>
    <mergeCell ref="B980:R980"/>
    <mergeCell ref="B982:I982"/>
    <mergeCell ref="J982:R984"/>
    <mergeCell ref="B983:B984"/>
    <mergeCell ref="C983:C984"/>
    <mergeCell ref="D983:D984"/>
    <mergeCell ref="E983:F983"/>
    <mergeCell ref="G983:H983"/>
    <mergeCell ref="I983:I984"/>
    <mergeCell ref="J985:R985"/>
    <mergeCell ref="J986:R986"/>
    <mergeCell ref="J987:R987"/>
    <mergeCell ref="J988:R988"/>
    <mergeCell ref="B991:I992"/>
    <mergeCell ref="J991:R992"/>
    <mergeCell ref="B993:I994"/>
    <mergeCell ref="J993:R996"/>
    <mergeCell ref="B995:I996"/>
    <mergeCell ref="B998:R1000"/>
    <mergeCell ref="B1001:R1002"/>
    <mergeCell ref="B1003:R1003"/>
    <mergeCell ref="B1005:Q1005"/>
    <mergeCell ref="B1006:C1006"/>
    <mergeCell ref="D1006:E1006"/>
    <mergeCell ref="H1006:I1006"/>
    <mergeCell ref="Q1006:R1006"/>
    <mergeCell ref="J989:R990"/>
    <mergeCell ref="B1007:R1007"/>
    <mergeCell ref="B1008:C1008"/>
    <mergeCell ref="D1008:E1008"/>
    <mergeCell ref="H1008:I1008"/>
    <mergeCell ref="Q1008:R1008"/>
    <mergeCell ref="B1009:R1009"/>
    <mergeCell ref="B1010:C1010"/>
    <mergeCell ref="D1010:E1010"/>
    <mergeCell ref="H1010:I1010"/>
    <mergeCell ref="B1011:R1011"/>
    <mergeCell ref="B1013:I1013"/>
    <mergeCell ref="J1013:R1015"/>
    <mergeCell ref="B1014:B1015"/>
    <mergeCell ref="C1014:C1015"/>
    <mergeCell ref="D1014:D1015"/>
    <mergeCell ref="E1014:F1014"/>
    <mergeCell ref="G1014:H1014"/>
    <mergeCell ref="I1014:I1015"/>
    <mergeCell ref="J1016:R1016"/>
    <mergeCell ref="J1017:R1017"/>
    <mergeCell ref="J1018:R1018"/>
    <mergeCell ref="J1019:R1019"/>
    <mergeCell ref="B1022:I1023"/>
    <mergeCell ref="J1022:R1023"/>
    <mergeCell ref="B1024:I1025"/>
    <mergeCell ref="J1024:R1027"/>
    <mergeCell ref="B1026:I1027"/>
    <mergeCell ref="B1029:R1031"/>
    <mergeCell ref="B1032:R1033"/>
    <mergeCell ref="B1034:R1034"/>
    <mergeCell ref="B1036:Q1036"/>
    <mergeCell ref="B1037:C1037"/>
    <mergeCell ref="D1037:E1037"/>
    <mergeCell ref="H1037:I1037"/>
    <mergeCell ref="Q1037:R1037"/>
    <mergeCell ref="J1020:R1021"/>
    <mergeCell ref="B1038:R1038"/>
    <mergeCell ref="B1039:C1039"/>
    <mergeCell ref="D1039:E1039"/>
    <mergeCell ref="H1039:I1039"/>
    <mergeCell ref="Q1039:R1039"/>
    <mergeCell ref="B1040:R1040"/>
    <mergeCell ref="B1041:C1041"/>
    <mergeCell ref="D1041:E1041"/>
    <mergeCell ref="H1041:I1041"/>
    <mergeCell ref="B1042:R1042"/>
    <mergeCell ref="B1044:I1044"/>
    <mergeCell ref="J1044:R1046"/>
    <mergeCell ref="B1045:B1046"/>
    <mergeCell ref="C1045:C1046"/>
    <mergeCell ref="D1045:D1046"/>
    <mergeCell ref="E1045:F1045"/>
    <mergeCell ref="G1045:H1045"/>
    <mergeCell ref="I1045:I1046"/>
    <mergeCell ref="B1061:R1063"/>
    <mergeCell ref="B1064:R1065"/>
    <mergeCell ref="B1066:R1066"/>
    <mergeCell ref="B1068:Q1068"/>
    <mergeCell ref="B1069:C1069"/>
    <mergeCell ref="D1069:E1069"/>
    <mergeCell ref="H1069:I1069"/>
    <mergeCell ref="Q1069:R1069"/>
    <mergeCell ref="J1047:R1047"/>
    <mergeCell ref="J1048:R1048"/>
    <mergeCell ref="J1049:R1049"/>
    <mergeCell ref="J1050:R1050"/>
    <mergeCell ref="B1053:I1054"/>
    <mergeCell ref="J1053:R1054"/>
    <mergeCell ref="B1055:I1056"/>
    <mergeCell ref="J1055:R1058"/>
    <mergeCell ref="B1057:I1058"/>
    <mergeCell ref="J1051:R1052"/>
    <mergeCell ref="B1070:R1070"/>
    <mergeCell ref="B1071:C1071"/>
    <mergeCell ref="D1071:E1071"/>
    <mergeCell ref="H1071:I1071"/>
    <mergeCell ref="Q1071:R1071"/>
    <mergeCell ref="B1072:R1072"/>
    <mergeCell ref="B1073:C1073"/>
    <mergeCell ref="D1073:E1073"/>
    <mergeCell ref="H1073:I1073"/>
    <mergeCell ref="B1074:R1074"/>
    <mergeCell ref="B1076:I1076"/>
    <mergeCell ref="J1076:R1078"/>
    <mergeCell ref="B1077:B1078"/>
    <mergeCell ref="C1077:C1078"/>
    <mergeCell ref="D1077:D1078"/>
    <mergeCell ref="E1077:F1077"/>
    <mergeCell ref="G1077:H1077"/>
    <mergeCell ref="I1077:I1078"/>
    <mergeCell ref="J1079:R1079"/>
    <mergeCell ref="J1080:R1080"/>
    <mergeCell ref="J1081:R1081"/>
    <mergeCell ref="J1082:R1082"/>
    <mergeCell ref="J1083:R1083"/>
    <mergeCell ref="J1085:R1085"/>
    <mergeCell ref="B1086:I1087"/>
    <mergeCell ref="J1086:R1087"/>
    <mergeCell ref="B1088:I1089"/>
    <mergeCell ref="J1088:R1091"/>
    <mergeCell ref="B1090:I1091"/>
    <mergeCell ref="B1093:R1095"/>
    <mergeCell ref="B1096:R1097"/>
    <mergeCell ref="B1098:R1098"/>
    <mergeCell ref="B1100:Q1100"/>
    <mergeCell ref="B1101:C1101"/>
    <mergeCell ref="D1101:E1101"/>
    <mergeCell ref="H1101:I1101"/>
    <mergeCell ref="Q1101:R1101"/>
    <mergeCell ref="J1084:R1084"/>
    <mergeCell ref="B1122:I1123"/>
    <mergeCell ref="B1125:R1127"/>
    <mergeCell ref="B1128:R1129"/>
    <mergeCell ref="B1130:R1130"/>
    <mergeCell ref="B1132:Q1132"/>
    <mergeCell ref="B1133:C1133"/>
    <mergeCell ref="D1133:E1133"/>
    <mergeCell ref="H1133:I1133"/>
    <mergeCell ref="Q1133:R1133"/>
    <mergeCell ref="B1102:R1102"/>
    <mergeCell ref="B1103:C1103"/>
    <mergeCell ref="D1103:E1103"/>
    <mergeCell ref="H1103:I1103"/>
    <mergeCell ref="Q1103:R1103"/>
    <mergeCell ref="B1104:R1104"/>
    <mergeCell ref="B1105:C1105"/>
    <mergeCell ref="D1105:E1105"/>
    <mergeCell ref="H1105:I1105"/>
    <mergeCell ref="B1106:R1106"/>
    <mergeCell ref="B1108:I1108"/>
    <mergeCell ref="J1108:R1110"/>
    <mergeCell ref="B1109:B1110"/>
    <mergeCell ref="C1109:C1110"/>
    <mergeCell ref="D1109:D1110"/>
    <mergeCell ref="E1109:F1109"/>
    <mergeCell ref="G1109:H1109"/>
    <mergeCell ref="I1109:I1110"/>
    <mergeCell ref="J1116:R1116"/>
    <mergeCell ref="J1111:R1111"/>
    <mergeCell ref="J1112:R1112"/>
    <mergeCell ref="J1113:R1113"/>
    <mergeCell ref="J1114:R1114"/>
    <mergeCell ref="B1159:R1160"/>
    <mergeCell ref="B1134:R1134"/>
    <mergeCell ref="B1135:C1135"/>
    <mergeCell ref="D1135:E1135"/>
    <mergeCell ref="H1135:I1135"/>
    <mergeCell ref="Q1135:R1135"/>
    <mergeCell ref="B1136:R1136"/>
    <mergeCell ref="B1137:C1137"/>
    <mergeCell ref="D1137:E1137"/>
    <mergeCell ref="H1137:I1137"/>
    <mergeCell ref="B1138:R1138"/>
    <mergeCell ref="B1140:I1140"/>
    <mergeCell ref="J1140:R1142"/>
    <mergeCell ref="B1141:B1142"/>
    <mergeCell ref="C1141:C1142"/>
    <mergeCell ref="D1141:D1142"/>
    <mergeCell ref="E1141:F1141"/>
    <mergeCell ref="G1141:H1141"/>
    <mergeCell ref="I1141:I1142"/>
    <mergeCell ref="J1115:R1115"/>
    <mergeCell ref="J1117:R1117"/>
    <mergeCell ref="B1118:I1119"/>
    <mergeCell ref="J1118:R1119"/>
    <mergeCell ref="B1120:I1121"/>
    <mergeCell ref="J1120:R1123"/>
    <mergeCell ref="B1166:C1166"/>
    <mergeCell ref="D1166:E1166"/>
    <mergeCell ref="H1166:I1166"/>
    <mergeCell ref="Q1166:R1166"/>
    <mergeCell ref="B1167:R1167"/>
    <mergeCell ref="B1168:C1168"/>
    <mergeCell ref="D1168:E1168"/>
    <mergeCell ref="H1168:I1168"/>
    <mergeCell ref="B1194:Q1194"/>
    <mergeCell ref="B1195:C1195"/>
    <mergeCell ref="D1195:E1195"/>
    <mergeCell ref="H1195:I1195"/>
    <mergeCell ref="L1195:M1195"/>
    <mergeCell ref="Q1195:R1195"/>
    <mergeCell ref="J1143:R1143"/>
    <mergeCell ref="J1144:R1144"/>
    <mergeCell ref="J1145:R1145"/>
    <mergeCell ref="J1146:R1146"/>
    <mergeCell ref="J1147:R1147"/>
    <mergeCell ref="J1148:R1148"/>
    <mergeCell ref="B1149:I1150"/>
    <mergeCell ref="J1149:R1150"/>
    <mergeCell ref="B1151:I1152"/>
    <mergeCell ref="J1151:R1154"/>
    <mergeCell ref="B1153:I1154"/>
    <mergeCell ref="B1156:R1158"/>
    <mergeCell ref="H1197:I1197"/>
    <mergeCell ref="L1197:M1197"/>
    <mergeCell ref="Q1197:R1197"/>
    <mergeCell ref="B1169:R1169"/>
    <mergeCell ref="B1171:I1171"/>
    <mergeCell ref="J1171:R1173"/>
    <mergeCell ref="B1172:B1173"/>
    <mergeCell ref="C1172:C1173"/>
    <mergeCell ref="D1172:D1173"/>
    <mergeCell ref="E1172:F1172"/>
    <mergeCell ref="G1172:H1172"/>
    <mergeCell ref="I1172:I1173"/>
    <mergeCell ref="J1174:R1174"/>
    <mergeCell ref="J1175:R1175"/>
    <mergeCell ref="J1176:R1176"/>
    <mergeCell ref="J1177:R1177"/>
    <mergeCell ref="B1180:I1181"/>
    <mergeCell ref="J1180:R1181"/>
    <mergeCell ref="J1178:R1179"/>
    <mergeCell ref="B1211:I1212"/>
    <mergeCell ref="J1211:R1212"/>
    <mergeCell ref="B1213:I1214"/>
    <mergeCell ref="J1213:R1216"/>
    <mergeCell ref="B1215:I1216"/>
    <mergeCell ref="J24:R27"/>
    <mergeCell ref="B1198:R1198"/>
    <mergeCell ref="B1199:C1199"/>
    <mergeCell ref="D1199:E1199"/>
    <mergeCell ref="H1199:I1199"/>
    <mergeCell ref="L1199:M1199"/>
    <mergeCell ref="B1200:R1200"/>
    <mergeCell ref="B1202:I1202"/>
    <mergeCell ref="J1202:R1204"/>
    <mergeCell ref="B1203:B1204"/>
    <mergeCell ref="C1203:C1204"/>
    <mergeCell ref="D1203:D1204"/>
    <mergeCell ref="E1203:F1203"/>
    <mergeCell ref="G1203:H1203"/>
    <mergeCell ref="I1203:I1204"/>
    <mergeCell ref="J1205:R1205"/>
    <mergeCell ref="J1206:R1206"/>
    <mergeCell ref="J1207:R1207"/>
    <mergeCell ref="B1182:I1183"/>
    <mergeCell ref="J1182:R1185"/>
    <mergeCell ref="B1184:I1185"/>
    <mergeCell ref="B1187:R1189"/>
    <mergeCell ref="B1190:R1191"/>
    <mergeCell ref="B1192:R1192"/>
    <mergeCell ref="B1196:R1196"/>
    <mergeCell ref="B1197:C1197"/>
    <mergeCell ref="D1197:E1197"/>
    <mergeCell ref="B2506:R2508"/>
    <mergeCell ref="B2509:R2510"/>
    <mergeCell ref="B2511:R2511"/>
    <mergeCell ref="B2513:Q2513"/>
    <mergeCell ref="B2514:C2514"/>
    <mergeCell ref="D2514:E2514"/>
    <mergeCell ref="H2514:I2514"/>
    <mergeCell ref="L2514:M2514"/>
    <mergeCell ref="Q2514:R2514"/>
    <mergeCell ref="B2515:R2515"/>
    <mergeCell ref="B2516:C2516"/>
    <mergeCell ref="D2516:E2516"/>
    <mergeCell ref="H2516:I2516"/>
    <mergeCell ref="L2516:M2516"/>
    <mergeCell ref="Q2516:R2516"/>
    <mergeCell ref="B2517:R2517"/>
    <mergeCell ref="B2518:C2518"/>
    <mergeCell ref="D2518:E2518"/>
    <mergeCell ref="H2518:I2518"/>
    <mergeCell ref="L2518:M2518"/>
    <mergeCell ref="D2545:E2545"/>
    <mergeCell ref="H2545:I2545"/>
    <mergeCell ref="L2545:M2545"/>
    <mergeCell ref="B2521:I2521"/>
    <mergeCell ref="J2521:R2523"/>
    <mergeCell ref="B2522:B2523"/>
    <mergeCell ref="C2522:C2523"/>
    <mergeCell ref="D2522:D2523"/>
    <mergeCell ref="E2522:F2522"/>
    <mergeCell ref="G2522:H2522"/>
    <mergeCell ref="I2522:I2523"/>
    <mergeCell ref="J2524:R2524"/>
    <mergeCell ref="J2525:R2525"/>
    <mergeCell ref="B2526:I2527"/>
    <mergeCell ref="J2526:R2527"/>
    <mergeCell ref="B2528:I2529"/>
    <mergeCell ref="J2528:R2531"/>
    <mergeCell ref="B2530:I2531"/>
    <mergeCell ref="B2533:R2535"/>
    <mergeCell ref="B2546:R2546"/>
    <mergeCell ref="B2548:I2548"/>
    <mergeCell ref="J2548:R2550"/>
    <mergeCell ref="B2549:B2550"/>
    <mergeCell ref="C2549:C2550"/>
    <mergeCell ref="D2549:D2550"/>
    <mergeCell ref="E2549:F2549"/>
    <mergeCell ref="G2549:H2549"/>
    <mergeCell ref="I2549:I2550"/>
    <mergeCell ref="J2551:R2551"/>
    <mergeCell ref="J2552:R2552"/>
    <mergeCell ref="B2553:I2554"/>
    <mergeCell ref="J2553:R2554"/>
    <mergeCell ref="B2555:I2556"/>
    <mergeCell ref="J2555:R2558"/>
    <mergeCell ref="B2557:I2558"/>
    <mergeCell ref="B2536:R2537"/>
    <mergeCell ref="B2538:R2538"/>
    <mergeCell ref="B2540:Q2540"/>
    <mergeCell ref="B2541:C2541"/>
    <mergeCell ref="D2541:E2541"/>
    <mergeCell ref="H2541:I2541"/>
    <mergeCell ref="L2541:M2541"/>
    <mergeCell ref="Q2541:R2541"/>
    <mergeCell ref="B2542:R2542"/>
    <mergeCell ref="B2543:C2543"/>
    <mergeCell ref="D2543:E2543"/>
    <mergeCell ref="H2543:I2543"/>
    <mergeCell ref="L2543:M2543"/>
    <mergeCell ref="Q2543:R2543"/>
    <mergeCell ref="B2544:R2544"/>
    <mergeCell ref="B2545:C2545"/>
    <mergeCell ref="B2560:R2562"/>
    <mergeCell ref="B2563:R2564"/>
    <mergeCell ref="B2565:R2565"/>
    <mergeCell ref="B2567:Q2567"/>
    <mergeCell ref="B2568:C2568"/>
    <mergeCell ref="D2568:E2568"/>
    <mergeCell ref="H2568:I2568"/>
    <mergeCell ref="L2568:M2568"/>
    <mergeCell ref="Q2568:R2568"/>
    <mergeCell ref="B2569:R2569"/>
    <mergeCell ref="B2570:C2570"/>
    <mergeCell ref="D2570:E2570"/>
    <mergeCell ref="H2570:I2570"/>
    <mergeCell ref="L2570:M2570"/>
    <mergeCell ref="Q2570:R2570"/>
    <mergeCell ref="B2571:R2571"/>
    <mergeCell ref="B2572:C2572"/>
    <mergeCell ref="D2572:E2572"/>
    <mergeCell ref="H2572:I2572"/>
    <mergeCell ref="L2572:M2572"/>
    <mergeCell ref="H2599:I2599"/>
    <mergeCell ref="L2599:M2599"/>
    <mergeCell ref="B2573:R2573"/>
    <mergeCell ref="B2575:I2575"/>
    <mergeCell ref="J2575:R2577"/>
    <mergeCell ref="B2576:B2577"/>
    <mergeCell ref="C2576:C2577"/>
    <mergeCell ref="D2576:D2577"/>
    <mergeCell ref="E2576:F2576"/>
    <mergeCell ref="G2576:H2576"/>
    <mergeCell ref="I2576:I2577"/>
    <mergeCell ref="J2578:R2578"/>
    <mergeCell ref="J2579:R2579"/>
    <mergeCell ref="B2580:I2581"/>
    <mergeCell ref="J2580:R2581"/>
    <mergeCell ref="B2582:I2583"/>
    <mergeCell ref="J2582:R2585"/>
    <mergeCell ref="B2584:I2585"/>
    <mergeCell ref="B2587:R2589"/>
    <mergeCell ref="B2602:I2602"/>
    <mergeCell ref="J2602:R2604"/>
    <mergeCell ref="B2603:B2604"/>
    <mergeCell ref="C2603:C2604"/>
    <mergeCell ref="D2603:D2604"/>
    <mergeCell ref="E2603:F2603"/>
    <mergeCell ref="G2603:H2603"/>
    <mergeCell ref="I2603:I2604"/>
    <mergeCell ref="J2605:R2605"/>
    <mergeCell ref="J2606:R2606"/>
    <mergeCell ref="B2607:I2608"/>
    <mergeCell ref="J2607:R2608"/>
    <mergeCell ref="B2609:I2610"/>
    <mergeCell ref="J2609:R2612"/>
    <mergeCell ref="B2611:I2612"/>
    <mergeCell ref="B2590:R2591"/>
    <mergeCell ref="B2592:R2592"/>
    <mergeCell ref="B2594:Q2594"/>
    <mergeCell ref="B2595:C2595"/>
    <mergeCell ref="D2595:E2595"/>
    <mergeCell ref="H2595:I2595"/>
    <mergeCell ref="L2595:M2595"/>
    <mergeCell ref="Q2595:R2595"/>
    <mergeCell ref="B2596:R2596"/>
    <mergeCell ref="B2597:C2597"/>
    <mergeCell ref="D2597:E2597"/>
    <mergeCell ref="H2597:I2597"/>
    <mergeCell ref="L2597:M2597"/>
    <mergeCell ref="Q2597:R2597"/>
    <mergeCell ref="B2598:R2598"/>
    <mergeCell ref="B2599:C2599"/>
    <mergeCell ref="D2599:E2599"/>
    <mergeCell ref="B2212:R2213"/>
    <mergeCell ref="B2214:R2214"/>
    <mergeCell ref="B2216:Q2216"/>
    <mergeCell ref="B2217:C2217"/>
    <mergeCell ref="D2217:E2217"/>
    <mergeCell ref="H2217:I2217"/>
    <mergeCell ref="L2217:M2217"/>
    <mergeCell ref="Q2217:R2217"/>
    <mergeCell ref="B2218:R2218"/>
    <mergeCell ref="B2219:C2219"/>
    <mergeCell ref="D2219:E2219"/>
    <mergeCell ref="H2219:I2219"/>
    <mergeCell ref="L2219:M2219"/>
    <mergeCell ref="Q2219:R2219"/>
    <mergeCell ref="B2220:R2220"/>
    <mergeCell ref="B2221:C2221"/>
    <mergeCell ref="D2221:E2221"/>
    <mergeCell ref="H2221:I2221"/>
    <mergeCell ref="L2221:M2221"/>
    <mergeCell ref="B2222:R2222"/>
    <mergeCell ref="B2224:I2224"/>
    <mergeCell ref="J2224:R2226"/>
    <mergeCell ref="B2225:B2226"/>
    <mergeCell ref="C2225:C2226"/>
    <mergeCell ref="D2225:D2226"/>
    <mergeCell ref="E2225:F2225"/>
    <mergeCell ref="G2225:H2225"/>
    <mergeCell ref="I2225:I2226"/>
    <mergeCell ref="J2227:R2227"/>
    <mergeCell ref="J2228:R2228"/>
    <mergeCell ref="B2229:I2230"/>
    <mergeCell ref="J2229:R2230"/>
    <mergeCell ref="B2231:I2232"/>
    <mergeCell ref="J2231:R2234"/>
    <mergeCell ref="B2233:I2234"/>
    <mergeCell ref="B2615:R2617"/>
    <mergeCell ref="B2236:R2238"/>
    <mergeCell ref="B2239:R2240"/>
    <mergeCell ref="B2241:R2241"/>
    <mergeCell ref="B2243:Q2243"/>
    <mergeCell ref="B2244:C2244"/>
    <mergeCell ref="D2244:E2244"/>
    <mergeCell ref="H2244:I2244"/>
    <mergeCell ref="L2244:M2244"/>
    <mergeCell ref="Q2244:R2244"/>
    <mergeCell ref="B2245:R2245"/>
    <mergeCell ref="B2246:C2246"/>
    <mergeCell ref="D2246:E2246"/>
    <mergeCell ref="H2246:I2246"/>
    <mergeCell ref="L2246:M2246"/>
    <mergeCell ref="B2600:R2600"/>
    <mergeCell ref="B2618:R2619"/>
    <mergeCell ref="B2620:R2620"/>
    <mergeCell ref="B2622:Q2622"/>
    <mergeCell ref="B2623:C2623"/>
    <mergeCell ref="D2623:E2623"/>
    <mergeCell ref="H2623:I2623"/>
    <mergeCell ref="L2623:M2623"/>
    <mergeCell ref="Q2623:R2623"/>
    <mergeCell ref="B2624:R2624"/>
    <mergeCell ref="B2625:C2625"/>
    <mergeCell ref="D2625:E2625"/>
    <mergeCell ref="H2625:I2625"/>
    <mergeCell ref="L2625:M2625"/>
    <mergeCell ref="Q2625:R2625"/>
    <mergeCell ref="B2626:R2626"/>
    <mergeCell ref="B2627:C2627"/>
    <mergeCell ref="D2627:E2627"/>
    <mergeCell ref="H2627:I2627"/>
    <mergeCell ref="L2627:M2627"/>
    <mergeCell ref="B2628:R2628"/>
    <mergeCell ref="B2630:I2630"/>
    <mergeCell ref="J2630:R2632"/>
    <mergeCell ref="B2631:B2632"/>
    <mergeCell ref="C2631:C2632"/>
    <mergeCell ref="D2631:D2632"/>
    <mergeCell ref="E2631:F2631"/>
    <mergeCell ref="G2631:H2631"/>
    <mergeCell ref="I2631:I2632"/>
    <mergeCell ref="J2633:R2633"/>
    <mergeCell ref="J2634:R2634"/>
    <mergeCell ref="B2635:I2636"/>
    <mergeCell ref="J2635:R2636"/>
    <mergeCell ref="B2637:I2638"/>
    <mergeCell ref="J2637:R2640"/>
    <mergeCell ref="B2639:I2640"/>
    <mergeCell ref="B2642:R2644"/>
    <mergeCell ref="B2645:R2646"/>
    <mergeCell ref="B2647:R2647"/>
    <mergeCell ref="B2649:Q2649"/>
    <mergeCell ref="B2650:C2650"/>
    <mergeCell ref="D2650:E2650"/>
    <mergeCell ref="H2650:I2650"/>
    <mergeCell ref="L2650:M2650"/>
    <mergeCell ref="Q2650:R2650"/>
    <mergeCell ref="B2651:R2651"/>
    <mergeCell ref="B2652:C2652"/>
    <mergeCell ref="D2652:E2652"/>
    <mergeCell ref="H2652:I2652"/>
    <mergeCell ref="L2652:M2652"/>
    <mergeCell ref="Q2652:R2652"/>
    <mergeCell ref="B2653:R2653"/>
    <mergeCell ref="B2654:C2654"/>
    <mergeCell ref="D2654:E2654"/>
    <mergeCell ref="H2654:I2654"/>
    <mergeCell ref="L2654:M2654"/>
    <mergeCell ref="B2681:C2681"/>
    <mergeCell ref="D2681:E2681"/>
    <mergeCell ref="H2681:I2681"/>
    <mergeCell ref="L2681:M2681"/>
    <mergeCell ref="B2655:R2655"/>
    <mergeCell ref="B2657:I2657"/>
    <mergeCell ref="J2657:R2659"/>
    <mergeCell ref="B2658:B2659"/>
    <mergeCell ref="C2658:C2659"/>
    <mergeCell ref="D2658:D2659"/>
    <mergeCell ref="E2658:F2658"/>
    <mergeCell ref="G2658:H2658"/>
    <mergeCell ref="I2658:I2659"/>
    <mergeCell ref="J2660:R2660"/>
    <mergeCell ref="J2661:R2661"/>
    <mergeCell ref="B2662:I2663"/>
    <mergeCell ref="J2662:R2663"/>
    <mergeCell ref="B2664:I2665"/>
    <mergeCell ref="J2664:R2667"/>
    <mergeCell ref="B2666:I2667"/>
    <mergeCell ref="B2682:R2682"/>
    <mergeCell ref="B2684:I2684"/>
    <mergeCell ref="J2684:R2686"/>
    <mergeCell ref="B2685:B2686"/>
    <mergeCell ref="C2685:C2686"/>
    <mergeCell ref="D2685:D2686"/>
    <mergeCell ref="E2685:F2685"/>
    <mergeCell ref="G2685:H2685"/>
    <mergeCell ref="I2685:I2686"/>
    <mergeCell ref="J2687:R2687"/>
    <mergeCell ref="J2688:R2688"/>
    <mergeCell ref="B2689:I2690"/>
    <mergeCell ref="J2689:R2690"/>
    <mergeCell ref="B2691:I2692"/>
    <mergeCell ref="J2691:R2694"/>
    <mergeCell ref="B2693:I2694"/>
    <mergeCell ref="B2669:R2671"/>
    <mergeCell ref="B2672:R2673"/>
    <mergeCell ref="B2674:R2674"/>
    <mergeCell ref="B2676:Q2676"/>
    <mergeCell ref="B2677:C2677"/>
    <mergeCell ref="D2677:E2677"/>
    <mergeCell ref="H2677:I2677"/>
    <mergeCell ref="L2677:M2677"/>
    <mergeCell ref="Q2677:R2677"/>
    <mergeCell ref="B2678:R2678"/>
    <mergeCell ref="B2679:C2679"/>
    <mergeCell ref="D2679:E2679"/>
    <mergeCell ref="H2679:I2679"/>
    <mergeCell ref="L2679:M2679"/>
    <mergeCell ref="Q2679:R2679"/>
    <mergeCell ref="B2680:R2680"/>
    <mergeCell ref="B2696:R2698"/>
    <mergeCell ref="B2699:R2700"/>
    <mergeCell ref="B2701:R2701"/>
    <mergeCell ref="B2703:Q2703"/>
    <mergeCell ref="B2704:C2704"/>
    <mergeCell ref="D2704:E2704"/>
    <mergeCell ref="H2704:I2704"/>
    <mergeCell ref="L2704:M2704"/>
    <mergeCell ref="Q2704:R2704"/>
    <mergeCell ref="B2705:R2705"/>
    <mergeCell ref="B2706:C2706"/>
    <mergeCell ref="D2706:E2706"/>
    <mergeCell ref="H2706:I2706"/>
    <mergeCell ref="L2706:M2706"/>
    <mergeCell ref="Q2706:R2706"/>
    <mergeCell ref="B2707:R2707"/>
    <mergeCell ref="B2708:C2708"/>
    <mergeCell ref="D2708:E2708"/>
    <mergeCell ref="H2708:I2708"/>
    <mergeCell ref="L2708:M2708"/>
    <mergeCell ref="B2735:C2735"/>
    <mergeCell ref="D2735:E2735"/>
    <mergeCell ref="H2735:I2735"/>
    <mergeCell ref="L2735:M2735"/>
    <mergeCell ref="B2709:R2709"/>
    <mergeCell ref="B2711:I2711"/>
    <mergeCell ref="J2711:R2713"/>
    <mergeCell ref="B2712:B2713"/>
    <mergeCell ref="C2712:C2713"/>
    <mergeCell ref="D2712:D2713"/>
    <mergeCell ref="E2712:F2712"/>
    <mergeCell ref="G2712:H2712"/>
    <mergeCell ref="I2712:I2713"/>
    <mergeCell ref="J2714:R2714"/>
    <mergeCell ref="J2715:R2715"/>
    <mergeCell ref="B2716:I2717"/>
    <mergeCell ref="J2716:R2717"/>
    <mergeCell ref="B2718:I2719"/>
    <mergeCell ref="J2718:R2721"/>
    <mergeCell ref="B2720:I2721"/>
    <mergeCell ref="B2736:R2736"/>
    <mergeCell ref="B2738:I2738"/>
    <mergeCell ref="J2738:R2740"/>
    <mergeCell ref="B2739:B2740"/>
    <mergeCell ref="C2739:C2740"/>
    <mergeCell ref="D2739:D2740"/>
    <mergeCell ref="E2739:F2739"/>
    <mergeCell ref="G2739:H2739"/>
    <mergeCell ref="I2739:I2740"/>
    <mergeCell ref="J2741:R2741"/>
    <mergeCell ref="J2742:R2742"/>
    <mergeCell ref="B2743:I2744"/>
    <mergeCell ref="J2743:R2744"/>
    <mergeCell ref="B2745:I2746"/>
    <mergeCell ref="J2745:R2748"/>
    <mergeCell ref="B2747:I2748"/>
    <mergeCell ref="B2723:R2725"/>
    <mergeCell ref="B2726:R2727"/>
    <mergeCell ref="B2728:R2728"/>
    <mergeCell ref="B2730:Q2730"/>
    <mergeCell ref="B2731:C2731"/>
    <mergeCell ref="D2731:E2731"/>
    <mergeCell ref="H2731:I2731"/>
    <mergeCell ref="L2731:M2731"/>
    <mergeCell ref="Q2731:R2731"/>
    <mergeCell ref="B2732:R2732"/>
    <mergeCell ref="B2733:C2733"/>
    <mergeCell ref="D2733:E2733"/>
    <mergeCell ref="H2733:I2733"/>
    <mergeCell ref="L2733:M2733"/>
    <mergeCell ref="Q2733:R2733"/>
    <mergeCell ref="B2734:R2734"/>
    <mergeCell ref="B2750:R2752"/>
    <mergeCell ref="B2753:R2754"/>
    <mergeCell ref="B2755:R2755"/>
    <mergeCell ref="B2757:Q2757"/>
    <mergeCell ref="B2758:C2758"/>
    <mergeCell ref="D2758:E2758"/>
    <mergeCell ref="H2758:I2758"/>
    <mergeCell ref="L2758:M2758"/>
    <mergeCell ref="Q2758:R2758"/>
    <mergeCell ref="B2759:R2759"/>
    <mergeCell ref="B2760:C2760"/>
    <mergeCell ref="D2760:E2760"/>
    <mergeCell ref="H2760:I2760"/>
    <mergeCell ref="L2760:M2760"/>
    <mergeCell ref="Q2760:R2760"/>
    <mergeCell ref="B2761:R2761"/>
    <mergeCell ref="B2762:C2762"/>
    <mergeCell ref="D2762:E2762"/>
    <mergeCell ref="H2762:I2762"/>
    <mergeCell ref="L2762:M2762"/>
    <mergeCell ref="B2789:C2789"/>
    <mergeCell ref="D2789:E2789"/>
    <mergeCell ref="H2789:I2789"/>
    <mergeCell ref="L2789:M2789"/>
    <mergeCell ref="B2763:R2763"/>
    <mergeCell ref="B2765:I2765"/>
    <mergeCell ref="J2765:R2767"/>
    <mergeCell ref="B2766:B2767"/>
    <mergeCell ref="C2766:C2767"/>
    <mergeCell ref="D2766:D2767"/>
    <mergeCell ref="E2766:F2766"/>
    <mergeCell ref="G2766:H2766"/>
    <mergeCell ref="I2766:I2767"/>
    <mergeCell ref="J2768:R2768"/>
    <mergeCell ref="J2769:R2769"/>
    <mergeCell ref="B2770:I2771"/>
    <mergeCell ref="J2770:R2771"/>
    <mergeCell ref="B2772:I2773"/>
    <mergeCell ref="J2772:R2775"/>
    <mergeCell ref="B2774:I2775"/>
    <mergeCell ref="B2790:R2790"/>
    <mergeCell ref="B2792:I2792"/>
    <mergeCell ref="J2792:R2794"/>
    <mergeCell ref="B2793:B2794"/>
    <mergeCell ref="C2793:C2794"/>
    <mergeCell ref="D2793:D2794"/>
    <mergeCell ref="E2793:F2793"/>
    <mergeCell ref="G2793:H2793"/>
    <mergeCell ref="I2793:I2794"/>
    <mergeCell ref="J2795:R2795"/>
    <mergeCell ref="J2796:R2796"/>
    <mergeCell ref="B2797:I2798"/>
    <mergeCell ref="J2797:R2798"/>
    <mergeCell ref="B2799:I2800"/>
    <mergeCell ref="J2799:R2802"/>
    <mergeCell ref="B2801:I2802"/>
    <mergeCell ref="B2777:R2779"/>
    <mergeCell ref="B2780:R2781"/>
    <mergeCell ref="B2782:R2782"/>
    <mergeCell ref="B2784:Q2784"/>
    <mergeCell ref="B2785:C2785"/>
    <mergeCell ref="D2785:E2785"/>
    <mergeCell ref="H2785:I2785"/>
    <mergeCell ref="L2785:M2785"/>
    <mergeCell ref="Q2785:R2785"/>
    <mergeCell ref="B2786:R2786"/>
    <mergeCell ref="B2787:C2787"/>
    <mergeCell ref="D2787:E2787"/>
    <mergeCell ref="H2787:I2787"/>
    <mergeCell ref="L2787:M2787"/>
    <mergeCell ref="Q2787:R2787"/>
    <mergeCell ref="B2788:R2788"/>
    <mergeCell ref="B2804:R2806"/>
    <mergeCell ref="B2807:R2808"/>
    <mergeCell ref="B2809:R2809"/>
    <mergeCell ref="B2811:Q2811"/>
    <mergeCell ref="B2812:C2812"/>
    <mergeCell ref="D2812:E2812"/>
    <mergeCell ref="H2812:I2812"/>
    <mergeCell ref="L2812:M2812"/>
    <mergeCell ref="Q2812:R2812"/>
    <mergeCell ref="B2813:R2813"/>
    <mergeCell ref="B2814:C2814"/>
    <mergeCell ref="D2814:E2814"/>
    <mergeCell ref="H2814:I2814"/>
    <mergeCell ref="L2814:M2814"/>
    <mergeCell ref="Q2814:R2814"/>
    <mergeCell ref="B2815:R2815"/>
    <mergeCell ref="B2816:C2816"/>
    <mergeCell ref="D2816:E2816"/>
    <mergeCell ref="H2816:I2816"/>
    <mergeCell ref="L2816:M2816"/>
    <mergeCell ref="B2843:C2843"/>
    <mergeCell ref="D2843:E2843"/>
    <mergeCell ref="H2843:I2843"/>
    <mergeCell ref="L2843:M2843"/>
    <mergeCell ref="B2817:R2817"/>
    <mergeCell ref="B2819:I2819"/>
    <mergeCell ref="J2819:R2821"/>
    <mergeCell ref="B2820:B2821"/>
    <mergeCell ref="C2820:C2821"/>
    <mergeCell ref="D2820:D2821"/>
    <mergeCell ref="E2820:F2820"/>
    <mergeCell ref="G2820:H2820"/>
    <mergeCell ref="I2820:I2821"/>
    <mergeCell ref="J2822:R2822"/>
    <mergeCell ref="J2823:R2823"/>
    <mergeCell ref="B2824:I2825"/>
    <mergeCell ref="J2824:R2825"/>
    <mergeCell ref="B2826:I2827"/>
    <mergeCell ref="J2826:R2829"/>
    <mergeCell ref="B2828:I2829"/>
    <mergeCell ref="B2844:R2844"/>
    <mergeCell ref="B2846:I2846"/>
    <mergeCell ref="J2846:R2848"/>
    <mergeCell ref="B2847:B2848"/>
    <mergeCell ref="C2847:C2848"/>
    <mergeCell ref="D2847:D2848"/>
    <mergeCell ref="E2847:F2847"/>
    <mergeCell ref="G2847:H2847"/>
    <mergeCell ref="I2847:I2848"/>
    <mergeCell ref="J2849:R2849"/>
    <mergeCell ref="J2850:R2850"/>
    <mergeCell ref="B2851:I2852"/>
    <mergeCell ref="J2851:R2852"/>
    <mergeCell ref="B2853:I2854"/>
    <mergeCell ref="J2853:R2856"/>
    <mergeCell ref="B2855:I2856"/>
    <mergeCell ref="B2831:R2833"/>
    <mergeCell ref="B2834:R2835"/>
    <mergeCell ref="B2836:R2836"/>
    <mergeCell ref="B2838:Q2838"/>
    <mergeCell ref="B2839:C2839"/>
    <mergeCell ref="D2839:E2839"/>
    <mergeCell ref="H2839:I2839"/>
    <mergeCell ref="L2839:M2839"/>
    <mergeCell ref="Q2839:R2839"/>
    <mergeCell ref="B2840:R2840"/>
    <mergeCell ref="B2841:C2841"/>
    <mergeCell ref="D2841:E2841"/>
    <mergeCell ref="H2841:I2841"/>
    <mergeCell ref="L2841:M2841"/>
    <mergeCell ref="Q2841:R2841"/>
    <mergeCell ref="B2842:R2842"/>
    <mergeCell ref="B2858:R2860"/>
    <mergeCell ref="B2861:R2862"/>
    <mergeCell ref="B2863:R2863"/>
    <mergeCell ref="B2865:Q2865"/>
    <mergeCell ref="B2866:C2866"/>
    <mergeCell ref="D2866:E2866"/>
    <mergeCell ref="H2866:I2866"/>
    <mergeCell ref="L2866:M2866"/>
    <mergeCell ref="Q2866:R2866"/>
    <mergeCell ref="B2867:R2867"/>
    <mergeCell ref="B2868:C2868"/>
    <mergeCell ref="D2868:E2868"/>
    <mergeCell ref="H2868:I2868"/>
    <mergeCell ref="L2868:M2868"/>
    <mergeCell ref="Q2868:R2868"/>
    <mergeCell ref="B2869:R2869"/>
    <mergeCell ref="B2870:C2870"/>
    <mergeCell ref="D2870:E2870"/>
    <mergeCell ref="H2870:I2870"/>
    <mergeCell ref="L2870:M2870"/>
    <mergeCell ref="B2897:C2897"/>
    <mergeCell ref="D2897:E2897"/>
    <mergeCell ref="H2897:I2897"/>
    <mergeCell ref="L2897:M2897"/>
    <mergeCell ref="B2871:R2871"/>
    <mergeCell ref="B2873:I2873"/>
    <mergeCell ref="J2873:R2875"/>
    <mergeCell ref="B2874:B2875"/>
    <mergeCell ref="C2874:C2875"/>
    <mergeCell ref="D2874:D2875"/>
    <mergeCell ref="E2874:F2874"/>
    <mergeCell ref="G2874:H2874"/>
    <mergeCell ref="I2874:I2875"/>
    <mergeCell ref="J2876:R2876"/>
    <mergeCell ref="J2877:R2877"/>
    <mergeCell ref="B2878:I2879"/>
    <mergeCell ref="J2878:R2879"/>
    <mergeCell ref="B2880:I2881"/>
    <mergeCell ref="J2880:R2883"/>
    <mergeCell ref="B2882:I2883"/>
    <mergeCell ref="B2898:R2898"/>
    <mergeCell ref="B2900:I2900"/>
    <mergeCell ref="J2900:R2902"/>
    <mergeCell ref="B2901:B2902"/>
    <mergeCell ref="C2901:C2902"/>
    <mergeCell ref="D2901:D2902"/>
    <mergeCell ref="E2901:F2901"/>
    <mergeCell ref="G2901:H2901"/>
    <mergeCell ref="I2901:I2902"/>
    <mergeCell ref="J2903:R2903"/>
    <mergeCell ref="J2904:R2904"/>
    <mergeCell ref="B2905:I2906"/>
    <mergeCell ref="J2905:R2906"/>
    <mergeCell ref="B2907:I2908"/>
    <mergeCell ref="J2907:R2910"/>
    <mergeCell ref="B2909:I2910"/>
    <mergeCell ref="B2885:R2887"/>
    <mergeCell ref="B2888:R2889"/>
    <mergeCell ref="B2890:R2890"/>
    <mergeCell ref="B2892:Q2892"/>
    <mergeCell ref="B2893:C2893"/>
    <mergeCell ref="D2893:E2893"/>
    <mergeCell ref="H2893:I2893"/>
    <mergeCell ref="L2893:M2893"/>
    <mergeCell ref="Q2893:R2893"/>
    <mergeCell ref="B2894:R2894"/>
    <mergeCell ref="B2895:C2895"/>
    <mergeCell ref="D2895:E2895"/>
    <mergeCell ref="H2895:I2895"/>
    <mergeCell ref="L2895:M2895"/>
    <mergeCell ref="Q2895:R2895"/>
    <mergeCell ref="B2896:R2896"/>
    <mergeCell ref="L2951:M2951"/>
    <mergeCell ref="H2951:I2951"/>
    <mergeCell ref="D2951:E2951"/>
    <mergeCell ref="B2950:R2950"/>
    <mergeCell ref="B2920:C2920"/>
    <mergeCell ref="D2920:E2920"/>
    <mergeCell ref="H2920:I2920"/>
    <mergeCell ref="L2920:M2920"/>
    <mergeCell ref="Q2920:R2920"/>
    <mergeCell ref="B2921:R2921"/>
    <mergeCell ref="B2922:C2922"/>
    <mergeCell ref="D2922:E2922"/>
    <mergeCell ref="H2922:I2922"/>
    <mergeCell ref="L2922:M2922"/>
    <mergeCell ref="Q2922:R2922"/>
    <mergeCell ref="B2923:R2923"/>
    <mergeCell ref="B2924:C2924"/>
    <mergeCell ref="D2924:E2924"/>
    <mergeCell ref="H2924:I2924"/>
    <mergeCell ref="L2924:M2924"/>
    <mergeCell ref="D2947:E2947"/>
    <mergeCell ref="H2947:I2947"/>
    <mergeCell ref="L2947:M2947"/>
    <mergeCell ref="Q2947:R2947"/>
    <mergeCell ref="B2925:R2925"/>
    <mergeCell ref="B2927:I2927"/>
    <mergeCell ref="J2927:R2929"/>
    <mergeCell ref="B2928:B2929"/>
    <mergeCell ref="C2928:C2929"/>
    <mergeCell ref="D2928:D2929"/>
    <mergeCell ref="E2928:F2928"/>
    <mergeCell ref="G2928:H2928"/>
    <mergeCell ref="I2928:I2929"/>
    <mergeCell ref="J2930:R2930"/>
    <mergeCell ref="J2931:R2931"/>
    <mergeCell ref="B2932:I2933"/>
    <mergeCell ref="J2932:R2933"/>
    <mergeCell ref="B2934:I2935"/>
    <mergeCell ref="J2934:R2937"/>
    <mergeCell ref="B2936:I2937"/>
    <mergeCell ref="Q2949:R2949"/>
    <mergeCell ref="L2949:M2949"/>
    <mergeCell ref="H2949:I2949"/>
    <mergeCell ref="D2949:E2949"/>
    <mergeCell ref="B2949:C2949"/>
    <mergeCell ref="B2948:R2948"/>
    <mergeCell ref="B2939:R2941"/>
    <mergeCell ref="B2942:R2943"/>
    <mergeCell ref="B2944:R2944"/>
    <mergeCell ref="B2946:Q2946"/>
    <mergeCell ref="B2947:C2947"/>
    <mergeCell ref="B2967:R2969"/>
    <mergeCell ref="B2970:R2971"/>
    <mergeCell ref="B2972:R2972"/>
    <mergeCell ref="B2952:R2952"/>
    <mergeCell ref="B2954:I2954"/>
    <mergeCell ref="J2954:R2956"/>
    <mergeCell ref="B2955:B2956"/>
    <mergeCell ref="C2955:C2956"/>
    <mergeCell ref="D2955:D2956"/>
    <mergeCell ref="E2955:F2955"/>
    <mergeCell ref="G2955:H2955"/>
    <mergeCell ref="I2955:I2956"/>
    <mergeCell ref="J2957:R2957"/>
    <mergeCell ref="J2958:R2958"/>
    <mergeCell ref="J2959:R2959"/>
    <mergeCell ref="B2960:I2961"/>
    <mergeCell ref="J2960:R2961"/>
    <mergeCell ref="B2962:I2963"/>
    <mergeCell ref="J2962:R2965"/>
    <mergeCell ref="B2964:I2965"/>
    <mergeCell ref="B2974:Q2974"/>
    <mergeCell ref="B2975:C2975"/>
    <mergeCell ref="D2975:E2975"/>
    <mergeCell ref="H2975:I2975"/>
    <mergeCell ref="L2975:M2975"/>
    <mergeCell ref="Q2975:R2975"/>
    <mergeCell ref="B2976:R2976"/>
    <mergeCell ref="B2977:C2977"/>
    <mergeCell ref="D2977:E2977"/>
    <mergeCell ref="H2977:I2977"/>
    <mergeCell ref="L2977:M2977"/>
    <mergeCell ref="Q2977:R2977"/>
    <mergeCell ref="B2978:R2978"/>
    <mergeCell ref="B2979:C2979"/>
    <mergeCell ref="D2979:E2979"/>
    <mergeCell ref="H2979:I2979"/>
    <mergeCell ref="L2979:M2979"/>
    <mergeCell ref="B3008:C3008"/>
    <mergeCell ref="D3008:E3008"/>
    <mergeCell ref="H3008:I3008"/>
    <mergeCell ref="L3008:M3008"/>
    <mergeCell ref="B2980:R2980"/>
    <mergeCell ref="B2982:I2982"/>
    <mergeCell ref="J2982:R2984"/>
    <mergeCell ref="B2983:B2984"/>
    <mergeCell ref="C2983:C2984"/>
    <mergeCell ref="D2983:D2984"/>
    <mergeCell ref="E2983:F2983"/>
    <mergeCell ref="G2983:H2983"/>
    <mergeCell ref="I2983:I2984"/>
    <mergeCell ref="J2985:R2985"/>
    <mergeCell ref="J2986:R2986"/>
    <mergeCell ref="J2988:R2988"/>
    <mergeCell ref="B2989:I2990"/>
    <mergeCell ref="J2989:R2990"/>
    <mergeCell ref="B2991:I2992"/>
    <mergeCell ref="J2991:R2994"/>
    <mergeCell ref="B2993:I2994"/>
    <mergeCell ref="J2987:R2987"/>
    <mergeCell ref="B3009:R3009"/>
    <mergeCell ref="B3011:I3011"/>
    <mergeCell ref="J3011:R3013"/>
    <mergeCell ref="B3012:B3013"/>
    <mergeCell ref="C3012:C3013"/>
    <mergeCell ref="D3012:D3013"/>
    <mergeCell ref="E3012:F3012"/>
    <mergeCell ref="G3012:H3012"/>
    <mergeCell ref="I3012:I3013"/>
    <mergeCell ref="J3014:R3014"/>
    <mergeCell ref="J3015:R3015"/>
    <mergeCell ref="B3016:I3017"/>
    <mergeCell ref="J3016:R3017"/>
    <mergeCell ref="B3018:I3019"/>
    <mergeCell ref="J3018:R3021"/>
    <mergeCell ref="B3020:I3021"/>
    <mergeCell ref="B2996:R2998"/>
    <mergeCell ref="B2999:R3000"/>
    <mergeCell ref="B3001:R3001"/>
    <mergeCell ref="B3003:Q3003"/>
    <mergeCell ref="B3004:C3004"/>
    <mergeCell ref="D3004:E3004"/>
    <mergeCell ref="H3004:I3004"/>
    <mergeCell ref="L3004:M3004"/>
    <mergeCell ref="Q3004:R3004"/>
    <mergeCell ref="B3005:R3005"/>
    <mergeCell ref="B3006:C3006"/>
    <mergeCell ref="D3006:E3006"/>
    <mergeCell ref="H3006:I3006"/>
    <mergeCell ref="L3006:M3006"/>
    <mergeCell ref="Q3006:R3006"/>
    <mergeCell ref="B3007:R3007"/>
    <mergeCell ref="B3023:R3025"/>
    <mergeCell ref="B3026:R3027"/>
    <mergeCell ref="B3028:R3028"/>
    <mergeCell ref="B3030:Q3030"/>
    <mergeCell ref="B3031:C3031"/>
    <mergeCell ref="D3031:E3031"/>
    <mergeCell ref="H3031:I3031"/>
    <mergeCell ref="L3031:M3031"/>
    <mergeCell ref="Q3031:R3031"/>
    <mergeCell ref="B3032:R3032"/>
    <mergeCell ref="B3033:C3033"/>
    <mergeCell ref="D3033:E3033"/>
    <mergeCell ref="H3033:I3033"/>
    <mergeCell ref="L3033:M3033"/>
    <mergeCell ref="Q3033:R3033"/>
    <mergeCell ref="B3034:R3034"/>
    <mergeCell ref="B3035:C3035"/>
    <mergeCell ref="D3035:E3035"/>
    <mergeCell ref="H3035:I3035"/>
    <mergeCell ref="L3035:M3035"/>
    <mergeCell ref="B3036:R3036"/>
    <mergeCell ref="B3038:I3038"/>
    <mergeCell ref="J3038:R3040"/>
    <mergeCell ref="B3039:B3040"/>
    <mergeCell ref="C3039:C3040"/>
    <mergeCell ref="D3039:D3040"/>
    <mergeCell ref="E3039:F3039"/>
    <mergeCell ref="G3039:H3039"/>
    <mergeCell ref="I3039:I3040"/>
    <mergeCell ref="J3041:R3041"/>
    <mergeCell ref="J3042:R3042"/>
    <mergeCell ref="J3043:R3043"/>
    <mergeCell ref="B3044:I3045"/>
    <mergeCell ref="J3044:R3045"/>
    <mergeCell ref="B3046:I3047"/>
    <mergeCell ref="J3046:R3049"/>
    <mergeCell ref="B3048:I3049"/>
    <mergeCell ref="B3051:R3053"/>
    <mergeCell ref="B3054:R3055"/>
    <mergeCell ref="B3056:R3056"/>
    <mergeCell ref="B3058:Q3058"/>
    <mergeCell ref="B3059:C3059"/>
    <mergeCell ref="D3059:E3059"/>
    <mergeCell ref="H3059:I3059"/>
    <mergeCell ref="L3059:M3059"/>
    <mergeCell ref="Q3059:R3059"/>
    <mergeCell ref="B3060:R3060"/>
    <mergeCell ref="B3061:C3061"/>
    <mergeCell ref="D3061:E3061"/>
    <mergeCell ref="H3061:I3061"/>
    <mergeCell ref="L3061:M3061"/>
    <mergeCell ref="Q3061:R3061"/>
    <mergeCell ref="B3062:R3062"/>
    <mergeCell ref="B3063:C3063"/>
    <mergeCell ref="D3063:E3063"/>
    <mergeCell ref="H3063:I3063"/>
    <mergeCell ref="L3063:M3063"/>
    <mergeCell ref="B3064:R3064"/>
    <mergeCell ref="B3066:I3066"/>
    <mergeCell ref="J3066:R3068"/>
    <mergeCell ref="B3067:B3068"/>
    <mergeCell ref="C3067:C3068"/>
    <mergeCell ref="D3067:D3068"/>
    <mergeCell ref="E3067:F3067"/>
    <mergeCell ref="G3067:H3067"/>
    <mergeCell ref="I3067:I3068"/>
    <mergeCell ref="J3069:R3069"/>
    <mergeCell ref="J3070:R3070"/>
    <mergeCell ref="J3071:R3071"/>
    <mergeCell ref="B3072:I3073"/>
    <mergeCell ref="J3072:R3073"/>
    <mergeCell ref="B3074:I3075"/>
    <mergeCell ref="J3074:R3077"/>
    <mergeCell ref="B3076:I3077"/>
    <mergeCell ref="B3079:R3081"/>
    <mergeCell ref="B3082:R3083"/>
    <mergeCell ref="B3084:R3084"/>
    <mergeCell ref="B3086:Q3086"/>
    <mergeCell ref="B3087:C3087"/>
    <mergeCell ref="D3087:E3087"/>
    <mergeCell ref="H3087:I3087"/>
    <mergeCell ref="L3087:M3087"/>
    <mergeCell ref="Q3087:R3087"/>
    <mergeCell ref="B3088:R3088"/>
    <mergeCell ref="B3089:C3089"/>
    <mergeCell ref="D3089:E3089"/>
    <mergeCell ref="H3089:I3089"/>
    <mergeCell ref="L3089:M3089"/>
    <mergeCell ref="Q3089:R3089"/>
    <mergeCell ref="B3090:R3090"/>
    <mergeCell ref="B3091:C3091"/>
    <mergeCell ref="D3091:E3091"/>
    <mergeCell ref="H3091:I3091"/>
    <mergeCell ref="L3091:M3091"/>
    <mergeCell ref="B3092:R3092"/>
    <mergeCell ref="B3094:I3094"/>
    <mergeCell ref="J3094:R3096"/>
    <mergeCell ref="B3095:B3096"/>
    <mergeCell ref="C3095:C3096"/>
    <mergeCell ref="D3095:D3096"/>
    <mergeCell ref="E3095:F3095"/>
    <mergeCell ref="G3095:H3095"/>
    <mergeCell ref="I3095:I3096"/>
    <mergeCell ref="J3097:R3097"/>
    <mergeCell ref="J3098:R3098"/>
    <mergeCell ref="J3099:R3099"/>
    <mergeCell ref="J3100:R3100"/>
    <mergeCell ref="B3101:I3102"/>
    <mergeCell ref="J3101:R3102"/>
    <mergeCell ref="B3103:I3104"/>
    <mergeCell ref="J3103:R3106"/>
    <mergeCell ref="B3105:I3106"/>
    <mergeCell ref="B3108:R3110"/>
    <mergeCell ref="B3111:R3112"/>
    <mergeCell ref="B3113:R3113"/>
    <mergeCell ref="B3115:Q3115"/>
    <mergeCell ref="B3116:C3116"/>
    <mergeCell ref="D3116:E3116"/>
    <mergeCell ref="H3116:I3116"/>
    <mergeCell ref="L3116:M3116"/>
    <mergeCell ref="Q3116:R3116"/>
    <mergeCell ref="B3117:R3117"/>
    <mergeCell ref="B3118:C3118"/>
    <mergeCell ref="D3118:E3118"/>
    <mergeCell ref="H3118:I3118"/>
    <mergeCell ref="L3118:M3118"/>
    <mergeCell ref="Q3118:R3118"/>
    <mergeCell ref="B3119:R3119"/>
    <mergeCell ref="B3120:C3120"/>
    <mergeCell ref="D3120:E3120"/>
    <mergeCell ref="H3120:I3120"/>
    <mergeCell ref="L3120:M3120"/>
    <mergeCell ref="B3121:R3121"/>
    <mergeCell ref="B3123:I3123"/>
    <mergeCell ref="J3123:R3125"/>
    <mergeCell ref="B3124:B3125"/>
    <mergeCell ref="C3124:C3125"/>
    <mergeCell ref="D3124:D3125"/>
    <mergeCell ref="E3124:F3124"/>
    <mergeCell ref="G3124:H3124"/>
    <mergeCell ref="I3124:I3125"/>
    <mergeCell ref="J3126:R3126"/>
    <mergeCell ref="J3127:R3127"/>
    <mergeCell ref="J3129:R3129"/>
    <mergeCell ref="J3130:R3130"/>
    <mergeCell ref="B3131:I3132"/>
    <mergeCell ref="J3131:R3132"/>
    <mergeCell ref="B3133:I3134"/>
    <mergeCell ref="J3133:R3136"/>
    <mergeCell ref="B3135:I3136"/>
    <mergeCell ref="J3128:R3128"/>
    <mergeCell ref="B3138:R3140"/>
    <mergeCell ref="B3141:R3142"/>
    <mergeCell ref="B3143:R3143"/>
    <mergeCell ref="B3145:Q3145"/>
    <mergeCell ref="B3146:C3146"/>
    <mergeCell ref="D3146:E3146"/>
    <mergeCell ref="H3146:I3146"/>
    <mergeCell ref="L3146:M3146"/>
    <mergeCell ref="Q3146:R3146"/>
    <mergeCell ref="B3147:R3147"/>
    <mergeCell ref="B3148:C3148"/>
    <mergeCell ref="D3148:E3148"/>
    <mergeCell ref="H3148:I3148"/>
    <mergeCell ref="L3148:M3148"/>
    <mergeCell ref="Q3148:R3148"/>
    <mergeCell ref="B3149:R3149"/>
    <mergeCell ref="B3150:C3150"/>
    <mergeCell ref="D3150:E3150"/>
    <mergeCell ref="H3150:I3150"/>
    <mergeCell ref="L3150:M3150"/>
    <mergeCell ref="B3151:R3151"/>
    <mergeCell ref="B3153:I3153"/>
    <mergeCell ref="J3153:R3155"/>
    <mergeCell ref="B3154:B3155"/>
    <mergeCell ref="C3154:C3155"/>
    <mergeCell ref="D3154:D3155"/>
    <mergeCell ref="E3154:F3154"/>
    <mergeCell ref="G3154:H3154"/>
    <mergeCell ref="I3154:I3155"/>
    <mergeCell ref="J3156:R3156"/>
    <mergeCell ref="J3157:R3157"/>
    <mergeCell ref="J3160:R3160"/>
    <mergeCell ref="J3161:R3161"/>
    <mergeCell ref="B3162:I3163"/>
    <mergeCell ref="J3162:R3163"/>
    <mergeCell ref="B3164:I3165"/>
    <mergeCell ref="J3164:R3167"/>
    <mergeCell ref="B3166:I3167"/>
    <mergeCell ref="J3159:R3159"/>
    <mergeCell ref="J3158:R3158"/>
    <mergeCell ref="B3169:R3171"/>
    <mergeCell ref="B3172:R3173"/>
    <mergeCell ref="B3174:R3174"/>
    <mergeCell ref="B3176:Q3176"/>
    <mergeCell ref="B3177:C3177"/>
    <mergeCell ref="D3177:E3177"/>
    <mergeCell ref="H3177:I3177"/>
    <mergeCell ref="L3177:M3177"/>
    <mergeCell ref="Q3177:R3177"/>
    <mergeCell ref="B3178:R3178"/>
    <mergeCell ref="B3179:C3179"/>
    <mergeCell ref="D3179:E3179"/>
    <mergeCell ref="H3179:I3179"/>
    <mergeCell ref="L3179:M3179"/>
    <mergeCell ref="Q3179:R3179"/>
    <mergeCell ref="B3180:R3180"/>
    <mergeCell ref="B3181:C3181"/>
    <mergeCell ref="D3181:E3181"/>
    <mergeCell ref="H3181:I3181"/>
    <mergeCell ref="L3181:M3181"/>
    <mergeCell ref="B3182:R3182"/>
    <mergeCell ref="B3184:I3184"/>
    <mergeCell ref="J3184:R3186"/>
    <mergeCell ref="B3185:B3186"/>
    <mergeCell ref="C3185:C3186"/>
    <mergeCell ref="D3185:D3186"/>
    <mergeCell ref="E3185:F3185"/>
    <mergeCell ref="G3185:H3185"/>
    <mergeCell ref="I3185:I3186"/>
    <mergeCell ref="J3187:R3187"/>
    <mergeCell ref="J3188:R3188"/>
    <mergeCell ref="J3189:R3189"/>
    <mergeCell ref="J3190:R3190"/>
    <mergeCell ref="J3191:R3191"/>
    <mergeCell ref="J3192:R3192"/>
    <mergeCell ref="B3193:I3194"/>
    <mergeCell ref="J3193:R3194"/>
    <mergeCell ref="B3195:I3196"/>
    <mergeCell ref="J3195:R3198"/>
    <mergeCell ref="B3197:I3198"/>
    <mergeCell ref="B3231:R3233"/>
    <mergeCell ref="B3234:R3235"/>
    <mergeCell ref="B3236:R3236"/>
    <mergeCell ref="B3238:Q3238"/>
    <mergeCell ref="B3239:C3239"/>
    <mergeCell ref="D3239:E3239"/>
    <mergeCell ref="H3239:I3239"/>
    <mergeCell ref="L3239:M3239"/>
    <mergeCell ref="Q3239:R3239"/>
    <mergeCell ref="B3240:R3240"/>
    <mergeCell ref="B3241:C3241"/>
    <mergeCell ref="D3241:E3241"/>
    <mergeCell ref="H3241:I3241"/>
    <mergeCell ref="L3241:M3241"/>
    <mergeCell ref="Q3241:R3241"/>
    <mergeCell ref="B3200:R3202"/>
    <mergeCell ref="B3203:R3204"/>
    <mergeCell ref="B3205:R3205"/>
    <mergeCell ref="B3207:Q3207"/>
    <mergeCell ref="B3208:C3208"/>
    <mergeCell ref="D3208:E3208"/>
    <mergeCell ref="H3208:I3208"/>
    <mergeCell ref="L3208:M3208"/>
    <mergeCell ref="Q3208:R3208"/>
    <mergeCell ref="B3209:R3209"/>
    <mergeCell ref="B3210:C3210"/>
    <mergeCell ref="D3210:E3210"/>
    <mergeCell ref="H3210:I3210"/>
    <mergeCell ref="L3210:M3210"/>
    <mergeCell ref="J3250:R3250"/>
    <mergeCell ref="B3251:I3252"/>
    <mergeCell ref="J3251:R3252"/>
    <mergeCell ref="B3253:I3254"/>
    <mergeCell ref="J3253:R3256"/>
    <mergeCell ref="B3255:I3256"/>
    <mergeCell ref="B3258:R3260"/>
    <mergeCell ref="B3261:R3262"/>
    <mergeCell ref="B3263:R3263"/>
    <mergeCell ref="B3265:Q3265"/>
    <mergeCell ref="B3266:C3266"/>
    <mergeCell ref="D3266:E3266"/>
    <mergeCell ref="H3266:I3266"/>
    <mergeCell ref="L3266:M3266"/>
    <mergeCell ref="Q3266:R3266"/>
    <mergeCell ref="B3243:C3243"/>
    <mergeCell ref="D3243:E3243"/>
    <mergeCell ref="H3243:I3243"/>
    <mergeCell ref="L3243:M3243"/>
    <mergeCell ref="B3244:R3244"/>
    <mergeCell ref="B3246:I3246"/>
    <mergeCell ref="J3246:R3248"/>
    <mergeCell ref="B3247:B3248"/>
    <mergeCell ref="C3247:C3248"/>
    <mergeCell ref="D3247:D3248"/>
    <mergeCell ref="E3247:F3247"/>
    <mergeCell ref="G3247:H3247"/>
    <mergeCell ref="I3247:I3248"/>
    <mergeCell ref="J3249:R3249"/>
    <mergeCell ref="B3267:R3267"/>
    <mergeCell ref="B3268:C3268"/>
    <mergeCell ref="D3268:E3268"/>
    <mergeCell ref="H3268:I3268"/>
    <mergeCell ref="L3268:M3268"/>
    <mergeCell ref="Q3268:R3268"/>
    <mergeCell ref="B3269:R3269"/>
    <mergeCell ref="B3270:C3270"/>
    <mergeCell ref="D3270:E3270"/>
    <mergeCell ref="H3270:I3270"/>
    <mergeCell ref="L3270:M3270"/>
    <mergeCell ref="B3271:R3271"/>
    <mergeCell ref="B3273:I3273"/>
    <mergeCell ref="J3273:R3275"/>
    <mergeCell ref="B3274:B3275"/>
    <mergeCell ref="C3274:C3275"/>
    <mergeCell ref="D3274:D3275"/>
    <mergeCell ref="E3274:F3274"/>
    <mergeCell ref="G3274:H3274"/>
    <mergeCell ref="I3274:I3275"/>
    <mergeCell ref="J3276:R3276"/>
    <mergeCell ref="J3277:R3277"/>
    <mergeCell ref="J3278:R3278"/>
    <mergeCell ref="J3279:R3279"/>
    <mergeCell ref="J3281:R3281"/>
    <mergeCell ref="B3282:I3283"/>
    <mergeCell ref="J3282:R3283"/>
    <mergeCell ref="B3284:I3285"/>
    <mergeCell ref="J3284:R3287"/>
    <mergeCell ref="B3286:I3287"/>
    <mergeCell ref="J3280:R3280"/>
    <mergeCell ref="B3289:R3291"/>
    <mergeCell ref="B3292:R3293"/>
    <mergeCell ref="B3294:R3294"/>
    <mergeCell ref="B3296:Q3296"/>
    <mergeCell ref="D3297:E3297"/>
    <mergeCell ref="H3297:I3297"/>
    <mergeCell ref="L3297:M3297"/>
    <mergeCell ref="Q3297:R3297"/>
    <mergeCell ref="D3299:E3299"/>
    <mergeCell ref="H3299:I3299"/>
    <mergeCell ref="L3299:M3299"/>
    <mergeCell ref="Q3299:R3299"/>
    <mergeCell ref="B3300:R3300"/>
    <mergeCell ref="B3301:C3301"/>
    <mergeCell ref="D3301:E3301"/>
    <mergeCell ref="H3301:I3301"/>
    <mergeCell ref="L3301:M3301"/>
    <mergeCell ref="B3302:R3302"/>
    <mergeCell ref="B3304:I3304"/>
    <mergeCell ref="J3304:R3306"/>
    <mergeCell ref="B3305:B3306"/>
    <mergeCell ref="C3305:C3306"/>
    <mergeCell ref="D3305:D3306"/>
    <mergeCell ref="E3305:F3305"/>
    <mergeCell ref="G3305:H3305"/>
    <mergeCell ref="I3305:I3306"/>
    <mergeCell ref="J1209:R1210"/>
    <mergeCell ref="J1240:R1241"/>
    <mergeCell ref="J1271:R1272"/>
    <mergeCell ref="J1333:R1334"/>
    <mergeCell ref="J1364:R1365"/>
    <mergeCell ref="J1392:R1393"/>
    <mergeCell ref="J1454:R1455"/>
    <mergeCell ref="J1485:R1486"/>
    <mergeCell ref="J49:R50"/>
    <mergeCell ref="J77:R78"/>
    <mergeCell ref="J108:R109"/>
    <mergeCell ref="J110:R115"/>
    <mergeCell ref="J139:R140"/>
    <mergeCell ref="J141:R146"/>
    <mergeCell ref="J170:R171"/>
    <mergeCell ref="J172:R177"/>
    <mergeCell ref="J202:R203"/>
    <mergeCell ref="J234:R235"/>
    <mergeCell ref="J236:R241"/>
    <mergeCell ref="J204:R209"/>
    <mergeCell ref="J265:R266"/>
    <mergeCell ref="J327:R328"/>
    <mergeCell ref="J358:R359"/>
    <mergeCell ref="J389:R390"/>
    <mergeCell ref="J1208:R1208"/>
    <mergeCell ref="B1161:R1161"/>
    <mergeCell ref="B1163:Q1163"/>
    <mergeCell ref="B1164:C1164"/>
    <mergeCell ref="D1164:E1164"/>
    <mergeCell ref="H1164:I1164"/>
    <mergeCell ref="Q1164:R1164"/>
    <mergeCell ref="B1165:R1165"/>
    <mergeCell ref="Q3210:R3210"/>
    <mergeCell ref="B3211:R3211"/>
    <mergeCell ref="B3212:C3212"/>
    <mergeCell ref="D3212:E3212"/>
    <mergeCell ref="H3212:I3212"/>
    <mergeCell ref="L3212:M3212"/>
    <mergeCell ref="B3213:R3213"/>
    <mergeCell ref="B3215:I3215"/>
    <mergeCell ref="J3215:R3217"/>
    <mergeCell ref="B3216:B3217"/>
    <mergeCell ref="C3216:C3217"/>
    <mergeCell ref="D3216:D3217"/>
    <mergeCell ref="E3216:F3216"/>
    <mergeCell ref="G3216:H3216"/>
    <mergeCell ref="I3216:I3217"/>
    <mergeCell ref="J3218:R3218"/>
    <mergeCell ref="J3219:R3219"/>
    <mergeCell ref="J3220:R3220"/>
    <mergeCell ref="J3221:R3221"/>
    <mergeCell ref="J3222:R3222"/>
    <mergeCell ref="J3223:R3223"/>
    <mergeCell ref="B3224:I3225"/>
    <mergeCell ref="J3224:R3225"/>
    <mergeCell ref="B3226:I3227"/>
    <mergeCell ref="J3226:R3229"/>
    <mergeCell ref="B3228:I3229"/>
    <mergeCell ref="J3891:R3891"/>
    <mergeCell ref="J3892:R3892"/>
    <mergeCell ref="J3920:R3920"/>
    <mergeCell ref="J3949:R3949"/>
    <mergeCell ref="J3950:R3950"/>
    <mergeCell ref="J3979:R3979"/>
    <mergeCell ref="J3980:R3980"/>
    <mergeCell ref="J4142:R4142"/>
    <mergeCell ref="B3298:R3298"/>
    <mergeCell ref="B3297:C3297"/>
    <mergeCell ref="B3242:R3242"/>
    <mergeCell ref="J3307:R3307"/>
    <mergeCell ref="J3308:R3308"/>
    <mergeCell ref="J3309:R3309"/>
    <mergeCell ref="J3310:R3310"/>
    <mergeCell ref="J3311:R3311"/>
    <mergeCell ref="J3312:R3312"/>
    <mergeCell ref="B3313:I3314"/>
    <mergeCell ref="J3313:R3314"/>
    <mergeCell ref="B3315:I3316"/>
    <mergeCell ref="J3315:R3318"/>
    <mergeCell ref="B3317:I3318"/>
    <mergeCell ref="B3299:C3299"/>
    <mergeCell ref="J4230:R4230"/>
    <mergeCell ref="J4231:R4231"/>
    <mergeCell ref="J4260:R4260"/>
    <mergeCell ref="J4261:R4261"/>
    <mergeCell ref="J4291:R4291"/>
    <mergeCell ref="J4292:R4292"/>
    <mergeCell ref="J4321:R4321"/>
    <mergeCell ref="J4322:R4322"/>
    <mergeCell ref="B2047:R2049"/>
    <mergeCell ref="B2050:R2051"/>
    <mergeCell ref="B2052:R2052"/>
    <mergeCell ref="B2054:Q2054"/>
    <mergeCell ref="B2055:C2055"/>
    <mergeCell ref="D2055:E2055"/>
    <mergeCell ref="H2055:I2055"/>
    <mergeCell ref="L2055:M2055"/>
    <mergeCell ref="Q2055:R2055"/>
    <mergeCell ref="B2056:R2056"/>
    <mergeCell ref="B2057:C2057"/>
    <mergeCell ref="D2057:E2057"/>
    <mergeCell ref="H2057:I2057"/>
    <mergeCell ref="L2057:M2057"/>
    <mergeCell ref="Q2057:R2057"/>
    <mergeCell ref="B2058:R2058"/>
    <mergeCell ref="B2059:C2059"/>
    <mergeCell ref="D2059:E2059"/>
    <mergeCell ref="H2059:I2059"/>
    <mergeCell ref="L2059:M2059"/>
    <mergeCell ref="B2060:R2060"/>
    <mergeCell ref="B2062:I2062"/>
    <mergeCell ref="J2062:R2064"/>
    <mergeCell ref="B2063:B2064"/>
    <mergeCell ref="D2086:E2086"/>
    <mergeCell ref="H2086:I2086"/>
    <mergeCell ref="L2086:M2086"/>
    <mergeCell ref="B2087:R2087"/>
    <mergeCell ref="B2089:I2089"/>
    <mergeCell ref="J2089:R2091"/>
    <mergeCell ref="B2090:B2091"/>
    <mergeCell ref="C2090:C2091"/>
    <mergeCell ref="D2090:D2091"/>
    <mergeCell ref="E2090:F2090"/>
    <mergeCell ref="G2090:H2090"/>
    <mergeCell ref="I2090:I2091"/>
    <mergeCell ref="J2092:R2092"/>
    <mergeCell ref="J2093:R2093"/>
    <mergeCell ref="B2094:I2095"/>
    <mergeCell ref="J2094:R2095"/>
    <mergeCell ref="B2096:I2097"/>
    <mergeCell ref="J2096:R2099"/>
    <mergeCell ref="B2098:I2099"/>
    <mergeCell ref="B2101:R2103"/>
    <mergeCell ref="B2104:R2105"/>
    <mergeCell ref="B2106:R2106"/>
    <mergeCell ref="B2108:Q2108"/>
    <mergeCell ref="B2109:C2109"/>
    <mergeCell ref="D2109:E2109"/>
    <mergeCell ref="H2109:I2109"/>
    <mergeCell ref="L2109:M2109"/>
    <mergeCell ref="Q2109:R2109"/>
    <mergeCell ref="B2110:R2110"/>
    <mergeCell ref="B2111:C2111"/>
    <mergeCell ref="D2111:E2111"/>
    <mergeCell ref="H2111:I2111"/>
    <mergeCell ref="L2111:M2111"/>
    <mergeCell ref="Q2111:R2111"/>
    <mergeCell ref="B2112:R2112"/>
    <mergeCell ref="B2113:C2113"/>
    <mergeCell ref="D2113:E2113"/>
    <mergeCell ref="H2113:I2113"/>
    <mergeCell ref="L2113:M2113"/>
    <mergeCell ref="B2114:R2114"/>
    <mergeCell ref="B2116:I2116"/>
    <mergeCell ref="J2116:R2118"/>
    <mergeCell ref="B2117:B2118"/>
    <mergeCell ref="C2117:C2118"/>
    <mergeCell ref="D2117:D2118"/>
    <mergeCell ref="E2117:F2117"/>
    <mergeCell ref="G2117:H2117"/>
    <mergeCell ref="I2117:I2118"/>
    <mergeCell ref="J2119:R2119"/>
    <mergeCell ref="J2120:R2120"/>
    <mergeCell ref="B2121:I2122"/>
    <mergeCell ref="J2121:R2122"/>
    <mergeCell ref="B2123:I2124"/>
    <mergeCell ref="J2123:R2126"/>
    <mergeCell ref="B2125:I2126"/>
    <mergeCell ref="B4368:Q4368"/>
    <mergeCell ref="B4367:R4367"/>
    <mergeCell ref="B4365:R4366"/>
    <mergeCell ref="B4362:R4364"/>
    <mergeCell ref="B4340:R4340"/>
    <mergeCell ref="B4339:C4339"/>
    <mergeCell ref="B4309:C4309"/>
    <mergeCell ref="B4279:C4279"/>
    <mergeCell ref="B4248:C4248"/>
    <mergeCell ref="B4188:C4188"/>
    <mergeCell ref="B4132:C4132"/>
    <mergeCell ref="B4025:C4025"/>
    <mergeCell ref="B3968:R3968"/>
    <mergeCell ref="B3967:C3967"/>
    <mergeCell ref="B3937:C3937"/>
    <mergeCell ref="B3909:C3909"/>
    <mergeCell ref="B3530:Q3530"/>
    <mergeCell ref="B3528:R3528"/>
    <mergeCell ref="B3526:R3527"/>
    <mergeCell ref="B3523:R3525"/>
    <mergeCell ref="B3509:R3509"/>
    <mergeCell ref="B3422:R3422"/>
    <mergeCell ref="B3421:C3421"/>
    <mergeCell ref="B3390:C3390"/>
    <mergeCell ref="B3392:C3392"/>
    <mergeCell ref="D3392:E3392"/>
    <mergeCell ref="H3392:I3392"/>
    <mergeCell ref="L3392:M3392"/>
    <mergeCell ref="Q3392:R3392"/>
    <mergeCell ref="B3393:R3393"/>
    <mergeCell ref="B3394:C3394"/>
    <mergeCell ref="D3394:E3394"/>
    <mergeCell ref="H3394:I3394"/>
    <mergeCell ref="L3394:M3394"/>
    <mergeCell ref="B3395:R3395"/>
    <mergeCell ref="B3397:I3397"/>
    <mergeCell ref="J3397:R3399"/>
    <mergeCell ref="B3398:B3399"/>
    <mergeCell ref="C3398:C3399"/>
    <mergeCell ref="D3398:D3399"/>
    <mergeCell ref="E3398:F3398"/>
    <mergeCell ref="G3398:H3398"/>
    <mergeCell ref="I3398:I3399"/>
    <mergeCell ref="J3400:R3400"/>
    <mergeCell ref="J3401:R3401"/>
    <mergeCell ref="J3402:R3402"/>
    <mergeCell ref="J3403:R3403"/>
    <mergeCell ref="J3404:R3404"/>
    <mergeCell ref="B2951:C2951"/>
    <mergeCell ref="B2919:Q2919"/>
    <mergeCell ref="B2917:R2917"/>
    <mergeCell ref="B2915:R2916"/>
    <mergeCell ref="B2912:R2914"/>
    <mergeCell ref="B2519:R2519"/>
    <mergeCell ref="B2488:R2488"/>
    <mergeCell ref="B2487:C2487"/>
    <mergeCell ref="B2452:R2454"/>
    <mergeCell ref="B2128:R2130"/>
    <mergeCell ref="B2131:R2132"/>
    <mergeCell ref="B2133:R2133"/>
    <mergeCell ref="B2135:Q2135"/>
    <mergeCell ref="B2136:C2136"/>
    <mergeCell ref="D2136:E2136"/>
    <mergeCell ref="H2136:I2136"/>
    <mergeCell ref="L2136:M2136"/>
    <mergeCell ref="Q2136:R2136"/>
    <mergeCell ref="B2137:R2137"/>
    <mergeCell ref="B2138:C2138"/>
    <mergeCell ref="D2138:E2138"/>
    <mergeCell ref="H2138:I2138"/>
    <mergeCell ref="L2138:M2138"/>
    <mergeCell ref="Q2138:R2138"/>
    <mergeCell ref="B2139:R2139"/>
    <mergeCell ref="B2140:C2140"/>
    <mergeCell ref="D2140:E2140"/>
    <mergeCell ref="H2140:I2140"/>
    <mergeCell ref="L2140:M2140"/>
    <mergeCell ref="B2141:R2141"/>
    <mergeCell ref="B2143:I2143"/>
    <mergeCell ref="J2143:R2145"/>
    <mergeCell ref="B2144:B2145"/>
    <mergeCell ref="C2144:C2145"/>
    <mergeCell ref="D2144:D2145"/>
    <mergeCell ref="E2144:F2144"/>
    <mergeCell ref="G2144:H2144"/>
    <mergeCell ref="I2144:I2145"/>
    <mergeCell ref="J2146:R2146"/>
    <mergeCell ref="J2147:R2147"/>
    <mergeCell ref="B2148:I2149"/>
    <mergeCell ref="J2148:R2149"/>
    <mergeCell ref="B2150:I2151"/>
    <mergeCell ref="J2150:R2153"/>
    <mergeCell ref="B2152:I2153"/>
    <mergeCell ref="B2155:R2157"/>
    <mergeCell ref="B2158:R2159"/>
    <mergeCell ref="B2160:R2160"/>
    <mergeCell ref="B2162:Q2162"/>
    <mergeCell ref="B2163:C2163"/>
    <mergeCell ref="D2163:E2163"/>
    <mergeCell ref="H2163:I2163"/>
    <mergeCell ref="L2163:M2163"/>
    <mergeCell ref="Q2163:R2163"/>
    <mergeCell ref="B2164:R2164"/>
    <mergeCell ref="B2165:C2165"/>
    <mergeCell ref="D2165:E2165"/>
    <mergeCell ref="H2165:I2165"/>
    <mergeCell ref="L2165:M2165"/>
    <mergeCell ref="Q2165:R2165"/>
    <mergeCell ref="B2166:R2166"/>
    <mergeCell ref="B2167:C2167"/>
    <mergeCell ref="D2167:E2167"/>
    <mergeCell ref="H2167:I2167"/>
    <mergeCell ref="L2167:M2167"/>
    <mergeCell ref="B2168:R2168"/>
    <mergeCell ref="B2170:I2170"/>
    <mergeCell ref="J2170:R2172"/>
    <mergeCell ref="B2171:B2172"/>
    <mergeCell ref="C2171:C2172"/>
    <mergeCell ref="D2171:D2172"/>
    <mergeCell ref="E2171:F2171"/>
    <mergeCell ref="G2171:H2171"/>
    <mergeCell ref="I2171:I2172"/>
    <mergeCell ref="J2173:R2173"/>
    <mergeCell ref="J2174:R2174"/>
    <mergeCell ref="B2175:I2176"/>
    <mergeCell ref="J2175:R2176"/>
    <mergeCell ref="B2177:I2178"/>
    <mergeCell ref="J2177:R2180"/>
    <mergeCell ref="B2179:I2180"/>
    <mergeCell ref="B2182:R2184"/>
    <mergeCell ref="B2185:R2186"/>
    <mergeCell ref="B2187:R2187"/>
    <mergeCell ref="B2189:Q2189"/>
    <mergeCell ref="B2190:C2190"/>
    <mergeCell ref="D2190:E2190"/>
    <mergeCell ref="H2190:I2190"/>
    <mergeCell ref="L2190:M2190"/>
    <mergeCell ref="Q2190:R2190"/>
    <mergeCell ref="B2191:R2191"/>
    <mergeCell ref="B2192:C2192"/>
    <mergeCell ref="D2192:E2192"/>
    <mergeCell ref="H2192:I2192"/>
    <mergeCell ref="L2192:M2192"/>
    <mergeCell ref="Q2192:R2192"/>
    <mergeCell ref="B2193:R2193"/>
    <mergeCell ref="B2194:C2194"/>
    <mergeCell ref="D2194:E2194"/>
    <mergeCell ref="H2194:I2194"/>
    <mergeCell ref="L2194:M2194"/>
    <mergeCell ref="B2195:R2195"/>
    <mergeCell ref="B2197:I2197"/>
    <mergeCell ref="J2197:R2199"/>
    <mergeCell ref="B2198:B2199"/>
    <mergeCell ref="C2198:C2199"/>
    <mergeCell ref="D2198:D2199"/>
    <mergeCell ref="E2198:F2198"/>
    <mergeCell ref="G2198:H2198"/>
    <mergeCell ref="I2198:I2199"/>
    <mergeCell ref="J2200:R2200"/>
    <mergeCell ref="J2201:R2201"/>
    <mergeCell ref="B2202:I2203"/>
    <mergeCell ref="J2202:R2203"/>
    <mergeCell ref="B2204:I2205"/>
    <mergeCell ref="J2204:R2207"/>
    <mergeCell ref="B2206:I2207"/>
    <mergeCell ref="B2209:R2211"/>
    <mergeCell ref="Q2246:R2246"/>
    <mergeCell ref="B2247:R2247"/>
    <mergeCell ref="B2248:C2248"/>
    <mergeCell ref="D2248:E2248"/>
    <mergeCell ref="H2248:I2248"/>
    <mergeCell ref="L2248:M2248"/>
    <mergeCell ref="B2249:R2249"/>
    <mergeCell ref="B2251:I2251"/>
    <mergeCell ref="J2251:R2253"/>
    <mergeCell ref="B2252:B2253"/>
    <mergeCell ref="C2252:C2253"/>
    <mergeCell ref="D2252:D2253"/>
    <mergeCell ref="E2252:F2252"/>
    <mergeCell ref="G2252:H2252"/>
    <mergeCell ref="I2252:I2253"/>
    <mergeCell ref="J2254:R2254"/>
    <mergeCell ref="J2255:R2255"/>
    <mergeCell ref="B2256:I2257"/>
    <mergeCell ref="J2256:R2257"/>
    <mergeCell ref="B2258:I2259"/>
    <mergeCell ref="J2258:R2261"/>
    <mergeCell ref="B2260:I2261"/>
    <mergeCell ref="B2263:R2265"/>
    <mergeCell ref="B2266:R2267"/>
    <mergeCell ref="B2268:R2268"/>
    <mergeCell ref="B2270:Q2270"/>
    <mergeCell ref="B2271:C2271"/>
    <mergeCell ref="D2271:E2271"/>
    <mergeCell ref="H2271:I2271"/>
    <mergeCell ref="L2271:M2271"/>
    <mergeCell ref="Q2271:R2271"/>
    <mergeCell ref="B2272:R2272"/>
    <mergeCell ref="B2273:C2273"/>
    <mergeCell ref="D2273:E2273"/>
    <mergeCell ref="H2273:I2273"/>
    <mergeCell ref="L2273:M2273"/>
    <mergeCell ref="Q2273:R2273"/>
    <mergeCell ref="B2274:R2274"/>
    <mergeCell ref="B2275:C2275"/>
    <mergeCell ref="D2275:E2275"/>
    <mergeCell ref="H2275:I2275"/>
    <mergeCell ref="L2275:M2275"/>
    <mergeCell ref="B2276:R2276"/>
    <mergeCell ref="B2278:I2278"/>
    <mergeCell ref="J2278:R2280"/>
    <mergeCell ref="B2279:B2280"/>
    <mergeCell ref="C2279:C2280"/>
    <mergeCell ref="D2279:D2280"/>
    <mergeCell ref="E2279:F2279"/>
    <mergeCell ref="G2279:H2279"/>
    <mergeCell ref="I2279:I2280"/>
    <mergeCell ref="J2281:R2281"/>
    <mergeCell ref="J2282:R2282"/>
    <mergeCell ref="B2283:I2284"/>
    <mergeCell ref="J2283:R2284"/>
    <mergeCell ref="B2285:I2286"/>
    <mergeCell ref="J2285:R2288"/>
    <mergeCell ref="B2287:I2288"/>
    <mergeCell ref="B2290:R2292"/>
    <mergeCell ref="B2293:R2294"/>
    <mergeCell ref="B2295:R2295"/>
    <mergeCell ref="B2297:Q2297"/>
    <mergeCell ref="B2298:C2298"/>
    <mergeCell ref="D2298:E2298"/>
    <mergeCell ref="H2298:I2298"/>
    <mergeCell ref="L2298:M2298"/>
    <mergeCell ref="Q2298:R2298"/>
    <mergeCell ref="B2299:R2299"/>
    <mergeCell ref="B2300:C2300"/>
    <mergeCell ref="D2300:E2300"/>
    <mergeCell ref="H2300:I2300"/>
    <mergeCell ref="L2300:M2300"/>
    <mergeCell ref="Q2300:R2300"/>
    <mergeCell ref="B2301:R2301"/>
    <mergeCell ref="B2302:C2302"/>
    <mergeCell ref="D2302:E2302"/>
    <mergeCell ref="H2302:I2302"/>
    <mergeCell ref="L2302:M2302"/>
    <mergeCell ref="B2303:R2303"/>
    <mergeCell ref="B2305:I2305"/>
    <mergeCell ref="J2305:R2307"/>
    <mergeCell ref="B2306:B2307"/>
    <mergeCell ref="C2306:C2307"/>
    <mergeCell ref="D2306:D2307"/>
    <mergeCell ref="E2306:F2306"/>
    <mergeCell ref="G2306:H2306"/>
    <mergeCell ref="I2306:I2307"/>
    <mergeCell ref="J2308:R2308"/>
    <mergeCell ref="J2309:R2309"/>
    <mergeCell ref="B2310:I2311"/>
    <mergeCell ref="J2310:R2311"/>
    <mergeCell ref="B2312:I2313"/>
    <mergeCell ref="J2312:R2315"/>
    <mergeCell ref="B2314:I2315"/>
    <mergeCell ref="B2317:R2319"/>
    <mergeCell ref="B2320:R2321"/>
    <mergeCell ref="B2322:R2322"/>
    <mergeCell ref="B2324:Q2324"/>
    <mergeCell ref="B2325:C2325"/>
    <mergeCell ref="D2325:E2325"/>
    <mergeCell ref="H2325:I2325"/>
    <mergeCell ref="L2325:M2325"/>
    <mergeCell ref="Q2325:R2325"/>
    <mergeCell ref="B2326:R2326"/>
    <mergeCell ref="B2327:C2327"/>
    <mergeCell ref="D2327:E2327"/>
    <mergeCell ref="H2327:I2327"/>
    <mergeCell ref="L2327:M2327"/>
    <mergeCell ref="Q2327:R2327"/>
    <mergeCell ref="B2328:R2328"/>
    <mergeCell ref="B2329:C2329"/>
    <mergeCell ref="D2329:E2329"/>
    <mergeCell ref="H2329:I2329"/>
    <mergeCell ref="L2329:M2329"/>
    <mergeCell ref="B2330:R2330"/>
    <mergeCell ref="B2332:I2332"/>
    <mergeCell ref="J2332:R2334"/>
    <mergeCell ref="B2333:B2334"/>
    <mergeCell ref="C2333:C2334"/>
    <mergeCell ref="D2333:D2334"/>
    <mergeCell ref="E2333:F2333"/>
    <mergeCell ref="G2333:H2333"/>
    <mergeCell ref="I2333:I2334"/>
    <mergeCell ref="J2335:R2335"/>
    <mergeCell ref="J2336:R2336"/>
    <mergeCell ref="B2337:I2338"/>
    <mergeCell ref="J2337:R2338"/>
    <mergeCell ref="B2339:I2340"/>
    <mergeCell ref="J2339:R2342"/>
    <mergeCell ref="B2341:I2342"/>
    <mergeCell ref="B2344:R2346"/>
    <mergeCell ref="B2347:R2348"/>
    <mergeCell ref="B2349:R2349"/>
    <mergeCell ref="B2351:Q2351"/>
    <mergeCell ref="B2352:C2352"/>
    <mergeCell ref="D2352:E2352"/>
    <mergeCell ref="H2352:I2352"/>
    <mergeCell ref="L2352:M2352"/>
    <mergeCell ref="Q2352:R2352"/>
    <mergeCell ref="B2353:R2353"/>
    <mergeCell ref="B2354:C2354"/>
    <mergeCell ref="D2354:E2354"/>
    <mergeCell ref="H2354:I2354"/>
    <mergeCell ref="L2354:M2354"/>
    <mergeCell ref="Q2354:R2354"/>
    <mergeCell ref="B2355:R2355"/>
    <mergeCell ref="B2356:C2356"/>
    <mergeCell ref="D2356:E2356"/>
    <mergeCell ref="H2356:I2356"/>
    <mergeCell ref="L2356:M2356"/>
    <mergeCell ref="B2357:R2357"/>
    <mergeCell ref="B2359:I2359"/>
    <mergeCell ref="J2359:R2361"/>
    <mergeCell ref="B2360:B2361"/>
    <mergeCell ref="C2360:C2361"/>
    <mergeCell ref="D2360:D2361"/>
    <mergeCell ref="E2360:F2360"/>
    <mergeCell ref="G2360:H2360"/>
    <mergeCell ref="I2360:I2361"/>
    <mergeCell ref="J2362:R2362"/>
    <mergeCell ref="J2363:R2363"/>
    <mergeCell ref="B2364:I2365"/>
    <mergeCell ref="J2364:R2365"/>
    <mergeCell ref="B2366:I2367"/>
    <mergeCell ref="J2366:R2369"/>
    <mergeCell ref="B2368:I2369"/>
    <mergeCell ref="B2371:R2373"/>
    <mergeCell ref="B2374:R2375"/>
    <mergeCell ref="B2376:R2376"/>
    <mergeCell ref="B2378:Q2378"/>
    <mergeCell ref="B2379:C2379"/>
    <mergeCell ref="D2379:E2379"/>
    <mergeCell ref="H2379:I2379"/>
    <mergeCell ref="L2379:M2379"/>
    <mergeCell ref="Q2379:R2379"/>
    <mergeCell ref="B2380:R2380"/>
    <mergeCell ref="B2381:C2381"/>
    <mergeCell ref="D2381:E2381"/>
    <mergeCell ref="H2381:I2381"/>
    <mergeCell ref="L2381:M2381"/>
    <mergeCell ref="Q2381:R2381"/>
    <mergeCell ref="B2382:R2382"/>
    <mergeCell ref="B2383:C2383"/>
    <mergeCell ref="D2383:E2383"/>
    <mergeCell ref="H2383:I2383"/>
    <mergeCell ref="L2383:M2383"/>
    <mergeCell ref="B2384:R2384"/>
    <mergeCell ref="B2386:I2386"/>
    <mergeCell ref="J2386:R2388"/>
    <mergeCell ref="B2387:B2388"/>
    <mergeCell ref="C2387:C2388"/>
    <mergeCell ref="D2387:D2388"/>
    <mergeCell ref="E2387:F2387"/>
    <mergeCell ref="G2387:H2387"/>
    <mergeCell ref="I2387:I2388"/>
    <mergeCell ref="J2389:R2389"/>
    <mergeCell ref="J2390:R2390"/>
    <mergeCell ref="B2391:I2392"/>
    <mergeCell ref="J2391:R2392"/>
    <mergeCell ref="B2393:I2394"/>
    <mergeCell ref="J2393:R2396"/>
    <mergeCell ref="B2395:I2396"/>
    <mergeCell ref="B2398:R2400"/>
    <mergeCell ref="B2401:R2402"/>
    <mergeCell ref="B2403:R2403"/>
    <mergeCell ref="B2405:Q2405"/>
    <mergeCell ref="B2406:C2406"/>
    <mergeCell ref="D2406:E2406"/>
    <mergeCell ref="H2406:I2406"/>
    <mergeCell ref="L2406:M2406"/>
    <mergeCell ref="Q2406:R2406"/>
    <mergeCell ref="B2407:R2407"/>
    <mergeCell ref="B2408:C2408"/>
    <mergeCell ref="D2408:E2408"/>
    <mergeCell ref="H2408:I2408"/>
    <mergeCell ref="L2408:M2408"/>
    <mergeCell ref="Q2408:R2408"/>
    <mergeCell ref="B2409:R2409"/>
    <mergeCell ref="B2410:C2410"/>
    <mergeCell ref="D2410:E2410"/>
    <mergeCell ref="H2410:I2410"/>
    <mergeCell ref="L2410:M2410"/>
    <mergeCell ref="B2411:R2411"/>
    <mergeCell ref="B2413:I2413"/>
    <mergeCell ref="J2413:R2415"/>
    <mergeCell ref="B2414:B2415"/>
    <mergeCell ref="C2414:C2415"/>
    <mergeCell ref="D2414:D2415"/>
    <mergeCell ref="E2414:F2414"/>
    <mergeCell ref="G2414:H2414"/>
    <mergeCell ref="I2414:I2415"/>
    <mergeCell ref="J2416:R2416"/>
    <mergeCell ref="J2417:R2417"/>
    <mergeCell ref="B2418:I2419"/>
    <mergeCell ref="J2418:R2419"/>
    <mergeCell ref="B2420:I2421"/>
    <mergeCell ref="J2420:R2423"/>
    <mergeCell ref="B2422:I2423"/>
    <mergeCell ref="B2425:R2427"/>
    <mergeCell ref="B2428:R2429"/>
    <mergeCell ref="B2430:R2430"/>
    <mergeCell ref="B2432:Q2432"/>
    <mergeCell ref="B2433:C2433"/>
    <mergeCell ref="D2433:E2433"/>
    <mergeCell ref="H2433:I2433"/>
    <mergeCell ref="L2433:M2433"/>
    <mergeCell ref="Q2433:R2433"/>
    <mergeCell ref="B2434:R2434"/>
    <mergeCell ref="B2435:C2435"/>
    <mergeCell ref="D2435:E2435"/>
    <mergeCell ref="H2435:I2435"/>
    <mergeCell ref="L2435:M2435"/>
    <mergeCell ref="Q2435:R2435"/>
    <mergeCell ref="B2447:I2448"/>
    <mergeCell ref="J2447:R2450"/>
    <mergeCell ref="B2449:I2450"/>
    <mergeCell ref="B2436:R2436"/>
    <mergeCell ref="B2437:C2437"/>
    <mergeCell ref="D2437:E2437"/>
    <mergeCell ref="H2437:I2437"/>
    <mergeCell ref="L2437:M2437"/>
    <mergeCell ref="B2438:R2438"/>
    <mergeCell ref="B2440:I2440"/>
    <mergeCell ref="J2440:R2442"/>
    <mergeCell ref="B2441:B2442"/>
    <mergeCell ref="C2441:C2442"/>
    <mergeCell ref="D2441:D2442"/>
    <mergeCell ref="E2441:F2441"/>
    <mergeCell ref="G2441:H2441"/>
    <mergeCell ref="I2441:I2442"/>
    <mergeCell ref="J2443:R2443"/>
    <mergeCell ref="J2444:R2444"/>
    <mergeCell ref="B2445:I2446"/>
    <mergeCell ref="J2445:R2446"/>
  </mergeCells>
  <hyperlinks>
    <hyperlink ref="P10" r:id="rId1"/>
    <hyperlink ref="I21" r:id="rId2"/>
    <hyperlink ref="P38" r:id="rId3"/>
    <hyperlink ref="I48" r:id="rId4"/>
    <hyperlink ref="I49" r:id="rId5"/>
    <hyperlink ref="I50" r:id="rId6"/>
    <hyperlink ref="P66" r:id="rId7"/>
    <hyperlink ref="I76" r:id="rId8"/>
    <hyperlink ref="I77" r:id="rId9"/>
    <hyperlink ref="I78" r:id="rId10"/>
    <hyperlink ref="P94" r:id="rId11"/>
    <hyperlink ref="I104" r:id="rId12"/>
    <hyperlink ref="I105" r:id="rId13"/>
    <hyperlink ref="I106" r:id="rId14"/>
    <hyperlink ref="I107" r:id="rId15"/>
    <hyperlink ref="I108" r:id="rId16"/>
    <hyperlink ref="I109" r:id="rId17"/>
    <hyperlink ref="P125" r:id="rId18"/>
    <hyperlink ref="I135" r:id="rId19"/>
    <hyperlink ref="I136" r:id="rId20"/>
    <hyperlink ref="I137" r:id="rId21"/>
    <hyperlink ref="I138" r:id="rId22"/>
    <hyperlink ref="I139" r:id="rId23"/>
    <hyperlink ref="I140" r:id="rId24"/>
    <hyperlink ref="P156" r:id="rId25"/>
    <hyperlink ref="I166" r:id="rId26"/>
    <hyperlink ref="I167" r:id="rId27"/>
    <hyperlink ref="I168" r:id="rId28"/>
    <hyperlink ref="I169" r:id="rId29"/>
    <hyperlink ref="I170" r:id="rId30"/>
    <hyperlink ref="P1257" r:id="rId31"/>
    <hyperlink ref="I1267" r:id="rId32"/>
    <hyperlink ref="I1268" r:id="rId33"/>
    <hyperlink ref="I1269" r:id="rId34"/>
    <hyperlink ref="I1270" r:id="rId35"/>
    <hyperlink ref="I1271" r:id="rId36"/>
    <hyperlink ref="P1288" r:id="rId37"/>
    <hyperlink ref="I1298" r:id="rId38"/>
    <hyperlink ref="I1299" r:id="rId39"/>
    <hyperlink ref="I1300" r:id="rId40"/>
    <hyperlink ref="I1301" r:id="rId41"/>
    <hyperlink ref="I1302" r:id="rId42"/>
    <hyperlink ref="I1303" r:id="rId43"/>
    <hyperlink ref="P1319" r:id="rId44"/>
    <hyperlink ref="I1329" r:id="rId45"/>
    <hyperlink ref="I1330" r:id="rId46"/>
    <hyperlink ref="I1331" r:id="rId47"/>
    <hyperlink ref="I1333" r:id="rId48"/>
    <hyperlink ref="I1332" r:id="rId49"/>
    <hyperlink ref="P1350" r:id="rId50"/>
    <hyperlink ref="I1361" r:id="rId51"/>
    <hyperlink ref="I1365" r:id="rId52"/>
    <hyperlink ref="I1360" r:id="rId53"/>
    <hyperlink ref="I1362" r:id="rId54"/>
    <hyperlink ref="I1363" r:id="rId55"/>
    <hyperlink ref="I1364" r:id="rId56"/>
    <hyperlink ref="P1381" r:id="rId57"/>
    <hyperlink ref="P1409" r:id="rId58"/>
    <hyperlink ref="I1419" r:id="rId59"/>
    <hyperlink ref="I1420" r:id="rId60"/>
    <hyperlink ref="I1421" r:id="rId61"/>
    <hyperlink ref="I1422" r:id="rId62"/>
    <hyperlink ref="I1423" r:id="rId63"/>
    <hyperlink ref="I1393" r:id="rId64"/>
    <hyperlink ref="P1440" r:id="rId65"/>
    <hyperlink ref="I1450" r:id="rId66"/>
    <hyperlink ref="I1451" r:id="rId67"/>
    <hyperlink ref="I1452" r:id="rId68"/>
    <hyperlink ref="I1453" r:id="rId69"/>
    <hyperlink ref="I1454" r:id="rId70"/>
    <hyperlink ref="P1471" r:id="rId71"/>
    <hyperlink ref="I1481" r:id="rId72"/>
    <hyperlink ref="I1482" r:id="rId73"/>
    <hyperlink ref="I1483" r:id="rId74"/>
    <hyperlink ref="I1484" r:id="rId75"/>
    <hyperlink ref="I1485" r:id="rId76"/>
    <hyperlink ref="P1502" r:id="rId77"/>
    <hyperlink ref="P1504" r:id="rId78"/>
    <hyperlink ref="I1512" r:id="rId79"/>
    <hyperlink ref="I1513" r:id="rId80"/>
    <hyperlink ref="P1529" r:id="rId81"/>
    <hyperlink ref="I1539" r:id="rId82"/>
    <hyperlink ref="I1540" r:id="rId83"/>
    <hyperlink ref="I1566" r:id="rId84"/>
    <hyperlink ref="I1567" r:id="rId85"/>
    <hyperlink ref="I1568" r:id="rId86"/>
    <hyperlink ref="P1584" r:id="rId87"/>
    <hyperlink ref="I1594" r:id="rId88"/>
    <hyperlink ref="I1595" r:id="rId89"/>
    <hyperlink ref="P1640" r:id="rId90"/>
    <hyperlink ref="I1650" r:id="rId91"/>
    <hyperlink ref="I1651" r:id="rId92"/>
    <hyperlink ref="I1678" r:id="rId93"/>
    <hyperlink ref="I1679" r:id="rId94"/>
    <hyperlink ref="I1680" r:id="rId95"/>
    <hyperlink ref="I1681" r:id="rId96"/>
    <hyperlink ref="I1682" r:id="rId97"/>
    <hyperlink ref="P1699" r:id="rId98"/>
    <hyperlink ref="I1709" r:id="rId99"/>
    <hyperlink ref="I1710" r:id="rId100"/>
    <hyperlink ref="I1711" r:id="rId101"/>
    <hyperlink ref="I1712" r:id="rId102"/>
    <hyperlink ref="I1713" r:id="rId103"/>
    <hyperlink ref="P1730" r:id="rId104"/>
    <hyperlink ref="I1740" r:id="rId105"/>
    <hyperlink ref="I1741" r:id="rId106"/>
    <hyperlink ref="I1742" r:id="rId107"/>
    <hyperlink ref="I1743" r:id="rId108"/>
    <hyperlink ref="P1761" r:id="rId109"/>
    <hyperlink ref="P1792" r:id="rId110"/>
    <hyperlink ref="I1802" r:id="rId111"/>
    <hyperlink ref="I1803" r:id="rId112"/>
    <hyperlink ref="I1804" r:id="rId113"/>
    <hyperlink ref="I1805" r:id="rId114"/>
    <hyperlink ref="I1806" r:id="rId115"/>
    <hyperlink ref="P1823" r:id="rId116"/>
    <hyperlink ref="I1833" r:id="rId117"/>
    <hyperlink ref="I1834" r:id="rId118"/>
    <hyperlink ref="I1835" r:id="rId119"/>
    <hyperlink ref="I1836" r:id="rId120"/>
    <hyperlink ref="I1837" r:id="rId121"/>
    <hyperlink ref="P1854" r:id="rId122"/>
    <hyperlink ref="I1864" r:id="rId123"/>
    <hyperlink ref="I1865" r:id="rId124"/>
    <hyperlink ref="I1866" r:id="rId125"/>
    <hyperlink ref="I1867" r:id="rId126"/>
    <hyperlink ref="I1868" r:id="rId127"/>
    <hyperlink ref="P1885" r:id="rId128"/>
    <hyperlink ref="I1895" r:id="rId129"/>
    <hyperlink ref="I1896" r:id="rId130"/>
    <hyperlink ref="I1897" r:id="rId131"/>
    <hyperlink ref="I1898" r:id="rId132"/>
    <hyperlink ref="I1899" r:id="rId133"/>
    <hyperlink ref="P1916" r:id="rId134"/>
    <hyperlink ref="I1926" r:id="rId135"/>
    <hyperlink ref="I1927" r:id="rId136"/>
    <hyperlink ref="I1928" r:id="rId137"/>
    <hyperlink ref="I1929" r:id="rId138"/>
    <hyperlink ref="I1956" r:id="rId139"/>
    <hyperlink ref="I1957" r:id="rId140"/>
    <hyperlink ref="I1958" r:id="rId141"/>
    <hyperlink ref="I1930" r:id="rId142"/>
    <hyperlink ref="P1974" r:id="rId143"/>
    <hyperlink ref="I1984" r:id="rId144"/>
    <hyperlink ref="P2001" r:id="rId145"/>
    <hyperlink ref="I2011" r:id="rId146"/>
    <hyperlink ref="I2012" r:id="rId147"/>
    <hyperlink ref="I2038" r:id="rId148"/>
    <hyperlink ref="P2028" r:id="rId149"/>
    <hyperlink ref="P2055" r:id="rId150"/>
    <hyperlink ref="I2065" r:id="rId151"/>
    <hyperlink ref="I2066" r:id="rId152"/>
    <hyperlink ref="P2082" r:id="rId153"/>
    <hyperlink ref="I2092" r:id="rId154"/>
    <hyperlink ref="I2093" r:id="rId155"/>
    <hyperlink ref="P2109" r:id="rId156"/>
    <hyperlink ref="I2119" r:id="rId157"/>
    <hyperlink ref="P2136" r:id="rId158"/>
    <hyperlink ref="I2146" r:id="rId159"/>
    <hyperlink ref="I2147" r:id="rId160"/>
    <hyperlink ref="P2163" r:id="rId161"/>
    <hyperlink ref="I2173" r:id="rId162"/>
    <hyperlink ref="P2190" r:id="rId163"/>
    <hyperlink ref="I2200" r:id="rId164"/>
    <hyperlink ref="P2217" r:id="rId165"/>
    <hyperlink ref="I2227" r:id="rId166"/>
    <hyperlink ref="P2244" r:id="rId167"/>
    <hyperlink ref="I2254" r:id="rId168"/>
    <hyperlink ref="I2255" r:id="rId169"/>
    <hyperlink ref="P2271" r:id="rId170"/>
    <hyperlink ref="I2281" r:id="rId171"/>
    <hyperlink ref="P2298" r:id="rId172"/>
    <hyperlink ref="I2308" r:id="rId173"/>
    <hyperlink ref="P2325" r:id="rId174"/>
    <hyperlink ref="I2335" r:id="rId175"/>
    <hyperlink ref="I2336" r:id="rId176"/>
    <hyperlink ref="P2352" r:id="rId177"/>
    <hyperlink ref="I2362" r:id="rId178"/>
    <hyperlink ref="I2363" r:id="rId179"/>
    <hyperlink ref="P2379" r:id="rId180"/>
    <hyperlink ref="I2390" r:id="rId181"/>
    <hyperlink ref="I2389" r:id="rId182"/>
    <hyperlink ref="P2406" r:id="rId183"/>
    <hyperlink ref="I2416" r:id="rId184"/>
    <hyperlink ref="I2417" r:id="rId185"/>
    <hyperlink ref="P2433" r:id="rId186"/>
    <hyperlink ref="I2443" r:id="rId187"/>
    <hyperlink ref="I2444" r:id="rId188"/>
    <hyperlink ref="P2460" r:id="rId189"/>
    <hyperlink ref="I2470" r:id="rId190"/>
    <hyperlink ref="I2471" r:id="rId191"/>
    <hyperlink ref="P2487" r:id="rId192"/>
    <hyperlink ref="I2497" r:id="rId193"/>
    <hyperlink ref="I2498" r:id="rId194"/>
    <hyperlink ref="P2514" r:id="rId195"/>
    <hyperlink ref="I2524" r:id="rId196"/>
    <hyperlink ref="I2525" r:id="rId197"/>
    <hyperlink ref="P2541" r:id="rId198"/>
    <hyperlink ref="I2551" r:id="rId199"/>
    <hyperlink ref="I2552" r:id="rId200"/>
    <hyperlink ref="P2568" r:id="rId201"/>
    <hyperlink ref="I2578" r:id="rId202"/>
    <hyperlink ref="I2579" r:id="rId203"/>
    <hyperlink ref="I2605" r:id="rId204"/>
    <hyperlink ref="P2595" r:id="rId205"/>
    <hyperlink ref="P2623" r:id="rId206"/>
    <hyperlink ref="I2633" r:id="rId207"/>
    <hyperlink ref="I2634" r:id="rId208"/>
    <hyperlink ref="P2650" r:id="rId209"/>
    <hyperlink ref="I2660" r:id="rId210"/>
    <hyperlink ref="I2661" r:id="rId211"/>
    <hyperlink ref="P2677" r:id="rId212"/>
    <hyperlink ref="I2687" r:id="rId213"/>
    <hyperlink ref="I2688" r:id="rId214"/>
    <hyperlink ref="P2704" r:id="rId215"/>
    <hyperlink ref="I2714" r:id="rId216"/>
    <hyperlink ref="P2731" r:id="rId217"/>
    <hyperlink ref="I2741" r:id="rId218"/>
    <hyperlink ref="P2758" r:id="rId219"/>
    <hyperlink ref="I2768" r:id="rId220"/>
    <hyperlink ref="P2785" r:id="rId221"/>
    <hyperlink ref="I2795" r:id="rId222"/>
    <hyperlink ref="P2812" r:id="rId223"/>
    <hyperlink ref="I2822" r:id="rId224"/>
    <hyperlink ref="I2823" r:id="rId225"/>
    <hyperlink ref="P2839" r:id="rId226"/>
    <hyperlink ref="I2849" r:id="rId227"/>
    <hyperlink ref="P2866" r:id="rId228"/>
    <hyperlink ref="I2876" r:id="rId229"/>
    <hyperlink ref="I2877" r:id="rId230"/>
    <hyperlink ref="P2893" r:id="rId231"/>
    <hyperlink ref="I2903" r:id="rId232"/>
    <hyperlink ref="P2920" r:id="rId233"/>
    <hyperlink ref="I2930" r:id="rId234"/>
    <hyperlink ref="P2947" r:id="rId235"/>
    <hyperlink ref="I2957" r:id="rId236"/>
    <hyperlink ref="P2975" r:id="rId237"/>
    <hyperlink ref="I2985" r:id="rId238"/>
    <hyperlink ref="I2986" r:id="rId239"/>
    <hyperlink ref="I2987" r:id="rId240"/>
    <hyperlink ref="P3004" r:id="rId241"/>
    <hyperlink ref="I3014" r:id="rId242"/>
    <hyperlink ref="P3031" r:id="rId243"/>
    <hyperlink ref="I3041" r:id="rId244"/>
    <hyperlink ref="I3042" r:id="rId245"/>
    <hyperlink ref="P3059" r:id="rId246"/>
    <hyperlink ref="I3069" r:id="rId247"/>
    <hyperlink ref="I3070" r:id="rId248"/>
    <hyperlink ref="P3087" r:id="rId249"/>
    <hyperlink ref="I3097" r:id="rId250"/>
    <hyperlink ref="I3098" r:id="rId251"/>
    <hyperlink ref="I3099" r:id="rId252"/>
    <hyperlink ref="P3116" r:id="rId253"/>
    <hyperlink ref="I3126" r:id="rId254"/>
    <hyperlink ref="P3146" r:id="rId255"/>
    <hyperlink ref="I3156" r:id="rId256"/>
    <hyperlink ref="I3157" r:id="rId257"/>
    <hyperlink ref="I3158" r:id="rId258"/>
    <hyperlink ref="I3159" r:id="rId259"/>
    <hyperlink ref="I3160" r:id="rId260"/>
    <hyperlink ref="P3177" r:id="rId261"/>
    <hyperlink ref="I3187" r:id="rId262"/>
    <hyperlink ref="I3188" r:id="rId263"/>
    <hyperlink ref="I3189" r:id="rId264"/>
    <hyperlink ref="I3190" r:id="rId265"/>
    <hyperlink ref="I3191" r:id="rId266"/>
    <hyperlink ref="P3208" r:id="rId267"/>
    <hyperlink ref="I3218" r:id="rId268"/>
    <hyperlink ref="I3219" r:id="rId269"/>
    <hyperlink ref="I3220" r:id="rId270"/>
    <hyperlink ref="I3223" r:id="rId271"/>
    <hyperlink ref="I3221" r:id="rId272"/>
    <hyperlink ref="I3222" r:id="rId273"/>
    <hyperlink ref="P3239" r:id="rId274"/>
    <hyperlink ref="I3249" r:id="rId275"/>
    <hyperlink ref="I3250" r:id="rId276"/>
    <hyperlink ref="P3266" r:id="rId277"/>
    <hyperlink ref="I3276" r:id="rId278"/>
    <hyperlink ref="I3277" r:id="rId279"/>
    <hyperlink ref="I3279" r:id="rId280"/>
    <hyperlink ref="I3280" r:id="rId281"/>
    <hyperlink ref="I3281" r:id="rId282"/>
    <hyperlink ref="I3278" r:id="rId283"/>
    <hyperlink ref="P3297" r:id="rId284"/>
    <hyperlink ref="I3307" r:id="rId285"/>
    <hyperlink ref="I3308" r:id="rId286"/>
    <hyperlink ref="I3309" r:id="rId287"/>
    <hyperlink ref="I3310" r:id="rId288"/>
    <hyperlink ref="I3311" r:id="rId289"/>
    <hyperlink ref="I3312" r:id="rId290"/>
    <hyperlink ref="I3338" r:id="rId291"/>
    <hyperlink ref="I3339" r:id="rId292"/>
    <hyperlink ref="I3340" r:id="rId293"/>
    <hyperlink ref="I3342" r:id="rId294"/>
    <hyperlink ref="I3343" r:id="rId295"/>
    <hyperlink ref="I3341" r:id="rId296"/>
    <hyperlink ref="P3328" r:id="rId297"/>
    <hyperlink ref="P3359" r:id="rId298"/>
    <hyperlink ref="I3369" r:id="rId299"/>
    <hyperlink ref="I3370" r:id="rId300"/>
    <hyperlink ref="I3371" r:id="rId301"/>
    <hyperlink ref="I3372" r:id="rId302"/>
    <hyperlink ref="I3373" r:id="rId303"/>
    <hyperlink ref="P3390" r:id="rId304"/>
    <hyperlink ref="I3400" r:id="rId305"/>
    <hyperlink ref="I3401" r:id="rId306"/>
    <hyperlink ref="I3402" r:id="rId307"/>
    <hyperlink ref="I3403" r:id="rId308"/>
    <hyperlink ref="I3404" r:id="rId309"/>
    <hyperlink ref="I3405" r:id="rId310"/>
    <hyperlink ref="P3421" r:id="rId311"/>
    <hyperlink ref="I3431" r:id="rId312"/>
    <hyperlink ref="I3432" r:id="rId313"/>
    <hyperlink ref="P3450" r:id="rId314"/>
    <hyperlink ref="I3458" r:id="rId315"/>
    <hyperlink ref="P3476" r:id="rId316"/>
    <hyperlink ref="I3487" r:id="rId317"/>
    <hyperlink ref="I3486" r:id="rId318"/>
    <hyperlink ref="P3504" r:id="rId319"/>
    <hyperlink ref="I3514" r:id="rId320"/>
    <hyperlink ref="P3531" r:id="rId321"/>
    <hyperlink ref="I3541" r:id="rId322"/>
    <hyperlink ref="P3558" r:id="rId323"/>
    <hyperlink ref="I3568" r:id="rId324"/>
    <hyperlink ref="I3569" r:id="rId325"/>
    <hyperlink ref="P3586" r:id="rId326"/>
    <hyperlink ref="P220" r:id="rId327"/>
    <hyperlink ref="P251" r:id="rId328"/>
    <hyperlink ref="P282" r:id="rId329"/>
    <hyperlink ref="P313" r:id="rId330"/>
    <hyperlink ref="P344" r:id="rId331"/>
    <hyperlink ref="P375" r:id="rId332"/>
    <hyperlink ref="P406" r:id="rId333"/>
    <hyperlink ref="P437" r:id="rId334"/>
    <hyperlink ref="P468" r:id="rId335"/>
    <hyperlink ref="P499" r:id="rId336"/>
    <hyperlink ref="P530" r:id="rId337"/>
    <hyperlink ref="P561" r:id="rId338"/>
    <hyperlink ref="P592" r:id="rId339"/>
    <hyperlink ref="P623" r:id="rId340"/>
    <hyperlink ref="P654" r:id="rId341"/>
    <hyperlink ref="P685" r:id="rId342"/>
    <hyperlink ref="P716" r:id="rId343"/>
    <hyperlink ref="P749" r:id="rId344"/>
    <hyperlink ref="P782" r:id="rId345"/>
    <hyperlink ref="P817" r:id="rId346"/>
    <hyperlink ref="P850" r:id="rId347"/>
    <hyperlink ref="P882" r:id="rId348"/>
    <hyperlink ref="P913" r:id="rId349"/>
    <hyperlink ref="P944" r:id="rId350"/>
    <hyperlink ref="P975" r:id="rId351"/>
    <hyperlink ref="P1006" r:id="rId352"/>
    <hyperlink ref="P1037" r:id="rId353"/>
    <hyperlink ref="P1069" r:id="rId354"/>
    <hyperlink ref="P1101" r:id="rId355"/>
    <hyperlink ref="P1133" r:id="rId356"/>
    <hyperlink ref="P1164" r:id="rId357"/>
    <hyperlink ref="P1195" r:id="rId358"/>
    <hyperlink ref="P1226" r:id="rId359"/>
    <hyperlink ref="I230" r:id="rId360"/>
    <hyperlink ref="I231" r:id="rId361"/>
    <hyperlink ref="I232" r:id="rId362"/>
    <hyperlink ref="I233" r:id="rId363"/>
    <hyperlink ref="I235" r:id="rId364"/>
    <hyperlink ref="I234" r:id="rId365"/>
    <hyperlink ref="I262" r:id="rId366"/>
    <hyperlink ref="I266" r:id="rId367"/>
    <hyperlink ref="I261" r:id="rId368"/>
    <hyperlink ref="I263" r:id="rId369"/>
    <hyperlink ref="I264" r:id="rId370"/>
    <hyperlink ref="I265" r:id="rId371"/>
    <hyperlink ref="I292" r:id="rId372"/>
    <hyperlink ref="I293" r:id="rId373"/>
    <hyperlink ref="I294" r:id="rId374"/>
    <hyperlink ref="I295" r:id="rId375"/>
    <hyperlink ref="I323" r:id="rId376"/>
    <hyperlink ref="I324" r:id="rId377"/>
    <hyperlink ref="I325" r:id="rId378"/>
    <hyperlink ref="I326" r:id="rId379"/>
    <hyperlink ref="I327" r:id="rId380"/>
    <hyperlink ref="I328" r:id="rId381"/>
    <hyperlink ref="I354" r:id="rId382"/>
    <hyperlink ref="I355" r:id="rId383"/>
    <hyperlink ref="I356" r:id="rId384"/>
    <hyperlink ref="I357" r:id="rId385"/>
    <hyperlink ref="I358" r:id="rId386"/>
    <hyperlink ref="I359" r:id="rId387"/>
    <hyperlink ref="I385" r:id="rId388"/>
    <hyperlink ref="I386" r:id="rId389"/>
    <hyperlink ref="I387" r:id="rId390"/>
    <hyperlink ref="I388" r:id="rId391"/>
    <hyperlink ref="I389" r:id="rId392"/>
    <hyperlink ref="I390" r:id="rId393"/>
    <hyperlink ref="I416" r:id="rId394"/>
    <hyperlink ref="I417" r:id="rId395"/>
    <hyperlink ref="I418" r:id="rId396"/>
    <hyperlink ref="I419" r:id="rId397"/>
    <hyperlink ref="I420" r:id="rId398"/>
    <hyperlink ref="I447" r:id="rId399"/>
    <hyperlink ref="I448" r:id="rId400"/>
    <hyperlink ref="I449" r:id="rId401"/>
    <hyperlink ref="I450" r:id="rId402"/>
    <hyperlink ref="I451" r:id="rId403"/>
    <hyperlink ref="I452" r:id="rId404"/>
    <hyperlink ref="I478" r:id="rId405"/>
    <hyperlink ref="I479" r:id="rId406"/>
    <hyperlink ref="I480" r:id="rId407"/>
    <hyperlink ref="I481" r:id="rId408"/>
    <hyperlink ref="I482" r:id="rId409"/>
    <hyperlink ref="I483" r:id="rId410"/>
    <hyperlink ref="I509" r:id="rId411"/>
    <hyperlink ref="I510" r:id="rId412"/>
    <hyperlink ref="I511" r:id="rId413"/>
    <hyperlink ref="I512" r:id="rId414"/>
    <hyperlink ref="I513" r:id="rId415"/>
    <hyperlink ref="I514" r:id="rId416"/>
    <hyperlink ref="I540" r:id="rId417"/>
    <hyperlink ref="I541" r:id="rId418"/>
    <hyperlink ref="I542" r:id="rId419"/>
    <hyperlink ref="I543" r:id="rId420"/>
    <hyperlink ref="I544" r:id="rId421"/>
    <hyperlink ref="I545" r:id="rId422"/>
    <hyperlink ref="I571" r:id="rId423"/>
    <hyperlink ref="I572" r:id="rId424"/>
    <hyperlink ref="I573" r:id="rId425"/>
    <hyperlink ref="I574" r:id="rId426"/>
    <hyperlink ref="I575" r:id="rId427"/>
    <hyperlink ref="I576" r:id="rId428"/>
    <hyperlink ref="I602" r:id="rId429"/>
    <hyperlink ref="I603" r:id="rId430"/>
    <hyperlink ref="I604" r:id="rId431"/>
    <hyperlink ref="I605" r:id="rId432"/>
    <hyperlink ref="I606" r:id="rId433"/>
    <hyperlink ref="I607" r:id="rId434"/>
    <hyperlink ref="I633" r:id="rId435"/>
    <hyperlink ref="I634" r:id="rId436"/>
    <hyperlink ref="I635" r:id="rId437"/>
    <hyperlink ref="I636" r:id="rId438"/>
    <hyperlink ref="I637" r:id="rId439"/>
    <hyperlink ref="I638" r:id="rId440"/>
    <hyperlink ref="I664" r:id="rId441"/>
    <hyperlink ref="I665" r:id="rId442"/>
    <hyperlink ref="I666" r:id="rId443"/>
    <hyperlink ref="I667" r:id="rId444"/>
    <hyperlink ref="I668" r:id="rId445"/>
    <hyperlink ref="I669" r:id="rId446"/>
    <hyperlink ref="I695" r:id="rId447"/>
    <hyperlink ref="I696" r:id="rId448"/>
    <hyperlink ref="I697" r:id="rId449"/>
    <hyperlink ref="I698" r:id="rId450"/>
    <hyperlink ref="I699" r:id="rId451"/>
    <hyperlink ref="I700" r:id="rId452"/>
    <hyperlink ref="I726" r:id="rId453"/>
    <hyperlink ref="I728" r:id="rId454"/>
    <hyperlink ref="I729" r:id="rId455"/>
    <hyperlink ref="I727" r:id="rId456"/>
    <hyperlink ref="I730" r:id="rId457"/>
    <hyperlink ref="I731" r:id="rId458"/>
    <hyperlink ref="I732" r:id="rId459"/>
    <hyperlink ref="I733" r:id="rId460"/>
    <hyperlink ref="I759" r:id="rId461"/>
    <hyperlink ref="I760" r:id="rId462"/>
    <hyperlink ref="I761" r:id="rId463"/>
    <hyperlink ref="I762" r:id="rId464"/>
    <hyperlink ref="I763" r:id="rId465"/>
    <hyperlink ref="I764" r:id="rId466"/>
    <hyperlink ref="I765" r:id="rId467"/>
    <hyperlink ref="I792" r:id="rId468"/>
    <hyperlink ref="I793" r:id="rId469"/>
    <hyperlink ref="I794" r:id="rId470"/>
    <hyperlink ref="I795" r:id="rId471"/>
    <hyperlink ref="I796" r:id="rId472"/>
    <hyperlink ref="I797" r:id="rId473"/>
    <hyperlink ref="I798" r:id="rId474"/>
    <hyperlink ref="I799" r:id="rId475"/>
    <hyperlink ref="I800" r:id="rId476"/>
    <hyperlink ref="I801" r:id="rId477"/>
    <hyperlink ref="I827" r:id="rId478"/>
    <hyperlink ref="I828" r:id="rId479"/>
    <hyperlink ref="I829" r:id="rId480"/>
    <hyperlink ref="I830" r:id="rId481"/>
    <hyperlink ref="I831" r:id="rId482"/>
    <hyperlink ref="I832" r:id="rId483"/>
    <hyperlink ref="I833" r:id="rId484"/>
    <hyperlink ref="I860" r:id="rId485"/>
    <hyperlink ref="I861" r:id="rId486"/>
    <hyperlink ref="I862" r:id="rId487"/>
    <hyperlink ref="I863" r:id="rId488"/>
    <hyperlink ref="I864" r:id="rId489"/>
    <hyperlink ref="I892" r:id="rId490"/>
    <hyperlink ref="I893" r:id="rId491"/>
    <hyperlink ref="I894" r:id="rId492"/>
    <hyperlink ref="I895" r:id="rId493"/>
    <hyperlink ref="I896" r:id="rId494"/>
    <hyperlink ref="I923" r:id="rId495"/>
    <hyperlink ref="I924" r:id="rId496"/>
    <hyperlink ref="I925" r:id="rId497"/>
    <hyperlink ref="I926" r:id="rId498"/>
    <hyperlink ref="I927" r:id="rId499"/>
    <hyperlink ref="I928" r:id="rId500"/>
    <hyperlink ref="I954" r:id="rId501"/>
    <hyperlink ref="I955" r:id="rId502"/>
    <hyperlink ref="I956" r:id="rId503"/>
    <hyperlink ref="I957" r:id="rId504"/>
    <hyperlink ref="I958" r:id="rId505"/>
    <hyperlink ref="I959" r:id="rId506"/>
    <hyperlink ref="I985" r:id="rId507"/>
    <hyperlink ref="I986" r:id="rId508"/>
    <hyperlink ref="I987" r:id="rId509"/>
    <hyperlink ref="I988" r:id="rId510"/>
    <hyperlink ref="I989" r:id="rId511"/>
    <hyperlink ref="I1016" r:id="rId512"/>
    <hyperlink ref="I1017" r:id="rId513"/>
    <hyperlink ref="I1018" r:id="rId514"/>
    <hyperlink ref="I1019" r:id="rId515"/>
    <hyperlink ref="I1020" r:id="rId516"/>
    <hyperlink ref="I1021" r:id="rId517"/>
    <hyperlink ref="I1047" r:id="rId518"/>
    <hyperlink ref="I1048" r:id="rId519"/>
    <hyperlink ref="I1049" r:id="rId520"/>
    <hyperlink ref="I1050" r:id="rId521"/>
    <hyperlink ref="I1051" r:id="rId522"/>
    <hyperlink ref="I1079" r:id="rId523"/>
    <hyperlink ref="I1080" r:id="rId524"/>
    <hyperlink ref="I1081" r:id="rId525"/>
    <hyperlink ref="I1082" r:id="rId526"/>
    <hyperlink ref="I1083" r:id="rId527"/>
    <hyperlink ref="I1084" r:id="rId528"/>
    <hyperlink ref="I1111" r:id="rId529"/>
    <hyperlink ref="I1112" r:id="rId530"/>
    <hyperlink ref="I1113" r:id="rId531"/>
    <hyperlink ref="I1114" r:id="rId532"/>
    <hyperlink ref="I1115" r:id="rId533"/>
    <hyperlink ref="I1116" r:id="rId534"/>
    <hyperlink ref="I1143" r:id="rId535"/>
    <hyperlink ref="I1144" r:id="rId536"/>
    <hyperlink ref="I1145" r:id="rId537"/>
    <hyperlink ref="I1146" r:id="rId538"/>
    <hyperlink ref="I1147" r:id="rId539"/>
    <hyperlink ref="I1175" r:id="rId540"/>
    <hyperlink ref="I1176" r:id="rId541"/>
    <hyperlink ref="I1177" r:id="rId542"/>
    <hyperlink ref="I1178" r:id="rId543"/>
    <hyperlink ref="I1205" r:id="rId544"/>
    <hyperlink ref="I1206" r:id="rId545"/>
    <hyperlink ref="I1207" r:id="rId546"/>
    <hyperlink ref="I1208" r:id="rId547"/>
    <hyperlink ref="I1209" r:id="rId548"/>
    <hyperlink ref="I1236" r:id="rId549"/>
    <hyperlink ref="I1237" r:id="rId550"/>
    <hyperlink ref="I1238" r:id="rId551"/>
    <hyperlink ref="I1239" r:id="rId552"/>
    <hyperlink ref="I1240" r:id="rId553"/>
    <hyperlink ref="I1391" r:id="rId554"/>
    <hyperlink ref="I1392" r:id="rId555"/>
    <hyperlink ref="I1771" r:id="rId556"/>
    <hyperlink ref="I1772" r:id="rId557"/>
    <hyperlink ref="I1773" r:id="rId558"/>
    <hyperlink ref="I1774" r:id="rId559"/>
    <hyperlink ref="I1775" r:id="rId560"/>
    <hyperlink ref="P1946" r:id="rId561"/>
    <hyperlink ref="I3596" r:id="rId562"/>
    <hyperlink ref="I3597" r:id="rId563"/>
    <hyperlink ref="I3598" r:id="rId564"/>
    <hyperlink ref="I3599" r:id="rId565"/>
    <hyperlink ref="I3600" r:id="rId566"/>
    <hyperlink ref="P3617" r:id="rId567"/>
    <hyperlink ref="I3627" r:id="rId568"/>
    <hyperlink ref="P3643" r:id="rId569"/>
    <hyperlink ref="I3653" r:id="rId570"/>
    <hyperlink ref="I3654" r:id="rId571"/>
    <hyperlink ref="I3655" r:id="rId572"/>
    <hyperlink ref="I3656" r:id="rId573"/>
    <hyperlink ref="P3671" r:id="rId574"/>
    <hyperlink ref="I3681" r:id="rId575"/>
    <hyperlink ref="I3682" r:id="rId576"/>
    <hyperlink ref="I3683" r:id="rId577"/>
    <hyperlink ref="I3684" r:id="rId578"/>
    <hyperlink ref="I3685" r:id="rId579"/>
    <hyperlink ref="I3686" r:id="rId580"/>
    <hyperlink ref="P3701" r:id="rId581"/>
    <hyperlink ref="I3711" r:id="rId582"/>
    <hyperlink ref="I3712" r:id="rId583"/>
    <hyperlink ref="I3713" r:id="rId584"/>
    <hyperlink ref="I3714" r:id="rId585"/>
    <hyperlink ref="I3715" r:id="rId586"/>
    <hyperlink ref="I3716" r:id="rId587"/>
    <hyperlink ref="I3741" r:id="rId588"/>
    <hyperlink ref="I3742" r:id="rId589"/>
    <hyperlink ref="I3743" r:id="rId590"/>
    <hyperlink ref="I3744" r:id="rId591"/>
    <hyperlink ref="I3745" r:id="rId592"/>
    <hyperlink ref="I3746" r:id="rId593"/>
    <hyperlink ref="P3731" r:id="rId594"/>
    <hyperlink ref="I3771" r:id="rId595"/>
    <hyperlink ref="P3761" r:id="rId596"/>
    <hyperlink ref="I3772" r:id="rId597"/>
    <hyperlink ref="I3773" r:id="rId598"/>
    <hyperlink ref="I3774" r:id="rId599"/>
    <hyperlink ref="I3775" r:id="rId600"/>
    <hyperlink ref="I3776" r:id="rId601"/>
    <hyperlink ref="P3791" r:id="rId602"/>
    <hyperlink ref="I3801" r:id="rId603"/>
    <hyperlink ref="I3802" r:id="rId604"/>
    <hyperlink ref="I3803" r:id="rId605"/>
    <hyperlink ref="I3804" r:id="rId606"/>
    <hyperlink ref="I3805" r:id="rId607"/>
    <hyperlink ref="I3806" r:id="rId608"/>
    <hyperlink ref="I3807" r:id="rId609" display="CARRIL D 810-815"/>
    <hyperlink ref="P3852" r:id="rId610"/>
    <hyperlink ref="I3862" r:id="rId611"/>
    <hyperlink ref="I3863" r:id="rId612"/>
    <hyperlink ref="I3864" r:id="rId613"/>
    <hyperlink ref="I3865" r:id="rId614" display="CARRIL D 820-825"/>
    <hyperlink ref="P3880" r:id="rId615"/>
    <hyperlink ref="I3890" r:id="rId616"/>
    <hyperlink ref="I3891" r:id="rId617"/>
    <hyperlink ref="I3892" r:id="rId618"/>
    <hyperlink ref="I3893" r:id="rId619"/>
    <hyperlink ref="I3894" r:id="rId620"/>
    <hyperlink ref="P3909" r:id="rId621"/>
    <hyperlink ref="I3919" r:id="rId622"/>
    <hyperlink ref="I3920" r:id="rId623"/>
    <hyperlink ref="I3921" r:id="rId624"/>
    <hyperlink ref="I3922" r:id="rId625"/>
    <hyperlink ref="I3947" r:id="rId626"/>
    <hyperlink ref="I3948" r:id="rId627"/>
    <hyperlink ref="I3949" r:id="rId628"/>
    <hyperlink ref="I3950" r:id="rId629"/>
    <hyperlink ref="I3951" r:id="rId630"/>
    <hyperlink ref="P3937" r:id="rId631"/>
    <hyperlink ref="I3977" r:id="rId632"/>
    <hyperlink ref="I3978" r:id="rId633"/>
    <hyperlink ref="I3979" r:id="rId634"/>
    <hyperlink ref="I3980" r:id="rId635"/>
    <hyperlink ref="I3981" r:id="rId636"/>
    <hyperlink ref="P3997" r:id="rId637"/>
    <hyperlink ref="P3999" r:id="rId638"/>
    <hyperlink ref="I4007" r:id="rId639"/>
    <hyperlink ref="I4008" r:id="rId640"/>
    <hyperlink ref="P4023" r:id="rId641"/>
    <hyperlink ref="P4025" r:id="rId642"/>
    <hyperlink ref="I4033" r:id="rId643"/>
    <hyperlink ref="I4034" r:id="rId644"/>
    <hyperlink ref="P4049" r:id="rId645"/>
    <hyperlink ref="I4060" r:id="rId646"/>
    <hyperlink ref="I4061" r:id="rId647"/>
    <hyperlink ref="I4086" r:id="rId648"/>
    <hyperlink ref="I4087" r:id="rId649"/>
    <hyperlink ref="I4088" r:id="rId650"/>
    <hyperlink ref="P4076" r:id="rId651"/>
    <hyperlink ref="P4103" r:id="rId652"/>
    <hyperlink ref="I4114" r:id="rId653"/>
    <hyperlink ref="P4130" r:id="rId654"/>
    <hyperlink ref="P4248" r:id="rId655"/>
    <hyperlink ref="I4258" r:id="rId656"/>
    <hyperlink ref="I4259" r:id="rId657"/>
    <hyperlink ref="I4260" r:id="rId658"/>
    <hyperlink ref="I4261" r:id="rId659"/>
    <hyperlink ref="I4262" r:id="rId660"/>
    <hyperlink ref="I4263" r:id="rId661"/>
    <hyperlink ref="P4279" r:id="rId662"/>
    <hyperlink ref="I4289" r:id="rId663"/>
    <hyperlink ref="I4290" r:id="rId664"/>
    <hyperlink ref="I4291" r:id="rId665"/>
    <hyperlink ref="I4292" r:id="rId666"/>
    <hyperlink ref="I4293" r:id="rId667"/>
    <hyperlink ref="P4339" r:id="rId668"/>
    <hyperlink ref="I4349" r:id="rId669"/>
    <hyperlink ref="I4350" r:id="rId670"/>
    <hyperlink ref="I4351" r:id="rId671"/>
    <hyperlink ref="I4352" r:id="rId672"/>
    <hyperlink ref="I4353" r:id="rId673"/>
    <hyperlink ref="P4369" r:id="rId674"/>
    <hyperlink ref="I4379" r:id="rId675"/>
    <hyperlink ref="I4380" r:id="rId676"/>
    <hyperlink ref="I4381" r:id="rId677"/>
    <hyperlink ref="I4382" r:id="rId678"/>
    <hyperlink ref="I4408" r:id="rId679"/>
    <hyperlink ref="I4409" r:id="rId680"/>
    <hyperlink ref="I4410" r:id="rId681"/>
    <hyperlink ref="I4411" r:id="rId682"/>
    <hyperlink ref="I4412" r:id="rId683"/>
    <hyperlink ref="P4398" r:id="rId684"/>
    <hyperlink ref="P4428" r:id="rId685"/>
    <hyperlink ref="I4438" r:id="rId686"/>
    <hyperlink ref="I4439" r:id="rId687"/>
    <hyperlink ref="I4440" r:id="rId688"/>
    <hyperlink ref="I4441" r:id="rId689"/>
    <hyperlink ref="I4467" r:id="rId690"/>
    <hyperlink ref="I4468" r:id="rId691"/>
    <hyperlink ref="P4457" r:id="rId692"/>
    <hyperlink ref="I20" r:id="rId693"/>
    <hyperlink ref="I296" r:id="rId694"/>
    <hyperlink ref="I1174" r:id="rId695"/>
    <hyperlink ref="I2958" r:id="rId696"/>
    <hyperlink ref="I2959" r:id="rId697"/>
    <hyperlink ref="I3128" r:id="rId698"/>
    <hyperlink ref="I3129" r:id="rId699"/>
    <hyperlink ref="I3127" r:id="rId700"/>
    <hyperlink ref="P188" r:id="rId701"/>
    <hyperlink ref="I198" r:id="rId702"/>
    <hyperlink ref="I199" r:id="rId703"/>
    <hyperlink ref="I200" r:id="rId704"/>
    <hyperlink ref="I201" r:id="rId705"/>
    <hyperlink ref="I202" r:id="rId706"/>
    <hyperlink ref="I4140" r:id="rId707"/>
    <hyperlink ref="I4141" r:id="rId708"/>
    <hyperlink ref="I4142" r:id="rId709"/>
    <hyperlink ref="I4143" r:id="rId710"/>
    <hyperlink ref="P4159" r:id="rId711"/>
    <hyperlink ref="I4169" r:id="rId712"/>
    <hyperlink ref="I4170" r:id="rId713"/>
    <hyperlink ref="I4171" r:id="rId714"/>
    <hyperlink ref="I4172" r:id="rId715"/>
    <hyperlink ref="P4188" r:id="rId716"/>
    <hyperlink ref="P4218" r:id="rId717"/>
    <hyperlink ref="I4228" r:id="rId718"/>
    <hyperlink ref="I4229" r:id="rId719"/>
    <hyperlink ref="I4230" r:id="rId720"/>
    <hyperlink ref="I4231" r:id="rId721"/>
    <hyperlink ref="I4232" r:id="rId722"/>
    <hyperlink ref="I4198" r:id="rId723"/>
    <hyperlink ref="I4199" r:id="rId724"/>
    <hyperlink ref="I4200" r:id="rId725"/>
    <hyperlink ref="I4201" r:id="rId726"/>
    <hyperlink ref="I4202" r:id="rId727"/>
    <hyperlink ref="I4113" r:id="rId728"/>
    <hyperlink ref="P3822" r:id="rId729"/>
    <hyperlink ref="I3832" r:id="rId730"/>
    <hyperlink ref="I3833" r:id="rId731"/>
    <hyperlink ref="I3834" r:id="rId732"/>
    <hyperlink ref="I3835" r:id="rId733"/>
    <hyperlink ref="I3836" r:id="rId734"/>
    <hyperlink ref="P1668" r:id="rId735"/>
    <hyperlink ref="P1612" r:id="rId736"/>
    <hyperlink ref="I1622" r:id="rId737"/>
    <hyperlink ref="I1623" r:id="rId738"/>
    <hyperlink ref="I4059" r:id="rId739"/>
    <hyperlink ref="P4309" r:id="rId740"/>
    <hyperlink ref="I4319" r:id="rId741"/>
    <hyperlink ref="I4320" r:id="rId742"/>
    <hyperlink ref="I4321" r:id="rId743"/>
    <hyperlink ref="I4322" r:id="rId744"/>
    <hyperlink ref="I4323" r:id="rId745"/>
  </hyperlinks>
  <pageMargins left="0.7" right="0.7" top="0.75" bottom="0.75" header="0.3" footer="0.3"/>
  <pageSetup paperSize="9" orientation="portrait" verticalDpi="0" r:id="rId746"/>
  <drawing r:id="rId74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B1:AR386"/>
  <sheetViews>
    <sheetView tabSelected="1" topLeftCell="A166" zoomScale="47" zoomScaleNormal="47" workbookViewId="0">
      <selection activeCell="D183" sqref="D183"/>
    </sheetView>
  </sheetViews>
  <sheetFormatPr baseColWidth="10" defaultRowHeight="15" x14ac:dyDescent="0.25"/>
  <cols>
    <col min="1" max="1" width="11.5703125" customWidth="1"/>
    <col min="2" max="2" width="16.7109375" customWidth="1"/>
    <col min="3" max="3" width="17.85546875" customWidth="1"/>
    <col min="4" max="4" width="17.28515625" customWidth="1"/>
    <col min="5" max="5" width="29.7109375" customWidth="1"/>
    <col min="6" max="6" width="9.85546875" customWidth="1"/>
    <col min="21" max="21" width="13.5703125" bestFit="1" customWidth="1"/>
    <col min="37" max="37" width="10" customWidth="1"/>
    <col min="38" max="38" width="22.5703125" customWidth="1"/>
    <col min="39" max="39" width="16.28515625" customWidth="1"/>
    <col min="40" max="40" width="17.42578125" customWidth="1"/>
    <col min="42" max="42" width="23" customWidth="1"/>
    <col min="43" max="43" width="26.42578125" customWidth="1"/>
    <col min="44" max="44" width="24.7109375" customWidth="1"/>
  </cols>
  <sheetData>
    <row r="1" spans="2:44" ht="14.45" x14ac:dyDescent="0.3">
      <c r="B1" s="285" t="s">
        <v>27</v>
      </c>
      <c r="C1" s="285"/>
      <c r="D1" s="60">
        <v>7.14</v>
      </c>
      <c r="E1" s="285" t="s">
        <v>27</v>
      </c>
      <c r="F1" s="285"/>
      <c r="G1" s="60">
        <v>7.8</v>
      </c>
    </row>
    <row r="2" spans="2:44" thickBot="1" x14ac:dyDescent="0.35">
      <c r="B2" s="286"/>
      <c r="C2" s="286"/>
    </row>
    <row r="3" spans="2:44" ht="14.45" customHeight="1" x14ac:dyDescent="0.25">
      <c r="B3" s="338" t="s">
        <v>28</v>
      </c>
      <c r="C3" s="339" t="s">
        <v>29</v>
      </c>
      <c r="D3" s="339"/>
      <c r="E3" s="340" t="s">
        <v>32</v>
      </c>
      <c r="F3" s="341" t="s">
        <v>35</v>
      </c>
      <c r="G3" s="341"/>
      <c r="H3" s="341"/>
      <c r="I3" s="341"/>
      <c r="J3" s="341"/>
      <c r="K3" s="341"/>
      <c r="L3" s="341"/>
      <c r="M3" s="341"/>
      <c r="N3" s="341"/>
      <c r="O3" s="341"/>
      <c r="P3" s="341"/>
      <c r="Q3" s="341"/>
      <c r="R3" s="341"/>
      <c r="S3" s="341"/>
      <c r="T3" s="341"/>
      <c r="U3" s="341"/>
      <c r="V3" s="341"/>
      <c r="W3" s="341"/>
      <c r="X3" s="341"/>
      <c r="Y3" s="341"/>
      <c r="Z3" s="341"/>
      <c r="AA3" s="341"/>
      <c r="AB3" s="341"/>
      <c r="AC3" s="341"/>
      <c r="AD3" s="341"/>
      <c r="AE3" s="341"/>
      <c r="AF3" s="342"/>
    </row>
    <row r="4" spans="2:44" ht="18.75" thickBot="1" x14ac:dyDescent="0.3">
      <c r="B4" s="343"/>
      <c r="C4" s="344" t="s">
        <v>30</v>
      </c>
      <c r="D4" s="344" t="s">
        <v>31</v>
      </c>
      <c r="E4" s="345"/>
      <c r="F4" s="346" t="s">
        <v>36</v>
      </c>
      <c r="G4" s="346"/>
      <c r="H4" s="346"/>
      <c r="I4" s="347" t="s">
        <v>37</v>
      </c>
      <c r="J4" s="347"/>
      <c r="K4" s="347"/>
      <c r="L4" s="348" t="s">
        <v>38</v>
      </c>
      <c r="M4" s="348"/>
      <c r="N4" s="348"/>
      <c r="O4" s="349" t="s">
        <v>39</v>
      </c>
      <c r="P4" s="349"/>
      <c r="Q4" s="349"/>
      <c r="R4" s="350" t="s">
        <v>40</v>
      </c>
      <c r="S4" s="350"/>
      <c r="T4" s="350"/>
      <c r="U4" s="351" t="s">
        <v>41</v>
      </c>
      <c r="V4" s="351"/>
      <c r="W4" s="351"/>
      <c r="X4" s="352" t="s">
        <v>42</v>
      </c>
      <c r="Y4" s="352"/>
      <c r="Z4" s="352"/>
      <c r="AA4" s="353" t="s">
        <v>43</v>
      </c>
      <c r="AB4" s="353"/>
      <c r="AC4" s="353"/>
      <c r="AD4" s="344" t="s">
        <v>44</v>
      </c>
      <c r="AE4" s="354" t="s">
        <v>45</v>
      </c>
      <c r="AF4" s="355"/>
    </row>
    <row r="5" spans="2:44" ht="18.75" thickBot="1" x14ac:dyDescent="0.3">
      <c r="B5" s="343"/>
      <c r="C5" s="344"/>
      <c r="D5" s="344"/>
      <c r="E5" s="345"/>
      <c r="F5" s="356" t="s">
        <v>33</v>
      </c>
      <c r="G5" s="356" t="s">
        <v>0</v>
      </c>
      <c r="H5" s="356" t="s">
        <v>34</v>
      </c>
      <c r="I5" s="356" t="s">
        <v>33</v>
      </c>
      <c r="J5" s="356" t="s">
        <v>0</v>
      </c>
      <c r="K5" s="356" t="s">
        <v>34</v>
      </c>
      <c r="L5" s="356" t="s">
        <v>33</v>
      </c>
      <c r="M5" s="356" t="s">
        <v>0</v>
      </c>
      <c r="N5" s="356" t="s">
        <v>34</v>
      </c>
      <c r="O5" s="356" t="s">
        <v>33</v>
      </c>
      <c r="P5" s="356" t="s">
        <v>0</v>
      </c>
      <c r="Q5" s="356" t="s">
        <v>34</v>
      </c>
      <c r="R5" s="356" t="s">
        <v>33</v>
      </c>
      <c r="S5" s="356" t="s">
        <v>0</v>
      </c>
      <c r="T5" s="356" t="s">
        <v>34</v>
      </c>
      <c r="U5" s="356" t="s">
        <v>33</v>
      </c>
      <c r="V5" s="356" t="s">
        <v>0</v>
      </c>
      <c r="W5" s="356" t="s">
        <v>34</v>
      </c>
      <c r="X5" s="356" t="s">
        <v>33</v>
      </c>
      <c r="Y5" s="356" t="s">
        <v>0</v>
      </c>
      <c r="Z5" s="356" t="s">
        <v>34</v>
      </c>
      <c r="AA5" s="356" t="s">
        <v>33</v>
      </c>
      <c r="AB5" s="356" t="s">
        <v>0</v>
      </c>
      <c r="AC5" s="356" t="s">
        <v>34</v>
      </c>
      <c r="AD5" s="344"/>
      <c r="AE5" s="354"/>
      <c r="AF5" s="355"/>
      <c r="AL5" s="182" t="s">
        <v>46</v>
      </c>
      <c r="AM5" s="183"/>
      <c r="AN5" s="287"/>
      <c r="AP5" s="151" t="s">
        <v>48</v>
      </c>
      <c r="AQ5" s="152"/>
      <c r="AR5" s="288"/>
    </row>
    <row r="6" spans="2:44" ht="23.45" customHeight="1" x14ac:dyDescent="0.25">
      <c r="B6" s="357" t="s">
        <v>486</v>
      </c>
      <c r="C6" s="358" t="str">
        <f>'[1]Formato de evaluación '!P10</f>
        <v>k00+000</v>
      </c>
      <c r="D6" s="358" t="str">
        <f>'[1]Formato de evaluación '!P12</f>
        <v>k00+030</v>
      </c>
      <c r="E6" s="358">
        <f>30*G1</f>
        <v>234</v>
      </c>
      <c r="F6" s="358"/>
      <c r="G6" s="358"/>
      <c r="H6" s="358"/>
      <c r="I6" s="358"/>
      <c r="J6" s="358"/>
      <c r="K6" s="358"/>
      <c r="L6" s="358"/>
      <c r="M6" s="358"/>
      <c r="N6" s="358"/>
      <c r="O6" s="358"/>
      <c r="P6" s="358"/>
      <c r="Q6" s="358"/>
      <c r="R6" s="358"/>
      <c r="S6" s="358"/>
      <c r="T6" s="358"/>
      <c r="U6" s="358"/>
      <c r="V6" s="358"/>
      <c r="W6" s="358"/>
      <c r="X6" s="358"/>
      <c r="Y6" s="358"/>
      <c r="Z6" s="358"/>
      <c r="AA6" s="358"/>
      <c r="AB6" s="358"/>
      <c r="AC6" s="358"/>
      <c r="AD6" s="358">
        <f>0</f>
        <v>0</v>
      </c>
      <c r="AE6" s="359">
        <f>(AD6/E6)*100</f>
        <v>0</v>
      </c>
      <c r="AF6" s="360"/>
      <c r="AH6" s="289" t="s">
        <v>731</v>
      </c>
      <c r="AI6" s="263"/>
      <c r="AJ6" s="264"/>
      <c r="AL6" s="11" t="s">
        <v>56</v>
      </c>
      <c r="AM6" s="45" t="s">
        <v>63</v>
      </c>
      <c r="AN6" s="81" t="s">
        <v>65</v>
      </c>
      <c r="AO6" s="80"/>
      <c r="AP6" s="11" t="s">
        <v>80</v>
      </c>
      <c r="AQ6" s="45" t="s">
        <v>184</v>
      </c>
      <c r="AR6" s="81" t="s">
        <v>732</v>
      </c>
    </row>
    <row r="7" spans="2:44" ht="23.45" customHeight="1" x14ac:dyDescent="0.25">
      <c r="B7" s="361" t="s">
        <v>487</v>
      </c>
      <c r="C7" s="362" t="str">
        <f>'[1]Formato de evaluación '!P39</f>
        <v>k00+030</v>
      </c>
      <c r="D7" s="362" t="str">
        <f>'[1]Formato de evaluación '!P41</f>
        <v>k00+045</v>
      </c>
      <c r="E7" s="362">
        <f>15*G1</f>
        <v>117</v>
      </c>
      <c r="F7" s="362"/>
      <c r="G7" s="362"/>
      <c r="H7" s="362"/>
      <c r="I7" s="362"/>
      <c r="J7" s="362"/>
      <c r="K7" s="362"/>
      <c r="L7" s="362"/>
      <c r="M7" s="362"/>
      <c r="N7" s="362"/>
      <c r="O7" s="362"/>
      <c r="P7" s="362"/>
      <c r="Q7" s="362"/>
      <c r="R7" s="362">
        <f>(15*1.1)</f>
        <v>16.5</v>
      </c>
      <c r="S7" s="362"/>
      <c r="T7" s="362"/>
      <c r="U7" s="362"/>
      <c r="V7" s="362"/>
      <c r="W7" s="362"/>
      <c r="X7" s="362"/>
      <c r="Y7" s="362"/>
      <c r="Z7" s="362"/>
      <c r="AA7" s="362"/>
      <c r="AB7" s="362"/>
      <c r="AC7" s="362"/>
      <c r="AD7" s="362">
        <f>R7</f>
        <v>16.5</v>
      </c>
      <c r="AE7" s="363">
        <f>(AD7/E7)*1</f>
        <v>0.14102564102564102</v>
      </c>
      <c r="AF7" s="364"/>
      <c r="AH7" s="290" t="s">
        <v>36</v>
      </c>
      <c r="AI7" s="291"/>
      <c r="AJ7" s="292"/>
      <c r="AL7" s="11">
        <f>F162</f>
        <v>0</v>
      </c>
      <c r="AM7" s="45">
        <f>G162</f>
        <v>2.86E-2</v>
      </c>
      <c r="AN7" s="81">
        <f>H162</f>
        <v>0.18769999999999998</v>
      </c>
      <c r="AP7" s="85">
        <f>F166</f>
        <v>0</v>
      </c>
      <c r="AQ7" s="87">
        <f>G166</f>
        <v>3.8688906023835712E-6</v>
      </c>
      <c r="AR7" s="89">
        <f>H166</f>
        <v>2.5391285526832033E-3</v>
      </c>
    </row>
    <row r="8" spans="2:44" ht="25.9" customHeight="1" x14ac:dyDescent="0.25">
      <c r="B8" s="361" t="s">
        <v>488</v>
      </c>
      <c r="C8" s="362" t="str">
        <f>'[1]Formato de evaluación '!P67</f>
        <v>k00+045</v>
      </c>
      <c r="D8" s="362" t="str">
        <f>'[1]Formato de evaluación '!P69</f>
        <v>k00+065</v>
      </c>
      <c r="E8" s="362">
        <f>20*G1</f>
        <v>156</v>
      </c>
      <c r="F8" s="362"/>
      <c r="G8" s="362"/>
      <c r="H8" s="362"/>
      <c r="I8" s="362"/>
      <c r="J8" s="362"/>
      <c r="K8" s="362"/>
      <c r="L8" s="362"/>
      <c r="M8" s="362"/>
      <c r="N8" s="362"/>
      <c r="O8" s="362"/>
      <c r="P8" s="362"/>
      <c r="Q8" s="362"/>
      <c r="R8" s="362">
        <f>20*1.1</f>
        <v>22</v>
      </c>
      <c r="S8" s="362"/>
      <c r="T8" s="362"/>
      <c r="U8" s="362"/>
      <c r="V8" s="362"/>
      <c r="W8" s="362"/>
      <c r="X8" s="362"/>
      <c r="Y8" s="362"/>
      <c r="Z8" s="362"/>
      <c r="AA8" s="362"/>
      <c r="AB8" s="362"/>
      <c r="AC8" s="362"/>
      <c r="AD8" s="362">
        <f>R8</f>
        <v>22</v>
      </c>
      <c r="AE8" s="363">
        <f>(AD8/E8)*1</f>
        <v>0.14102564102564102</v>
      </c>
      <c r="AF8" s="364"/>
      <c r="AH8" s="293" t="s">
        <v>37</v>
      </c>
      <c r="AI8" s="294"/>
      <c r="AJ8" s="295"/>
      <c r="AL8" s="11">
        <f>I162</f>
        <v>0</v>
      </c>
      <c r="AM8" s="45">
        <f>J162</f>
        <v>0</v>
      </c>
      <c r="AN8" s="81">
        <f>K162</f>
        <v>1.3899999999999999E-2</v>
      </c>
      <c r="AP8" s="85">
        <f>I166</f>
        <v>0</v>
      </c>
      <c r="AQ8" s="87">
        <f>J166</f>
        <v>0</v>
      </c>
      <c r="AR8" s="89">
        <f>K166</f>
        <v>1.8803349431164909E-4</v>
      </c>
    </row>
    <row r="9" spans="2:44" ht="19.899999999999999" customHeight="1" x14ac:dyDescent="0.25">
      <c r="B9" s="361" t="s">
        <v>489</v>
      </c>
      <c r="C9" s="362" t="str">
        <f>'[1]Formato de evaluación '!P95</f>
        <v>k00+065</v>
      </c>
      <c r="D9" s="362" t="str">
        <f>'[1]Formato de evaluación '!P97</f>
        <v>k00+070</v>
      </c>
      <c r="E9" s="362">
        <f>5*G1</f>
        <v>39</v>
      </c>
      <c r="F9" s="362"/>
      <c r="G9" s="362"/>
      <c r="H9" s="362"/>
      <c r="I9" s="362"/>
      <c r="J9" s="362"/>
      <c r="K9" s="362"/>
      <c r="L9" s="362"/>
      <c r="M9" s="362"/>
      <c r="N9" s="362"/>
      <c r="O9" s="362"/>
      <c r="P9" s="362"/>
      <c r="Q9" s="362"/>
      <c r="R9" s="362"/>
      <c r="S9" s="362">
        <f>5*1.1</f>
        <v>5.5</v>
      </c>
      <c r="T9" s="362">
        <f>5*1.3</f>
        <v>6.5</v>
      </c>
      <c r="U9" s="362"/>
      <c r="V9" s="362"/>
      <c r="W9" s="362"/>
      <c r="X9" s="362"/>
      <c r="Y9" s="362"/>
      <c r="Z9" s="362"/>
      <c r="AA9" s="362"/>
      <c r="AB9" s="362"/>
      <c r="AC9" s="362"/>
      <c r="AD9" s="362">
        <f>S9+T9</f>
        <v>12</v>
      </c>
      <c r="AE9" s="363">
        <f t="shared" ref="AE9:AE72" si="0">(AD9/E9)*1</f>
        <v>0.30769230769230771</v>
      </c>
      <c r="AF9" s="364"/>
      <c r="AH9" s="296" t="s">
        <v>38</v>
      </c>
      <c r="AI9" s="297"/>
      <c r="AJ9" s="298"/>
      <c r="AL9" s="11">
        <f>L162</f>
        <v>0</v>
      </c>
      <c r="AM9" s="45">
        <f>M162</f>
        <v>0</v>
      </c>
      <c r="AN9" s="81">
        <f>N162</f>
        <v>0</v>
      </c>
      <c r="AP9" s="85">
        <f>L166</f>
        <v>0</v>
      </c>
      <c r="AQ9" s="87">
        <f>M166</f>
        <v>0</v>
      </c>
      <c r="AR9" s="89">
        <f>N166</f>
        <v>0</v>
      </c>
    </row>
    <row r="10" spans="2:44" ht="24.6" customHeight="1" x14ac:dyDescent="0.25">
      <c r="B10" s="361" t="s">
        <v>490</v>
      </c>
      <c r="C10" s="362" t="str">
        <f>'[1]Formato de evaluación '!P126</f>
        <v>k00+070</v>
      </c>
      <c r="D10" s="362" t="str">
        <f>'[1]Formato de evaluación '!P128</f>
        <v>k00+075</v>
      </c>
      <c r="E10" s="362">
        <f>5*G1</f>
        <v>39</v>
      </c>
      <c r="F10" s="362"/>
      <c r="G10" s="362"/>
      <c r="H10" s="362"/>
      <c r="I10" s="362"/>
      <c r="J10" s="362"/>
      <c r="K10" s="362"/>
      <c r="L10" s="362"/>
      <c r="M10" s="362"/>
      <c r="N10" s="362"/>
      <c r="O10" s="362"/>
      <c r="P10" s="362"/>
      <c r="Q10" s="362"/>
      <c r="R10" s="362"/>
      <c r="S10" s="362">
        <f>5*1.1</f>
        <v>5.5</v>
      </c>
      <c r="T10" s="362">
        <f>5*1.3</f>
        <v>6.5</v>
      </c>
      <c r="U10" s="362"/>
      <c r="V10" s="362"/>
      <c r="W10" s="362"/>
      <c r="X10" s="362"/>
      <c r="Y10" s="362"/>
      <c r="Z10" s="362"/>
      <c r="AA10" s="362"/>
      <c r="AB10" s="362"/>
      <c r="AC10" s="362"/>
      <c r="AD10" s="362">
        <f>S11+T11</f>
        <v>12</v>
      </c>
      <c r="AE10" s="363">
        <f t="shared" si="0"/>
        <v>0.30769230769230771</v>
      </c>
      <c r="AF10" s="364"/>
      <c r="AH10" s="305" t="s">
        <v>39</v>
      </c>
      <c r="AI10" s="306"/>
      <c r="AJ10" s="307"/>
      <c r="AL10" s="11">
        <f>O162</f>
        <v>0</v>
      </c>
      <c r="AM10" s="45">
        <f>P162</f>
        <v>2.3898000000000001</v>
      </c>
      <c r="AN10" s="81">
        <f>Q162</f>
        <v>0</v>
      </c>
      <c r="AP10" s="85">
        <f>O166</f>
        <v>0</v>
      </c>
      <c r="AQ10" s="87">
        <f>P166</f>
        <v>3.2328233432084824E-2</v>
      </c>
      <c r="AR10" s="89">
        <f>Q166</f>
        <v>0</v>
      </c>
    </row>
    <row r="11" spans="2:44" ht="23.45" customHeight="1" x14ac:dyDescent="0.25">
      <c r="B11" s="361" t="s">
        <v>491</v>
      </c>
      <c r="C11" s="362" t="str">
        <f>'[1]Formato de evaluación '!P157</f>
        <v>k00+075</v>
      </c>
      <c r="D11" s="362" t="str">
        <f>'[1]Formato de evaluación '!P159</f>
        <v>k00+080</v>
      </c>
      <c r="E11" s="362">
        <f>5*G1</f>
        <v>39</v>
      </c>
      <c r="F11" s="362"/>
      <c r="G11" s="362"/>
      <c r="H11" s="362"/>
      <c r="I11" s="362"/>
      <c r="J11" s="362"/>
      <c r="K11" s="362"/>
      <c r="L11" s="362"/>
      <c r="M11" s="362"/>
      <c r="N11" s="362"/>
      <c r="O11" s="362"/>
      <c r="P11" s="362"/>
      <c r="Q11" s="362"/>
      <c r="R11" s="362"/>
      <c r="S11" s="362">
        <f>5*1.3</f>
        <v>6.5</v>
      </c>
      <c r="T11" s="362">
        <f>5*1.1</f>
        <v>5.5</v>
      </c>
      <c r="U11" s="362"/>
      <c r="V11" s="362"/>
      <c r="W11" s="362"/>
      <c r="X11" s="362"/>
      <c r="Y11" s="362"/>
      <c r="Z11" s="362"/>
      <c r="AA11" s="362"/>
      <c r="AB11" s="362"/>
      <c r="AC11" s="362"/>
      <c r="AD11" s="362">
        <f>S11+T11</f>
        <v>12</v>
      </c>
      <c r="AE11" s="363">
        <f t="shared" si="0"/>
        <v>0.30769230769230771</v>
      </c>
      <c r="AF11" s="364"/>
      <c r="AH11" s="308" t="s">
        <v>40</v>
      </c>
      <c r="AI11" s="309"/>
      <c r="AJ11" s="310"/>
      <c r="AL11" s="11">
        <f>R162</f>
        <v>349.5</v>
      </c>
      <c r="AM11" s="45">
        <f>S162</f>
        <v>384.5</v>
      </c>
      <c r="AN11" s="81">
        <f>T162</f>
        <v>303</v>
      </c>
      <c r="AP11" s="85">
        <f>R166</f>
        <v>4.7278925368288746E-2</v>
      </c>
      <c r="AQ11" s="87">
        <f>S166</f>
        <v>5.2013581699877035E-2</v>
      </c>
      <c r="AR11" s="89">
        <f>T166</f>
        <v>4.0988596242035734E-2</v>
      </c>
    </row>
    <row r="12" spans="2:44" ht="24.6" customHeight="1" x14ac:dyDescent="0.25">
      <c r="B12" s="361" t="s">
        <v>492</v>
      </c>
      <c r="C12" s="362" t="str">
        <f>'[1]Formato de evaluación '!P189</f>
        <v>k00+080</v>
      </c>
      <c r="D12" s="362" t="str">
        <f>'[1]Formato de evaluación '!P191</f>
        <v>k00+085</v>
      </c>
      <c r="E12" s="362">
        <f>5*G1</f>
        <v>39</v>
      </c>
      <c r="F12" s="362"/>
      <c r="G12" s="362"/>
      <c r="H12" s="362"/>
      <c r="I12" s="362"/>
      <c r="J12" s="362"/>
      <c r="K12" s="362"/>
      <c r="L12" s="362"/>
      <c r="M12" s="362"/>
      <c r="N12" s="362"/>
      <c r="O12" s="362"/>
      <c r="P12" s="362"/>
      <c r="Q12" s="362"/>
      <c r="R12" s="362"/>
      <c r="S12" s="362"/>
      <c r="T12" s="362">
        <f>5*1.3</f>
        <v>6.5</v>
      </c>
      <c r="U12" s="362"/>
      <c r="V12" s="362"/>
      <c r="W12" s="362"/>
      <c r="X12" s="362"/>
      <c r="Y12" s="362"/>
      <c r="Z12" s="362"/>
      <c r="AA12" s="362"/>
      <c r="AB12" s="362"/>
      <c r="AC12" s="362"/>
      <c r="AD12" s="362">
        <f>T12</f>
        <v>6.5</v>
      </c>
      <c r="AE12" s="363">
        <f t="shared" si="0"/>
        <v>0.16666666666666666</v>
      </c>
      <c r="AF12" s="364"/>
      <c r="AH12" s="311" t="s">
        <v>41</v>
      </c>
      <c r="AI12" s="312"/>
      <c r="AJ12" s="313"/>
      <c r="AL12" s="11">
        <f>U162</f>
        <v>6.0000000000000001E-3</v>
      </c>
      <c r="AM12" s="45">
        <f>V162</f>
        <v>0.125</v>
      </c>
      <c r="AN12" s="81">
        <f>W162</f>
        <v>0</v>
      </c>
      <c r="AP12" s="85">
        <f>U166</f>
        <v>8.1165537112942059E-7</v>
      </c>
      <c r="AQ12" s="87">
        <f>V166</f>
        <v>1.6909486898529595E-3</v>
      </c>
      <c r="AR12" s="89">
        <f>W166</f>
        <v>0</v>
      </c>
    </row>
    <row r="13" spans="2:44" ht="23.45" customHeight="1" x14ac:dyDescent="0.25">
      <c r="B13" s="361" t="s">
        <v>493</v>
      </c>
      <c r="C13" s="362" t="str">
        <f>'[1]Formato de evaluación '!P221</f>
        <v>k00+085</v>
      </c>
      <c r="D13" s="362" t="str">
        <f>'[1]Formato de evaluación '!P223</f>
        <v>k00+090</v>
      </c>
      <c r="E13" s="362">
        <f>(5*G1)</f>
        <v>39</v>
      </c>
      <c r="F13" s="362"/>
      <c r="G13" s="362"/>
      <c r="H13" s="362"/>
      <c r="I13" s="362"/>
      <c r="J13" s="362"/>
      <c r="K13" s="362"/>
      <c r="L13" s="362"/>
      <c r="M13" s="362"/>
      <c r="N13" s="362"/>
      <c r="O13" s="362"/>
      <c r="P13" s="362"/>
      <c r="Q13" s="362"/>
      <c r="R13" s="362"/>
      <c r="S13" s="362"/>
      <c r="T13" s="362">
        <f>5*1.3</f>
        <v>6.5</v>
      </c>
      <c r="U13" s="362"/>
      <c r="V13" s="362"/>
      <c r="W13" s="362"/>
      <c r="X13" s="362"/>
      <c r="Y13" s="362"/>
      <c r="Z13" s="362"/>
      <c r="AA13" s="362"/>
      <c r="AB13" s="362"/>
      <c r="AC13" s="362"/>
      <c r="AD13" s="362">
        <f>T13</f>
        <v>6.5</v>
      </c>
      <c r="AE13" s="363">
        <f t="shared" si="0"/>
        <v>0.16666666666666666</v>
      </c>
      <c r="AF13" s="364"/>
      <c r="AG13" s="22"/>
      <c r="AH13" s="299" t="s">
        <v>42</v>
      </c>
      <c r="AI13" s="300"/>
      <c r="AJ13" s="301"/>
      <c r="AL13" s="11">
        <f>X162</f>
        <v>0.73949999999999994</v>
      </c>
      <c r="AM13" s="45">
        <f>Y162</f>
        <v>0.65280000000000005</v>
      </c>
      <c r="AN13" s="81">
        <f>Z162</f>
        <v>2.4090000000000003</v>
      </c>
      <c r="AP13" s="85">
        <f>X166</f>
        <v>1.0003652449170107E-2</v>
      </c>
      <c r="AQ13" s="87">
        <f>Y166</f>
        <v>8.8308104378880953E-3</v>
      </c>
      <c r="AR13" s="89">
        <f>Z166</f>
        <v>3.2587963150846236E-2</v>
      </c>
    </row>
    <row r="14" spans="2:44" ht="23.45" customHeight="1" thickBot="1" x14ac:dyDescent="0.3">
      <c r="B14" s="361" t="s">
        <v>494</v>
      </c>
      <c r="C14" s="362" t="str">
        <f>'[1]Formato de evaluación '!P252</f>
        <v>k00+090</v>
      </c>
      <c r="D14" s="362" t="str">
        <f>'[1]Formato de evaluación '!P254</f>
        <v>k00+095</v>
      </c>
      <c r="E14" s="362">
        <f>(5*G1)</f>
        <v>39</v>
      </c>
      <c r="F14" s="362"/>
      <c r="G14" s="362"/>
      <c r="H14" s="362"/>
      <c r="I14" s="362"/>
      <c r="J14" s="362"/>
      <c r="K14" s="362"/>
      <c r="L14" s="362"/>
      <c r="M14" s="362"/>
      <c r="N14" s="362"/>
      <c r="O14" s="362"/>
      <c r="P14" s="362"/>
      <c r="Q14" s="362"/>
      <c r="R14" s="362">
        <f>5*1.1</f>
        <v>5.5</v>
      </c>
      <c r="S14" s="362">
        <f t="shared" ref="S14:S20" si="1">5*1.3</f>
        <v>6.5</v>
      </c>
      <c r="T14" s="362">
        <f>5*1.3</f>
        <v>6.5</v>
      </c>
      <c r="U14" s="362"/>
      <c r="V14" s="362"/>
      <c r="W14" s="362"/>
      <c r="X14" s="362"/>
      <c r="Y14" s="362"/>
      <c r="Z14" s="362"/>
      <c r="AA14" s="362"/>
      <c r="AB14" s="362"/>
      <c r="AC14" s="362"/>
      <c r="AD14" s="362">
        <f>R14+S14+T14</f>
        <v>18.5</v>
      </c>
      <c r="AE14" s="363">
        <f t="shared" si="0"/>
        <v>0.47435897435897434</v>
      </c>
      <c r="AF14" s="364"/>
      <c r="AH14" s="302" t="s">
        <v>43</v>
      </c>
      <c r="AI14" s="303"/>
      <c r="AJ14" s="304"/>
      <c r="AL14" s="82">
        <f>AA162</f>
        <v>9.8712000000000008E-2</v>
      </c>
      <c r="AM14" s="83">
        <f>AB162</f>
        <v>0</v>
      </c>
      <c r="AN14" s="84">
        <f>AC162</f>
        <v>0</v>
      </c>
      <c r="AP14" s="86">
        <f>AA166</f>
        <v>1.3353354165821227E-3</v>
      </c>
      <c r="AQ14" s="88">
        <f>AB166</f>
        <v>0</v>
      </c>
      <c r="AR14" s="90">
        <f>AC166</f>
        <v>0</v>
      </c>
    </row>
    <row r="15" spans="2:44" ht="24.6" customHeight="1" x14ac:dyDescent="0.25">
      <c r="B15" s="361" t="s">
        <v>495</v>
      </c>
      <c r="C15" s="362" t="str">
        <f>'[1]Formato de evaluación '!P283</f>
        <v>k00+095</v>
      </c>
      <c r="D15" s="362" t="str">
        <f>'[1]Formato de evaluación '!P285</f>
        <v>k00+100</v>
      </c>
      <c r="E15" s="362">
        <f>5*G1</f>
        <v>39</v>
      </c>
      <c r="F15" s="362"/>
      <c r="G15" s="362"/>
      <c r="H15" s="362"/>
      <c r="I15" s="362"/>
      <c r="J15" s="362"/>
      <c r="K15" s="362"/>
      <c r="L15" s="362"/>
      <c r="M15" s="362"/>
      <c r="N15" s="362"/>
      <c r="O15" s="362"/>
      <c r="P15" s="362"/>
      <c r="Q15" s="362"/>
      <c r="R15" s="362">
        <f>5*1.1</f>
        <v>5.5</v>
      </c>
      <c r="S15" s="362">
        <f t="shared" si="1"/>
        <v>6.5</v>
      </c>
      <c r="T15" s="362">
        <f>5*1.3</f>
        <v>6.5</v>
      </c>
      <c r="U15" s="362"/>
      <c r="V15" s="362"/>
      <c r="W15" s="362"/>
      <c r="X15" s="362"/>
      <c r="Y15" s="362"/>
      <c r="Z15" s="362"/>
      <c r="AA15" s="362"/>
      <c r="AB15" s="362"/>
      <c r="AC15" s="362"/>
      <c r="AD15" s="362">
        <f>R15+S15+T15</f>
        <v>18.5</v>
      </c>
      <c r="AE15" s="363">
        <f t="shared" si="0"/>
        <v>0.47435897435897434</v>
      </c>
      <c r="AF15" s="364"/>
    </row>
    <row r="16" spans="2:44" ht="19.899999999999999" customHeight="1" x14ac:dyDescent="0.25">
      <c r="B16" s="361" t="s">
        <v>496</v>
      </c>
      <c r="C16" s="362" t="str">
        <f>'[1]Formato de evaluación '!P314</f>
        <v>k00+100</v>
      </c>
      <c r="D16" s="362" t="str">
        <f>'[1]Formato de evaluación '!P316</f>
        <v>k00+105</v>
      </c>
      <c r="E16" s="362">
        <f>5*G1</f>
        <v>39</v>
      </c>
      <c r="F16" s="362"/>
      <c r="G16" s="362"/>
      <c r="H16" s="362"/>
      <c r="I16" s="362"/>
      <c r="J16" s="362"/>
      <c r="K16" s="362"/>
      <c r="L16" s="362"/>
      <c r="M16" s="362"/>
      <c r="N16" s="362"/>
      <c r="O16" s="362"/>
      <c r="P16" s="362"/>
      <c r="Q16" s="362"/>
      <c r="R16" s="362">
        <f>5*1.3</f>
        <v>6.5</v>
      </c>
      <c r="S16" s="362">
        <f t="shared" si="1"/>
        <v>6.5</v>
      </c>
      <c r="T16" s="362"/>
      <c r="U16" s="362"/>
      <c r="V16" s="362"/>
      <c r="W16" s="362"/>
      <c r="X16" s="362"/>
      <c r="Y16" s="362"/>
      <c r="Z16" s="362"/>
      <c r="AA16" s="362"/>
      <c r="AB16" s="362"/>
      <c r="AC16" s="362"/>
      <c r="AD16" s="362">
        <f>R16+S16</f>
        <v>13</v>
      </c>
      <c r="AE16" s="363">
        <f t="shared" si="0"/>
        <v>0.33333333333333331</v>
      </c>
      <c r="AF16" s="364"/>
    </row>
    <row r="17" spans="2:32" ht="28.15" customHeight="1" x14ac:dyDescent="0.25">
      <c r="B17" s="361" t="s">
        <v>497</v>
      </c>
      <c r="C17" s="362" t="str">
        <f>'[1]Formato de evaluación '!P345</f>
        <v>k00+105</v>
      </c>
      <c r="D17" s="362" t="str">
        <f>'[1]Formato de evaluación '!P347</f>
        <v>k00+110</v>
      </c>
      <c r="E17" s="362">
        <f>5*G1</f>
        <v>39</v>
      </c>
      <c r="F17" s="362"/>
      <c r="G17" s="362"/>
      <c r="H17" s="362"/>
      <c r="I17" s="362"/>
      <c r="J17" s="362"/>
      <c r="K17" s="362"/>
      <c r="L17" s="362"/>
      <c r="M17" s="362"/>
      <c r="N17" s="362"/>
      <c r="O17" s="362"/>
      <c r="P17" s="362"/>
      <c r="Q17" s="362"/>
      <c r="R17" s="362">
        <f>5*1.1</f>
        <v>5.5</v>
      </c>
      <c r="S17" s="362">
        <f t="shared" si="1"/>
        <v>6.5</v>
      </c>
      <c r="T17" s="362">
        <f>5*1.3</f>
        <v>6.5</v>
      </c>
      <c r="U17" s="362"/>
      <c r="V17" s="362"/>
      <c r="W17" s="362"/>
      <c r="X17" s="362"/>
      <c r="Y17" s="362"/>
      <c r="Z17" s="362"/>
      <c r="AA17" s="362"/>
      <c r="AB17" s="362"/>
      <c r="AC17" s="362"/>
      <c r="AD17" s="362">
        <f>R17+S17+T17</f>
        <v>18.5</v>
      </c>
      <c r="AE17" s="363">
        <f t="shared" si="0"/>
        <v>0.47435897435897434</v>
      </c>
      <c r="AF17" s="364"/>
    </row>
    <row r="18" spans="2:32" ht="22.15" customHeight="1" x14ac:dyDescent="0.25">
      <c r="B18" s="361" t="s">
        <v>498</v>
      </c>
      <c r="C18" s="362" t="str">
        <f>'[1]Formato de evaluación '!P376</f>
        <v>k00+110</v>
      </c>
      <c r="D18" s="362" t="str">
        <f>'[1]Formato de evaluación '!P378</f>
        <v>k00+115</v>
      </c>
      <c r="E18" s="362">
        <f>(5*G1)</f>
        <v>39</v>
      </c>
      <c r="F18" s="362"/>
      <c r="G18" s="362"/>
      <c r="H18" s="362"/>
      <c r="I18" s="362"/>
      <c r="J18" s="362"/>
      <c r="K18" s="362"/>
      <c r="L18" s="362"/>
      <c r="M18" s="362"/>
      <c r="N18" s="362"/>
      <c r="O18" s="362"/>
      <c r="P18" s="362"/>
      <c r="Q18" s="362"/>
      <c r="R18" s="362">
        <f>5*1.1</f>
        <v>5.5</v>
      </c>
      <c r="S18" s="362">
        <f t="shared" si="1"/>
        <v>6.5</v>
      </c>
      <c r="T18" s="362">
        <f>5*1.3</f>
        <v>6.5</v>
      </c>
      <c r="U18" s="362"/>
      <c r="V18" s="362"/>
      <c r="W18" s="362"/>
      <c r="X18" s="362"/>
      <c r="Y18" s="362"/>
      <c r="Z18" s="362"/>
      <c r="AA18" s="362"/>
      <c r="AB18" s="362"/>
      <c r="AC18" s="362"/>
      <c r="AD18" s="362">
        <f>R18+S18+T18</f>
        <v>18.5</v>
      </c>
      <c r="AE18" s="363">
        <f t="shared" si="0"/>
        <v>0.47435897435897434</v>
      </c>
      <c r="AF18" s="364"/>
    </row>
    <row r="19" spans="2:32" ht="22.15" customHeight="1" x14ac:dyDescent="0.25">
      <c r="B19" s="361" t="s">
        <v>499</v>
      </c>
      <c r="C19" s="362" t="str">
        <f>'[1]Formato de evaluación '!P407</f>
        <v>k00+115</v>
      </c>
      <c r="D19" s="362" t="str">
        <f>'[1]Formato de evaluación '!P409</f>
        <v>k00+120</v>
      </c>
      <c r="E19" s="362">
        <f>5*G1</f>
        <v>39</v>
      </c>
      <c r="F19" s="362"/>
      <c r="G19" s="362"/>
      <c r="H19" s="362"/>
      <c r="I19" s="362"/>
      <c r="J19" s="362"/>
      <c r="K19" s="362"/>
      <c r="L19" s="362"/>
      <c r="M19" s="362"/>
      <c r="N19" s="362"/>
      <c r="O19" s="362"/>
      <c r="P19" s="362"/>
      <c r="Q19" s="362"/>
      <c r="R19" s="362"/>
      <c r="S19" s="362">
        <f t="shared" si="1"/>
        <v>6.5</v>
      </c>
      <c r="T19" s="362">
        <f>5*1.1</f>
        <v>5.5</v>
      </c>
      <c r="U19" s="362"/>
      <c r="V19" s="362"/>
      <c r="W19" s="362"/>
      <c r="X19" s="362"/>
      <c r="Y19" s="362"/>
      <c r="Z19" s="362"/>
      <c r="AA19" s="362"/>
      <c r="AB19" s="362"/>
      <c r="AC19" s="362"/>
      <c r="AD19" s="362">
        <f>S19+T19</f>
        <v>12</v>
      </c>
      <c r="AE19" s="363">
        <f t="shared" si="0"/>
        <v>0.30769230769230771</v>
      </c>
      <c r="AF19" s="364"/>
    </row>
    <row r="20" spans="2:32" ht="22.15" customHeight="1" x14ac:dyDescent="0.25">
      <c r="B20" s="361" t="s">
        <v>500</v>
      </c>
      <c r="C20" s="362" t="str">
        <f>'[1]Formato de evaluación '!P438</f>
        <v>k00+120</v>
      </c>
      <c r="D20" s="362" t="str">
        <f>'[1]Formato de evaluación '!P440</f>
        <v>k00+125</v>
      </c>
      <c r="E20" s="362">
        <f>5*G1</f>
        <v>39</v>
      </c>
      <c r="F20" s="362"/>
      <c r="G20" s="362"/>
      <c r="H20" s="362"/>
      <c r="I20" s="362"/>
      <c r="J20" s="362"/>
      <c r="K20" s="362"/>
      <c r="L20" s="362"/>
      <c r="M20" s="362"/>
      <c r="N20" s="362"/>
      <c r="O20" s="362"/>
      <c r="P20" s="362"/>
      <c r="Q20" s="362"/>
      <c r="R20" s="362">
        <f>5*1.1</f>
        <v>5.5</v>
      </c>
      <c r="S20" s="362">
        <f t="shared" si="1"/>
        <v>6.5</v>
      </c>
      <c r="T20" s="362">
        <f>5*1.3</f>
        <v>6.5</v>
      </c>
      <c r="U20" s="362"/>
      <c r="V20" s="362"/>
      <c r="W20" s="362"/>
      <c r="X20" s="362"/>
      <c r="Y20" s="362"/>
      <c r="Z20" s="362"/>
      <c r="AA20" s="362"/>
      <c r="AB20" s="362"/>
      <c r="AC20" s="362"/>
      <c r="AD20" s="362">
        <f>R20+S20+T20</f>
        <v>18.5</v>
      </c>
      <c r="AE20" s="363">
        <f t="shared" si="0"/>
        <v>0.47435897435897434</v>
      </c>
      <c r="AF20" s="364"/>
    </row>
    <row r="21" spans="2:32" ht="25.9" customHeight="1" x14ac:dyDescent="0.25">
      <c r="B21" s="361" t="s">
        <v>501</v>
      </c>
      <c r="C21" s="362" t="str">
        <f>'[1]Formato de evaluación '!P469</f>
        <v>k00+125</v>
      </c>
      <c r="D21" s="362" t="str">
        <f>'[1]Formato de evaluación '!P471</f>
        <v>k00+130</v>
      </c>
      <c r="E21" s="362">
        <f>(5*G1)</f>
        <v>39</v>
      </c>
      <c r="F21" s="362"/>
      <c r="G21" s="362"/>
      <c r="H21" s="362"/>
      <c r="I21" s="362"/>
      <c r="J21" s="362"/>
      <c r="K21" s="362"/>
      <c r="L21" s="362"/>
      <c r="M21" s="362"/>
      <c r="N21" s="362"/>
      <c r="O21" s="362"/>
      <c r="P21" s="362"/>
      <c r="Q21" s="362"/>
      <c r="R21" s="362">
        <f>5*1.3</f>
        <v>6.5</v>
      </c>
      <c r="S21" s="362">
        <f>5*1.1</f>
        <v>5.5</v>
      </c>
      <c r="T21" s="362">
        <f t="shared" ref="T21:T30" si="2">5*1.3</f>
        <v>6.5</v>
      </c>
      <c r="U21" s="362"/>
      <c r="V21" s="362"/>
      <c r="W21" s="362"/>
      <c r="X21" s="362"/>
      <c r="Y21" s="362"/>
      <c r="Z21" s="362"/>
      <c r="AA21" s="362"/>
      <c r="AB21" s="362"/>
      <c r="AC21" s="362"/>
      <c r="AD21" s="362">
        <f>R21+S21+T21</f>
        <v>18.5</v>
      </c>
      <c r="AE21" s="363">
        <f t="shared" si="0"/>
        <v>0.47435897435897434</v>
      </c>
      <c r="AF21" s="364"/>
    </row>
    <row r="22" spans="2:32" ht="25.15" customHeight="1" x14ac:dyDescent="0.25">
      <c r="B22" s="361" t="s">
        <v>502</v>
      </c>
      <c r="C22" s="362" t="str">
        <f>'[1]Formato de evaluación '!P500</f>
        <v>k00+130</v>
      </c>
      <c r="D22" s="362" t="str">
        <f>'[1]Formato de evaluación '!P502</f>
        <v>k00+135</v>
      </c>
      <c r="E22" s="362">
        <f>5*G1</f>
        <v>39</v>
      </c>
      <c r="F22" s="362"/>
      <c r="G22" s="362"/>
      <c r="H22" s="362"/>
      <c r="I22" s="362"/>
      <c r="J22" s="362"/>
      <c r="K22" s="362"/>
      <c r="L22" s="362"/>
      <c r="M22" s="362"/>
      <c r="N22" s="362"/>
      <c r="O22" s="362"/>
      <c r="P22" s="362"/>
      <c r="Q22" s="362"/>
      <c r="R22" s="362"/>
      <c r="S22" s="362">
        <f>5*1.1</f>
        <v>5.5</v>
      </c>
      <c r="T22" s="362">
        <f t="shared" si="2"/>
        <v>6.5</v>
      </c>
      <c r="U22" s="362"/>
      <c r="V22" s="362"/>
      <c r="W22" s="362"/>
      <c r="X22" s="362"/>
      <c r="Y22" s="362"/>
      <c r="Z22" s="362"/>
      <c r="AA22" s="362"/>
      <c r="AB22" s="362"/>
      <c r="AC22" s="362"/>
      <c r="AD22" s="362">
        <f t="shared" ref="AD22:AD29" si="3">S22+T22</f>
        <v>12</v>
      </c>
      <c r="AE22" s="363">
        <f t="shared" si="0"/>
        <v>0.30769230769230771</v>
      </c>
      <c r="AF22" s="364"/>
    </row>
    <row r="23" spans="2:32" ht="22.15" customHeight="1" x14ac:dyDescent="0.25">
      <c r="B23" s="361" t="s">
        <v>503</v>
      </c>
      <c r="C23" s="362" t="str">
        <f>'[1]Formato de evaluación '!P531</f>
        <v>k00+135</v>
      </c>
      <c r="D23" s="362" t="str">
        <f>'[1]Formato de evaluación '!P533</f>
        <v>k00+140</v>
      </c>
      <c r="E23" s="362">
        <f>(5*G1)</f>
        <v>39</v>
      </c>
      <c r="F23" s="362"/>
      <c r="G23" s="362"/>
      <c r="H23" s="362"/>
      <c r="I23" s="362"/>
      <c r="J23" s="362"/>
      <c r="K23" s="362"/>
      <c r="L23" s="362"/>
      <c r="M23" s="362"/>
      <c r="N23" s="362"/>
      <c r="O23" s="362"/>
      <c r="P23" s="362"/>
      <c r="Q23" s="362"/>
      <c r="R23" s="362"/>
      <c r="S23" s="362">
        <f>5*1.1</f>
        <v>5.5</v>
      </c>
      <c r="T23" s="362">
        <f t="shared" si="2"/>
        <v>6.5</v>
      </c>
      <c r="U23" s="362"/>
      <c r="V23" s="362"/>
      <c r="W23" s="362"/>
      <c r="X23" s="362"/>
      <c r="Y23" s="362"/>
      <c r="Z23" s="362"/>
      <c r="AA23" s="362"/>
      <c r="AB23" s="362"/>
      <c r="AC23" s="362"/>
      <c r="AD23" s="362">
        <f t="shared" si="3"/>
        <v>12</v>
      </c>
      <c r="AE23" s="363">
        <f t="shared" si="0"/>
        <v>0.30769230769230771</v>
      </c>
      <c r="AF23" s="364"/>
    </row>
    <row r="24" spans="2:32" ht="27" customHeight="1" x14ac:dyDescent="0.25">
      <c r="B24" s="361" t="s">
        <v>504</v>
      </c>
      <c r="C24" s="362" t="str">
        <f>'[1]Formato de evaluación '!P562</f>
        <v>k00+140</v>
      </c>
      <c r="D24" s="362" t="str">
        <f>'[1]Formato de evaluación '!P564</f>
        <v>k00+145</v>
      </c>
      <c r="E24" s="362">
        <f>5*G1</f>
        <v>39</v>
      </c>
      <c r="F24" s="362"/>
      <c r="G24" s="362"/>
      <c r="H24" s="362"/>
      <c r="I24" s="362"/>
      <c r="J24" s="362"/>
      <c r="K24" s="362"/>
      <c r="L24" s="362"/>
      <c r="M24" s="362"/>
      <c r="N24" s="362"/>
      <c r="O24" s="362"/>
      <c r="P24" s="362"/>
      <c r="Q24" s="362"/>
      <c r="R24" s="362"/>
      <c r="S24" s="362">
        <f>5*1.1</f>
        <v>5.5</v>
      </c>
      <c r="T24" s="362">
        <f t="shared" si="2"/>
        <v>6.5</v>
      </c>
      <c r="U24" s="362"/>
      <c r="V24" s="362"/>
      <c r="W24" s="362"/>
      <c r="X24" s="362"/>
      <c r="Y24" s="362"/>
      <c r="Z24" s="362"/>
      <c r="AA24" s="362"/>
      <c r="AB24" s="362"/>
      <c r="AC24" s="362"/>
      <c r="AD24" s="362">
        <f t="shared" si="3"/>
        <v>12</v>
      </c>
      <c r="AE24" s="363">
        <f t="shared" si="0"/>
        <v>0.30769230769230771</v>
      </c>
      <c r="AF24" s="364"/>
    </row>
    <row r="25" spans="2:32" ht="23.45" customHeight="1" x14ac:dyDescent="0.25">
      <c r="B25" s="361" t="s">
        <v>505</v>
      </c>
      <c r="C25" s="362" t="str">
        <f>'[1]Formato de evaluación '!P593</f>
        <v>k00+145</v>
      </c>
      <c r="D25" s="362" t="str">
        <f>'[1]Formato de evaluación '!P595</f>
        <v>k00+150</v>
      </c>
      <c r="E25" s="362">
        <f>5*G1</f>
        <v>39</v>
      </c>
      <c r="F25" s="362"/>
      <c r="G25" s="362"/>
      <c r="H25" s="362"/>
      <c r="I25" s="362"/>
      <c r="J25" s="362"/>
      <c r="K25" s="362"/>
      <c r="L25" s="362"/>
      <c r="M25" s="362"/>
      <c r="N25" s="362"/>
      <c r="O25" s="362"/>
      <c r="P25" s="362"/>
      <c r="Q25" s="362"/>
      <c r="R25" s="362"/>
      <c r="S25" s="362">
        <f>5*1.3</f>
        <v>6.5</v>
      </c>
      <c r="T25" s="362">
        <f t="shared" si="2"/>
        <v>6.5</v>
      </c>
      <c r="U25" s="362"/>
      <c r="V25" s="362"/>
      <c r="W25" s="362"/>
      <c r="X25" s="362"/>
      <c r="Y25" s="362"/>
      <c r="Z25" s="362"/>
      <c r="AA25" s="362"/>
      <c r="AB25" s="362"/>
      <c r="AC25" s="362"/>
      <c r="AD25" s="362">
        <f t="shared" si="3"/>
        <v>13</v>
      </c>
      <c r="AE25" s="363">
        <f t="shared" si="0"/>
        <v>0.33333333333333331</v>
      </c>
      <c r="AF25" s="364"/>
    </row>
    <row r="26" spans="2:32" ht="23.45" customHeight="1" x14ac:dyDescent="0.25">
      <c r="B26" s="361" t="s">
        <v>506</v>
      </c>
      <c r="C26" s="362" t="str">
        <f>'[1]Formato de evaluación '!P624</f>
        <v>k00+150</v>
      </c>
      <c r="D26" s="362" t="str">
        <f>'[1]Formato de evaluación '!P626</f>
        <v>k00+155</v>
      </c>
      <c r="E26" s="362">
        <f>5*G1</f>
        <v>39</v>
      </c>
      <c r="F26" s="362"/>
      <c r="G26" s="362"/>
      <c r="H26" s="362"/>
      <c r="I26" s="362"/>
      <c r="J26" s="362"/>
      <c r="K26" s="362"/>
      <c r="L26" s="362"/>
      <c r="M26" s="362"/>
      <c r="N26" s="362"/>
      <c r="O26" s="362"/>
      <c r="P26" s="362"/>
      <c r="Q26" s="362"/>
      <c r="R26" s="362"/>
      <c r="S26" s="362">
        <f>5*1.3</f>
        <v>6.5</v>
      </c>
      <c r="T26" s="362">
        <f t="shared" si="2"/>
        <v>6.5</v>
      </c>
      <c r="U26" s="362"/>
      <c r="V26" s="362"/>
      <c r="W26" s="362"/>
      <c r="X26" s="362"/>
      <c r="Y26" s="362"/>
      <c r="Z26" s="362"/>
      <c r="AA26" s="362"/>
      <c r="AB26" s="362"/>
      <c r="AC26" s="362"/>
      <c r="AD26" s="362">
        <f t="shared" si="3"/>
        <v>13</v>
      </c>
      <c r="AE26" s="363">
        <f t="shared" si="0"/>
        <v>0.33333333333333331</v>
      </c>
      <c r="AF26" s="364"/>
    </row>
    <row r="27" spans="2:32" ht="23.45" customHeight="1" x14ac:dyDescent="0.25">
      <c r="B27" s="361" t="s">
        <v>507</v>
      </c>
      <c r="C27" s="362" t="str">
        <f>'[1]Formato de evaluación '!P655</f>
        <v>k00+155</v>
      </c>
      <c r="D27" s="362" t="str">
        <f>'[1]Formato de evaluación '!P657</f>
        <v>k00+160</v>
      </c>
      <c r="E27" s="362">
        <f>5*G1</f>
        <v>39</v>
      </c>
      <c r="F27" s="362"/>
      <c r="G27" s="362"/>
      <c r="H27" s="362"/>
      <c r="I27" s="362"/>
      <c r="J27" s="362"/>
      <c r="K27" s="362"/>
      <c r="L27" s="362"/>
      <c r="M27" s="362"/>
      <c r="N27" s="362"/>
      <c r="O27" s="362"/>
      <c r="P27" s="362"/>
      <c r="Q27" s="362"/>
      <c r="R27" s="362"/>
      <c r="S27" s="362">
        <f>5*1.3</f>
        <v>6.5</v>
      </c>
      <c r="T27" s="362">
        <f t="shared" si="2"/>
        <v>6.5</v>
      </c>
      <c r="U27" s="362"/>
      <c r="V27" s="362"/>
      <c r="W27" s="362"/>
      <c r="X27" s="362"/>
      <c r="Y27" s="362"/>
      <c r="Z27" s="362"/>
      <c r="AA27" s="362"/>
      <c r="AB27" s="362"/>
      <c r="AC27" s="362"/>
      <c r="AD27" s="362">
        <f t="shared" si="3"/>
        <v>13</v>
      </c>
      <c r="AE27" s="363">
        <f t="shared" si="0"/>
        <v>0.33333333333333331</v>
      </c>
      <c r="AF27" s="364"/>
    </row>
    <row r="28" spans="2:32" ht="28.15" customHeight="1" x14ac:dyDescent="0.25">
      <c r="B28" s="361" t="s">
        <v>508</v>
      </c>
      <c r="C28" s="362" t="str">
        <f>'[1]Formato de evaluación '!P686</f>
        <v>k00+160</v>
      </c>
      <c r="D28" s="362" t="str">
        <f>'[1]Formato de evaluación '!P688</f>
        <v>k00+165</v>
      </c>
      <c r="E28" s="362">
        <f>5*G1</f>
        <v>39</v>
      </c>
      <c r="F28" s="362"/>
      <c r="G28" s="362"/>
      <c r="H28" s="362"/>
      <c r="I28" s="362"/>
      <c r="J28" s="362"/>
      <c r="K28" s="362"/>
      <c r="L28" s="362"/>
      <c r="M28" s="362"/>
      <c r="N28" s="362"/>
      <c r="O28" s="362"/>
      <c r="P28" s="362"/>
      <c r="Q28" s="362"/>
      <c r="R28" s="362"/>
      <c r="S28" s="362">
        <f>5*1.3</f>
        <v>6.5</v>
      </c>
      <c r="T28" s="362">
        <f t="shared" si="2"/>
        <v>6.5</v>
      </c>
      <c r="U28" s="362"/>
      <c r="V28" s="362"/>
      <c r="W28" s="362"/>
      <c r="X28" s="362"/>
      <c r="Y28" s="362"/>
      <c r="Z28" s="362"/>
      <c r="AA28" s="362"/>
      <c r="AB28" s="362"/>
      <c r="AC28" s="362"/>
      <c r="AD28" s="362">
        <f t="shared" si="3"/>
        <v>13</v>
      </c>
      <c r="AE28" s="363">
        <f t="shared" si="0"/>
        <v>0.33333333333333331</v>
      </c>
      <c r="AF28" s="364"/>
    </row>
    <row r="29" spans="2:32" ht="25.15" customHeight="1" x14ac:dyDescent="0.25">
      <c r="B29" s="361" t="s">
        <v>509</v>
      </c>
      <c r="C29" s="362" t="str">
        <f>'[1]Formato de evaluación '!P718</f>
        <v>k00+165</v>
      </c>
      <c r="D29" s="362" t="str">
        <f>'[1]Formato de evaluación '!P720</f>
        <v>k00+170</v>
      </c>
      <c r="E29" s="362">
        <f>(5*G1)</f>
        <v>39</v>
      </c>
      <c r="F29" s="362"/>
      <c r="G29" s="362"/>
      <c r="H29" s="362"/>
      <c r="I29" s="362"/>
      <c r="J29" s="362"/>
      <c r="K29" s="362"/>
      <c r="L29" s="362"/>
      <c r="M29" s="362"/>
      <c r="N29" s="362"/>
      <c r="O29" s="362"/>
      <c r="P29" s="362"/>
      <c r="Q29" s="362"/>
      <c r="R29" s="362"/>
      <c r="S29" s="362">
        <f>5*1.1</f>
        <v>5.5</v>
      </c>
      <c r="T29" s="362">
        <f t="shared" si="2"/>
        <v>6.5</v>
      </c>
      <c r="U29" s="362"/>
      <c r="V29" s="362"/>
      <c r="W29" s="362"/>
      <c r="X29" s="362"/>
      <c r="Y29" s="362"/>
      <c r="Z29" s="362"/>
      <c r="AA29" s="362"/>
      <c r="AB29" s="362"/>
      <c r="AC29" s="362"/>
      <c r="AD29" s="362">
        <f t="shared" si="3"/>
        <v>12</v>
      </c>
      <c r="AE29" s="363">
        <f t="shared" si="0"/>
        <v>0.30769230769230771</v>
      </c>
      <c r="AF29" s="364"/>
    </row>
    <row r="30" spans="2:32" ht="27.6" customHeight="1" x14ac:dyDescent="0.25">
      <c r="B30" s="361" t="s">
        <v>510</v>
      </c>
      <c r="C30" s="362" t="str">
        <f>'[1]Formato de evaluación '!P751</f>
        <v>k00+170</v>
      </c>
      <c r="D30" s="362" t="str">
        <f>'[1]Formato de evaluación '!P753</f>
        <v>k00+175</v>
      </c>
      <c r="E30" s="362">
        <f>(5*G1)</f>
        <v>39</v>
      </c>
      <c r="F30" s="362"/>
      <c r="G30" s="362"/>
      <c r="H30" s="362">
        <f>5*0.03</f>
        <v>0.15</v>
      </c>
      <c r="I30" s="362"/>
      <c r="J30" s="362"/>
      <c r="K30" s="362"/>
      <c r="L30" s="362"/>
      <c r="M30" s="362"/>
      <c r="N30" s="362"/>
      <c r="O30" s="362"/>
      <c r="P30" s="362"/>
      <c r="Q30" s="362"/>
      <c r="R30" s="362"/>
      <c r="S30" s="362">
        <f t="shared" ref="S30:S37" si="4">5*1.3</f>
        <v>6.5</v>
      </c>
      <c r="T30" s="362">
        <f t="shared" si="2"/>
        <v>6.5</v>
      </c>
      <c r="U30" s="362"/>
      <c r="V30" s="362">
        <f>5*0.025</f>
        <v>0.125</v>
      </c>
      <c r="W30" s="362"/>
      <c r="X30" s="362"/>
      <c r="Y30" s="362"/>
      <c r="Z30" s="362"/>
      <c r="AA30" s="362"/>
      <c r="AB30" s="362"/>
      <c r="AC30" s="362"/>
      <c r="AD30" s="362">
        <f>H30+S30+T30+V30</f>
        <v>13.275</v>
      </c>
      <c r="AE30" s="363">
        <f t="shared" si="0"/>
        <v>0.3403846153846154</v>
      </c>
      <c r="AF30" s="364"/>
    </row>
    <row r="31" spans="2:32" ht="21" customHeight="1" x14ac:dyDescent="0.25">
      <c r="B31" s="361" t="s">
        <v>511</v>
      </c>
      <c r="C31" s="362" t="str">
        <f>'[1]Formato de evaluación '!P785</f>
        <v>k00+175</v>
      </c>
      <c r="D31" s="362" t="str">
        <f>'[1]Formato de evaluación '!P787</f>
        <v>k00+180</v>
      </c>
      <c r="E31" s="362">
        <f>(5*G1)</f>
        <v>39</v>
      </c>
      <c r="F31" s="362"/>
      <c r="G31" s="362"/>
      <c r="H31" s="362"/>
      <c r="I31" s="362"/>
      <c r="J31" s="362"/>
      <c r="K31" s="362"/>
      <c r="L31" s="362"/>
      <c r="M31" s="362"/>
      <c r="N31" s="362"/>
      <c r="O31" s="362"/>
      <c r="P31" s="362">
        <f>1.12*0.69</f>
        <v>0.77280000000000004</v>
      </c>
      <c r="Q31" s="362"/>
      <c r="R31" s="362">
        <f>5*1.3</f>
        <v>6.5</v>
      </c>
      <c r="S31" s="362">
        <f t="shared" si="4"/>
        <v>6.5</v>
      </c>
      <c r="T31" s="362">
        <f>5*1.1</f>
        <v>5.5</v>
      </c>
      <c r="U31" s="362"/>
      <c r="V31" s="362"/>
      <c r="W31" s="362"/>
      <c r="X31" s="362"/>
      <c r="Y31" s="362">
        <f>1.02*0.64</f>
        <v>0.65280000000000005</v>
      </c>
      <c r="Z31" s="362">
        <f>2.19*1.1</f>
        <v>2.4090000000000003</v>
      </c>
      <c r="AA31" s="362"/>
      <c r="AB31" s="362"/>
      <c r="AC31" s="362"/>
      <c r="AD31" s="362">
        <f>P31+R31+S31+T31+Y31+Z31</f>
        <v>22.334599999999998</v>
      </c>
      <c r="AE31" s="363">
        <f t="shared" si="0"/>
        <v>0.57268205128205119</v>
      </c>
      <c r="AF31" s="364"/>
    </row>
    <row r="32" spans="2:32" ht="27" customHeight="1" x14ac:dyDescent="0.25">
      <c r="B32" s="361" t="s">
        <v>512</v>
      </c>
      <c r="C32" s="362" t="str">
        <f>'[1]Formato de evaluación '!P820</f>
        <v>k00+180</v>
      </c>
      <c r="D32" s="362" t="str">
        <f>'[1]Formato de evaluación '!P822</f>
        <v>k00+185</v>
      </c>
      <c r="E32" s="362">
        <f>(5*G1)</f>
        <v>39</v>
      </c>
      <c r="F32" s="362"/>
      <c r="G32" s="362"/>
      <c r="H32" s="362">
        <f>2.9*0.013</f>
        <v>3.7699999999999997E-2</v>
      </c>
      <c r="I32" s="362"/>
      <c r="J32" s="362"/>
      <c r="K32" s="362"/>
      <c r="L32" s="362"/>
      <c r="M32" s="362"/>
      <c r="N32" s="362"/>
      <c r="O32" s="362"/>
      <c r="P32" s="362">
        <f>2.1*0.77</f>
        <v>1.6170000000000002</v>
      </c>
      <c r="Q32" s="362"/>
      <c r="R32" s="362"/>
      <c r="S32" s="362">
        <f t="shared" si="4"/>
        <v>6.5</v>
      </c>
      <c r="T32" s="362"/>
      <c r="U32" s="362"/>
      <c r="V32" s="362"/>
      <c r="W32" s="362"/>
      <c r="X32" s="362"/>
      <c r="Y32" s="362"/>
      <c r="Z32" s="362"/>
      <c r="AA32" s="362"/>
      <c r="AB32" s="362"/>
      <c r="AC32" s="362"/>
      <c r="AD32" s="362">
        <f>H32+P32+S32</f>
        <v>8.1547000000000001</v>
      </c>
      <c r="AE32" s="363">
        <f t="shared" si="0"/>
        <v>0.20909487179487179</v>
      </c>
      <c r="AF32" s="364"/>
    </row>
    <row r="33" spans="2:32" ht="21" customHeight="1" x14ac:dyDescent="0.25">
      <c r="B33" s="361" t="s">
        <v>513</v>
      </c>
      <c r="C33" s="362" t="str">
        <f>'[1]Formato de evaluación '!P853</f>
        <v>k00+185</v>
      </c>
      <c r="D33" s="362" t="str">
        <f>'[1]Formato de evaluación '!P855</f>
        <v>k00+190</v>
      </c>
      <c r="E33" s="362">
        <f>5*G1</f>
        <v>39</v>
      </c>
      <c r="F33" s="362"/>
      <c r="G33" s="362"/>
      <c r="H33" s="362"/>
      <c r="I33" s="362"/>
      <c r="J33" s="362"/>
      <c r="K33" s="362"/>
      <c r="L33" s="362"/>
      <c r="M33" s="362"/>
      <c r="N33" s="362"/>
      <c r="O33" s="362"/>
      <c r="P33" s="362"/>
      <c r="Q33" s="362"/>
      <c r="R33" s="362"/>
      <c r="S33" s="362">
        <f t="shared" si="4"/>
        <v>6.5</v>
      </c>
      <c r="T33" s="362"/>
      <c r="U33" s="362"/>
      <c r="V33" s="362"/>
      <c r="W33" s="362"/>
      <c r="X33" s="362"/>
      <c r="Y33" s="362"/>
      <c r="Z33" s="362"/>
      <c r="AA33" s="362"/>
      <c r="AB33" s="362"/>
      <c r="AC33" s="362"/>
      <c r="AD33" s="362">
        <f>S33</f>
        <v>6.5</v>
      </c>
      <c r="AE33" s="363">
        <f t="shared" si="0"/>
        <v>0.16666666666666666</v>
      </c>
      <c r="AF33" s="364"/>
    </row>
    <row r="34" spans="2:32" ht="19.899999999999999" customHeight="1" x14ac:dyDescent="0.25">
      <c r="B34" s="361" t="s">
        <v>514</v>
      </c>
      <c r="C34" s="362" t="str">
        <f>'[1]Formato de evaluación '!P885</f>
        <v>k00+190</v>
      </c>
      <c r="D34" s="362" t="str">
        <f>'[1]Formato de evaluación '!P887</f>
        <v>k00+195</v>
      </c>
      <c r="E34" s="362">
        <f>5*G1</f>
        <v>39</v>
      </c>
      <c r="F34" s="362"/>
      <c r="G34" s="362"/>
      <c r="H34" s="362"/>
      <c r="I34" s="362"/>
      <c r="J34" s="362"/>
      <c r="K34" s="362"/>
      <c r="L34" s="362"/>
      <c r="M34" s="362"/>
      <c r="N34" s="362"/>
      <c r="O34" s="362"/>
      <c r="P34" s="362"/>
      <c r="Q34" s="362"/>
      <c r="R34" s="362">
        <f>5*1.1</f>
        <v>5.5</v>
      </c>
      <c r="S34" s="362">
        <f t="shared" si="4"/>
        <v>6.5</v>
      </c>
      <c r="T34" s="362">
        <f>5*1.3</f>
        <v>6.5</v>
      </c>
      <c r="U34" s="362"/>
      <c r="V34" s="362"/>
      <c r="W34" s="362"/>
      <c r="X34" s="362"/>
      <c r="Y34" s="362"/>
      <c r="Z34" s="362"/>
      <c r="AA34" s="362"/>
      <c r="AB34" s="362"/>
      <c r="AC34" s="362"/>
      <c r="AD34" s="365">
        <f>R34+S34+T34</f>
        <v>18.5</v>
      </c>
      <c r="AE34" s="363">
        <f t="shared" si="0"/>
        <v>0.47435897435897434</v>
      </c>
      <c r="AF34" s="364"/>
    </row>
    <row r="35" spans="2:32" ht="25.15" customHeight="1" x14ac:dyDescent="0.25">
      <c r="B35" s="361" t="s">
        <v>515</v>
      </c>
      <c r="C35" s="362" t="str">
        <f>'[1]Formato de evaluación '!P916</f>
        <v>k00+195</v>
      </c>
      <c r="D35" s="362" t="str">
        <f>'[1]Formato de evaluación '!P918</f>
        <v>k00+200</v>
      </c>
      <c r="E35" s="362">
        <f>5*G1</f>
        <v>39</v>
      </c>
      <c r="F35" s="362"/>
      <c r="G35" s="362"/>
      <c r="H35" s="362"/>
      <c r="I35" s="362"/>
      <c r="J35" s="362"/>
      <c r="K35" s="362"/>
      <c r="L35" s="362"/>
      <c r="M35" s="362"/>
      <c r="N35" s="362"/>
      <c r="O35" s="362"/>
      <c r="P35" s="362"/>
      <c r="Q35" s="362"/>
      <c r="R35" s="362"/>
      <c r="S35" s="362">
        <f t="shared" si="4"/>
        <v>6.5</v>
      </c>
      <c r="T35" s="362">
        <f>5*1.3</f>
        <v>6.5</v>
      </c>
      <c r="U35" s="362"/>
      <c r="V35" s="362"/>
      <c r="W35" s="362"/>
      <c r="X35" s="362"/>
      <c r="Y35" s="362"/>
      <c r="Z35" s="362"/>
      <c r="AA35" s="362"/>
      <c r="AB35" s="362"/>
      <c r="AC35" s="362"/>
      <c r="AD35" s="366">
        <f>S35+T35</f>
        <v>13</v>
      </c>
      <c r="AE35" s="363">
        <f t="shared" si="0"/>
        <v>0.33333333333333331</v>
      </c>
      <c r="AF35" s="364"/>
    </row>
    <row r="36" spans="2:32" ht="25.9" customHeight="1" x14ac:dyDescent="0.25">
      <c r="B36" s="357" t="s">
        <v>516</v>
      </c>
      <c r="C36" s="358" t="str">
        <f>'[1]Formato de evaluación '!P947</f>
        <v>k00+200</v>
      </c>
      <c r="D36" s="358" t="str">
        <f>'[1]Formato de evaluación '!P949</f>
        <v>k00+205</v>
      </c>
      <c r="E36" s="358">
        <f>5*G1</f>
        <v>39</v>
      </c>
      <c r="F36" s="358"/>
      <c r="G36" s="358"/>
      <c r="H36" s="358"/>
      <c r="I36" s="358"/>
      <c r="J36" s="358"/>
      <c r="K36" s="358"/>
      <c r="L36" s="358"/>
      <c r="M36" s="358"/>
      <c r="N36" s="358"/>
      <c r="O36" s="358"/>
      <c r="P36" s="358"/>
      <c r="Q36" s="358"/>
      <c r="R36" s="358"/>
      <c r="S36" s="358">
        <f t="shared" si="4"/>
        <v>6.5</v>
      </c>
      <c r="T36" s="358">
        <f>5*1.3</f>
        <v>6.5</v>
      </c>
      <c r="U36" s="358"/>
      <c r="V36" s="358"/>
      <c r="W36" s="358"/>
      <c r="X36" s="358"/>
      <c r="Y36" s="358"/>
      <c r="Z36" s="358"/>
      <c r="AA36" s="358"/>
      <c r="AB36" s="358"/>
      <c r="AC36" s="358"/>
      <c r="AD36" s="358">
        <f>S36+T36</f>
        <v>13</v>
      </c>
      <c r="AE36" s="363">
        <f t="shared" si="0"/>
        <v>0.33333333333333331</v>
      </c>
      <c r="AF36" s="364"/>
    </row>
    <row r="37" spans="2:32" ht="27" customHeight="1" x14ac:dyDescent="0.25">
      <c r="B37" s="361" t="s">
        <v>517</v>
      </c>
      <c r="C37" s="362" t="str">
        <f>'[1]Formato de evaluación '!P978</f>
        <v>k00+205</v>
      </c>
      <c r="D37" s="362" t="str">
        <f>'[1]Formato de evaluación '!P980</f>
        <v>k00+210</v>
      </c>
      <c r="E37" s="362">
        <f>5*G1</f>
        <v>39</v>
      </c>
      <c r="F37" s="362"/>
      <c r="G37" s="362"/>
      <c r="H37" s="362"/>
      <c r="I37" s="362"/>
      <c r="J37" s="362"/>
      <c r="K37" s="362"/>
      <c r="L37" s="362"/>
      <c r="M37" s="362"/>
      <c r="N37" s="362"/>
      <c r="O37" s="362"/>
      <c r="P37" s="362"/>
      <c r="Q37" s="362"/>
      <c r="R37" s="362">
        <f t="shared" ref="R37:R42" si="5">5*1.3</f>
        <v>6.5</v>
      </c>
      <c r="S37" s="362">
        <f t="shared" si="4"/>
        <v>6.5</v>
      </c>
      <c r="T37" s="362"/>
      <c r="U37" s="362"/>
      <c r="V37" s="362"/>
      <c r="W37" s="362"/>
      <c r="X37" s="362"/>
      <c r="Y37" s="362"/>
      <c r="Z37" s="362"/>
      <c r="AA37" s="362"/>
      <c r="AB37" s="362"/>
      <c r="AC37" s="362"/>
      <c r="AD37" s="362">
        <f>R37+S37</f>
        <v>13</v>
      </c>
      <c r="AE37" s="363">
        <f t="shared" si="0"/>
        <v>0.33333333333333331</v>
      </c>
      <c r="AF37" s="364"/>
    </row>
    <row r="38" spans="2:32" ht="22.15" customHeight="1" x14ac:dyDescent="0.25">
      <c r="B38" s="361" t="s">
        <v>518</v>
      </c>
      <c r="C38" s="362" t="str">
        <f>'[1]Formato de evaluación '!P1009</f>
        <v>k00+210</v>
      </c>
      <c r="D38" s="362" t="str">
        <f>'[1]Formato de evaluación '!P1011</f>
        <v>k00+215</v>
      </c>
      <c r="E38" s="362">
        <f>5*G1</f>
        <v>39</v>
      </c>
      <c r="F38" s="362"/>
      <c r="G38" s="362"/>
      <c r="H38" s="362"/>
      <c r="I38" s="362"/>
      <c r="J38" s="362"/>
      <c r="K38" s="362"/>
      <c r="L38" s="362"/>
      <c r="M38" s="362"/>
      <c r="N38" s="362"/>
      <c r="O38" s="362"/>
      <c r="P38" s="362"/>
      <c r="Q38" s="362"/>
      <c r="R38" s="362">
        <f t="shared" si="5"/>
        <v>6.5</v>
      </c>
      <c r="S38" s="362"/>
      <c r="T38" s="362"/>
      <c r="U38" s="362"/>
      <c r="V38" s="362"/>
      <c r="W38" s="362"/>
      <c r="X38" s="362"/>
      <c r="Y38" s="362"/>
      <c r="Z38" s="362"/>
      <c r="AA38" s="362"/>
      <c r="AB38" s="362"/>
      <c r="AC38" s="362"/>
      <c r="AD38" s="362">
        <f>R38</f>
        <v>6.5</v>
      </c>
      <c r="AE38" s="363">
        <f t="shared" si="0"/>
        <v>0.16666666666666666</v>
      </c>
      <c r="AF38" s="364"/>
    </row>
    <row r="39" spans="2:32" ht="25.15" customHeight="1" x14ac:dyDescent="0.25">
      <c r="B39" s="361" t="s">
        <v>519</v>
      </c>
      <c r="C39" s="362" t="str">
        <f>'[1]Formato de evaluación '!P1040</f>
        <v>k00+215</v>
      </c>
      <c r="D39" s="362" t="str">
        <f>'[1]Formato de evaluación '!P1042</f>
        <v>k00+220</v>
      </c>
      <c r="E39" s="362">
        <f>5*G1</f>
        <v>39</v>
      </c>
      <c r="F39" s="362"/>
      <c r="G39" s="362"/>
      <c r="H39" s="362"/>
      <c r="I39" s="362"/>
      <c r="J39" s="362"/>
      <c r="K39" s="362"/>
      <c r="L39" s="362"/>
      <c r="M39" s="362"/>
      <c r="N39" s="362"/>
      <c r="O39" s="362"/>
      <c r="P39" s="362"/>
      <c r="Q39" s="362"/>
      <c r="R39" s="362">
        <f t="shared" si="5"/>
        <v>6.5</v>
      </c>
      <c r="S39" s="362"/>
      <c r="T39" s="362"/>
      <c r="U39" s="362"/>
      <c r="V39" s="362"/>
      <c r="W39" s="362"/>
      <c r="X39" s="362"/>
      <c r="Y39" s="362"/>
      <c r="Z39" s="362"/>
      <c r="AA39" s="362"/>
      <c r="AB39" s="362"/>
      <c r="AC39" s="362"/>
      <c r="AD39" s="362">
        <f>R39</f>
        <v>6.5</v>
      </c>
      <c r="AE39" s="363">
        <f t="shared" si="0"/>
        <v>0.16666666666666666</v>
      </c>
      <c r="AF39" s="364"/>
    </row>
    <row r="40" spans="2:32" ht="22.9" customHeight="1" x14ac:dyDescent="0.25">
      <c r="B40" s="361" t="s">
        <v>520</v>
      </c>
      <c r="C40" s="362" t="str">
        <f>'[1]Formato de evaluación '!P1072</f>
        <v>k00+220</v>
      </c>
      <c r="D40" s="362" t="str">
        <f>'[1]Formato de evaluación '!P1074</f>
        <v>k00+225</v>
      </c>
      <c r="E40" s="362">
        <f>5*D1</f>
        <v>35.699999999999996</v>
      </c>
      <c r="F40" s="362"/>
      <c r="G40" s="362"/>
      <c r="H40" s="362"/>
      <c r="I40" s="362"/>
      <c r="J40" s="362"/>
      <c r="K40" s="362"/>
      <c r="L40" s="362"/>
      <c r="M40" s="362"/>
      <c r="N40" s="362"/>
      <c r="O40" s="362"/>
      <c r="P40" s="362"/>
      <c r="Q40" s="362"/>
      <c r="R40" s="362">
        <f t="shared" si="5"/>
        <v>6.5</v>
      </c>
      <c r="S40" s="362">
        <f>5*1.3</f>
        <v>6.5</v>
      </c>
      <c r="T40" s="362"/>
      <c r="U40" s="362"/>
      <c r="V40" s="362"/>
      <c r="W40" s="362"/>
      <c r="X40" s="362"/>
      <c r="Y40" s="362"/>
      <c r="Z40" s="362"/>
      <c r="AA40" s="362"/>
      <c r="AB40" s="362"/>
      <c r="AC40" s="362"/>
      <c r="AD40" s="362">
        <f>R40+S40</f>
        <v>13</v>
      </c>
      <c r="AE40" s="363">
        <f t="shared" si="0"/>
        <v>0.36414565826330536</v>
      </c>
      <c r="AF40" s="364"/>
    </row>
    <row r="41" spans="2:32" ht="21.6" customHeight="1" x14ac:dyDescent="0.25">
      <c r="B41" s="361" t="s">
        <v>521</v>
      </c>
      <c r="C41" s="362" t="str">
        <f>'[1]Formato de evaluación '!P1104</f>
        <v>k00+225</v>
      </c>
      <c r="D41" s="362" t="str">
        <f>'[1]Formato de evaluación '!P1106</f>
        <v>k00+230</v>
      </c>
      <c r="E41" s="362">
        <f>5*D1</f>
        <v>35.699999999999996</v>
      </c>
      <c r="F41" s="362"/>
      <c r="G41" s="362"/>
      <c r="H41" s="362"/>
      <c r="I41" s="362"/>
      <c r="J41" s="362"/>
      <c r="K41" s="362"/>
      <c r="L41" s="362"/>
      <c r="M41" s="362"/>
      <c r="N41" s="362"/>
      <c r="O41" s="362"/>
      <c r="P41" s="362"/>
      <c r="Q41" s="362"/>
      <c r="R41" s="362">
        <f t="shared" si="5"/>
        <v>6.5</v>
      </c>
      <c r="S41" s="362">
        <f>5*1.3</f>
        <v>6.5</v>
      </c>
      <c r="T41" s="362"/>
      <c r="U41" s="362"/>
      <c r="V41" s="362"/>
      <c r="W41" s="362"/>
      <c r="X41" s="362">
        <f>0.85*0.87</f>
        <v>0.73949999999999994</v>
      </c>
      <c r="Y41" s="362"/>
      <c r="Z41" s="362"/>
      <c r="AA41" s="362"/>
      <c r="AB41" s="362"/>
      <c r="AC41" s="362"/>
      <c r="AD41" s="362">
        <f>R41+S41+X41</f>
        <v>13.7395</v>
      </c>
      <c r="AE41" s="363">
        <f t="shared" si="0"/>
        <v>0.38485994397759105</v>
      </c>
      <c r="AF41" s="364"/>
    </row>
    <row r="42" spans="2:32" ht="28.9" customHeight="1" x14ac:dyDescent="0.25">
      <c r="B42" s="361" t="s">
        <v>522</v>
      </c>
      <c r="C42" s="362" t="str">
        <f>'[1]Formato de evaluación '!P1136</f>
        <v>k00+230</v>
      </c>
      <c r="D42" s="362" t="str">
        <f>'[1]Formato de evaluación '!P1138</f>
        <v>k00+235</v>
      </c>
      <c r="E42" s="362">
        <f>5*D1</f>
        <v>35.699999999999996</v>
      </c>
      <c r="F42" s="362"/>
      <c r="G42" s="362"/>
      <c r="H42" s="362"/>
      <c r="I42" s="362"/>
      <c r="J42" s="362"/>
      <c r="K42" s="362"/>
      <c r="L42" s="362"/>
      <c r="M42" s="362"/>
      <c r="N42" s="362"/>
      <c r="O42" s="362"/>
      <c r="P42" s="362"/>
      <c r="Q42" s="362"/>
      <c r="R42" s="362">
        <f t="shared" si="5"/>
        <v>6.5</v>
      </c>
      <c r="S42" s="362">
        <f>5*1.1</f>
        <v>5.5</v>
      </c>
      <c r="T42" s="362"/>
      <c r="U42" s="362"/>
      <c r="V42" s="362"/>
      <c r="W42" s="362"/>
      <c r="X42" s="362"/>
      <c r="Y42" s="362"/>
      <c r="Z42" s="362"/>
      <c r="AA42" s="362"/>
      <c r="AB42" s="362"/>
      <c r="AC42" s="362"/>
      <c r="AD42" s="362">
        <f>R42+S42</f>
        <v>12</v>
      </c>
      <c r="AE42" s="363">
        <f t="shared" si="0"/>
        <v>0.33613445378151263</v>
      </c>
      <c r="AF42" s="364"/>
    </row>
    <row r="43" spans="2:32" ht="20.45" customHeight="1" x14ac:dyDescent="0.25">
      <c r="B43" s="361" t="s">
        <v>523</v>
      </c>
      <c r="C43" s="362" t="str">
        <f>'[1]Formato de evaluación '!P1167</f>
        <v>k00+235</v>
      </c>
      <c r="D43" s="362" t="str">
        <f>'[1]Formato de evaluación '!P1169</f>
        <v>k00+240</v>
      </c>
      <c r="E43" s="362">
        <f>5*D1</f>
        <v>35.699999999999996</v>
      </c>
      <c r="F43" s="362"/>
      <c r="G43" s="362"/>
      <c r="H43" s="362"/>
      <c r="I43" s="362"/>
      <c r="J43" s="362"/>
      <c r="K43" s="362"/>
      <c r="L43" s="362"/>
      <c r="M43" s="362"/>
      <c r="N43" s="362"/>
      <c r="O43" s="362"/>
      <c r="P43" s="362"/>
      <c r="Q43" s="362"/>
      <c r="R43" s="362"/>
      <c r="S43" s="362">
        <f t="shared" ref="S43:S48" si="6">5*1.3</f>
        <v>6.5</v>
      </c>
      <c r="T43" s="362"/>
      <c r="U43" s="362"/>
      <c r="V43" s="362"/>
      <c r="W43" s="362"/>
      <c r="X43" s="362"/>
      <c r="Y43" s="362"/>
      <c r="Z43" s="362"/>
      <c r="AA43" s="362"/>
      <c r="AB43" s="362"/>
      <c r="AC43" s="362"/>
      <c r="AD43" s="362">
        <f>S43</f>
        <v>6.5</v>
      </c>
      <c r="AE43" s="363">
        <f t="shared" si="0"/>
        <v>0.18207282913165268</v>
      </c>
      <c r="AF43" s="364"/>
    </row>
    <row r="44" spans="2:32" ht="21" customHeight="1" x14ac:dyDescent="0.25">
      <c r="B44" s="361" t="s">
        <v>524</v>
      </c>
      <c r="C44" s="362" t="str">
        <f>'[1]Formato de evaluación '!P1198</f>
        <v>k00+240</v>
      </c>
      <c r="D44" s="362" t="str">
        <f>'[1]Formato de evaluación '!P1200</f>
        <v>k00+245</v>
      </c>
      <c r="E44" s="362">
        <f>5*D1</f>
        <v>35.699999999999996</v>
      </c>
      <c r="F44" s="362"/>
      <c r="G44" s="362"/>
      <c r="H44" s="362"/>
      <c r="I44" s="362"/>
      <c r="J44" s="362"/>
      <c r="K44" s="362"/>
      <c r="L44" s="362"/>
      <c r="M44" s="362"/>
      <c r="N44" s="362"/>
      <c r="O44" s="362"/>
      <c r="P44" s="362"/>
      <c r="Q44" s="362"/>
      <c r="R44" s="362"/>
      <c r="S44" s="362">
        <f t="shared" si="6"/>
        <v>6.5</v>
      </c>
      <c r="T44" s="362"/>
      <c r="U44" s="362"/>
      <c r="V44" s="362"/>
      <c r="W44" s="362"/>
      <c r="X44" s="362"/>
      <c r="Y44" s="362"/>
      <c r="Z44" s="362"/>
      <c r="AA44" s="362"/>
      <c r="AB44" s="362"/>
      <c r="AC44" s="362"/>
      <c r="AD44" s="362">
        <f>S44</f>
        <v>6.5</v>
      </c>
      <c r="AE44" s="363">
        <f t="shared" si="0"/>
        <v>0.18207282913165268</v>
      </c>
      <c r="AF44" s="364"/>
    </row>
    <row r="45" spans="2:32" ht="22.9" customHeight="1" x14ac:dyDescent="0.25">
      <c r="B45" s="361" t="s">
        <v>525</v>
      </c>
      <c r="C45" s="362" t="str">
        <f>'[1]Formato de evaluación '!P1229</f>
        <v>k00+245</v>
      </c>
      <c r="D45" s="362" t="str">
        <f>'[1]Formato de evaluación '!P1231</f>
        <v>k00+250</v>
      </c>
      <c r="E45" s="362">
        <f>5*D1</f>
        <v>35.699999999999996</v>
      </c>
      <c r="F45" s="362"/>
      <c r="G45" s="362"/>
      <c r="H45" s="362"/>
      <c r="I45" s="362"/>
      <c r="J45" s="362"/>
      <c r="K45" s="362"/>
      <c r="L45" s="362"/>
      <c r="M45" s="362"/>
      <c r="N45" s="362"/>
      <c r="O45" s="362"/>
      <c r="P45" s="362"/>
      <c r="Q45" s="362"/>
      <c r="R45" s="362"/>
      <c r="S45" s="362">
        <f t="shared" si="6"/>
        <v>6.5</v>
      </c>
      <c r="T45" s="362">
        <f>5*1.3</f>
        <v>6.5</v>
      </c>
      <c r="U45" s="362"/>
      <c r="V45" s="362"/>
      <c r="W45" s="362"/>
      <c r="X45" s="362"/>
      <c r="Y45" s="362"/>
      <c r="Z45" s="362"/>
      <c r="AA45" s="362"/>
      <c r="AB45" s="362"/>
      <c r="AC45" s="362"/>
      <c r="AD45" s="362">
        <f>S45+T45</f>
        <v>13</v>
      </c>
      <c r="AE45" s="363">
        <f t="shared" si="0"/>
        <v>0.36414565826330536</v>
      </c>
      <c r="AF45" s="364"/>
    </row>
    <row r="46" spans="2:32" ht="26.45" customHeight="1" x14ac:dyDescent="0.25">
      <c r="B46" s="361" t="s">
        <v>526</v>
      </c>
      <c r="C46" s="362" t="str">
        <f>'[1]Formato de evaluación '!P1260</f>
        <v>k00+250</v>
      </c>
      <c r="D46" s="362" t="str">
        <f>'[1]Formato de evaluación '!P1262</f>
        <v>k00+255</v>
      </c>
      <c r="E46" s="362">
        <f>5*D1</f>
        <v>35.699999999999996</v>
      </c>
      <c r="F46" s="362"/>
      <c r="G46" s="362"/>
      <c r="H46" s="362"/>
      <c r="I46" s="362"/>
      <c r="J46" s="362"/>
      <c r="K46" s="362"/>
      <c r="L46" s="362"/>
      <c r="M46" s="362"/>
      <c r="N46" s="362"/>
      <c r="O46" s="362"/>
      <c r="P46" s="362"/>
      <c r="Q46" s="362"/>
      <c r="R46" s="362"/>
      <c r="S46" s="362">
        <f t="shared" si="6"/>
        <v>6.5</v>
      </c>
      <c r="T46" s="362">
        <f>5*1.3</f>
        <v>6.5</v>
      </c>
      <c r="U46" s="362"/>
      <c r="V46" s="362"/>
      <c r="W46" s="362"/>
      <c r="X46" s="362"/>
      <c r="Y46" s="362"/>
      <c r="Z46" s="362"/>
      <c r="AA46" s="362"/>
      <c r="AB46" s="362"/>
      <c r="AC46" s="362"/>
      <c r="AD46" s="362">
        <f>S46+T46</f>
        <v>13</v>
      </c>
      <c r="AE46" s="363">
        <f t="shared" si="0"/>
        <v>0.36414565826330536</v>
      </c>
      <c r="AF46" s="364"/>
    </row>
    <row r="47" spans="2:32" ht="20.45" customHeight="1" x14ac:dyDescent="0.25">
      <c r="B47" s="361" t="s">
        <v>527</v>
      </c>
      <c r="C47" s="362" t="str">
        <f>'[1]Formato de evaluación '!P1291</f>
        <v>k00+255</v>
      </c>
      <c r="D47" s="362" t="str">
        <f>'[1]Formato de evaluación '!P1293</f>
        <v>k00+260</v>
      </c>
      <c r="E47" s="362">
        <f>5*D1</f>
        <v>35.699999999999996</v>
      </c>
      <c r="F47" s="362"/>
      <c r="G47" s="362"/>
      <c r="H47" s="362"/>
      <c r="I47" s="362"/>
      <c r="J47" s="362"/>
      <c r="K47" s="362"/>
      <c r="L47" s="362"/>
      <c r="M47" s="362"/>
      <c r="N47" s="362"/>
      <c r="O47" s="362"/>
      <c r="P47" s="362"/>
      <c r="Q47" s="362"/>
      <c r="R47" s="362">
        <f>5*1.3</f>
        <v>6.5</v>
      </c>
      <c r="S47" s="362">
        <f t="shared" si="6"/>
        <v>6.5</v>
      </c>
      <c r="T47" s="362">
        <f>5*1.1</f>
        <v>5.5</v>
      </c>
      <c r="U47" s="362"/>
      <c r="V47" s="362"/>
      <c r="W47" s="362"/>
      <c r="X47" s="362"/>
      <c r="Y47" s="362"/>
      <c r="Z47" s="362"/>
      <c r="AA47" s="362"/>
      <c r="AB47" s="362"/>
      <c r="AC47" s="362"/>
      <c r="AD47" s="362">
        <f>R47+S47+T47</f>
        <v>18.5</v>
      </c>
      <c r="AE47" s="363">
        <f t="shared" si="0"/>
        <v>0.51820728291316531</v>
      </c>
      <c r="AF47" s="364"/>
    </row>
    <row r="48" spans="2:32" ht="28.9" customHeight="1" x14ac:dyDescent="0.25">
      <c r="B48" s="361" t="s">
        <v>528</v>
      </c>
      <c r="C48" s="362" t="str">
        <f>'[1]Formato de evaluación '!P1322</f>
        <v>k00+260</v>
      </c>
      <c r="D48" s="362" t="str">
        <f>'[1]Formato de evaluación '!P1324</f>
        <v>k00+265</v>
      </c>
      <c r="E48" s="362">
        <f>5*D1</f>
        <v>35.699999999999996</v>
      </c>
      <c r="F48" s="362"/>
      <c r="G48" s="362"/>
      <c r="H48" s="362"/>
      <c r="I48" s="362"/>
      <c r="J48" s="362"/>
      <c r="K48" s="362"/>
      <c r="L48" s="362"/>
      <c r="M48" s="362"/>
      <c r="N48" s="362"/>
      <c r="O48" s="362"/>
      <c r="P48" s="362"/>
      <c r="Q48" s="362"/>
      <c r="R48" s="362">
        <f>5*1.1</f>
        <v>5.5</v>
      </c>
      <c r="S48" s="362">
        <f t="shared" si="6"/>
        <v>6.5</v>
      </c>
      <c r="T48" s="362"/>
      <c r="U48" s="362"/>
      <c r="V48" s="362"/>
      <c r="W48" s="362"/>
      <c r="X48" s="362"/>
      <c r="Y48" s="362"/>
      <c r="Z48" s="362"/>
      <c r="AA48" s="362"/>
      <c r="AB48" s="362"/>
      <c r="AC48" s="362"/>
      <c r="AD48" s="362">
        <f>R48+S48</f>
        <v>12</v>
      </c>
      <c r="AE48" s="363">
        <f t="shared" si="0"/>
        <v>0.33613445378151263</v>
      </c>
      <c r="AF48" s="364"/>
    </row>
    <row r="49" spans="2:32" ht="18" customHeight="1" x14ac:dyDescent="0.25">
      <c r="B49" s="361" t="s">
        <v>529</v>
      </c>
      <c r="C49" s="362" t="str">
        <f>'[1]Formato de evaluación '!P1353</f>
        <v>k00+265</v>
      </c>
      <c r="D49" s="362" t="str">
        <f>'[1]Formato de evaluación '!P1355</f>
        <v>k00+270</v>
      </c>
      <c r="E49" s="362">
        <f>5*D1</f>
        <v>35.699999999999996</v>
      </c>
      <c r="F49" s="362"/>
      <c r="G49" s="362"/>
      <c r="H49" s="362"/>
      <c r="I49" s="362"/>
      <c r="J49" s="362"/>
      <c r="K49" s="362"/>
      <c r="L49" s="362"/>
      <c r="M49" s="362"/>
      <c r="N49" s="362"/>
      <c r="O49" s="362"/>
      <c r="P49" s="362"/>
      <c r="Q49" s="362"/>
      <c r="R49" s="362">
        <f>5*1.3</f>
        <v>6.5</v>
      </c>
      <c r="S49" s="362"/>
      <c r="T49" s="362"/>
      <c r="U49" s="362"/>
      <c r="V49" s="362"/>
      <c r="W49" s="362"/>
      <c r="X49" s="362"/>
      <c r="Y49" s="362"/>
      <c r="Z49" s="362"/>
      <c r="AA49" s="362"/>
      <c r="AB49" s="362"/>
      <c r="AC49" s="362"/>
      <c r="AD49" s="362">
        <f>R49</f>
        <v>6.5</v>
      </c>
      <c r="AE49" s="363">
        <f t="shared" si="0"/>
        <v>0.18207282913165268</v>
      </c>
      <c r="AF49" s="364"/>
    </row>
    <row r="50" spans="2:32" ht="21.6" customHeight="1" x14ac:dyDescent="0.25">
      <c r="B50" s="361" t="s">
        <v>530</v>
      </c>
      <c r="C50" s="362" t="str">
        <f>'[1]Formato de evaluación '!P1384</f>
        <v>k00+270</v>
      </c>
      <c r="D50" s="362" t="str">
        <f>'[1]Formato de evaluación '!P1386</f>
        <v>k00+275</v>
      </c>
      <c r="E50" s="362">
        <f>5*D1</f>
        <v>35.699999999999996</v>
      </c>
      <c r="F50" s="362"/>
      <c r="G50" s="362"/>
      <c r="H50" s="362"/>
      <c r="I50" s="362"/>
      <c r="J50" s="362"/>
      <c r="K50" s="362"/>
      <c r="L50" s="362"/>
      <c r="M50" s="362"/>
      <c r="N50" s="362"/>
      <c r="O50" s="362"/>
      <c r="P50" s="362"/>
      <c r="Q50" s="362"/>
      <c r="R50" s="362">
        <f>5*1.1</f>
        <v>5.5</v>
      </c>
      <c r="S50" s="362"/>
      <c r="T50" s="362"/>
      <c r="U50" s="362"/>
      <c r="V50" s="362"/>
      <c r="W50" s="362"/>
      <c r="X50" s="362"/>
      <c r="Y50" s="362"/>
      <c r="Z50" s="362"/>
      <c r="AA50" s="362"/>
      <c r="AB50" s="362"/>
      <c r="AC50" s="362"/>
      <c r="AD50" s="362">
        <f>R50</f>
        <v>5.5</v>
      </c>
      <c r="AE50" s="363">
        <f t="shared" si="0"/>
        <v>0.15406162464985995</v>
      </c>
      <c r="AF50" s="364"/>
    </row>
    <row r="51" spans="2:32" ht="19.149999999999999" customHeight="1" x14ac:dyDescent="0.25">
      <c r="B51" s="361" t="s">
        <v>531</v>
      </c>
      <c r="C51" s="362" t="str">
        <f>'[1]Formato de evaluación '!P1412</f>
        <v>k00+275</v>
      </c>
      <c r="D51" s="362" t="str">
        <f>'[1]Formato de evaluación '!P1414</f>
        <v>k00+280</v>
      </c>
      <c r="E51" s="362">
        <f>5*D1</f>
        <v>35.699999999999996</v>
      </c>
      <c r="F51" s="362"/>
      <c r="G51" s="362"/>
      <c r="H51" s="362"/>
      <c r="I51" s="362"/>
      <c r="J51" s="362"/>
      <c r="K51" s="362"/>
      <c r="L51" s="362"/>
      <c r="M51" s="362"/>
      <c r="N51" s="362"/>
      <c r="O51" s="362"/>
      <c r="P51" s="362"/>
      <c r="Q51" s="362"/>
      <c r="R51" s="362">
        <f>5*1.3</f>
        <v>6.5</v>
      </c>
      <c r="S51" s="362"/>
      <c r="T51" s="362"/>
      <c r="U51" s="362"/>
      <c r="V51" s="362"/>
      <c r="W51" s="362"/>
      <c r="X51" s="362"/>
      <c r="Y51" s="362"/>
      <c r="Z51" s="362"/>
      <c r="AA51" s="362"/>
      <c r="AB51" s="362"/>
      <c r="AC51" s="362"/>
      <c r="AD51" s="362">
        <f>R51</f>
        <v>6.5</v>
      </c>
      <c r="AE51" s="363">
        <f t="shared" si="0"/>
        <v>0.18207282913165268</v>
      </c>
      <c r="AF51" s="364"/>
    </row>
    <row r="52" spans="2:32" ht="20.45" customHeight="1" x14ac:dyDescent="0.25">
      <c r="B52" s="361" t="s">
        <v>532</v>
      </c>
      <c r="C52" s="362" t="str">
        <f>'[1]Formato de evaluación '!P1443</f>
        <v>k00+280</v>
      </c>
      <c r="D52" s="362" t="str">
        <f>'[1]Formato de evaluación '!P1445</f>
        <v>k00+285</v>
      </c>
      <c r="E52" s="362">
        <f>(5*D1)</f>
        <v>35.699999999999996</v>
      </c>
      <c r="F52" s="362"/>
      <c r="G52" s="362"/>
      <c r="H52" s="362"/>
      <c r="I52" s="362"/>
      <c r="J52" s="362"/>
      <c r="K52" s="362"/>
      <c r="L52" s="362"/>
      <c r="M52" s="362"/>
      <c r="N52" s="362"/>
      <c r="O52" s="362"/>
      <c r="P52" s="362"/>
      <c r="Q52" s="362"/>
      <c r="R52" s="362">
        <f>5*1.3</f>
        <v>6.5</v>
      </c>
      <c r="S52" s="362"/>
      <c r="T52" s="362"/>
      <c r="U52" s="362"/>
      <c r="V52" s="362"/>
      <c r="W52" s="362"/>
      <c r="X52" s="362"/>
      <c r="Y52" s="362"/>
      <c r="Z52" s="362"/>
      <c r="AA52" s="362"/>
      <c r="AB52" s="362"/>
      <c r="AC52" s="362"/>
      <c r="AD52" s="362">
        <f>R52</f>
        <v>6.5</v>
      </c>
      <c r="AE52" s="363">
        <f t="shared" si="0"/>
        <v>0.18207282913165268</v>
      </c>
      <c r="AF52" s="364"/>
    </row>
    <row r="53" spans="2:32" ht="18.600000000000001" customHeight="1" x14ac:dyDescent="0.25">
      <c r="B53" s="361" t="s">
        <v>533</v>
      </c>
      <c r="C53" s="356" t="str">
        <f>'[1]Formato de evaluación '!P1474</f>
        <v>k00+285</v>
      </c>
      <c r="D53" s="356" t="str">
        <f>'[1]Formato de evaluación '!P1476</f>
        <v>k00+290</v>
      </c>
      <c r="E53" s="362">
        <f>5*D1</f>
        <v>35.699999999999996</v>
      </c>
      <c r="F53" s="362"/>
      <c r="G53" s="362"/>
      <c r="H53" s="362"/>
      <c r="I53" s="362"/>
      <c r="J53" s="362"/>
      <c r="K53" s="362"/>
      <c r="L53" s="362"/>
      <c r="M53" s="362"/>
      <c r="N53" s="362"/>
      <c r="O53" s="362"/>
      <c r="P53" s="362"/>
      <c r="Q53" s="362"/>
      <c r="R53" s="362">
        <f>5*1.3</f>
        <v>6.5</v>
      </c>
      <c r="S53" s="362"/>
      <c r="T53" s="362"/>
      <c r="U53" s="362"/>
      <c r="V53" s="362"/>
      <c r="W53" s="362"/>
      <c r="X53" s="362"/>
      <c r="Y53" s="362"/>
      <c r="Z53" s="362"/>
      <c r="AA53" s="362"/>
      <c r="AB53" s="362"/>
      <c r="AC53" s="362"/>
      <c r="AD53" s="362">
        <f>R52</f>
        <v>6.5</v>
      </c>
      <c r="AE53" s="363">
        <f t="shared" si="0"/>
        <v>0.18207282913165268</v>
      </c>
      <c r="AF53" s="364"/>
    </row>
    <row r="54" spans="2:32" ht="22.9" customHeight="1" x14ac:dyDescent="0.25">
      <c r="B54" s="361" t="s">
        <v>533</v>
      </c>
      <c r="C54" s="362" t="str">
        <f>'[1]Formato de evaluación '!P1505</f>
        <v>k00+290</v>
      </c>
      <c r="D54" s="362" t="str">
        <f>'[1]Formato de evaluación '!P1507</f>
        <v>k00+305</v>
      </c>
      <c r="E54" s="362">
        <f>15*'Análisis de Datos  '!D1</f>
        <v>107.1</v>
      </c>
      <c r="F54" s="362"/>
      <c r="G54" s="362"/>
      <c r="H54" s="362"/>
      <c r="I54" s="362"/>
      <c r="J54" s="362"/>
      <c r="K54" s="362"/>
      <c r="L54" s="362"/>
      <c r="M54" s="362"/>
      <c r="N54" s="362"/>
      <c r="O54" s="362"/>
      <c r="P54" s="362"/>
      <c r="Q54" s="362"/>
      <c r="R54" s="362"/>
      <c r="S54" s="362"/>
      <c r="T54" s="362"/>
      <c r="U54" s="362"/>
      <c r="V54" s="362"/>
      <c r="W54" s="362"/>
      <c r="X54" s="362"/>
      <c r="Y54" s="362"/>
      <c r="Z54" s="362"/>
      <c r="AA54" s="362"/>
      <c r="AB54" s="362"/>
      <c r="AC54" s="362"/>
      <c r="AD54" s="362">
        <f>0</f>
        <v>0</v>
      </c>
      <c r="AE54" s="363">
        <f t="shared" si="0"/>
        <v>0</v>
      </c>
      <c r="AF54" s="364"/>
    </row>
    <row r="55" spans="2:32" ht="21" customHeight="1" x14ac:dyDescent="0.25">
      <c r="B55" s="361" t="s">
        <v>593</v>
      </c>
      <c r="C55" s="362" t="str">
        <f>'[1]Formato de evaluación '!P1532</f>
        <v>k00+305</v>
      </c>
      <c r="D55" s="362" t="str">
        <f>'[1]Formato de evaluación '!P1534</f>
        <v>k00+310</v>
      </c>
      <c r="E55" s="362">
        <f>5*D1</f>
        <v>35.699999999999996</v>
      </c>
      <c r="F55" s="362"/>
      <c r="G55" s="362"/>
      <c r="H55" s="362"/>
      <c r="I55" s="362"/>
      <c r="J55" s="362"/>
      <c r="K55" s="362"/>
      <c r="L55" s="362"/>
      <c r="M55" s="362"/>
      <c r="N55" s="362"/>
      <c r="O55" s="362"/>
      <c r="P55" s="362"/>
      <c r="Q55" s="362"/>
      <c r="R55" s="362"/>
      <c r="S55" s="362"/>
      <c r="T55" s="362"/>
      <c r="U55" s="362"/>
      <c r="V55" s="362"/>
      <c r="W55" s="362"/>
      <c r="X55" s="362"/>
      <c r="Y55" s="362"/>
      <c r="Z55" s="362"/>
      <c r="AA55" s="362"/>
      <c r="AB55" s="362"/>
      <c r="AC55" s="362"/>
      <c r="AD55" s="362">
        <f>0</f>
        <v>0</v>
      </c>
      <c r="AE55" s="363">
        <f t="shared" si="0"/>
        <v>0</v>
      </c>
      <c r="AF55" s="364"/>
    </row>
    <row r="56" spans="2:32" ht="24" customHeight="1" x14ac:dyDescent="0.25">
      <c r="B56" s="361" t="s">
        <v>594</v>
      </c>
      <c r="C56" s="362" t="str">
        <f>'[1]Formato de evaluación '!P1559</f>
        <v>k00+310</v>
      </c>
      <c r="D56" s="362" t="str">
        <f>'[1]Formato de evaluación '!P1561</f>
        <v>k00+315</v>
      </c>
      <c r="E56" s="362">
        <f>5*D1</f>
        <v>35.699999999999996</v>
      </c>
      <c r="F56" s="362"/>
      <c r="G56" s="362"/>
      <c r="H56" s="362"/>
      <c r="I56" s="362"/>
      <c r="J56" s="362"/>
      <c r="K56" s="362"/>
      <c r="L56" s="362"/>
      <c r="M56" s="362"/>
      <c r="N56" s="362"/>
      <c r="O56" s="362"/>
      <c r="P56" s="362"/>
      <c r="Q56" s="362"/>
      <c r="R56" s="362">
        <f t="shared" ref="R56:R61" si="7">5*1.1</f>
        <v>5.5</v>
      </c>
      <c r="S56" s="362"/>
      <c r="T56" s="362"/>
      <c r="U56" s="362"/>
      <c r="V56" s="362"/>
      <c r="W56" s="362"/>
      <c r="X56" s="362"/>
      <c r="Y56" s="362"/>
      <c r="Z56" s="362"/>
      <c r="AA56" s="362"/>
      <c r="AB56" s="362"/>
      <c r="AC56" s="362"/>
      <c r="AD56" s="362">
        <f>R56</f>
        <v>5.5</v>
      </c>
      <c r="AE56" s="363">
        <f t="shared" si="0"/>
        <v>0.15406162464985995</v>
      </c>
      <c r="AF56" s="364"/>
    </row>
    <row r="57" spans="2:32" ht="25.9" customHeight="1" x14ac:dyDescent="0.25">
      <c r="B57" s="361" t="s">
        <v>595</v>
      </c>
      <c r="C57" s="362" t="str">
        <f>'[1]Formato de evaluación '!P1587</f>
        <v>k00+315</v>
      </c>
      <c r="D57" s="362" t="str">
        <f>'[1]Formato de evaluación '!P1589</f>
        <v>k00+320</v>
      </c>
      <c r="E57" s="362">
        <f>5*D1</f>
        <v>35.699999999999996</v>
      </c>
      <c r="F57" s="362"/>
      <c r="G57" s="362"/>
      <c r="H57" s="362"/>
      <c r="I57" s="362"/>
      <c r="J57" s="362"/>
      <c r="K57" s="362"/>
      <c r="L57" s="362"/>
      <c r="M57" s="362"/>
      <c r="N57" s="362"/>
      <c r="O57" s="362"/>
      <c r="P57" s="362"/>
      <c r="Q57" s="362"/>
      <c r="R57" s="362">
        <f t="shared" si="7"/>
        <v>5.5</v>
      </c>
      <c r="S57" s="362"/>
      <c r="T57" s="362"/>
      <c r="U57" s="362"/>
      <c r="V57" s="362"/>
      <c r="W57" s="362"/>
      <c r="X57" s="362"/>
      <c r="Y57" s="362"/>
      <c r="Z57" s="362"/>
      <c r="AA57" s="362"/>
      <c r="AB57" s="362"/>
      <c r="AC57" s="362"/>
      <c r="AD57" s="362">
        <f>R57</f>
        <v>5.5</v>
      </c>
      <c r="AE57" s="363">
        <f t="shared" si="0"/>
        <v>0.15406162464985995</v>
      </c>
      <c r="AF57" s="364"/>
    </row>
    <row r="58" spans="2:32" ht="25.15" customHeight="1" x14ac:dyDescent="0.25">
      <c r="B58" s="361" t="s">
        <v>596</v>
      </c>
      <c r="C58" s="362" t="str">
        <f>'[1]Formato de evaluación '!P1615</f>
        <v>k00+320</v>
      </c>
      <c r="D58" s="362" t="str">
        <f>'[1]Formato de evaluación '!P1617</f>
        <v>k00+325</v>
      </c>
      <c r="E58" s="362">
        <f>5*D1</f>
        <v>35.699999999999996</v>
      </c>
      <c r="F58" s="362"/>
      <c r="G58" s="362"/>
      <c r="H58" s="362"/>
      <c r="I58" s="362"/>
      <c r="J58" s="362"/>
      <c r="K58" s="362"/>
      <c r="L58" s="362"/>
      <c r="M58" s="362"/>
      <c r="N58" s="362"/>
      <c r="O58" s="362"/>
      <c r="P58" s="362"/>
      <c r="Q58" s="362"/>
      <c r="R58" s="362">
        <f t="shared" si="7"/>
        <v>5.5</v>
      </c>
      <c r="S58" s="362"/>
      <c r="T58" s="362"/>
      <c r="U58" s="362"/>
      <c r="V58" s="362"/>
      <c r="W58" s="362"/>
      <c r="X58" s="362"/>
      <c r="Y58" s="362"/>
      <c r="Z58" s="362"/>
      <c r="AA58" s="362"/>
      <c r="AB58" s="362"/>
      <c r="AC58" s="362"/>
      <c r="AD58" s="362">
        <f>R58</f>
        <v>5.5</v>
      </c>
      <c r="AE58" s="363">
        <f t="shared" si="0"/>
        <v>0.15406162464985995</v>
      </c>
      <c r="AF58" s="364"/>
    </row>
    <row r="59" spans="2:32" ht="31.15" customHeight="1" x14ac:dyDescent="0.25">
      <c r="B59" s="361" t="s">
        <v>597</v>
      </c>
      <c r="C59" s="362" t="str">
        <f>'[1]Formato de evaluación '!P1643</f>
        <v>k00+325</v>
      </c>
      <c r="D59" s="362" t="str">
        <f>'[1]Formato de evaluación '!P1645</f>
        <v>k00+330</v>
      </c>
      <c r="E59" s="362">
        <f>5*D1</f>
        <v>35.699999999999996</v>
      </c>
      <c r="F59" s="362"/>
      <c r="G59" s="362"/>
      <c r="H59" s="362"/>
      <c r="I59" s="362"/>
      <c r="J59" s="362"/>
      <c r="K59" s="362"/>
      <c r="L59" s="362"/>
      <c r="M59" s="362"/>
      <c r="N59" s="362"/>
      <c r="O59" s="362"/>
      <c r="P59" s="362"/>
      <c r="Q59" s="362"/>
      <c r="R59" s="362">
        <f t="shared" si="7"/>
        <v>5.5</v>
      </c>
      <c r="S59" s="362"/>
      <c r="T59" s="362"/>
      <c r="U59" s="362"/>
      <c r="V59" s="362"/>
      <c r="W59" s="362"/>
      <c r="X59" s="362"/>
      <c r="Y59" s="362"/>
      <c r="Z59" s="362"/>
      <c r="AA59" s="362"/>
      <c r="AB59" s="362"/>
      <c r="AC59" s="362"/>
      <c r="AD59" s="362">
        <f>R59</f>
        <v>5.5</v>
      </c>
      <c r="AE59" s="363">
        <f t="shared" si="0"/>
        <v>0.15406162464985995</v>
      </c>
      <c r="AF59" s="364"/>
    </row>
    <row r="60" spans="2:32" ht="25.9" customHeight="1" x14ac:dyDescent="0.25">
      <c r="B60" s="361" t="s">
        <v>598</v>
      </c>
      <c r="C60" s="362" t="str">
        <f>'[1]Formato de evaluación '!P1671</f>
        <v>k00+330</v>
      </c>
      <c r="D60" s="362" t="str">
        <f>'[1]Formato de evaluación '!P1673</f>
        <v>k00+335</v>
      </c>
      <c r="E60" s="362">
        <f>5*D1</f>
        <v>35.699999999999996</v>
      </c>
      <c r="F60" s="362"/>
      <c r="G60" s="362"/>
      <c r="H60" s="362"/>
      <c r="I60" s="362"/>
      <c r="J60" s="362"/>
      <c r="K60" s="362"/>
      <c r="L60" s="362"/>
      <c r="M60" s="362"/>
      <c r="N60" s="362"/>
      <c r="O60" s="362"/>
      <c r="P60" s="362"/>
      <c r="Q60" s="362"/>
      <c r="R60" s="362">
        <f t="shared" si="7"/>
        <v>5.5</v>
      </c>
      <c r="S60" s="362">
        <f>5*1.3</f>
        <v>6.5</v>
      </c>
      <c r="T60" s="362"/>
      <c r="U60" s="362"/>
      <c r="V60" s="362"/>
      <c r="W60" s="362"/>
      <c r="X60" s="362"/>
      <c r="Y60" s="362"/>
      <c r="Z60" s="362"/>
      <c r="AA60" s="362"/>
      <c r="AB60" s="362"/>
      <c r="AC60" s="362"/>
      <c r="AD60" s="362">
        <f>R60+S60</f>
        <v>12</v>
      </c>
      <c r="AE60" s="363">
        <f t="shared" si="0"/>
        <v>0.33613445378151263</v>
      </c>
      <c r="AF60" s="364"/>
    </row>
    <row r="61" spans="2:32" ht="26.45" customHeight="1" x14ac:dyDescent="0.25">
      <c r="B61" s="361" t="s">
        <v>599</v>
      </c>
      <c r="C61" s="362" t="str">
        <f>'[1]Formato de evaluación '!P1702</f>
        <v>k00+335</v>
      </c>
      <c r="D61" s="362" t="str">
        <f>'[1]Formato de evaluación '!P1704</f>
        <v>k00+340</v>
      </c>
      <c r="E61" s="362">
        <f>5*D1</f>
        <v>35.699999999999996</v>
      </c>
      <c r="F61" s="362"/>
      <c r="G61" s="362"/>
      <c r="H61" s="362"/>
      <c r="I61" s="362"/>
      <c r="J61" s="362"/>
      <c r="K61" s="362"/>
      <c r="L61" s="362"/>
      <c r="M61" s="362"/>
      <c r="N61" s="362"/>
      <c r="O61" s="362"/>
      <c r="P61" s="362"/>
      <c r="Q61" s="362"/>
      <c r="R61" s="362">
        <f t="shared" si="7"/>
        <v>5.5</v>
      </c>
      <c r="S61" s="362">
        <f>5*1.3</f>
        <v>6.5</v>
      </c>
      <c r="T61" s="362"/>
      <c r="U61" s="362"/>
      <c r="V61" s="362"/>
      <c r="W61" s="362"/>
      <c r="X61" s="362"/>
      <c r="Y61" s="362"/>
      <c r="Z61" s="362"/>
      <c r="AA61" s="362"/>
      <c r="AB61" s="362"/>
      <c r="AC61" s="362"/>
      <c r="AD61" s="362">
        <f>R61+S61</f>
        <v>12</v>
      </c>
      <c r="AE61" s="363">
        <f t="shared" si="0"/>
        <v>0.33613445378151263</v>
      </c>
      <c r="AF61" s="364"/>
    </row>
    <row r="62" spans="2:32" ht="24" customHeight="1" x14ac:dyDescent="0.25">
      <c r="B62" s="361" t="s">
        <v>600</v>
      </c>
      <c r="C62" s="362" t="str">
        <f>'[1]Formato de evaluación '!P1733</f>
        <v>k00+340</v>
      </c>
      <c r="D62" s="362" t="str">
        <f>'[1]Formato de evaluación '!P1735</f>
        <v>k00+345</v>
      </c>
      <c r="E62" s="362">
        <f>55*D1</f>
        <v>392.7</v>
      </c>
      <c r="F62" s="362"/>
      <c r="G62" s="362"/>
      <c r="H62" s="362"/>
      <c r="I62" s="362"/>
      <c r="J62" s="362"/>
      <c r="K62" s="362"/>
      <c r="L62" s="362"/>
      <c r="M62" s="362"/>
      <c r="N62" s="362"/>
      <c r="O62" s="362"/>
      <c r="P62" s="362"/>
      <c r="Q62" s="362"/>
      <c r="R62" s="362"/>
      <c r="S62" s="362">
        <f>5*1.3</f>
        <v>6.5</v>
      </c>
      <c r="T62" s="362">
        <f t="shared" ref="T62:T67" si="8">5*1.3</f>
        <v>6.5</v>
      </c>
      <c r="U62" s="362"/>
      <c r="V62" s="362"/>
      <c r="W62" s="362"/>
      <c r="X62" s="362"/>
      <c r="Y62" s="362"/>
      <c r="Z62" s="362"/>
      <c r="AA62" s="362"/>
      <c r="AB62" s="362"/>
      <c r="AC62" s="362"/>
      <c r="AD62" s="362">
        <f>S62+T62</f>
        <v>13</v>
      </c>
      <c r="AE62" s="363">
        <f t="shared" si="0"/>
        <v>3.3104150751209573E-2</v>
      </c>
      <c r="AF62" s="364"/>
    </row>
    <row r="63" spans="2:32" ht="24.6" customHeight="1" x14ac:dyDescent="0.25">
      <c r="B63" s="361" t="s">
        <v>601</v>
      </c>
      <c r="C63" s="362" t="str">
        <f>'[1]Formato de evaluación '!P1764</f>
        <v>k00+345</v>
      </c>
      <c r="D63" s="362" t="str">
        <f>'[1]Formato de evaluación '!P1766</f>
        <v>k00+350</v>
      </c>
      <c r="E63" s="362">
        <f>5*D1</f>
        <v>35.699999999999996</v>
      </c>
      <c r="F63" s="362"/>
      <c r="G63" s="362"/>
      <c r="H63" s="362"/>
      <c r="I63" s="362"/>
      <c r="J63" s="362"/>
      <c r="K63" s="362"/>
      <c r="L63" s="362"/>
      <c r="M63" s="362"/>
      <c r="N63" s="362"/>
      <c r="O63" s="362"/>
      <c r="P63" s="362"/>
      <c r="Q63" s="362"/>
      <c r="R63" s="362"/>
      <c r="S63" s="362"/>
      <c r="T63" s="362">
        <f t="shared" si="8"/>
        <v>6.5</v>
      </c>
      <c r="U63" s="362"/>
      <c r="V63" s="362"/>
      <c r="W63" s="362"/>
      <c r="X63" s="362"/>
      <c r="Y63" s="362"/>
      <c r="Z63" s="362"/>
      <c r="AA63" s="362"/>
      <c r="AB63" s="362"/>
      <c r="AC63" s="362"/>
      <c r="AD63" s="362">
        <f>T63</f>
        <v>6.5</v>
      </c>
      <c r="AE63" s="363">
        <f t="shared" si="0"/>
        <v>0.18207282913165268</v>
      </c>
      <c r="AF63" s="364"/>
    </row>
    <row r="64" spans="2:32" ht="25.9" customHeight="1" x14ac:dyDescent="0.25">
      <c r="B64" s="361" t="s">
        <v>602</v>
      </c>
      <c r="C64" s="362" t="str">
        <f>'[1]Formato de evaluación '!P1795</f>
        <v>k00+350</v>
      </c>
      <c r="D64" s="362" t="str">
        <f>'[1]Formato de evaluación '!P1797</f>
        <v>k00+355</v>
      </c>
      <c r="E64" s="362">
        <f>5*D1</f>
        <v>35.699999999999996</v>
      </c>
      <c r="F64" s="362"/>
      <c r="G64" s="362"/>
      <c r="H64" s="362"/>
      <c r="I64" s="362"/>
      <c r="J64" s="362"/>
      <c r="K64" s="362"/>
      <c r="L64" s="362"/>
      <c r="M64" s="362"/>
      <c r="N64" s="362"/>
      <c r="O64" s="362"/>
      <c r="P64" s="362"/>
      <c r="Q64" s="362"/>
      <c r="R64" s="362"/>
      <c r="S64" s="362">
        <f>5*1.3</f>
        <v>6.5</v>
      </c>
      <c r="T64" s="362">
        <f t="shared" si="8"/>
        <v>6.5</v>
      </c>
      <c r="U64" s="362"/>
      <c r="V64" s="362"/>
      <c r="W64" s="362"/>
      <c r="X64" s="362"/>
      <c r="Y64" s="362"/>
      <c r="Z64" s="362"/>
      <c r="AA64" s="362"/>
      <c r="AB64" s="362"/>
      <c r="AC64" s="362"/>
      <c r="AD64" s="362">
        <f>S64+T64</f>
        <v>13</v>
      </c>
      <c r="AE64" s="363">
        <f t="shared" si="0"/>
        <v>0.36414565826330536</v>
      </c>
      <c r="AF64" s="364"/>
    </row>
    <row r="65" spans="2:32" ht="32.450000000000003" customHeight="1" x14ac:dyDescent="0.25">
      <c r="B65" s="361" t="s">
        <v>603</v>
      </c>
      <c r="C65" s="362" t="str">
        <f>'[1]Formato de evaluación '!P1826</f>
        <v>k00+355</v>
      </c>
      <c r="D65" s="362" t="str">
        <f>'[1]Formato de evaluación '!P1828</f>
        <v>k00+360</v>
      </c>
      <c r="E65" s="362">
        <f>(5*D1)</f>
        <v>35.699999999999996</v>
      </c>
      <c r="F65" s="362"/>
      <c r="G65" s="362"/>
      <c r="H65" s="362"/>
      <c r="I65" s="362"/>
      <c r="J65" s="362"/>
      <c r="K65" s="362"/>
      <c r="L65" s="362"/>
      <c r="M65" s="362"/>
      <c r="N65" s="362"/>
      <c r="O65" s="362"/>
      <c r="P65" s="362"/>
      <c r="Q65" s="362"/>
      <c r="R65" s="362"/>
      <c r="S65" s="362"/>
      <c r="T65" s="362">
        <f t="shared" si="8"/>
        <v>6.5</v>
      </c>
      <c r="U65" s="362"/>
      <c r="V65" s="362"/>
      <c r="W65" s="362"/>
      <c r="X65" s="362"/>
      <c r="Y65" s="362"/>
      <c r="Z65" s="362"/>
      <c r="AA65" s="362"/>
      <c r="AB65" s="362"/>
      <c r="AC65" s="362"/>
      <c r="AD65" s="366">
        <f>T65</f>
        <v>6.5</v>
      </c>
      <c r="AE65" s="363">
        <f t="shared" si="0"/>
        <v>0.18207282913165268</v>
      </c>
      <c r="AF65" s="364"/>
    </row>
    <row r="66" spans="2:32" ht="25.9" customHeight="1" x14ac:dyDescent="0.25">
      <c r="B66" s="361" t="s">
        <v>604</v>
      </c>
      <c r="C66" s="362" t="str">
        <f>'[1]Formato de evaluación '!P1857</f>
        <v>k00+360</v>
      </c>
      <c r="D66" s="362" t="str">
        <f>'[1]Formato de evaluación '!P1859</f>
        <v>k00+365</v>
      </c>
      <c r="E66" s="362">
        <f>5*D1</f>
        <v>35.699999999999996</v>
      </c>
      <c r="F66" s="362"/>
      <c r="G66" s="362"/>
      <c r="H66" s="362"/>
      <c r="I66" s="362"/>
      <c r="J66" s="362"/>
      <c r="K66" s="362"/>
      <c r="L66" s="362"/>
      <c r="M66" s="362"/>
      <c r="N66" s="362"/>
      <c r="O66" s="362"/>
      <c r="P66" s="362"/>
      <c r="Q66" s="362"/>
      <c r="R66" s="362"/>
      <c r="S66" s="362">
        <f>5*1.1</f>
        <v>5.5</v>
      </c>
      <c r="T66" s="362">
        <f t="shared" si="8"/>
        <v>6.5</v>
      </c>
      <c r="U66" s="362"/>
      <c r="V66" s="362"/>
      <c r="W66" s="362"/>
      <c r="X66" s="362"/>
      <c r="Y66" s="362"/>
      <c r="Z66" s="362"/>
      <c r="AA66" s="362"/>
      <c r="AB66" s="362"/>
      <c r="AC66" s="362"/>
      <c r="AD66" s="366">
        <f>S66+T66</f>
        <v>12</v>
      </c>
      <c r="AE66" s="363">
        <f t="shared" si="0"/>
        <v>0.33613445378151263</v>
      </c>
      <c r="AF66" s="364"/>
    </row>
    <row r="67" spans="2:32" ht="28.15" customHeight="1" x14ac:dyDescent="0.25">
      <c r="B67" s="361" t="s">
        <v>605</v>
      </c>
      <c r="C67" s="362" t="str">
        <f>'[1]Formato de evaluación '!P1888</f>
        <v>k00+365</v>
      </c>
      <c r="D67" s="362" t="str">
        <f>'[1]Formato de evaluación '!P1890</f>
        <v>k00+370</v>
      </c>
      <c r="E67" s="362">
        <f>5*D1</f>
        <v>35.699999999999996</v>
      </c>
      <c r="F67" s="362"/>
      <c r="G67" s="362"/>
      <c r="H67" s="362"/>
      <c r="I67" s="362"/>
      <c r="J67" s="362"/>
      <c r="K67" s="362"/>
      <c r="L67" s="362"/>
      <c r="M67" s="362"/>
      <c r="N67" s="362"/>
      <c r="O67" s="362"/>
      <c r="P67" s="362"/>
      <c r="Q67" s="362"/>
      <c r="R67" s="362">
        <f>5*1.1</f>
        <v>5.5</v>
      </c>
      <c r="S67" s="362">
        <f>5*1.3</f>
        <v>6.5</v>
      </c>
      <c r="T67" s="362">
        <f t="shared" si="8"/>
        <v>6.5</v>
      </c>
      <c r="U67" s="362"/>
      <c r="V67" s="362"/>
      <c r="W67" s="362"/>
      <c r="X67" s="362"/>
      <c r="Y67" s="362"/>
      <c r="Z67" s="362"/>
      <c r="AA67" s="362"/>
      <c r="AB67" s="362"/>
      <c r="AC67" s="362"/>
      <c r="AD67" s="366">
        <f>R67+S67+T67</f>
        <v>18.5</v>
      </c>
      <c r="AE67" s="363">
        <f t="shared" si="0"/>
        <v>0.51820728291316531</v>
      </c>
      <c r="AF67" s="364"/>
    </row>
    <row r="68" spans="2:32" ht="22.15" customHeight="1" x14ac:dyDescent="0.25">
      <c r="B68" s="361" t="s">
        <v>606</v>
      </c>
      <c r="C68" s="362" t="str">
        <f>'[1]Formato de evaluación '!P1919</f>
        <v>k00+370</v>
      </c>
      <c r="D68" s="362" t="str">
        <f>'[1]Formato de evaluación '!P1921</f>
        <v>k00+375</v>
      </c>
      <c r="E68" s="362">
        <f>5*D1</f>
        <v>35.699999999999996</v>
      </c>
      <c r="F68" s="362"/>
      <c r="G68" s="362"/>
      <c r="H68" s="362"/>
      <c r="I68" s="362"/>
      <c r="J68" s="362"/>
      <c r="K68" s="362"/>
      <c r="L68" s="362"/>
      <c r="M68" s="362"/>
      <c r="N68" s="362"/>
      <c r="O68" s="362"/>
      <c r="P68" s="362"/>
      <c r="Q68" s="362"/>
      <c r="R68" s="362">
        <f>5*1.3</f>
        <v>6.5</v>
      </c>
      <c r="S68" s="362"/>
      <c r="T68" s="362"/>
      <c r="U68" s="362"/>
      <c r="V68" s="362"/>
      <c r="W68" s="362"/>
      <c r="X68" s="362"/>
      <c r="Y68" s="362"/>
      <c r="Z68" s="362"/>
      <c r="AA68" s="362"/>
      <c r="AB68" s="362"/>
      <c r="AC68" s="362"/>
      <c r="AD68" s="366">
        <f>R68</f>
        <v>6.5</v>
      </c>
      <c r="AE68" s="363">
        <f t="shared" si="0"/>
        <v>0.18207282913165268</v>
      </c>
      <c r="AF68" s="364"/>
    </row>
    <row r="69" spans="2:32" ht="26.45" customHeight="1" x14ac:dyDescent="0.25">
      <c r="B69" s="361" t="s">
        <v>607</v>
      </c>
      <c r="C69" s="362" t="str">
        <f>'[1]Formato de evaluación '!P1949</f>
        <v>k00+375</v>
      </c>
      <c r="D69" s="362" t="str">
        <f>'[1]Formato de evaluación '!P1951</f>
        <v>k00+380</v>
      </c>
      <c r="E69" s="362">
        <f>5*D1</f>
        <v>35.699999999999996</v>
      </c>
      <c r="F69" s="362"/>
      <c r="G69" s="362"/>
      <c r="H69" s="362"/>
      <c r="I69" s="362"/>
      <c r="J69" s="362"/>
      <c r="K69" s="362"/>
      <c r="L69" s="362"/>
      <c r="M69" s="362"/>
      <c r="N69" s="362"/>
      <c r="O69" s="362"/>
      <c r="P69" s="362"/>
      <c r="Q69" s="362"/>
      <c r="R69" s="362">
        <f>5*1.1</f>
        <v>5.5</v>
      </c>
      <c r="S69" s="362"/>
      <c r="T69" s="362"/>
      <c r="U69" s="362"/>
      <c r="V69" s="362"/>
      <c r="W69" s="362"/>
      <c r="X69" s="362"/>
      <c r="Y69" s="362"/>
      <c r="Z69" s="362"/>
      <c r="AA69" s="362"/>
      <c r="AB69" s="362"/>
      <c r="AC69" s="362"/>
      <c r="AD69" s="362">
        <f>R69</f>
        <v>5.5</v>
      </c>
      <c r="AE69" s="363">
        <f t="shared" si="0"/>
        <v>0.15406162464985995</v>
      </c>
      <c r="AF69" s="364"/>
    </row>
    <row r="70" spans="2:32" ht="27" customHeight="1" x14ac:dyDescent="0.25">
      <c r="B70" s="361" t="s">
        <v>608</v>
      </c>
      <c r="C70" s="362" t="str">
        <f>'[1]Formato de evaluación '!P1977</f>
        <v>k00+380</v>
      </c>
      <c r="D70" s="362" t="str">
        <f>'[1]Formato de evaluación '!P1979</f>
        <v>k00+385</v>
      </c>
      <c r="E70" s="362">
        <f>5*D1</f>
        <v>35.699999999999996</v>
      </c>
      <c r="F70" s="362"/>
      <c r="G70" s="362"/>
      <c r="H70" s="362"/>
      <c r="I70" s="362"/>
      <c r="J70" s="362"/>
      <c r="K70" s="362"/>
      <c r="L70" s="362"/>
      <c r="M70" s="362"/>
      <c r="N70" s="362"/>
      <c r="O70" s="362"/>
      <c r="P70" s="362"/>
      <c r="Q70" s="362"/>
      <c r="R70" s="362"/>
      <c r="S70" s="362"/>
      <c r="T70" s="362"/>
      <c r="U70" s="362"/>
      <c r="V70" s="362"/>
      <c r="W70" s="362"/>
      <c r="X70" s="362"/>
      <c r="Y70" s="362"/>
      <c r="Z70" s="362"/>
      <c r="AA70" s="362"/>
      <c r="AB70" s="362"/>
      <c r="AC70" s="362"/>
      <c r="AD70" s="362">
        <f>0</f>
        <v>0</v>
      </c>
      <c r="AE70" s="363">
        <f t="shared" si="0"/>
        <v>0</v>
      </c>
      <c r="AF70" s="364"/>
    </row>
    <row r="71" spans="2:32" ht="24" customHeight="1" x14ac:dyDescent="0.25">
      <c r="B71" s="361" t="s">
        <v>609</v>
      </c>
      <c r="C71" s="362" t="str">
        <f>'[1]Formato de evaluación '!P2004</f>
        <v>k00+385</v>
      </c>
      <c r="D71" s="362" t="str">
        <f>'[1]Formato de evaluación '!P2006</f>
        <v>k00+390</v>
      </c>
      <c r="E71" s="362">
        <f>5*D1</f>
        <v>35.699999999999996</v>
      </c>
      <c r="F71" s="362"/>
      <c r="G71" s="362"/>
      <c r="H71" s="362"/>
      <c r="I71" s="362"/>
      <c r="J71" s="362"/>
      <c r="K71" s="362"/>
      <c r="L71" s="362"/>
      <c r="M71" s="362"/>
      <c r="N71" s="362"/>
      <c r="O71" s="362"/>
      <c r="P71" s="362"/>
      <c r="Q71" s="362"/>
      <c r="R71" s="362"/>
      <c r="S71" s="362"/>
      <c r="T71" s="362"/>
      <c r="U71" s="362"/>
      <c r="V71" s="362"/>
      <c r="W71" s="362"/>
      <c r="X71" s="362"/>
      <c r="Y71" s="362"/>
      <c r="Z71" s="362"/>
      <c r="AA71" s="362"/>
      <c r="AB71" s="362"/>
      <c r="AC71" s="362"/>
      <c r="AD71" s="362">
        <f>0</f>
        <v>0</v>
      </c>
      <c r="AE71" s="363">
        <f t="shared" si="0"/>
        <v>0</v>
      </c>
      <c r="AF71" s="364"/>
    </row>
    <row r="72" spans="2:32" ht="24.6" customHeight="1" x14ac:dyDescent="0.25">
      <c r="B72" s="361" t="s">
        <v>610</v>
      </c>
      <c r="C72" s="362" t="str">
        <f>'[1]Formato de evaluación '!P2031</f>
        <v>k00+390</v>
      </c>
      <c r="D72" s="362" t="str">
        <f>'[1]Formato de evaluación '!P2033</f>
        <v>k00+395</v>
      </c>
      <c r="E72" s="362">
        <f>(5*D1)</f>
        <v>35.699999999999996</v>
      </c>
      <c r="F72" s="362"/>
      <c r="G72" s="362"/>
      <c r="H72" s="362"/>
      <c r="I72" s="362"/>
      <c r="J72" s="362"/>
      <c r="K72" s="362"/>
      <c r="L72" s="362"/>
      <c r="M72" s="362"/>
      <c r="N72" s="362"/>
      <c r="O72" s="362"/>
      <c r="P72" s="362"/>
      <c r="Q72" s="362"/>
      <c r="R72" s="362"/>
      <c r="S72" s="362"/>
      <c r="T72" s="362"/>
      <c r="U72" s="362"/>
      <c r="V72" s="362"/>
      <c r="W72" s="362"/>
      <c r="X72" s="362"/>
      <c r="Y72" s="362"/>
      <c r="Z72" s="362"/>
      <c r="AA72" s="362"/>
      <c r="AB72" s="362"/>
      <c r="AC72" s="362"/>
      <c r="AD72" s="362">
        <f>0</f>
        <v>0</v>
      </c>
      <c r="AE72" s="363">
        <f t="shared" si="0"/>
        <v>0</v>
      </c>
      <c r="AF72" s="364"/>
    </row>
    <row r="73" spans="2:32" ht="25.9" customHeight="1" x14ac:dyDescent="0.25">
      <c r="B73" s="361" t="s">
        <v>611</v>
      </c>
      <c r="C73" s="362" t="str">
        <f>'[1]Formato de evaluación '!P2058</f>
        <v>k00+395</v>
      </c>
      <c r="D73" s="362" t="str">
        <f>'[1]Formato de evaluación '!P2060</f>
        <v>k00+400</v>
      </c>
      <c r="E73" s="362">
        <f>5*D1</f>
        <v>35.699999999999996</v>
      </c>
      <c r="F73" s="362"/>
      <c r="G73" s="362"/>
      <c r="H73" s="362"/>
      <c r="I73" s="362"/>
      <c r="J73" s="362"/>
      <c r="K73" s="362"/>
      <c r="L73" s="362"/>
      <c r="M73" s="362"/>
      <c r="N73" s="362"/>
      <c r="O73" s="362"/>
      <c r="P73" s="362"/>
      <c r="Q73" s="362"/>
      <c r="R73" s="362"/>
      <c r="S73" s="362"/>
      <c r="T73" s="362"/>
      <c r="U73" s="362"/>
      <c r="V73" s="362"/>
      <c r="W73" s="362"/>
      <c r="X73" s="362"/>
      <c r="Y73" s="362"/>
      <c r="Z73" s="362"/>
      <c r="AA73" s="362"/>
      <c r="AB73" s="362"/>
      <c r="AC73" s="362"/>
      <c r="AD73" s="362">
        <f>0</f>
        <v>0</v>
      </c>
      <c r="AE73" s="363">
        <f t="shared" ref="AE73:AE136" si="9">(AD73/E73)*1</f>
        <v>0</v>
      </c>
      <c r="AF73" s="364"/>
    </row>
    <row r="74" spans="2:32" ht="27.6" customHeight="1" x14ac:dyDescent="0.25">
      <c r="B74" s="361" t="s">
        <v>612</v>
      </c>
      <c r="C74" s="362" t="str">
        <f>'[1]Formato de evaluación '!P2085</f>
        <v>k00+400</v>
      </c>
      <c r="D74" s="362" t="str">
        <f>'[1]Formato de evaluación '!P2087</f>
        <v>k00+405</v>
      </c>
      <c r="E74" s="362">
        <f>5*D1</f>
        <v>35.699999999999996</v>
      </c>
      <c r="F74" s="362"/>
      <c r="G74" s="362"/>
      <c r="H74" s="362"/>
      <c r="I74" s="362"/>
      <c r="J74" s="362"/>
      <c r="K74" s="362"/>
      <c r="L74" s="362"/>
      <c r="M74" s="362"/>
      <c r="N74" s="362"/>
      <c r="O74" s="362"/>
      <c r="P74" s="362"/>
      <c r="Q74" s="362"/>
      <c r="R74" s="362"/>
      <c r="S74" s="362"/>
      <c r="T74" s="362"/>
      <c r="U74" s="362"/>
      <c r="V74" s="362"/>
      <c r="W74" s="362"/>
      <c r="X74" s="362"/>
      <c r="Y74" s="362"/>
      <c r="Z74" s="362"/>
      <c r="AA74" s="362"/>
      <c r="AB74" s="362"/>
      <c r="AC74" s="362"/>
      <c r="AD74" s="362">
        <f>0</f>
        <v>0</v>
      </c>
      <c r="AE74" s="363">
        <f t="shared" si="9"/>
        <v>0</v>
      </c>
      <c r="AF74" s="364"/>
    </row>
    <row r="75" spans="2:32" ht="25.9" customHeight="1" x14ac:dyDescent="0.25">
      <c r="B75" s="361" t="s">
        <v>613</v>
      </c>
      <c r="C75" s="362" t="str">
        <f>'[1]Formato de evaluación '!P2112</f>
        <v>k00+405</v>
      </c>
      <c r="D75" s="362" t="str">
        <f>'[1]Formato de evaluación '!P2114</f>
        <v>k00+410</v>
      </c>
      <c r="E75" s="362">
        <f>5*D1</f>
        <v>35.699999999999996</v>
      </c>
      <c r="F75" s="362"/>
      <c r="G75" s="362"/>
      <c r="H75" s="362"/>
      <c r="I75" s="362"/>
      <c r="J75" s="362"/>
      <c r="K75" s="362"/>
      <c r="L75" s="362"/>
      <c r="M75" s="362"/>
      <c r="N75" s="362"/>
      <c r="O75" s="362"/>
      <c r="P75" s="362"/>
      <c r="Q75" s="362"/>
      <c r="R75" s="362"/>
      <c r="S75" s="362"/>
      <c r="T75" s="362"/>
      <c r="U75" s="362"/>
      <c r="V75" s="362"/>
      <c r="W75" s="362"/>
      <c r="X75" s="362"/>
      <c r="Y75" s="362"/>
      <c r="Z75" s="362"/>
      <c r="AA75" s="362"/>
      <c r="AB75" s="362"/>
      <c r="AC75" s="362"/>
      <c r="AD75" s="362">
        <f>0</f>
        <v>0</v>
      </c>
      <c r="AE75" s="363">
        <f t="shared" si="9"/>
        <v>0</v>
      </c>
      <c r="AF75" s="364"/>
    </row>
    <row r="76" spans="2:32" ht="22.9" customHeight="1" x14ac:dyDescent="0.25">
      <c r="B76" s="361" t="s">
        <v>614</v>
      </c>
      <c r="C76" s="362" t="str">
        <f>'[1]Formato de evaluación '!P2139</f>
        <v>k00+410</v>
      </c>
      <c r="D76" s="362" t="str">
        <f>'[1]Formato de evaluación '!P2141</f>
        <v>k00+415</v>
      </c>
      <c r="E76" s="362">
        <f>5*D1</f>
        <v>35.699999999999996</v>
      </c>
      <c r="F76" s="362"/>
      <c r="G76" s="362"/>
      <c r="H76" s="362"/>
      <c r="I76" s="362"/>
      <c r="J76" s="362"/>
      <c r="K76" s="362"/>
      <c r="L76" s="362"/>
      <c r="M76" s="362"/>
      <c r="N76" s="362"/>
      <c r="O76" s="362"/>
      <c r="P76" s="362"/>
      <c r="Q76" s="362"/>
      <c r="R76" s="362"/>
      <c r="S76" s="362"/>
      <c r="T76" s="362"/>
      <c r="U76" s="362"/>
      <c r="V76" s="362"/>
      <c r="W76" s="362"/>
      <c r="X76" s="362"/>
      <c r="Y76" s="362"/>
      <c r="Z76" s="362"/>
      <c r="AA76" s="362"/>
      <c r="AB76" s="362"/>
      <c r="AC76" s="362"/>
      <c r="AD76" s="362">
        <f>0</f>
        <v>0</v>
      </c>
      <c r="AE76" s="363">
        <f t="shared" si="9"/>
        <v>0</v>
      </c>
      <c r="AF76" s="364"/>
    </row>
    <row r="77" spans="2:32" ht="26.45" customHeight="1" x14ac:dyDescent="0.25">
      <c r="B77" s="361" t="s">
        <v>615</v>
      </c>
      <c r="C77" s="362" t="str">
        <f>'[1]Formato de evaluación '!P2166</f>
        <v>k00+415</v>
      </c>
      <c r="D77" s="362" t="str">
        <f>'[1]Formato de evaluación '!P2168</f>
        <v>k00+420</v>
      </c>
      <c r="E77" s="362">
        <f>5*D1</f>
        <v>35.699999999999996</v>
      </c>
      <c r="F77" s="362"/>
      <c r="G77" s="362"/>
      <c r="H77" s="362"/>
      <c r="I77" s="362"/>
      <c r="J77" s="362"/>
      <c r="K77" s="362"/>
      <c r="L77" s="362"/>
      <c r="M77" s="362"/>
      <c r="N77" s="362"/>
      <c r="O77" s="362"/>
      <c r="P77" s="362"/>
      <c r="Q77" s="362"/>
      <c r="R77" s="362"/>
      <c r="S77" s="362"/>
      <c r="T77" s="362"/>
      <c r="U77" s="362"/>
      <c r="V77" s="362"/>
      <c r="W77" s="362"/>
      <c r="X77" s="362"/>
      <c r="Y77" s="362"/>
      <c r="Z77" s="362"/>
      <c r="AA77" s="362"/>
      <c r="AB77" s="362"/>
      <c r="AC77" s="362"/>
      <c r="AD77" s="362">
        <f>0</f>
        <v>0</v>
      </c>
      <c r="AE77" s="363">
        <f t="shared" si="9"/>
        <v>0</v>
      </c>
      <c r="AF77" s="364"/>
    </row>
    <row r="78" spans="2:32" ht="22.15" customHeight="1" x14ac:dyDescent="0.25">
      <c r="B78" s="361" t="s">
        <v>616</v>
      </c>
      <c r="C78" s="362" t="str">
        <f>'[1]Formato de evaluación '!P2193</f>
        <v>k00+420</v>
      </c>
      <c r="D78" s="362" t="str">
        <f>'[1]Formato de evaluación '!P2195</f>
        <v>k00+425</v>
      </c>
      <c r="E78" s="362">
        <f>5*D1</f>
        <v>35.699999999999996</v>
      </c>
      <c r="F78" s="362"/>
      <c r="G78" s="362"/>
      <c r="H78" s="362"/>
      <c r="I78" s="362"/>
      <c r="J78" s="362"/>
      <c r="K78" s="362"/>
      <c r="L78" s="362"/>
      <c r="M78" s="362"/>
      <c r="N78" s="362"/>
      <c r="O78" s="362"/>
      <c r="P78" s="362"/>
      <c r="Q78" s="362"/>
      <c r="R78" s="362"/>
      <c r="S78" s="362"/>
      <c r="T78" s="362"/>
      <c r="U78" s="362"/>
      <c r="V78" s="362"/>
      <c r="W78" s="362"/>
      <c r="X78" s="362"/>
      <c r="Y78" s="362"/>
      <c r="Z78" s="362"/>
      <c r="AA78" s="362"/>
      <c r="AB78" s="362"/>
      <c r="AC78" s="362"/>
      <c r="AD78" s="362">
        <f>0</f>
        <v>0</v>
      </c>
      <c r="AE78" s="363">
        <f t="shared" si="9"/>
        <v>0</v>
      </c>
      <c r="AF78" s="364"/>
    </row>
    <row r="79" spans="2:32" ht="22.15" customHeight="1" x14ac:dyDescent="0.25">
      <c r="B79" s="361" t="s">
        <v>617</v>
      </c>
      <c r="C79" s="362" t="str">
        <f>'[1]Formato de evaluación '!P2220</f>
        <v>k00+425</v>
      </c>
      <c r="D79" s="362" t="str">
        <f>'[1]Formato de evaluación '!P2222</f>
        <v>k00+430</v>
      </c>
      <c r="E79" s="362">
        <f>5*D1</f>
        <v>35.699999999999996</v>
      </c>
      <c r="F79" s="362"/>
      <c r="G79" s="362"/>
      <c r="H79" s="362"/>
      <c r="I79" s="362"/>
      <c r="J79" s="362"/>
      <c r="K79" s="362"/>
      <c r="L79" s="362"/>
      <c r="M79" s="362"/>
      <c r="N79" s="362"/>
      <c r="O79" s="362"/>
      <c r="P79" s="362"/>
      <c r="Q79" s="362"/>
      <c r="R79" s="362"/>
      <c r="S79" s="362"/>
      <c r="T79" s="362"/>
      <c r="U79" s="362"/>
      <c r="V79" s="362"/>
      <c r="W79" s="362"/>
      <c r="X79" s="362"/>
      <c r="Y79" s="362"/>
      <c r="Z79" s="362"/>
      <c r="AA79" s="362"/>
      <c r="AB79" s="362"/>
      <c r="AC79" s="362"/>
      <c r="AD79" s="362">
        <f>0</f>
        <v>0</v>
      </c>
      <c r="AE79" s="363">
        <f t="shared" si="9"/>
        <v>0</v>
      </c>
      <c r="AF79" s="364"/>
    </row>
    <row r="80" spans="2:32" ht="25.15" customHeight="1" x14ac:dyDescent="0.25">
      <c r="B80" s="361" t="s">
        <v>618</v>
      </c>
      <c r="C80" s="362" t="str">
        <f>'[1]Formato de evaluación '!P2247</f>
        <v>k00+430</v>
      </c>
      <c r="D80" s="362" t="str">
        <f>'[1]Formato de evaluación '!P2249</f>
        <v>k00+435</v>
      </c>
      <c r="E80" s="362">
        <f>5*D1</f>
        <v>35.699999999999996</v>
      </c>
      <c r="F80" s="362"/>
      <c r="G80" s="362"/>
      <c r="H80" s="362"/>
      <c r="I80" s="362"/>
      <c r="J80" s="362"/>
      <c r="K80" s="362"/>
      <c r="L80" s="362"/>
      <c r="M80" s="362"/>
      <c r="N80" s="362"/>
      <c r="O80" s="362"/>
      <c r="P80" s="362"/>
      <c r="Q80" s="362"/>
      <c r="R80" s="362"/>
      <c r="S80" s="362"/>
      <c r="T80" s="362"/>
      <c r="U80" s="362"/>
      <c r="V80" s="362"/>
      <c r="W80" s="362"/>
      <c r="X80" s="362"/>
      <c r="Y80" s="362"/>
      <c r="Z80" s="362"/>
      <c r="AA80" s="362"/>
      <c r="AB80" s="362"/>
      <c r="AC80" s="362"/>
      <c r="AD80" s="362">
        <f>0</f>
        <v>0</v>
      </c>
      <c r="AE80" s="363">
        <f t="shared" si="9"/>
        <v>0</v>
      </c>
      <c r="AF80" s="364"/>
    </row>
    <row r="81" spans="2:32" ht="21.6" customHeight="1" x14ac:dyDescent="0.25">
      <c r="B81" s="361" t="s">
        <v>619</v>
      </c>
      <c r="C81" s="362" t="str">
        <f>'[1]Formato de evaluación '!P2274</f>
        <v>k00+435</v>
      </c>
      <c r="D81" s="362" t="str">
        <f>'[1]Formato de evaluación '!P2276</f>
        <v>k00+440</v>
      </c>
      <c r="E81" s="362">
        <f>5*D1</f>
        <v>35.699999999999996</v>
      </c>
      <c r="F81" s="362"/>
      <c r="G81" s="362"/>
      <c r="H81" s="362"/>
      <c r="I81" s="362"/>
      <c r="J81" s="362"/>
      <c r="K81" s="362"/>
      <c r="L81" s="362"/>
      <c r="M81" s="362"/>
      <c r="N81" s="362"/>
      <c r="O81" s="362"/>
      <c r="P81" s="362"/>
      <c r="Q81" s="362"/>
      <c r="R81" s="362"/>
      <c r="S81" s="362"/>
      <c r="T81" s="362"/>
      <c r="U81" s="362"/>
      <c r="V81" s="362"/>
      <c r="W81" s="362"/>
      <c r="X81" s="362"/>
      <c r="Y81" s="362"/>
      <c r="Z81" s="362"/>
      <c r="AA81" s="362"/>
      <c r="AB81" s="362"/>
      <c r="AC81" s="362"/>
      <c r="AD81" s="362">
        <f>0</f>
        <v>0</v>
      </c>
      <c r="AE81" s="363">
        <f t="shared" si="9"/>
        <v>0</v>
      </c>
      <c r="AF81" s="364"/>
    </row>
    <row r="82" spans="2:32" ht="21" customHeight="1" x14ac:dyDescent="0.25">
      <c r="B82" s="361" t="s">
        <v>620</v>
      </c>
      <c r="C82" s="362" t="str">
        <f>'[1]Formato de evaluación '!P2301</f>
        <v>k00+440</v>
      </c>
      <c r="D82" s="362" t="str">
        <f>'[1]Formato de evaluación '!P2303</f>
        <v>k00+445</v>
      </c>
      <c r="E82" s="362">
        <f>5*D1</f>
        <v>35.699999999999996</v>
      </c>
      <c r="F82" s="362"/>
      <c r="G82" s="362"/>
      <c r="H82" s="362"/>
      <c r="I82" s="362"/>
      <c r="J82" s="362"/>
      <c r="K82" s="362"/>
      <c r="L82" s="362"/>
      <c r="M82" s="362"/>
      <c r="N82" s="362"/>
      <c r="O82" s="362"/>
      <c r="P82" s="362"/>
      <c r="Q82" s="362"/>
      <c r="R82" s="362"/>
      <c r="S82" s="362"/>
      <c r="T82" s="362"/>
      <c r="U82" s="362"/>
      <c r="V82" s="362"/>
      <c r="W82" s="362"/>
      <c r="X82" s="362"/>
      <c r="Y82" s="362"/>
      <c r="Z82" s="362"/>
      <c r="AA82" s="362"/>
      <c r="AB82" s="362"/>
      <c r="AC82" s="362"/>
      <c r="AD82" s="362">
        <f>0</f>
        <v>0</v>
      </c>
      <c r="AE82" s="363">
        <f t="shared" si="9"/>
        <v>0</v>
      </c>
      <c r="AF82" s="364"/>
    </row>
    <row r="83" spans="2:32" ht="23.45" customHeight="1" x14ac:dyDescent="0.25">
      <c r="B83" s="361" t="s">
        <v>621</v>
      </c>
      <c r="C83" s="362" t="str">
        <f>'[1]Formato de evaluación '!P2328</f>
        <v>k00+445</v>
      </c>
      <c r="D83" s="362" t="str">
        <f>'[1]Formato de evaluación '!P2330</f>
        <v>k00+450</v>
      </c>
      <c r="E83" s="362">
        <f>5*D1</f>
        <v>35.699999999999996</v>
      </c>
      <c r="F83" s="362"/>
      <c r="G83" s="362"/>
      <c r="H83" s="362"/>
      <c r="I83" s="362"/>
      <c r="J83" s="362"/>
      <c r="K83" s="362"/>
      <c r="L83" s="362"/>
      <c r="M83" s="362"/>
      <c r="N83" s="362"/>
      <c r="O83" s="362"/>
      <c r="P83" s="362"/>
      <c r="Q83" s="362"/>
      <c r="R83" s="362"/>
      <c r="S83" s="362"/>
      <c r="T83" s="362"/>
      <c r="U83" s="362"/>
      <c r="V83" s="362"/>
      <c r="W83" s="362"/>
      <c r="X83" s="362"/>
      <c r="Y83" s="362"/>
      <c r="Z83" s="362"/>
      <c r="AA83" s="362"/>
      <c r="AB83" s="362"/>
      <c r="AC83" s="362"/>
      <c r="AD83" s="362">
        <f>0</f>
        <v>0</v>
      </c>
      <c r="AE83" s="363">
        <f t="shared" si="9"/>
        <v>0</v>
      </c>
      <c r="AF83" s="364"/>
    </row>
    <row r="84" spans="2:32" ht="26.45" customHeight="1" x14ac:dyDescent="0.25">
      <c r="B84" s="361" t="s">
        <v>622</v>
      </c>
      <c r="C84" s="362" t="str">
        <f>'[1]Formato de evaluación '!P2355</f>
        <v>k00+450</v>
      </c>
      <c r="D84" s="362" t="str">
        <f>'[1]Formato de evaluación '!P2357</f>
        <v>k00+455</v>
      </c>
      <c r="E84" s="362">
        <f>5*D1</f>
        <v>35.699999999999996</v>
      </c>
      <c r="F84" s="362"/>
      <c r="G84" s="362"/>
      <c r="H84" s="362"/>
      <c r="I84" s="362"/>
      <c r="J84" s="362"/>
      <c r="K84" s="362"/>
      <c r="L84" s="362"/>
      <c r="M84" s="362"/>
      <c r="N84" s="362"/>
      <c r="O84" s="362"/>
      <c r="P84" s="362"/>
      <c r="Q84" s="362"/>
      <c r="R84" s="362"/>
      <c r="S84" s="362"/>
      <c r="T84" s="362"/>
      <c r="U84" s="362"/>
      <c r="V84" s="362"/>
      <c r="W84" s="362"/>
      <c r="X84" s="362"/>
      <c r="Y84" s="362"/>
      <c r="Z84" s="362"/>
      <c r="AA84" s="362"/>
      <c r="AB84" s="362"/>
      <c r="AC84" s="362"/>
      <c r="AD84" s="362">
        <f>0</f>
        <v>0</v>
      </c>
      <c r="AE84" s="363">
        <f t="shared" si="9"/>
        <v>0</v>
      </c>
      <c r="AF84" s="364"/>
    </row>
    <row r="85" spans="2:32" ht="23.45" customHeight="1" x14ac:dyDescent="0.25">
      <c r="B85" s="361" t="s">
        <v>623</v>
      </c>
      <c r="C85" s="362" t="str">
        <f>'[1]Formato de evaluación '!P2382</f>
        <v>k00+455</v>
      </c>
      <c r="D85" s="362" t="str">
        <f>'[1]Formato de evaluación '!P2384</f>
        <v>k00+460</v>
      </c>
      <c r="E85" s="362">
        <f>5*D1</f>
        <v>35.699999999999996</v>
      </c>
      <c r="F85" s="362"/>
      <c r="G85" s="362"/>
      <c r="H85" s="362"/>
      <c r="I85" s="362"/>
      <c r="J85" s="362"/>
      <c r="K85" s="362"/>
      <c r="L85" s="362"/>
      <c r="M85" s="362"/>
      <c r="N85" s="362"/>
      <c r="O85" s="362"/>
      <c r="P85" s="362"/>
      <c r="Q85" s="362"/>
      <c r="R85" s="362"/>
      <c r="S85" s="362"/>
      <c r="T85" s="362"/>
      <c r="U85" s="362"/>
      <c r="V85" s="362"/>
      <c r="W85" s="362"/>
      <c r="X85" s="362"/>
      <c r="Y85" s="362"/>
      <c r="Z85" s="362"/>
      <c r="AA85" s="362"/>
      <c r="AB85" s="362"/>
      <c r="AC85" s="362"/>
      <c r="AD85" s="362">
        <f>0</f>
        <v>0</v>
      </c>
      <c r="AE85" s="363">
        <f t="shared" si="9"/>
        <v>0</v>
      </c>
      <c r="AF85" s="364"/>
    </row>
    <row r="86" spans="2:32" ht="24.6" customHeight="1" x14ac:dyDescent="0.25">
      <c r="B86" s="361" t="s">
        <v>624</v>
      </c>
      <c r="C86" s="362" t="str">
        <f>'[1]Formato de evaluación '!P2409</f>
        <v>k00+460</v>
      </c>
      <c r="D86" s="362" t="str">
        <f>'[1]Formato de evaluación '!P2411</f>
        <v>k00+465</v>
      </c>
      <c r="E86" s="362">
        <f>5*D1</f>
        <v>35.699999999999996</v>
      </c>
      <c r="F86" s="362"/>
      <c r="G86" s="362"/>
      <c r="H86" s="362"/>
      <c r="I86" s="362"/>
      <c r="J86" s="362"/>
      <c r="K86" s="362"/>
      <c r="L86" s="362"/>
      <c r="M86" s="362"/>
      <c r="N86" s="362"/>
      <c r="O86" s="362"/>
      <c r="P86" s="362"/>
      <c r="Q86" s="362"/>
      <c r="R86" s="362"/>
      <c r="S86" s="362"/>
      <c r="T86" s="362"/>
      <c r="U86" s="362"/>
      <c r="V86" s="362"/>
      <c r="W86" s="362"/>
      <c r="X86" s="362"/>
      <c r="Y86" s="362"/>
      <c r="Z86" s="362"/>
      <c r="AA86" s="362"/>
      <c r="AB86" s="362"/>
      <c r="AC86" s="362"/>
      <c r="AD86" s="362">
        <f>0</f>
        <v>0</v>
      </c>
      <c r="AE86" s="363">
        <f t="shared" si="9"/>
        <v>0</v>
      </c>
      <c r="AF86" s="364"/>
    </row>
    <row r="87" spans="2:32" ht="23.45" customHeight="1" x14ac:dyDescent="0.25">
      <c r="B87" s="361" t="s">
        <v>625</v>
      </c>
      <c r="C87" s="362" t="str">
        <f>'[1]Formato de evaluación '!P2436</f>
        <v>k00+465</v>
      </c>
      <c r="D87" s="362" t="str">
        <f>'[1]Formato de evaluación '!P2438</f>
        <v>k00+470</v>
      </c>
      <c r="E87" s="362">
        <f>5*D1</f>
        <v>35.699999999999996</v>
      </c>
      <c r="F87" s="362"/>
      <c r="G87" s="362"/>
      <c r="H87" s="362"/>
      <c r="I87" s="362"/>
      <c r="J87" s="362"/>
      <c r="K87" s="362"/>
      <c r="L87" s="362"/>
      <c r="M87" s="362"/>
      <c r="N87" s="362"/>
      <c r="O87" s="362"/>
      <c r="P87" s="362"/>
      <c r="Q87" s="362"/>
      <c r="R87" s="362"/>
      <c r="S87" s="362"/>
      <c r="T87" s="362"/>
      <c r="U87" s="362"/>
      <c r="V87" s="362"/>
      <c r="W87" s="362"/>
      <c r="X87" s="362"/>
      <c r="Y87" s="362"/>
      <c r="Z87" s="362"/>
      <c r="AA87" s="362"/>
      <c r="AB87" s="362"/>
      <c r="AC87" s="362"/>
      <c r="AD87" s="362">
        <f>0</f>
        <v>0</v>
      </c>
      <c r="AE87" s="363">
        <f t="shared" si="9"/>
        <v>0</v>
      </c>
      <c r="AF87" s="364"/>
    </row>
    <row r="88" spans="2:32" ht="21" customHeight="1" x14ac:dyDescent="0.25">
      <c r="B88" s="361" t="s">
        <v>626</v>
      </c>
      <c r="C88" s="362" t="str">
        <f>'[1]Formato de evaluación '!P2463</f>
        <v>k00+470</v>
      </c>
      <c r="D88" s="362" t="str">
        <f>'[1]Formato de evaluación '!P2465</f>
        <v>k00+475</v>
      </c>
      <c r="E88" s="362">
        <f>5*D1</f>
        <v>35.699999999999996</v>
      </c>
      <c r="F88" s="362"/>
      <c r="G88" s="362"/>
      <c r="H88" s="362"/>
      <c r="I88" s="362"/>
      <c r="J88" s="362"/>
      <c r="K88" s="362"/>
      <c r="L88" s="362"/>
      <c r="M88" s="362"/>
      <c r="N88" s="362"/>
      <c r="O88" s="362"/>
      <c r="P88" s="362"/>
      <c r="Q88" s="362"/>
      <c r="R88" s="362"/>
      <c r="S88" s="362"/>
      <c r="T88" s="362"/>
      <c r="U88" s="362"/>
      <c r="V88" s="362"/>
      <c r="W88" s="362"/>
      <c r="X88" s="362"/>
      <c r="Y88" s="362"/>
      <c r="Z88" s="362"/>
      <c r="AA88" s="362"/>
      <c r="AB88" s="362"/>
      <c r="AC88" s="362"/>
      <c r="AD88" s="362">
        <f>0</f>
        <v>0</v>
      </c>
      <c r="AE88" s="363">
        <f t="shared" si="9"/>
        <v>0</v>
      </c>
      <c r="AF88" s="364"/>
    </row>
    <row r="89" spans="2:32" ht="24.6" customHeight="1" x14ac:dyDescent="0.25">
      <c r="B89" s="361" t="s">
        <v>627</v>
      </c>
      <c r="C89" s="362" t="str">
        <f>'[1]Formato de evaluación '!P2490</f>
        <v>k00+475</v>
      </c>
      <c r="D89" s="362" t="str">
        <f>'[1]Formato de evaluación '!P2492</f>
        <v>k00+480</v>
      </c>
      <c r="E89" s="362">
        <f>5*D1</f>
        <v>35.699999999999996</v>
      </c>
      <c r="F89" s="362"/>
      <c r="G89" s="362"/>
      <c r="H89" s="362"/>
      <c r="I89" s="362"/>
      <c r="J89" s="362"/>
      <c r="K89" s="362"/>
      <c r="L89" s="362"/>
      <c r="M89" s="362"/>
      <c r="N89" s="362"/>
      <c r="O89" s="362"/>
      <c r="P89" s="362"/>
      <c r="Q89" s="362"/>
      <c r="R89" s="362"/>
      <c r="S89" s="362"/>
      <c r="T89" s="362"/>
      <c r="U89" s="362"/>
      <c r="V89" s="362"/>
      <c r="W89" s="362"/>
      <c r="X89" s="362"/>
      <c r="Y89" s="362"/>
      <c r="Z89" s="362"/>
      <c r="AA89" s="362"/>
      <c r="AB89" s="362"/>
      <c r="AC89" s="362"/>
      <c r="AD89" s="362">
        <f>0</f>
        <v>0</v>
      </c>
      <c r="AE89" s="363">
        <f t="shared" si="9"/>
        <v>0</v>
      </c>
      <c r="AF89" s="364"/>
    </row>
    <row r="90" spans="2:32" ht="23.45" customHeight="1" x14ac:dyDescent="0.25">
      <c r="B90" s="361" t="s">
        <v>628</v>
      </c>
      <c r="C90" s="362" t="str">
        <f>'[1]Formato de evaluación '!P2517</f>
        <v>k00+480</v>
      </c>
      <c r="D90" s="362" t="str">
        <f>'[1]Formato de evaluación '!P2519</f>
        <v>k00+485</v>
      </c>
      <c r="E90" s="362">
        <f>5*D1</f>
        <v>35.699999999999996</v>
      </c>
      <c r="F90" s="362"/>
      <c r="G90" s="362"/>
      <c r="H90" s="362"/>
      <c r="I90" s="362"/>
      <c r="J90" s="362"/>
      <c r="K90" s="362"/>
      <c r="L90" s="362"/>
      <c r="M90" s="362"/>
      <c r="N90" s="362"/>
      <c r="O90" s="362"/>
      <c r="P90" s="362"/>
      <c r="Q90" s="362"/>
      <c r="R90" s="362"/>
      <c r="S90" s="362"/>
      <c r="T90" s="362"/>
      <c r="U90" s="362"/>
      <c r="V90" s="362"/>
      <c r="W90" s="362"/>
      <c r="X90" s="362"/>
      <c r="Y90" s="362"/>
      <c r="Z90" s="362"/>
      <c r="AA90" s="362"/>
      <c r="AB90" s="362"/>
      <c r="AC90" s="362"/>
      <c r="AD90" s="362">
        <f>0</f>
        <v>0</v>
      </c>
      <c r="AE90" s="363">
        <f t="shared" si="9"/>
        <v>0</v>
      </c>
      <c r="AF90" s="364"/>
    </row>
    <row r="91" spans="2:32" ht="21.6" customHeight="1" x14ac:dyDescent="0.25">
      <c r="B91" s="361" t="s">
        <v>629</v>
      </c>
      <c r="C91" s="362" t="str">
        <f>'[1]Formato de evaluación '!P2544</f>
        <v>k00+485</v>
      </c>
      <c r="D91" s="362" t="str">
        <f>'[1]Formato de evaluación '!P2546</f>
        <v>k00+490</v>
      </c>
      <c r="E91" s="362">
        <f>5*D1</f>
        <v>35.699999999999996</v>
      </c>
      <c r="F91" s="362"/>
      <c r="G91" s="362"/>
      <c r="H91" s="362"/>
      <c r="I91" s="362"/>
      <c r="J91" s="362"/>
      <c r="K91" s="362"/>
      <c r="L91" s="362"/>
      <c r="M91" s="362"/>
      <c r="N91" s="362"/>
      <c r="O91" s="362"/>
      <c r="P91" s="362"/>
      <c r="Q91" s="362"/>
      <c r="R91" s="362"/>
      <c r="S91" s="362"/>
      <c r="T91" s="362"/>
      <c r="U91" s="362"/>
      <c r="V91" s="362"/>
      <c r="W91" s="362"/>
      <c r="X91" s="362"/>
      <c r="Y91" s="362"/>
      <c r="Z91" s="362"/>
      <c r="AA91" s="362"/>
      <c r="AB91" s="362"/>
      <c r="AC91" s="362"/>
      <c r="AD91" s="362">
        <f>0</f>
        <v>0</v>
      </c>
      <c r="AE91" s="363">
        <f t="shared" si="9"/>
        <v>0</v>
      </c>
      <c r="AF91" s="364"/>
    </row>
    <row r="92" spans="2:32" ht="23.45" customHeight="1" x14ac:dyDescent="0.25">
      <c r="B92" s="361" t="s">
        <v>630</v>
      </c>
      <c r="C92" s="362" t="str">
        <f>'[1]Formato de evaluación '!P2571</f>
        <v>k00+490</v>
      </c>
      <c r="D92" s="362" t="str">
        <f>'[1]Formato de evaluación '!P2573</f>
        <v>k00+495</v>
      </c>
      <c r="E92" s="362">
        <f>5*D1</f>
        <v>35.699999999999996</v>
      </c>
      <c r="F92" s="362"/>
      <c r="G92" s="362"/>
      <c r="H92" s="362"/>
      <c r="I92" s="362"/>
      <c r="J92" s="362"/>
      <c r="K92" s="362"/>
      <c r="L92" s="362"/>
      <c r="M92" s="362"/>
      <c r="N92" s="362"/>
      <c r="O92" s="362"/>
      <c r="P92" s="362"/>
      <c r="Q92" s="362"/>
      <c r="R92" s="362"/>
      <c r="S92" s="362"/>
      <c r="T92" s="362"/>
      <c r="U92" s="362"/>
      <c r="V92" s="362"/>
      <c r="W92" s="362"/>
      <c r="X92" s="362"/>
      <c r="Y92" s="362"/>
      <c r="Z92" s="362"/>
      <c r="AA92" s="362"/>
      <c r="AB92" s="362"/>
      <c r="AC92" s="362"/>
      <c r="AD92" s="362">
        <f>0</f>
        <v>0</v>
      </c>
      <c r="AE92" s="363">
        <f t="shared" si="9"/>
        <v>0</v>
      </c>
      <c r="AF92" s="364"/>
    </row>
    <row r="93" spans="2:32" ht="21" customHeight="1" x14ac:dyDescent="0.25">
      <c r="B93" s="361" t="s">
        <v>631</v>
      </c>
      <c r="C93" s="362" t="str">
        <f>'[1]Formato de evaluación '!P2598</f>
        <v>k00+495</v>
      </c>
      <c r="D93" s="362" t="str">
        <f>'[1]Formato de evaluación '!P2600</f>
        <v>k00+500</v>
      </c>
      <c r="E93" s="362">
        <f>5*D1</f>
        <v>35.699999999999996</v>
      </c>
      <c r="F93" s="362"/>
      <c r="G93" s="362"/>
      <c r="H93" s="362"/>
      <c r="I93" s="362"/>
      <c r="J93" s="362"/>
      <c r="K93" s="362"/>
      <c r="L93" s="362"/>
      <c r="M93" s="362"/>
      <c r="N93" s="362"/>
      <c r="O93" s="362"/>
      <c r="P93" s="362"/>
      <c r="Q93" s="362"/>
      <c r="R93" s="362"/>
      <c r="S93" s="362"/>
      <c r="T93" s="362"/>
      <c r="U93" s="362"/>
      <c r="V93" s="362"/>
      <c r="W93" s="362"/>
      <c r="X93" s="362"/>
      <c r="Y93" s="362"/>
      <c r="Z93" s="362"/>
      <c r="AA93" s="362"/>
      <c r="AB93" s="362"/>
      <c r="AC93" s="362"/>
      <c r="AD93" s="362">
        <f>0</f>
        <v>0</v>
      </c>
      <c r="AE93" s="363">
        <f t="shared" si="9"/>
        <v>0</v>
      </c>
      <c r="AF93" s="364"/>
    </row>
    <row r="94" spans="2:32" ht="25.15" customHeight="1" x14ac:dyDescent="0.25">
      <c r="B94" s="361" t="s">
        <v>632</v>
      </c>
      <c r="C94" s="362" t="str">
        <f>'[1]Formato de evaluación '!P2626</f>
        <v>k00+500</v>
      </c>
      <c r="D94" s="362" t="str">
        <f>'[1]Formato de evaluación '!P2628</f>
        <v>k00+505</v>
      </c>
      <c r="E94" s="362">
        <f>5*D1</f>
        <v>35.699999999999996</v>
      </c>
      <c r="F94" s="362"/>
      <c r="G94" s="362"/>
      <c r="H94" s="362"/>
      <c r="I94" s="362"/>
      <c r="J94" s="362"/>
      <c r="K94" s="362"/>
      <c r="L94" s="362"/>
      <c r="M94" s="362"/>
      <c r="N94" s="362"/>
      <c r="O94" s="362"/>
      <c r="P94" s="362"/>
      <c r="Q94" s="362"/>
      <c r="R94" s="362"/>
      <c r="S94" s="362"/>
      <c r="T94" s="362"/>
      <c r="U94" s="362"/>
      <c r="V94" s="362"/>
      <c r="W94" s="362"/>
      <c r="X94" s="362"/>
      <c r="Y94" s="362"/>
      <c r="Z94" s="362"/>
      <c r="AA94" s="362"/>
      <c r="AB94" s="362"/>
      <c r="AC94" s="362"/>
      <c r="AD94" s="362">
        <f>0</f>
        <v>0</v>
      </c>
      <c r="AE94" s="363">
        <f t="shared" si="9"/>
        <v>0</v>
      </c>
      <c r="AF94" s="364"/>
    </row>
    <row r="95" spans="2:32" ht="25.15" customHeight="1" x14ac:dyDescent="0.25">
      <c r="B95" s="361" t="s">
        <v>633</v>
      </c>
      <c r="C95" s="362" t="str">
        <f>'[1]Formato de evaluación '!P2653</f>
        <v>k00+505</v>
      </c>
      <c r="D95" s="362" t="str">
        <f>'[1]Formato de evaluación '!P2655</f>
        <v>k00+510</v>
      </c>
      <c r="E95" s="362">
        <f>5*D1</f>
        <v>35.699999999999996</v>
      </c>
      <c r="F95" s="362"/>
      <c r="G95" s="362"/>
      <c r="H95" s="362"/>
      <c r="I95" s="362"/>
      <c r="J95" s="362"/>
      <c r="K95" s="362"/>
      <c r="L95" s="362"/>
      <c r="M95" s="362"/>
      <c r="N95" s="362"/>
      <c r="O95" s="362"/>
      <c r="P95" s="362"/>
      <c r="Q95" s="362"/>
      <c r="R95" s="362"/>
      <c r="S95" s="362"/>
      <c r="T95" s="362"/>
      <c r="U95" s="362"/>
      <c r="V95" s="362"/>
      <c r="W95" s="362"/>
      <c r="X95" s="362"/>
      <c r="Y95" s="362"/>
      <c r="Z95" s="362"/>
      <c r="AA95" s="362"/>
      <c r="AB95" s="362"/>
      <c r="AC95" s="362"/>
      <c r="AD95" s="362">
        <f>0</f>
        <v>0</v>
      </c>
      <c r="AE95" s="363">
        <f t="shared" si="9"/>
        <v>0</v>
      </c>
      <c r="AF95" s="364"/>
    </row>
    <row r="96" spans="2:32" ht="24.6" customHeight="1" x14ac:dyDescent="0.25">
      <c r="B96" s="361" t="s">
        <v>634</v>
      </c>
      <c r="C96" s="362" t="str">
        <f>'[1]Formato de evaluación '!P2680</f>
        <v>k00+510</v>
      </c>
      <c r="D96" s="362" t="str">
        <f>'[1]Formato de evaluación '!P2682</f>
        <v>k00+515</v>
      </c>
      <c r="E96" s="362">
        <f>5*D1</f>
        <v>35.699999999999996</v>
      </c>
      <c r="F96" s="362"/>
      <c r="G96" s="362"/>
      <c r="H96" s="362"/>
      <c r="I96" s="362"/>
      <c r="J96" s="362"/>
      <c r="K96" s="362"/>
      <c r="L96" s="362"/>
      <c r="M96" s="362"/>
      <c r="N96" s="362"/>
      <c r="O96" s="362"/>
      <c r="P96" s="362"/>
      <c r="Q96" s="362"/>
      <c r="R96" s="362"/>
      <c r="S96" s="362"/>
      <c r="T96" s="362"/>
      <c r="U96" s="362"/>
      <c r="V96" s="362"/>
      <c r="W96" s="362"/>
      <c r="X96" s="362"/>
      <c r="Y96" s="362"/>
      <c r="Z96" s="362"/>
      <c r="AA96" s="362"/>
      <c r="AB96" s="362"/>
      <c r="AC96" s="362"/>
      <c r="AD96" s="362">
        <f>0</f>
        <v>0</v>
      </c>
      <c r="AE96" s="363">
        <f t="shared" si="9"/>
        <v>0</v>
      </c>
      <c r="AF96" s="364"/>
    </row>
    <row r="97" spans="2:32" ht="28.9" customHeight="1" x14ac:dyDescent="0.25">
      <c r="B97" s="361" t="s">
        <v>635</v>
      </c>
      <c r="C97" s="362" t="str">
        <f>'[1]Formato de evaluación '!P2707</f>
        <v>k00+515</v>
      </c>
      <c r="D97" s="362" t="str">
        <f>'[1]Formato de evaluación '!P2709</f>
        <v>k00+520</v>
      </c>
      <c r="E97" s="362">
        <f>5*D1</f>
        <v>35.699999999999996</v>
      </c>
      <c r="F97" s="362"/>
      <c r="G97" s="362"/>
      <c r="H97" s="362"/>
      <c r="I97" s="362"/>
      <c r="J97" s="362"/>
      <c r="K97" s="362"/>
      <c r="L97" s="362"/>
      <c r="M97" s="362"/>
      <c r="N97" s="362"/>
      <c r="O97" s="362"/>
      <c r="P97" s="362"/>
      <c r="Q97" s="362"/>
      <c r="R97" s="362"/>
      <c r="S97" s="362"/>
      <c r="T97" s="362"/>
      <c r="U97" s="362"/>
      <c r="V97" s="362"/>
      <c r="W97" s="362"/>
      <c r="X97" s="362"/>
      <c r="Y97" s="362"/>
      <c r="Z97" s="362"/>
      <c r="AA97" s="362"/>
      <c r="AB97" s="362"/>
      <c r="AC97" s="362"/>
      <c r="AD97" s="366">
        <f>0</f>
        <v>0</v>
      </c>
      <c r="AE97" s="363">
        <f t="shared" si="9"/>
        <v>0</v>
      </c>
      <c r="AF97" s="364"/>
    </row>
    <row r="98" spans="2:32" ht="24.6" customHeight="1" x14ac:dyDescent="0.25">
      <c r="B98" s="361" t="s">
        <v>636</v>
      </c>
      <c r="C98" s="362" t="str">
        <f>'[1]Formato de evaluación '!P2734</f>
        <v>k00+520</v>
      </c>
      <c r="D98" s="362" t="str">
        <f>'[1]Formato de evaluación '!P2736</f>
        <v>k00+525</v>
      </c>
      <c r="E98" s="362">
        <f>5*D1</f>
        <v>35.699999999999996</v>
      </c>
      <c r="F98" s="362"/>
      <c r="G98" s="362"/>
      <c r="H98" s="362"/>
      <c r="I98" s="362"/>
      <c r="J98" s="362"/>
      <c r="K98" s="362"/>
      <c r="L98" s="362"/>
      <c r="M98" s="362"/>
      <c r="N98" s="362"/>
      <c r="O98" s="362"/>
      <c r="P98" s="362"/>
      <c r="Q98" s="362"/>
      <c r="R98" s="362"/>
      <c r="S98" s="362"/>
      <c r="T98" s="362"/>
      <c r="U98" s="362"/>
      <c r="V98" s="362"/>
      <c r="W98" s="362"/>
      <c r="X98" s="362"/>
      <c r="Y98" s="362"/>
      <c r="Z98" s="362"/>
      <c r="AA98" s="362"/>
      <c r="AB98" s="362"/>
      <c r="AC98" s="362"/>
      <c r="AD98" s="366">
        <f>0</f>
        <v>0</v>
      </c>
      <c r="AE98" s="363">
        <f t="shared" si="9"/>
        <v>0</v>
      </c>
      <c r="AF98" s="364"/>
    </row>
    <row r="99" spans="2:32" ht="24.6" customHeight="1" x14ac:dyDescent="0.25">
      <c r="B99" s="361" t="s">
        <v>637</v>
      </c>
      <c r="C99" s="362" t="str">
        <f>'[1]Formato de evaluación '!P2761</f>
        <v>k00+525</v>
      </c>
      <c r="D99" s="362" t="str">
        <f>'[1]Formato de evaluación '!P2763</f>
        <v>k00+530</v>
      </c>
      <c r="E99" s="362">
        <f>5*D1</f>
        <v>35.699999999999996</v>
      </c>
      <c r="F99" s="362"/>
      <c r="G99" s="362"/>
      <c r="H99" s="362"/>
      <c r="I99" s="362"/>
      <c r="J99" s="362"/>
      <c r="K99" s="362"/>
      <c r="L99" s="362"/>
      <c r="M99" s="362"/>
      <c r="N99" s="362"/>
      <c r="O99" s="362"/>
      <c r="P99" s="362"/>
      <c r="Q99" s="362"/>
      <c r="R99" s="362"/>
      <c r="S99" s="362"/>
      <c r="T99" s="362"/>
      <c r="U99" s="362"/>
      <c r="V99" s="362"/>
      <c r="W99" s="362"/>
      <c r="X99" s="362"/>
      <c r="Y99" s="362"/>
      <c r="Z99" s="362"/>
      <c r="AA99" s="362"/>
      <c r="AB99" s="362"/>
      <c r="AC99" s="362"/>
      <c r="AD99" s="362">
        <f>0</f>
        <v>0</v>
      </c>
      <c r="AE99" s="363">
        <f t="shared" si="9"/>
        <v>0</v>
      </c>
      <c r="AF99" s="364"/>
    </row>
    <row r="100" spans="2:32" ht="25.15" customHeight="1" x14ac:dyDescent="0.25">
      <c r="B100" s="361" t="s">
        <v>638</v>
      </c>
      <c r="C100" s="362" t="str">
        <f>'[1]Formato de evaluación '!P2788</f>
        <v>k00+530</v>
      </c>
      <c r="D100" s="362" t="str">
        <f>'[1]Formato de evaluación '!P2790</f>
        <v>k00+535</v>
      </c>
      <c r="E100" s="362">
        <f>(5*D1)</f>
        <v>35.699999999999996</v>
      </c>
      <c r="F100" s="362"/>
      <c r="G100" s="362"/>
      <c r="H100" s="362"/>
      <c r="I100" s="362"/>
      <c r="J100" s="362"/>
      <c r="K100" s="362"/>
      <c r="L100" s="362"/>
      <c r="M100" s="362"/>
      <c r="N100" s="362"/>
      <c r="O100" s="362"/>
      <c r="P100" s="362"/>
      <c r="Q100" s="362"/>
      <c r="R100" s="362"/>
      <c r="S100" s="362"/>
      <c r="T100" s="362"/>
      <c r="U100" s="362"/>
      <c r="V100" s="362"/>
      <c r="W100" s="362"/>
      <c r="X100" s="362"/>
      <c r="Y100" s="362"/>
      <c r="Z100" s="362"/>
      <c r="AA100" s="362"/>
      <c r="AB100" s="362"/>
      <c r="AC100" s="362"/>
      <c r="AD100" s="362">
        <f>0</f>
        <v>0</v>
      </c>
      <c r="AE100" s="363">
        <f t="shared" si="9"/>
        <v>0</v>
      </c>
      <c r="AF100" s="364"/>
    </row>
    <row r="101" spans="2:32" ht="27.6" customHeight="1" x14ac:dyDescent="0.25">
      <c r="B101" s="361" t="s">
        <v>639</v>
      </c>
      <c r="C101" s="362" t="str">
        <f>'[1]Formato de evaluación '!P2815</f>
        <v>k00+535</v>
      </c>
      <c r="D101" s="362" t="str">
        <f>'[1]Formato de evaluación '!P2817</f>
        <v>k00+540</v>
      </c>
      <c r="E101" s="362">
        <f>5*D1</f>
        <v>35.699999999999996</v>
      </c>
      <c r="F101" s="362"/>
      <c r="G101" s="362"/>
      <c r="H101" s="362"/>
      <c r="I101" s="362"/>
      <c r="J101" s="362"/>
      <c r="K101" s="362"/>
      <c r="L101" s="362"/>
      <c r="M101" s="362"/>
      <c r="N101" s="362"/>
      <c r="O101" s="362"/>
      <c r="P101" s="362"/>
      <c r="Q101" s="362"/>
      <c r="R101" s="362"/>
      <c r="S101" s="362"/>
      <c r="T101" s="362"/>
      <c r="U101" s="362"/>
      <c r="V101" s="362"/>
      <c r="W101" s="362"/>
      <c r="X101" s="362"/>
      <c r="Y101" s="362"/>
      <c r="Z101" s="362"/>
      <c r="AA101" s="362"/>
      <c r="AB101" s="362"/>
      <c r="AC101" s="362"/>
      <c r="AD101" s="362">
        <f>0</f>
        <v>0</v>
      </c>
      <c r="AE101" s="363">
        <f t="shared" si="9"/>
        <v>0</v>
      </c>
      <c r="AF101" s="364"/>
    </row>
    <row r="102" spans="2:32" ht="25.15" customHeight="1" x14ac:dyDescent="0.25">
      <c r="B102" s="361" t="s">
        <v>640</v>
      </c>
      <c r="C102" s="362" t="str">
        <f>'[1]Formato de evaluación '!P2842</f>
        <v>k00+540</v>
      </c>
      <c r="D102" s="362" t="str">
        <f>'[1]Formato de evaluación '!P2844</f>
        <v>k00+545</v>
      </c>
      <c r="E102" s="362">
        <f>5*D1</f>
        <v>35.699999999999996</v>
      </c>
      <c r="F102" s="362"/>
      <c r="G102" s="362"/>
      <c r="H102" s="362"/>
      <c r="I102" s="362"/>
      <c r="J102" s="362"/>
      <c r="K102" s="362"/>
      <c r="L102" s="362"/>
      <c r="M102" s="362"/>
      <c r="N102" s="362"/>
      <c r="O102" s="362"/>
      <c r="P102" s="362"/>
      <c r="Q102" s="362"/>
      <c r="R102" s="362"/>
      <c r="S102" s="362"/>
      <c r="T102" s="362"/>
      <c r="U102" s="362"/>
      <c r="V102" s="362"/>
      <c r="W102" s="362"/>
      <c r="X102" s="362"/>
      <c r="Y102" s="362"/>
      <c r="Z102" s="362"/>
      <c r="AA102" s="362"/>
      <c r="AB102" s="362"/>
      <c r="AC102" s="362"/>
      <c r="AD102" s="362">
        <f>0</f>
        <v>0</v>
      </c>
      <c r="AE102" s="363">
        <f t="shared" si="9"/>
        <v>0</v>
      </c>
      <c r="AF102" s="364"/>
    </row>
    <row r="103" spans="2:32" ht="25.15" customHeight="1" x14ac:dyDescent="0.25">
      <c r="B103" s="361" t="s">
        <v>641</v>
      </c>
      <c r="C103" s="362" t="str">
        <f>'[1]Formato de evaluación '!P2869</f>
        <v>k00+545</v>
      </c>
      <c r="D103" s="362" t="str">
        <f>'[1]Formato de evaluación '!P2871</f>
        <v>k00+550</v>
      </c>
      <c r="E103" s="362">
        <f>5*D1</f>
        <v>35.699999999999996</v>
      </c>
      <c r="F103" s="362"/>
      <c r="G103" s="362"/>
      <c r="H103" s="362"/>
      <c r="I103" s="362"/>
      <c r="J103" s="362"/>
      <c r="K103" s="362"/>
      <c r="L103" s="362"/>
      <c r="M103" s="362"/>
      <c r="N103" s="362"/>
      <c r="O103" s="362"/>
      <c r="P103" s="362"/>
      <c r="Q103" s="362"/>
      <c r="R103" s="362"/>
      <c r="S103" s="362"/>
      <c r="T103" s="362"/>
      <c r="U103" s="362"/>
      <c r="V103" s="362"/>
      <c r="W103" s="362"/>
      <c r="X103" s="362"/>
      <c r="Y103" s="362"/>
      <c r="Z103" s="362"/>
      <c r="AA103" s="362"/>
      <c r="AB103" s="362"/>
      <c r="AC103" s="362"/>
      <c r="AD103" s="362">
        <f>0</f>
        <v>0</v>
      </c>
      <c r="AE103" s="363">
        <f t="shared" si="9"/>
        <v>0</v>
      </c>
      <c r="AF103" s="364"/>
    </row>
    <row r="104" spans="2:32" ht="22.9" customHeight="1" x14ac:dyDescent="0.25">
      <c r="B104" s="361" t="s">
        <v>642</v>
      </c>
      <c r="C104" s="362" t="str">
        <f>'[1]Formato de evaluación '!P2896</f>
        <v>k00+550</v>
      </c>
      <c r="D104" s="362" t="str">
        <f>'[1]Formato de evaluación '!P2898</f>
        <v>k00+555</v>
      </c>
      <c r="E104" s="362">
        <f>5*D1</f>
        <v>35.699999999999996</v>
      </c>
      <c r="F104" s="362"/>
      <c r="G104" s="362"/>
      <c r="H104" s="362"/>
      <c r="I104" s="362"/>
      <c r="J104" s="362"/>
      <c r="K104" s="362"/>
      <c r="L104" s="362"/>
      <c r="M104" s="362"/>
      <c r="N104" s="362"/>
      <c r="O104" s="362"/>
      <c r="P104" s="362"/>
      <c r="Q104" s="362"/>
      <c r="R104" s="362"/>
      <c r="S104" s="362"/>
      <c r="T104" s="362"/>
      <c r="U104" s="362"/>
      <c r="V104" s="362"/>
      <c r="W104" s="362"/>
      <c r="X104" s="362"/>
      <c r="Y104" s="362"/>
      <c r="Z104" s="362"/>
      <c r="AA104" s="362"/>
      <c r="AB104" s="362"/>
      <c r="AC104" s="362"/>
      <c r="AD104" s="362">
        <f>0</f>
        <v>0</v>
      </c>
      <c r="AE104" s="363">
        <f t="shared" si="9"/>
        <v>0</v>
      </c>
      <c r="AF104" s="364"/>
    </row>
    <row r="105" spans="2:32" ht="24.6" customHeight="1" x14ac:dyDescent="0.25">
      <c r="B105" s="361" t="s">
        <v>643</v>
      </c>
      <c r="C105" s="362" t="str">
        <f>'[1]Formato de evaluación '!P2923</f>
        <v>k00+555</v>
      </c>
      <c r="D105" s="362" t="str">
        <f>'[1]Formato de evaluación '!P2925</f>
        <v>k00+560</v>
      </c>
      <c r="E105" s="362">
        <f>5*D1</f>
        <v>35.699999999999996</v>
      </c>
      <c r="F105" s="362"/>
      <c r="G105" s="362"/>
      <c r="H105" s="362"/>
      <c r="I105" s="362"/>
      <c r="J105" s="362"/>
      <c r="K105" s="362"/>
      <c r="L105" s="362"/>
      <c r="M105" s="362"/>
      <c r="N105" s="362"/>
      <c r="O105" s="362"/>
      <c r="P105" s="362"/>
      <c r="Q105" s="362"/>
      <c r="R105" s="362"/>
      <c r="S105" s="362"/>
      <c r="T105" s="362"/>
      <c r="U105" s="362"/>
      <c r="V105" s="362"/>
      <c r="W105" s="362"/>
      <c r="X105" s="362"/>
      <c r="Y105" s="362"/>
      <c r="Z105" s="362"/>
      <c r="AA105" s="362"/>
      <c r="AB105" s="362"/>
      <c r="AC105" s="362"/>
      <c r="AD105" s="362">
        <f>0</f>
        <v>0</v>
      </c>
      <c r="AE105" s="363">
        <f t="shared" si="9"/>
        <v>0</v>
      </c>
      <c r="AF105" s="364"/>
    </row>
    <row r="106" spans="2:32" ht="23.45" customHeight="1" x14ac:dyDescent="0.25">
      <c r="B106" s="361" t="s">
        <v>644</v>
      </c>
      <c r="C106" s="362" t="str">
        <f>'[1]Formato de evaluación '!P2950</f>
        <v>k00+560</v>
      </c>
      <c r="D106" s="362" t="str">
        <f>'[1]Formato de evaluación '!P2952</f>
        <v>k00+565</v>
      </c>
      <c r="E106" s="362">
        <f>5*D1</f>
        <v>35.699999999999996</v>
      </c>
      <c r="F106" s="362"/>
      <c r="G106" s="362"/>
      <c r="H106" s="362"/>
      <c r="I106" s="362"/>
      <c r="J106" s="362"/>
      <c r="K106" s="362"/>
      <c r="L106" s="362"/>
      <c r="M106" s="362"/>
      <c r="N106" s="362"/>
      <c r="O106" s="362"/>
      <c r="P106" s="362"/>
      <c r="Q106" s="362"/>
      <c r="R106" s="362"/>
      <c r="S106" s="362"/>
      <c r="T106" s="362"/>
      <c r="U106" s="362"/>
      <c r="V106" s="362"/>
      <c r="W106" s="362"/>
      <c r="X106" s="362"/>
      <c r="Y106" s="362"/>
      <c r="Z106" s="362"/>
      <c r="AA106" s="362"/>
      <c r="AB106" s="362"/>
      <c r="AC106" s="362"/>
      <c r="AD106" s="362">
        <f>0</f>
        <v>0</v>
      </c>
      <c r="AE106" s="363">
        <f t="shared" si="9"/>
        <v>0</v>
      </c>
      <c r="AF106" s="364"/>
    </row>
    <row r="107" spans="2:32" ht="26.45" customHeight="1" x14ac:dyDescent="0.25">
      <c r="B107" s="367" t="s">
        <v>645</v>
      </c>
      <c r="C107" s="362" t="str">
        <f>'[1]Formato de evaluación '!P2978</f>
        <v>k00+565</v>
      </c>
      <c r="D107" s="362" t="str">
        <f>'[1]Formato de evaluación '!P2980</f>
        <v>k00+570</v>
      </c>
      <c r="E107" s="362">
        <f>5*D1</f>
        <v>35.699999999999996</v>
      </c>
      <c r="F107" s="362"/>
      <c r="G107" s="362">
        <f>2.86*0.01</f>
        <v>2.86E-2</v>
      </c>
      <c r="H107" s="362"/>
      <c r="I107" s="362"/>
      <c r="J107" s="362"/>
      <c r="K107" s="362"/>
      <c r="L107" s="362"/>
      <c r="M107" s="362"/>
      <c r="N107" s="362"/>
      <c r="O107" s="362"/>
      <c r="P107" s="362"/>
      <c r="Q107" s="362"/>
      <c r="R107" s="362"/>
      <c r="S107" s="362"/>
      <c r="T107" s="362"/>
      <c r="U107" s="362"/>
      <c r="V107" s="362"/>
      <c r="W107" s="362"/>
      <c r="X107" s="362"/>
      <c r="Y107" s="362"/>
      <c r="Z107" s="362"/>
      <c r="AA107" s="362"/>
      <c r="AB107" s="362"/>
      <c r="AC107" s="362"/>
      <c r="AD107" s="362">
        <f>G107</f>
        <v>2.86E-2</v>
      </c>
      <c r="AE107" s="363">
        <f t="shared" si="9"/>
        <v>8.011204481792718E-4</v>
      </c>
      <c r="AF107" s="364"/>
    </row>
    <row r="108" spans="2:32" ht="24.6" customHeight="1" x14ac:dyDescent="0.25">
      <c r="B108" s="361" t="s">
        <v>646</v>
      </c>
      <c r="C108" s="362" t="str">
        <f>'[1]Formato de evaluación '!P3007</f>
        <v>k00+570</v>
      </c>
      <c r="D108" s="362" t="str">
        <f>'[1]Formato de evaluación '!P3009</f>
        <v>k00+575</v>
      </c>
      <c r="E108" s="362">
        <f>5*D1</f>
        <v>35.699999999999996</v>
      </c>
      <c r="F108" s="362"/>
      <c r="G108" s="362"/>
      <c r="H108" s="362"/>
      <c r="I108" s="362"/>
      <c r="J108" s="362"/>
      <c r="K108" s="362"/>
      <c r="L108" s="362"/>
      <c r="M108" s="362"/>
      <c r="N108" s="362"/>
      <c r="O108" s="362"/>
      <c r="P108" s="362"/>
      <c r="Q108" s="362"/>
      <c r="R108" s="362"/>
      <c r="S108" s="362"/>
      <c r="T108" s="362"/>
      <c r="U108" s="362"/>
      <c r="V108" s="362"/>
      <c r="W108" s="362"/>
      <c r="X108" s="362"/>
      <c r="Y108" s="362"/>
      <c r="Z108" s="362"/>
      <c r="AA108" s="362"/>
      <c r="AB108" s="362"/>
      <c r="AC108" s="362"/>
      <c r="AD108" s="362">
        <f>0</f>
        <v>0</v>
      </c>
      <c r="AE108" s="363">
        <f t="shared" si="9"/>
        <v>0</v>
      </c>
      <c r="AF108" s="364"/>
    </row>
    <row r="109" spans="2:32" ht="22.9" customHeight="1" x14ac:dyDescent="0.25">
      <c r="B109" s="361" t="s">
        <v>647</v>
      </c>
      <c r="C109" s="362" t="str">
        <f>'[1]Formato de evaluación '!P3034</f>
        <v>k00+575</v>
      </c>
      <c r="D109" s="362" t="str">
        <f>'[1]Formato de evaluación '!P3036</f>
        <v>k00+580</v>
      </c>
      <c r="E109" s="362">
        <f>5*D1</f>
        <v>35.699999999999996</v>
      </c>
      <c r="F109" s="362"/>
      <c r="G109" s="362"/>
      <c r="H109" s="362"/>
      <c r="I109" s="362"/>
      <c r="J109" s="362"/>
      <c r="K109" s="362"/>
      <c r="L109" s="362"/>
      <c r="M109" s="362"/>
      <c r="N109" s="362"/>
      <c r="O109" s="362"/>
      <c r="P109" s="362"/>
      <c r="Q109" s="362"/>
      <c r="R109" s="362"/>
      <c r="S109" s="362"/>
      <c r="T109" s="362"/>
      <c r="U109" s="362"/>
      <c r="V109" s="362"/>
      <c r="W109" s="362"/>
      <c r="X109" s="362"/>
      <c r="Y109" s="362"/>
      <c r="Z109" s="362"/>
      <c r="AA109" s="362"/>
      <c r="AB109" s="362"/>
      <c r="AC109" s="362"/>
      <c r="AD109" s="362">
        <f>0</f>
        <v>0</v>
      </c>
      <c r="AE109" s="363">
        <f t="shared" si="9"/>
        <v>0</v>
      </c>
      <c r="AF109" s="364"/>
    </row>
    <row r="110" spans="2:32" ht="22.9" customHeight="1" x14ac:dyDescent="0.25">
      <c r="B110" s="361" t="s">
        <v>648</v>
      </c>
      <c r="C110" s="362" t="str">
        <f>'[1]Formato de evaluación '!P3062</f>
        <v>k00+580</v>
      </c>
      <c r="D110" s="362" t="str">
        <f>'[1]Formato de evaluación '!P3064</f>
        <v>k00+585</v>
      </c>
      <c r="E110" s="362">
        <f>5*D1</f>
        <v>35.699999999999996</v>
      </c>
      <c r="F110" s="362"/>
      <c r="G110" s="362"/>
      <c r="H110" s="362"/>
      <c r="I110" s="362"/>
      <c r="J110" s="362"/>
      <c r="K110" s="362"/>
      <c r="L110" s="362"/>
      <c r="M110" s="362"/>
      <c r="N110" s="362"/>
      <c r="O110" s="362"/>
      <c r="P110" s="362"/>
      <c r="Q110" s="362"/>
      <c r="R110" s="362"/>
      <c r="S110" s="362"/>
      <c r="T110" s="362"/>
      <c r="U110" s="362"/>
      <c r="V110" s="362"/>
      <c r="W110" s="362"/>
      <c r="X110" s="362"/>
      <c r="Y110" s="362"/>
      <c r="Z110" s="362"/>
      <c r="AA110" s="362"/>
      <c r="AB110" s="362"/>
      <c r="AC110" s="362"/>
      <c r="AD110" s="362">
        <f>0</f>
        <v>0</v>
      </c>
      <c r="AE110" s="363">
        <f t="shared" si="9"/>
        <v>0</v>
      </c>
      <c r="AF110" s="364"/>
    </row>
    <row r="111" spans="2:32" ht="30" customHeight="1" x14ac:dyDescent="0.25">
      <c r="B111" s="367" t="s">
        <v>649</v>
      </c>
      <c r="C111" s="362" t="str">
        <f>'[1]Formato de evaluación '!P3090</f>
        <v>k00+585</v>
      </c>
      <c r="D111" s="362" t="str">
        <f>'[1]Formato de evaluación '!P3092</f>
        <v>k00+590</v>
      </c>
      <c r="E111" s="362">
        <f>5*D1</f>
        <v>35.699999999999996</v>
      </c>
      <c r="F111" s="362"/>
      <c r="G111" s="362"/>
      <c r="H111" s="362"/>
      <c r="I111" s="362"/>
      <c r="J111" s="362"/>
      <c r="K111" s="362"/>
      <c r="L111" s="362"/>
      <c r="M111" s="362"/>
      <c r="N111" s="362"/>
      <c r="O111" s="362"/>
      <c r="P111" s="362"/>
      <c r="Q111" s="362"/>
      <c r="R111" s="362"/>
      <c r="S111" s="362"/>
      <c r="T111" s="362"/>
      <c r="U111" s="362">
        <f>0.2*0.03</f>
        <v>6.0000000000000001E-3</v>
      </c>
      <c r="V111" s="362"/>
      <c r="W111" s="362"/>
      <c r="X111" s="362"/>
      <c r="Y111" s="362"/>
      <c r="Z111" s="362"/>
      <c r="AA111" s="362"/>
      <c r="AB111" s="362"/>
      <c r="AC111" s="362"/>
      <c r="AD111" s="362">
        <f>U111</f>
        <v>6.0000000000000001E-3</v>
      </c>
      <c r="AE111" s="363">
        <f t="shared" si="9"/>
        <v>1.6806722689075633E-4</v>
      </c>
      <c r="AF111" s="364"/>
    </row>
    <row r="112" spans="2:32" ht="23.45" customHeight="1" x14ac:dyDescent="0.25">
      <c r="B112" s="361" t="s">
        <v>650</v>
      </c>
      <c r="C112" s="362" t="str">
        <f>'[1]Formato de evaluación '!P3119</f>
        <v>k00+590</v>
      </c>
      <c r="D112" s="362" t="str">
        <f>'[1]Formato de evaluación '!P3121</f>
        <v>k00+595</v>
      </c>
      <c r="E112" s="362">
        <f>5*D1</f>
        <v>35.699999999999996</v>
      </c>
      <c r="F112" s="362"/>
      <c r="G112" s="362"/>
      <c r="H112" s="362"/>
      <c r="I112" s="362"/>
      <c r="J112" s="362"/>
      <c r="K112" s="362"/>
      <c r="L112" s="362"/>
      <c r="M112" s="362"/>
      <c r="N112" s="362"/>
      <c r="O112" s="362"/>
      <c r="P112" s="362"/>
      <c r="Q112" s="362"/>
      <c r="R112" s="362"/>
      <c r="S112" s="362"/>
      <c r="T112" s="362"/>
      <c r="U112" s="362"/>
      <c r="V112" s="362"/>
      <c r="W112" s="362"/>
      <c r="X112" s="362"/>
      <c r="Y112" s="362"/>
      <c r="Z112" s="362"/>
      <c r="AA112" s="362">
        <f>2.16*0.0457</f>
        <v>9.8712000000000008E-2</v>
      </c>
      <c r="AB112" s="362"/>
      <c r="AC112" s="362"/>
      <c r="AD112" s="362">
        <f>AA112</f>
        <v>9.8712000000000008E-2</v>
      </c>
      <c r="AE112" s="363">
        <f t="shared" si="9"/>
        <v>2.7650420168067232E-3</v>
      </c>
      <c r="AF112" s="364"/>
    </row>
    <row r="113" spans="2:32" ht="22.9" customHeight="1" x14ac:dyDescent="0.25">
      <c r="B113" s="361" t="s">
        <v>651</v>
      </c>
      <c r="C113" s="362" t="str">
        <f>'[1]Formato de evaluación '!P3149</f>
        <v>k00+595</v>
      </c>
      <c r="D113" s="362" t="str">
        <f>'[1]Formato de evaluación '!P3151</f>
        <v>k00+600</v>
      </c>
      <c r="E113" s="362">
        <f>5*D1</f>
        <v>35.699999999999996</v>
      </c>
      <c r="F113" s="362"/>
      <c r="G113" s="362"/>
      <c r="H113" s="362"/>
      <c r="I113" s="362"/>
      <c r="J113" s="362"/>
      <c r="K113" s="362"/>
      <c r="L113" s="362"/>
      <c r="M113" s="362"/>
      <c r="N113" s="362"/>
      <c r="O113" s="362"/>
      <c r="P113" s="362"/>
      <c r="Q113" s="362"/>
      <c r="R113" s="362">
        <f>5*1.3</f>
        <v>6.5</v>
      </c>
      <c r="S113" s="362"/>
      <c r="T113" s="362"/>
      <c r="U113" s="362"/>
      <c r="V113" s="362"/>
      <c r="W113" s="362"/>
      <c r="X113" s="362"/>
      <c r="Y113" s="362"/>
      <c r="Z113" s="362"/>
      <c r="AA113" s="362"/>
      <c r="AB113" s="362"/>
      <c r="AC113" s="362"/>
      <c r="AD113" s="362">
        <f>R113</f>
        <v>6.5</v>
      </c>
      <c r="AE113" s="363">
        <f t="shared" si="9"/>
        <v>0.18207282913165268</v>
      </c>
      <c r="AF113" s="364"/>
    </row>
    <row r="114" spans="2:32" ht="26.45" customHeight="1" x14ac:dyDescent="0.25">
      <c r="B114" s="361" t="s">
        <v>652</v>
      </c>
      <c r="C114" s="362" t="str">
        <f>'[1]Formato de evaluación '!P3180</f>
        <v>k00+600</v>
      </c>
      <c r="D114" s="362" t="str">
        <f>'[1]Formato de evaluación '!P3182</f>
        <v>k00+605</v>
      </c>
      <c r="E114" s="362">
        <f>5*D1</f>
        <v>35.699999999999996</v>
      </c>
      <c r="F114" s="362"/>
      <c r="G114" s="362"/>
      <c r="H114" s="362"/>
      <c r="I114" s="362"/>
      <c r="J114" s="362"/>
      <c r="K114" s="362"/>
      <c r="L114" s="362"/>
      <c r="M114" s="362"/>
      <c r="N114" s="362"/>
      <c r="O114" s="362"/>
      <c r="P114" s="362"/>
      <c r="Q114" s="362"/>
      <c r="R114" s="362">
        <f>5*1.3</f>
        <v>6.5</v>
      </c>
      <c r="S114" s="362"/>
      <c r="T114" s="362"/>
      <c r="U114" s="362"/>
      <c r="V114" s="362"/>
      <c r="W114" s="362"/>
      <c r="X114" s="362"/>
      <c r="Y114" s="362"/>
      <c r="Z114" s="362"/>
      <c r="AA114" s="362"/>
      <c r="AB114" s="362"/>
      <c r="AC114" s="362"/>
      <c r="AD114" s="362">
        <f>R114</f>
        <v>6.5</v>
      </c>
      <c r="AE114" s="363">
        <f t="shared" si="9"/>
        <v>0.18207282913165268</v>
      </c>
      <c r="AF114" s="364"/>
    </row>
    <row r="115" spans="2:32" ht="22.9" customHeight="1" x14ac:dyDescent="0.25">
      <c r="B115" s="361" t="s">
        <v>653</v>
      </c>
      <c r="C115" s="362" t="str">
        <f>'[1]Formato de evaluación '!P3211</f>
        <v>k00+605</v>
      </c>
      <c r="D115" s="362" t="str">
        <f>'[1]Formato de evaluación '!P3213</f>
        <v>k00+610</v>
      </c>
      <c r="E115" s="362">
        <f>5*D1</f>
        <v>35.699999999999996</v>
      </c>
      <c r="F115" s="362"/>
      <c r="G115" s="362"/>
      <c r="H115" s="362"/>
      <c r="I115" s="362"/>
      <c r="J115" s="362"/>
      <c r="K115" s="362"/>
      <c r="L115" s="362"/>
      <c r="M115" s="362"/>
      <c r="N115" s="362"/>
      <c r="O115" s="362"/>
      <c r="P115" s="362"/>
      <c r="Q115" s="362"/>
      <c r="R115" s="362">
        <f>5*1.3</f>
        <v>6.5</v>
      </c>
      <c r="S115" s="362"/>
      <c r="T115" s="362"/>
      <c r="U115" s="362"/>
      <c r="V115" s="362"/>
      <c r="W115" s="362"/>
      <c r="X115" s="362"/>
      <c r="Y115" s="362"/>
      <c r="Z115" s="362"/>
      <c r="AA115" s="362"/>
      <c r="AB115" s="362"/>
      <c r="AC115" s="362"/>
      <c r="AD115" s="362">
        <f>R115</f>
        <v>6.5</v>
      </c>
      <c r="AE115" s="363">
        <f t="shared" si="9"/>
        <v>0.18207282913165268</v>
      </c>
      <c r="AF115" s="364"/>
    </row>
    <row r="116" spans="2:32" ht="24" customHeight="1" x14ac:dyDescent="0.25">
      <c r="B116" s="361" t="s">
        <v>654</v>
      </c>
      <c r="C116" s="362" t="str">
        <f>'[1]Formato de evaluación '!P3242</f>
        <v>k00+610</v>
      </c>
      <c r="D116" s="362" t="str">
        <f>'[1]Formato de evaluación '!P3244</f>
        <v>k00+615</v>
      </c>
      <c r="E116" s="362">
        <f>5*D1</f>
        <v>35.699999999999996</v>
      </c>
      <c r="F116" s="362"/>
      <c r="G116" s="362"/>
      <c r="H116" s="362"/>
      <c r="I116" s="362"/>
      <c r="J116" s="362"/>
      <c r="K116" s="362"/>
      <c r="L116" s="362"/>
      <c r="M116" s="362"/>
      <c r="N116" s="362"/>
      <c r="O116" s="362"/>
      <c r="P116" s="362"/>
      <c r="Q116" s="362"/>
      <c r="R116" s="362"/>
      <c r="S116" s="362"/>
      <c r="T116" s="362"/>
      <c r="U116" s="362"/>
      <c r="V116" s="362"/>
      <c r="W116" s="362"/>
      <c r="X116" s="362"/>
      <c r="Y116" s="362"/>
      <c r="Z116" s="362"/>
      <c r="AA116" s="362"/>
      <c r="AB116" s="362"/>
      <c r="AC116" s="362"/>
      <c r="AD116" s="362">
        <f>0</f>
        <v>0</v>
      </c>
      <c r="AE116" s="363">
        <f t="shared" si="9"/>
        <v>0</v>
      </c>
      <c r="AF116" s="364"/>
    </row>
    <row r="117" spans="2:32" ht="24.6" customHeight="1" x14ac:dyDescent="0.25">
      <c r="B117" s="361" t="s">
        <v>655</v>
      </c>
      <c r="C117" s="362" t="str">
        <f>'[1]Formato de evaluación '!P3269</f>
        <v>k00+615</v>
      </c>
      <c r="D117" s="362" t="str">
        <f>'[1]Formato de evaluación '!P3271</f>
        <v>k00+620</v>
      </c>
      <c r="E117" s="362">
        <f>5*D1</f>
        <v>35.699999999999996</v>
      </c>
      <c r="F117" s="362"/>
      <c r="G117" s="362"/>
      <c r="H117" s="362"/>
      <c r="I117" s="362"/>
      <c r="J117" s="362"/>
      <c r="K117" s="362"/>
      <c r="L117" s="362"/>
      <c r="M117" s="362"/>
      <c r="N117" s="362"/>
      <c r="O117" s="362"/>
      <c r="P117" s="362"/>
      <c r="Q117" s="362"/>
      <c r="R117" s="362">
        <f>5*1.3</f>
        <v>6.5</v>
      </c>
      <c r="S117" s="362"/>
      <c r="T117" s="362"/>
      <c r="U117" s="362"/>
      <c r="V117" s="362"/>
      <c r="W117" s="362"/>
      <c r="X117" s="362"/>
      <c r="Y117" s="362"/>
      <c r="Z117" s="362"/>
      <c r="AA117" s="362"/>
      <c r="AB117" s="362"/>
      <c r="AC117" s="362"/>
      <c r="AD117" s="362">
        <f>R117</f>
        <v>6.5</v>
      </c>
      <c r="AE117" s="363">
        <f t="shared" si="9"/>
        <v>0.18207282913165268</v>
      </c>
      <c r="AF117" s="364"/>
    </row>
    <row r="118" spans="2:32" ht="25.15" customHeight="1" x14ac:dyDescent="0.25">
      <c r="B118" s="361" t="s">
        <v>656</v>
      </c>
      <c r="C118" s="362" t="str">
        <f>'[1]Formato de evaluación '!P3300</f>
        <v>k00+620</v>
      </c>
      <c r="D118" s="362" t="str">
        <f>'[1]Formato de evaluación '!P3302</f>
        <v>k00+625</v>
      </c>
      <c r="E118" s="362">
        <f>5*D1</f>
        <v>35.699999999999996</v>
      </c>
      <c r="F118" s="362"/>
      <c r="G118" s="362"/>
      <c r="H118" s="362"/>
      <c r="I118" s="362"/>
      <c r="J118" s="362"/>
      <c r="K118" s="362"/>
      <c r="L118" s="362"/>
      <c r="M118" s="362"/>
      <c r="N118" s="362"/>
      <c r="O118" s="362"/>
      <c r="P118" s="362"/>
      <c r="Q118" s="362"/>
      <c r="R118" s="362">
        <f>5*1.3</f>
        <v>6.5</v>
      </c>
      <c r="S118" s="362"/>
      <c r="T118" s="362"/>
      <c r="U118" s="362"/>
      <c r="V118" s="362"/>
      <c r="W118" s="362"/>
      <c r="X118" s="362"/>
      <c r="Y118" s="362"/>
      <c r="Z118" s="362"/>
      <c r="AA118" s="362"/>
      <c r="AB118" s="362"/>
      <c r="AC118" s="362"/>
      <c r="AD118" s="362">
        <f>R118</f>
        <v>6.5</v>
      </c>
      <c r="AE118" s="363">
        <f t="shared" si="9"/>
        <v>0.18207282913165268</v>
      </c>
      <c r="AF118" s="364"/>
    </row>
    <row r="119" spans="2:32" ht="23.45" customHeight="1" x14ac:dyDescent="0.25">
      <c r="B119" s="361" t="s">
        <v>657</v>
      </c>
      <c r="C119" s="362" t="str">
        <f>'[1]Formato de evaluación '!P3331</f>
        <v>k00+625</v>
      </c>
      <c r="D119" s="362" t="str">
        <f>'[1]Formato de evaluación '!P3333</f>
        <v>k00+630</v>
      </c>
      <c r="E119" s="362">
        <f>5*D1</f>
        <v>35.699999999999996</v>
      </c>
      <c r="F119" s="362"/>
      <c r="G119" s="362"/>
      <c r="H119" s="362"/>
      <c r="I119" s="362"/>
      <c r="J119" s="362"/>
      <c r="K119" s="362"/>
      <c r="L119" s="362"/>
      <c r="M119" s="362"/>
      <c r="N119" s="362"/>
      <c r="O119" s="362"/>
      <c r="P119" s="362"/>
      <c r="Q119" s="362"/>
      <c r="R119" s="362"/>
      <c r="S119" s="362">
        <f>5*1.3</f>
        <v>6.5</v>
      </c>
      <c r="T119" s="362">
        <f>5*1.1</f>
        <v>5.5</v>
      </c>
      <c r="U119" s="362"/>
      <c r="V119" s="362"/>
      <c r="W119" s="362"/>
      <c r="X119" s="362"/>
      <c r="Y119" s="362"/>
      <c r="Z119" s="362"/>
      <c r="AA119" s="362"/>
      <c r="AB119" s="362"/>
      <c r="AC119" s="362"/>
      <c r="AD119" s="362">
        <f>S119+T119</f>
        <v>12</v>
      </c>
      <c r="AE119" s="363">
        <f t="shared" si="9"/>
        <v>0.33613445378151263</v>
      </c>
      <c r="AF119" s="364"/>
    </row>
    <row r="120" spans="2:32" ht="31.15" customHeight="1" x14ac:dyDescent="0.25">
      <c r="B120" s="361" t="s">
        <v>658</v>
      </c>
      <c r="C120" s="362" t="str">
        <f>'[1]Formato de evaluación '!P3362</f>
        <v>k00+630</v>
      </c>
      <c r="D120" s="362" t="str">
        <f>'[1]Formato de evaluación '!P3364</f>
        <v>k00+635</v>
      </c>
      <c r="E120" s="362">
        <f>5*D1</f>
        <v>35.699999999999996</v>
      </c>
      <c r="F120" s="362"/>
      <c r="G120" s="362"/>
      <c r="H120" s="362"/>
      <c r="I120" s="362"/>
      <c r="J120" s="362"/>
      <c r="K120" s="362"/>
      <c r="L120" s="362"/>
      <c r="M120" s="362"/>
      <c r="N120" s="362"/>
      <c r="O120" s="362"/>
      <c r="P120" s="362"/>
      <c r="Q120" s="362"/>
      <c r="R120" s="362"/>
      <c r="S120" s="362">
        <f>5*1.3</f>
        <v>6.5</v>
      </c>
      <c r="T120" s="362">
        <f>5*1.3</f>
        <v>6.5</v>
      </c>
      <c r="U120" s="362"/>
      <c r="V120" s="362"/>
      <c r="W120" s="362"/>
      <c r="X120" s="362"/>
      <c r="Y120" s="362"/>
      <c r="Z120" s="362"/>
      <c r="AA120" s="362"/>
      <c r="AB120" s="362"/>
      <c r="AC120" s="362"/>
      <c r="AD120" s="362">
        <f>S120+T120</f>
        <v>13</v>
      </c>
      <c r="AE120" s="363">
        <f t="shared" si="9"/>
        <v>0.36414565826330536</v>
      </c>
      <c r="AF120" s="364"/>
    </row>
    <row r="121" spans="2:32" ht="24.6" customHeight="1" x14ac:dyDescent="0.25">
      <c r="B121" s="361" t="s">
        <v>659</v>
      </c>
      <c r="C121" s="362" t="str">
        <f>'[1]Formato de evaluación '!P3393</f>
        <v>k00+635</v>
      </c>
      <c r="D121" s="362" t="str">
        <f>'[1]Formato de evaluación '!P3395</f>
        <v>k00+640</v>
      </c>
      <c r="E121" s="362">
        <f>5*D1</f>
        <v>35.699999999999996</v>
      </c>
      <c r="F121" s="362"/>
      <c r="G121" s="362"/>
      <c r="H121" s="362"/>
      <c r="I121" s="362"/>
      <c r="J121" s="362"/>
      <c r="K121" s="362"/>
      <c r="L121" s="362"/>
      <c r="M121" s="362"/>
      <c r="N121" s="362"/>
      <c r="O121" s="362"/>
      <c r="P121" s="362"/>
      <c r="Q121" s="362"/>
      <c r="R121" s="362"/>
      <c r="S121" s="362">
        <f>5*1.3</f>
        <v>6.5</v>
      </c>
      <c r="T121" s="362">
        <f>5*1.3</f>
        <v>6.5</v>
      </c>
      <c r="U121" s="362"/>
      <c r="V121" s="362"/>
      <c r="W121" s="362"/>
      <c r="X121" s="362"/>
      <c r="Y121" s="362"/>
      <c r="Z121" s="362"/>
      <c r="AA121" s="362"/>
      <c r="AB121" s="362"/>
      <c r="AC121" s="362"/>
      <c r="AD121" s="362">
        <f>S121+T121</f>
        <v>13</v>
      </c>
      <c r="AE121" s="363">
        <f t="shared" si="9"/>
        <v>0.36414565826330536</v>
      </c>
      <c r="AF121" s="364"/>
    </row>
    <row r="122" spans="2:32" ht="25.15" customHeight="1" x14ac:dyDescent="0.25">
      <c r="B122" s="361" t="s">
        <v>660</v>
      </c>
      <c r="C122" s="362" t="str">
        <f>'[1]Formato de evaluación '!P3424</f>
        <v>k00+640</v>
      </c>
      <c r="D122" s="362" t="str">
        <f>'[1]Formato de evaluación '!P3426</f>
        <v>k00+645</v>
      </c>
      <c r="E122" s="362">
        <f>5*D1</f>
        <v>35.699999999999996</v>
      </c>
      <c r="F122" s="362"/>
      <c r="G122" s="362"/>
      <c r="H122" s="362"/>
      <c r="I122" s="362"/>
      <c r="J122" s="362"/>
      <c r="K122" s="362"/>
      <c r="L122" s="362"/>
      <c r="M122" s="362"/>
      <c r="N122" s="362"/>
      <c r="O122" s="362"/>
      <c r="P122" s="362"/>
      <c r="Q122" s="362"/>
      <c r="R122" s="362"/>
      <c r="S122" s="362"/>
      <c r="T122" s="362"/>
      <c r="U122" s="362"/>
      <c r="V122" s="362"/>
      <c r="W122" s="362"/>
      <c r="X122" s="362"/>
      <c r="Y122" s="362"/>
      <c r="Z122" s="362"/>
      <c r="AA122" s="362"/>
      <c r="AB122" s="362"/>
      <c r="AC122" s="362"/>
      <c r="AD122" s="362">
        <f>0</f>
        <v>0</v>
      </c>
      <c r="AE122" s="363">
        <f t="shared" si="9"/>
        <v>0</v>
      </c>
      <c r="AF122" s="364"/>
    </row>
    <row r="123" spans="2:32" ht="22.9" customHeight="1" x14ac:dyDescent="0.25">
      <c r="B123" s="361" t="s">
        <v>661</v>
      </c>
      <c r="C123" s="362" t="str">
        <f>'[1]Formato de evaluación '!P3451</f>
        <v>k00+645</v>
      </c>
      <c r="D123" s="362" t="str">
        <f>'[1]Formato de evaluación '!P3453</f>
        <v>k00+650</v>
      </c>
      <c r="E123" s="362">
        <f>5*D1</f>
        <v>35.699999999999996</v>
      </c>
      <c r="F123" s="362"/>
      <c r="G123" s="362"/>
      <c r="H123" s="362"/>
      <c r="I123" s="362"/>
      <c r="J123" s="362"/>
      <c r="K123" s="362"/>
      <c r="L123" s="362"/>
      <c r="M123" s="362"/>
      <c r="N123" s="362"/>
      <c r="O123" s="362"/>
      <c r="P123" s="362"/>
      <c r="Q123" s="362"/>
      <c r="R123" s="362"/>
      <c r="S123" s="362"/>
      <c r="T123" s="362"/>
      <c r="U123" s="362"/>
      <c r="V123" s="362"/>
      <c r="W123" s="362"/>
      <c r="X123" s="362"/>
      <c r="Y123" s="362"/>
      <c r="Z123" s="362"/>
      <c r="AA123" s="362"/>
      <c r="AB123" s="362"/>
      <c r="AC123" s="362"/>
      <c r="AD123" s="362">
        <f>0</f>
        <v>0</v>
      </c>
      <c r="AE123" s="363">
        <f t="shared" si="9"/>
        <v>0</v>
      </c>
      <c r="AF123" s="364"/>
    </row>
    <row r="124" spans="2:32" ht="30" customHeight="1" x14ac:dyDescent="0.25">
      <c r="B124" s="361" t="s">
        <v>662</v>
      </c>
      <c r="C124" s="362" t="str">
        <f>'[1]Formato de evaluación '!P3478</f>
        <v>k00+650</v>
      </c>
      <c r="D124" s="362" t="str">
        <f>'[1]Formato de evaluación '!P3480</f>
        <v>k00+660</v>
      </c>
      <c r="E124" s="362">
        <f>5*D1</f>
        <v>35.699999999999996</v>
      </c>
      <c r="F124" s="362"/>
      <c r="G124" s="362"/>
      <c r="H124" s="362"/>
      <c r="I124" s="362"/>
      <c r="J124" s="362"/>
      <c r="K124" s="362"/>
      <c r="L124" s="362"/>
      <c r="M124" s="362"/>
      <c r="N124" s="362"/>
      <c r="O124" s="362"/>
      <c r="P124" s="362"/>
      <c r="Q124" s="362"/>
      <c r="R124" s="362"/>
      <c r="S124" s="362"/>
      <c r="T124" s="362"/>
      <c r="U124" s="362"/>
      <c r="V124" s="362"/>
      <c r="W124" s="362"/>
      <c r="X124" s="362"/>
      <c r="Y124" s="362"/>
      <c r="Z124" s="362"/>
      <c r="AA124" s="362"/>
      <c r="AB124" s="362"/>
      <c r="AC124" s="362"/>
      <c r="AD124" s="362">
        <f>0</f>
        <v>0</v>
      </c>
      <c r="AE124" s="363">
        <f t="shared" si="9"/>
        <v>0</v>
      </c>
      <c r="AF124" s="364"/>
    </row>
    <row r="125" spans="2:32" ht="24.6" customHeight="1" x14ac:dyDescent="0.25">
      <c r="B125" s="361" t="s">
        <v>663</v>
      </c>
      <c r="C125" s="362" t="str">
        <f>'[1]Formato de evaluación '!P3505</f>
        <v>k00+660</v>
      </c>
      <c r="D125" s="362" t="str">
        <f>'[1]Formato de evaluación '!P3507</f>
        <v>k00+730</v>
      </c>
      <c r="E125" s="362">
        <f>70*D1</f>
        <v>499.79999999999995</v>
      </c>
      <c r="F125" s="362"/>
      <c r="G125" s="362"/>
      <c r="H125" s="362"/>
      <c r="I125" s="362"/>
      <c r="J125" s="362"/>
      <c r="K125" s="362"/>
      <c r="L125" s="362"/>
      <c r="M125" s="362"/>
      <c r="N125" s="362"/>
      <c r="O125" s="362"/>
      <c r="P125" s="362"/>
      <c r="Q125" s="362"/>
      <c r="R125" s="362"/>
      <c r="S125" s="362"/>
      <c r="T125" s="362"/>
      <c r="U125" s="362"/>
      <c r="V125" s="362"/>
      <c r="W125" s="362"/>
      <c r="X125" s="362"/>
      <c r="Y125" s="362"/>
      <c r="Z125" s="362"/>
      <c r="AA125" s="362"/>
      <c r="AB125" s="362"/>
      <c r="AC125" s="362"/>
      <c r="AD125" s="362">
        <f>0</f>
        <v>0</v>
      </c>
      <c r="AE125" s="363">
        <f t="shared" si="9"/>
        <v>0</v>
      </c>
      <c r="AF125" s="364"/>
    </row>
    <row r="126" spans="2:32" ht="27" customHeight="1" x14ac:dyDescent="0.25">
      <c r="B126" s="361" t="s">
        <v>664</v>
      </c>
      <c r="C126" s="362" t="str">
        <f>'[1]Formato de evaluación '!P3532</f>
        <v>k00+730</v>
      </c>
      <c r="D126" s="362" t="str">
        <f>'[1]Formato de evaluación '!P3534</f>
        <v>k00+735</v>
      </c>
      <c r="E126" s="362">
        <f>5*D1</f>
        <v>35.699999999999996</v>
      </c>
      <c r="F126" s="362"/>
      <c r="G126" s="362"/>
      <c r="H126" s="362"/>
      <c r="I126" s="362"/>
      <c r="J126" s="362"/>
      <c r="K126" s="362"/>
      <c r="L126" s="362"/>
      <c r="M126" s="362"/>
      <c r="N126" s="362"/>
      <c r="O126" s="362"/>
      <c r="P126" s="362"/>
      <c r="Q126" s="362"/>
      <c r="R126" s="362"/>
      <c r="S126" s="362"/>
      <c r="T126" s="362"/>
      <c r="U126" s="362"/>
      <c r="V126" s="362"/>
      <c r="W126" s="362"/>
      <c r="X126" s="362"/>
      <c r="Y126" s="362"/>
      <c r="Z126" s="362"/>
      <c r="AA126" s="362"/>
      <c r="AB126" s="362"/>
      <c r="AC126" s="362"/>
      <c r="AD126" s="362">
        <f>0</f>
        <v>0</v>
      </c>
      <c r="AE126" s="363">
        <f t="shared" si="9"/>
        <v>0</v>
      </c>
      <c r="AF126" s="364"/>
    </row>
    <row r="127" spans="2:32" ht="26.45" customHeight="1" x14ac:dyDescent="0.25">
      <c r="B127" s="361" t="s">
        <v>665</v>
      </c>
      <c r="C127" s="362" t="str">
        <f>'[1]Formato de evaluación '!P3559</f>
        <v>k00+735</v>
      </c>
      <c r="D127" s="362" t="str">
        <f>'[1]Formato de evaluación '!P3561</f>
        <v>k00+740</v>
      </c>
      <c r="E127" s="362">
        <f>5*D1</f>
        <v>35.699999999999996</v>
      </c>
      <c r="F127" s="362"/>
      <c r="G127" s="362"/>
      <c r="H127" s="362"/>
      <c r="I127" s="362"/>
      <c r="J127" s="362"/>
      <c r="K127" s="362"/>
      <c r="L127" s="362"/>
      <c r="M127" s="362"/>
      <c r="N127" s="362"/>
      <c r="O127" s="362"/>
      <c r="P127" s="362"/>
      <c r="Q127" s="362"/>
      <c r="R127" s="362"/>
      <c r="S127" s="362"/>
      <c r="T127" s="362"/>
      <c r="U127" s="362"/>
      <c r="V127" s="362"/>
      <c r="W127" s="362"/>
      <c r="X127" s="362"/>
      <c r="Y127" s="362"/>
      <c r="Z127" s="362"/>
      <c r="AA127" s="362"/>
      <c r="AB127" s="362"/>
      <c r="AC127" s="362"/>
      <c r="AD127" s="362">
        <f>0</f>
        <v>0</v>
      </c>
      <c r="AE127" s="363">
        <f t="shared" si="9"/>
        <v>0</v>
      </c>
      <c r="AF127" s="364"/>
    </row>
    <row r="128" spans="2:32" ht="29.45" customHeight="1" x14ac:dyDescent="0.25">
      <c r="B128" s="361" t="s">
        <v>666</v>
      </c>
      <c r="C128" s="362" t="str">
        <f>'[1]Formato de evaluación '!P3587</f>
        <v>k00+740</v>
      </c>
      <c r="D128" s="362" t="str">
        <f>'[1]Formato de evaluación '!P3589</f>
        <v>k00+745</v>
      </c>
      <c r="E128" s="362">
        <f>5*D1</f>
        <v>35.699999999999996</v>
      </c>
      <c r="F128" s="362"/>
      <c r="G128" s="362"/>
      <c r="H128" s="362"/>
      <c r="I128" s="362"/>
      <c r="J128" s="362"/>
      <c r="K128" s="362"/>
      <c r="L128" s="362"/>
      <c r="M128" s="362"/>
      <c r="N128" s="362"/>
      <c r="O128" s="362"/>
      <c r="P128" s="362"/>
      <c r="Q128" s="362"/>
      <c r="R128" s="362"/>
      <c r="S128" s="362"/>
      <c r="T128" s="362"/>
      <c r="U128" s="362"/>
      <c r="V128" s="362"/>
      <c r="W128" s="362"/>
      <c r="X128" s="362"/>
      <c r="Y128" s="362"/>
      <c r="Z128" s="362"/>
      <c r="AA128" s="362"/>
      <c r="AB128" s="362"/>
      <c r="AC128" s="362"/>
      <c r="AD128" s="366">
        <f>0</f>
        <v>0</v>
      </c>
      <c r="AE128" s="363">
        <f t="shared" si="9"/>
        <v>0</v>
      </c>
      <c r="AF128" s="364"/>
    </row>
    <row r="129" spans="2:32" ht="22.9" customHeight="1" x14ac:dyDescent="0.25">
      <c r="B129" s="361" t="s">
        <v>667</v>
      </c>
      <c r="C129" s="362" t="str">
        <f>'[1]Formato de evaluación '!P3615</f>
        <v>k00+745</v>
      </c>
      <c r="D129" s="362" t="str">
        <f>'[1]Formato de evaluación '!P3617</f>
        <v>k00+750</v>
      </c>
      <c r="E129" s="362">
        <f>5*D1</f>
        <v>35.699999999999996</v>
      </c>
      <c r="F129" s="362"/>
      <c r="G129" s="362"/>
      <c r="H129" s="362"/>
      <c r="I129" s="362"/>
      <c r="J129" s="362"/>
      <c r="K129" s="362"/>
      <c r="L129" s="362"/>
      <c r="M129" s="362"/>
      <c r="N129" s="362"/>
      <c r="O129" s="362"/>
      <c r="P129" s="362"/>
      <c r="Q129" s="362"/>
      <c r="R129" s="362"/>
      <c r="S129" s="362"/>
      <c r="T129" s="362"/>
      <c r="U129" s="362"/>
      <c r="V129" s="362"/>
      <c r="W129" s="362"/>
      <c r="X129" s="362"/>
      <c r="Y129" s="362"/>
      <c r="Z129" s="362"/>
      <c r="AA129" s="362"/>
      <c r="AB129" s="362"/>
      <c r="AC129" s="362"/>
      <c r="AD129" s="366">
        <f>0</f>
        <v>0</v>
      </c>
      <c r="AE129" s="363">
        <f t="shared" si="9"/>
        <v>0</v>
      </c>
      <c r="AF129" s="364"/>
    </row>
    <row r="130" spans="2:32" ht="26.45" customHeight="1" x14ac:dyDescent="0.25">
      <c r="B130" s="361" t="s">
        <v>668</v>
      </c>
      <c r="C130" s="362" t="str">
        <f>'[1]Formato de evaluación '!P3646</f>
        <v>k00+750</v>
      </c>
      <c r="D130" s="362" t="str">
        <f>'[1]Formato de evaluación '!P3648</f>
        <v>k00+785</v>
      </c>
      <c r="E130" s="362">
        <f>5*D1</f>
        <v>35.699999999999996</v>
      </c>
      <c r="F130" s="362"/>
      <c r="G130" s="362"/>
      <c r="H130" s="362"/>
      <c r="I130" s="362"/>
      <c r="J130" s="362"/>
      <c r="K130" s="362"/>
      <c r="L130" s="362"/>
      <c r="M130" s="362"/>
      <c r="N130" s="362"/>
      <c r="O130" s="362"/>
      <c r="P130" s="362"/>
      <c r="Q130" s="362"/>
      <c r="R130" s="362"/>
      <c r="S130" s="362"/>
      <c r="T130" s="362"/>
      <c r="U130" s="362"/>
      <c r="V130" s="362"/>
      <c r="W130" s="362"/>
      <c r="X130" s="362"/>
      <c r="Y130" s="362"/>
      <c r="Z130" s="362"/>
      <c r="AA130" s="362"/>
      <c r="AB130" s="362"/>
      <c r="AC130" s="362"/>
      <c r="AD130" s="362">
        <f>0</f>
        <v>0</v>
      </c>
      <c r="AE130" s="363">
        <f t="shared" si="9"/>
        <v>0</v>
      </c>
      <c r="AF130" s="364"/>
    </row>
    <row r="131" spans="2:32" ht="27.6" customHeight="1" x14ac:dyDescent="0.25">
      <c r="B131" s="361" t="s">
        <v>669</v>
      </c>
      <c r="C131" s="362" t="str">
        <f>'[1]Formato de evaluación '!P3672</f>
        <v>k00+785</v>
      </c>
      <c r="D131" s="362" t="str">
        <f>'[1]Formato de evaluación '!P3674</f>
        <v>k00+790</v>
      </c>
      <c r="E131" s="362">
        <f>5*D1</f>
        <v>35.699999999999996</v>
      </c>
      <c r="F131" s="362"/>
      <c r="G131" s="362"/>
      <c r="H131" s="362"/>
      <c r="I131" s="362"/>
      <c r="J131" s="362"/>
      <c r="K131" s="362"/>
      <c r="L131" s="362"/>
      <c r="M131" s="362"/>
      <c r="N131" s="362"/>
      <c r="O131" s="362"/>
      <c r="P131" s="362"/>
      <c r="Q131" s="362"/>
      <c r="R131" s="362">
        <f>5*1.1</f>
        <v>5.5</v>
      </c>
      <c r="S131" s="362"/>
      <c r="T131" s="362"/>
      <c r="U131" s="362"/>
      <c r="V131" s="362"/>
      <c r="W131" s="362"/>
      <c r="X131" s="362"/>
      <c r="Y131" s="362"/>
      <c r="Z131" s="362"/>
      <c r="AA131" s="362"/>
      <c r="AB131" s="362"/>
      <c r="AC131" s="362"/>
      <c r="AD131" s="362">
        <f>R131</f>
        <v>5.5</v>
      </c>
      <c r="AE131" s="363">
        <f t="shared" si="9"/>
        <v>0.15406162464985995</v>
      </c>
      <c r="AF131" s="364"/>
    </row>
    <row r="132" spans="2:32" ht="23.45" customHeight="1" x14ac:dyDescent="0.25">
      <c r="B132" s="361" t="s">
        <v>670</v>
      </c>
      <c r="C132" s="362" t="str">
        <f>'[1]Formato de evaluación '!P3700</f>
        <v>k00+790</v>
      </c>
      <c r="D132" s="362" t="str">
        <f>'[1]Formato de evaluación '!P3702</f>
        <v>k00+795</v>
      </c>
      <c r="E132" s="362">
        <f>5*D1</f>
        <v>35.699999999999996</v>
      </c>
      <c r="F132" s="362"/>
      <c r="G132" s="362"/>
      <c r="H132" s="362"/>
      <c r="I132" s="362"/>
      <c r="J132" s="362"/>
      <c r="K132" s="362"/>
      <c r="L132" s="362"/>
      <c r="M132" s="362"/>
      <c r="N132" s="362"/>
      <c r="O132" s="362"/>
      <c r="P132" s="362"/>
      <c r="Q132" s="362"/>
      <c r="R132" s="362">
        <f>5*1.3</f>
        <v>6.5</v>
      </c>
      <c r="S132" s="362">
        <f>5*1.3</f>
        <v>6.5</v>
      </c>
      <c r="T132" s="362"/>
      <c r="U132" s="362"/>
      <c r="V132" s="362"/>
      <c r="W132" s="362"/>
      <c r="X132" s="362"/>
      <c r="Y132" s="362"/>
      <c r="Z132" s="362"/>
      <c r="AA132" s="362"/>
      <c r="AB132" s="362"/>
      <c r="AC132" s="362"/>
      <c r="AD132" s="362">
        <f>R132+S132</f>
        <v>13</v>
      </c>
      <c r="AE132" s="363">
        <f t="shared" si="9"/>
        <v>0.36414565826330536</v>
      </c>
      <c r="AF132" s="364"/>
    </row>
    <row r="133" spans="2:32" ht="27.6" customHeight="1" x14ac:dyDescent="0.25">
      <c r="B133" s="361" t="s">
        <v>671</v>
      </c>
      <c r="C133" s="362" t="str">
        <f>'[1]Formato de evaluación '!P3730</f>
        <v>k00+795</v>
      </c>
      <c r="D133" s="362" t="str">
        <f>'[1]Formato de evaluación '!P3732</f>
        <v>k00+800</v>
      </c>
      <c r="E133" s="362">
        <f>5*D1</f>
        <v>35.699999999999996</v>
      </c>
      <c r="F133" s="362"/>
      <c r="G133" s="362"/>
      <c r="H133" s="362"/>
      <c r="I133" s="362"/>
      <c r="J133" s="362"/>
      <c r="K133" s="362"/>
      <c r="L133" s="362"/>
      <c r="M133" s="362"/>
      <c r="N133" s="362"/>
      <c r="O133" s="362"/>
      <c r="P133" s="362"/>
      <c r="Q133" s="362"/>
      <c r="R133" s="362"/>
      <c r="S133" s="362">
        <f>5*1.3</f>
        <v>6.5</v>
      </c>
      <c r="T133" s="362"/>
      <c r="U133" s="362"/>
      <c r="V133" s="362"/>
      <c r="W133" s="362"/>
      <c r="X133" s="362"/>
      <c r="Y133" s="362"/>
      <c r="Z133" s="362"/>
      <c r="AA133" s="362"/>
      <c r="AB133" s="362"/>
      <c r="AC133" s="362"/>
      <c r="AD133" s="362">
        <f>S133</f>
        <v>6.5</v>
      </c>
      <c r="AE133" s="363">
        <f t="shared" si="9"/>
        <v>0.18207282913165268</v>
      </c>
      <c r="AF133" s="364"/>
    </row>
    <row r="134" spans="2:32" ht="25.15" customHeight="1" x14ac:dyDescent="0.25">
      <c r="B134" s="361" t="s">
        <v>672</v>
      </c>
      <c r="C134" s="362" t="str">
        <f>'[1]Formato de evaluación '!P3760</f>
        <v>k00+800</v>
      </c>
      <c r="D134" s="362" t="str">
        <f>'[1]Formato de evaluación '!P3762</f>
        <v>k00+805</v>
      </c>
      <c r="E134" s="362">
        <f>5*D1</f>
        <v>35.699999999999996</v>
      </c>
      <c r="F134" s="362"/>
      <c r="G134" s="362"/>
      <c r="H134" s="362"/>
      <c r="I134" s="362"/>
      <c r="J134" s="362"/>
      <c r="K134" s="362"/>
      <c r="L134" s="362"/>
      <c r="M134" s="362"/>
      <c r="N134" s="362"/>
      <c r="O134" s="362"/>
      <c r="P134" s="362"/>
      <c r="Q134" s="362"/>
      <c r="R134" s="362"/>
      <c r="S134" s="362">
        <f>5*1.3</f>
        <v>6.5</v>
      </c>
      <c r="T134" s="362">
        <f>5*1.1</f>
        <v>5.5</v>
      </c>
      <c r="U134" s="362"/>
      <c r="V134" s="362"/>
      <c r="W134" s="362"/>
      <c r="X134" s="362"/>
      <c r="Y134" s="362"/>
      <c r="Z134" s="362"/>
      <c r="AA134" s="362"/>
      <c r="AB134" s="362"/>
      <c r="AC134" s="362"/>
      <c r="AD134" s="362">
        <f>S134+T134</f>
        <v>12</v>
      </c>
      <c r="AE134" s="363">
        <f t="shared" si="9"/>
        <v>0.33613445378151263</v>
      </c>
      <c r="AF134" s="364"/>
    </row>
    <row r="135" spans="2:32" ht="25.15" customHeight="1" x14ac:dyDescent="0.25">
      <c r="B135" s="361" t="s">
        <v>673</v>
      </c>
      <c r="C135" s="362" t="str">
        <f>'[1]Formato de evaluación '!P3790</f>
        <v>k00+805</v>
      </c>
      <c r="D135" s="362" t="str">
        <f>'[1]Formato de evaluación '!P3792</f>
        <v>k00+810</v>
      </c>
      <c r="E135" s="362">
        <f>5*D1</f>
        <v>35.699999999999996</v>
      </c>
      <c r="F135" s="362"/>
      <c r="G135" s="362"/>
      <c r="H135" s="362"/>
      <c r="I135" s="362"/>
      <c r="J135" s="362"/>
      <c r="K135" s="362"/>
      <c r="L135" s="362"/>
      <c r="M135" s="362"/>
      <c r="N135" s="362"/>
      <c r="O135" s="362"/>
      <c r="P135" s="362"/>
      <c r="Q135" s="362"/>
      <c r="R135" s="362">
        <f>5*1.3</f>
        <v>6.5</v>
      </c>
      <c r="S135" s="362">
        <f>5*1.1</f>
        <v>5.5</v>
      </c>
      <c r="T135" s="362">
        <f>5*1.3</f>
        <v>6.5</v>
      </c>
      <c r="U135" s="362"/>
      <c r="V135" s="362"/>
      <c r="W135" s="362"/>
      <c r="X135" s="362"/>
      <c r="Y135" s="362"/>
      <c r="Z135" s="362"/>
      <c r="AA135" s="362"/>
      <c r="AB135" s="362"/>
      <c r="AC135" s="362"/>
      <c r="AD135" s="362">
        <f>R135+S135+T135</f>
        <v>18.5</v>
      </c>
      <c r="AE135" s="363">
        <f t="shared" si="9"/>
        <v>0.51820728291316531</v>
      </c>
      <c r="AF135" s="364"/>
    </row>
    <row r="136" spans="2:32" ht="24.6" customHeight="1" x14ac:dyDescent="0.25">
      <c r="B136" s="361" t="s">
        <v>674</v>
      </c>
      <c r="C136" s="362" t="str">
        <f>'[1]Formato de evaluación '!P3820</f>
        <v>k00+810</v>
      </c>
      <c r="D136" s="362" t="str">
        <f>'[1]Formato de evaluación '!P3822</f>
        <v>k00+815</v>
      </c>
      <c r="E136" s="362">
        <f>5*D1</f>
        <v>35.699999999999996</v>
      </c>
      <c r="F136" s="362"/>
      <c r="G136" s="362"/>
      <c r="H136" s="362"/>
      <c r="I136" s="362"/>
      <c r="J136" s="362"/>
      <c r="K136" s="362"/>
      <c r="L136" s="362"/>
      <c r="M136" s="362"/>
      <c r="N136" s="362"/>
      <c r="O136" s="362"/>
      <c r="P136" s="362"/>
      <c r="Q136" s="362"/>
      <c r="R136" s="362">
        <f>5*1.1</f>
        <v>5.5</v>
      </c>
      <c r="S136" s="362">
        <f>5*1.3</f>
        <v>6.5</v>
      </c>
      <c r="T136" s="362"/>
      <c r="U136" s="362"/>
      <c r="V136" s="362"/>
      <c r="W136" s="362"/>
      <c r="X136" s="362"/>
      <c r="Y136" s="362"/>
      <c r="Z136" s="362"/>
      <c r="AA136" s="362"/>
      <c r="AB136" s="362"/>
      <c r="AC136" s="362"/>
      <c r="AD136" s="362">
        <f>R136+S136</f>
        <v>12</v>
      </c>
      <c r="AE136" s="363">
        <f t="shared" si="9"/>
        <v>0.33613445378151263</v>
      </c>
      <c r="AF136" s="364"/>
    </row>
    <row r="137" spans="2:32" ht="27.6" customHeight="1" x14ac:dyDescent="0.25">
      <c r="B137" s="361" t="s">
        <v>675</v>
      </c>
      <c r="C137" s="362" t="str">
        <f>'[1]Formato de evaluación '!P3851</f>
        <v>k00+815</v>
      </c>
      <c r="D137" s="362" t="str">
        <f>'[1]Formato de evaluación '!P3853</f>
        <v>k00+820</v>
      </c>
      <c r="E137" s="362">
        <f>5*D1</f>
        <v>35.699999999999996</v>
      </c>
      <c r="F137" s="362"/>
      <c r="G137" s="362"/>
      <c r="H137" s="362"/>
      <c r="I137" s="362"/>
      <c r="J137" s="362"/>
      <c r="K137" s="362"/>
      <c r="L137" s="362"/>
      <c r="M137" s="362"/>
      <c r="N137" s="362"/>
      <c r="O137" s="362"/>
      <c r="P137" s="362"/>
      <c r="Q137" s="362"/>
      <c r="R137" s="362">
        <f>5*1.1</f>
        <v>5.5</v>
      </c>
      <c r="S137" s="362">
        <f>5*1.3</f>
        <v>6.5</v>
      </c>
      <c r="T137" s="362">
        <f>5*1.3</f>
        <v>6.5</v>
      </c>
      <c r="U137" s="362"/>
      <c r="V137" s="362"/>
      <c r="W137" s="362"/>
      <c r="X137" s="362"/>
      <c r="Y137" s="362"/>
      <c r="Z137" s="362"/>
      <c r="AA137" s="362"/>
      <c r="AB137" s="362"/>
      <c r="AC137" s="362"/>
      <c r="AD137" s="362">
        <f>R137+S137+T137</f>
        <v>18.5</v>
      </c>
      <c r="AE137" s="363">
        <f t="shared" ref="AE137:AE159" si="10">(AD137/E137)*1</f>
        <v>0.51820728291316531</v>
      </c>
      <c r="AF137" s="364"/>
    </row>
    <row r="138" spans="2:32" ht="26.45" customHeight="1" x14ac:dyDescent="0.25">
      <c r="B138" s="361" t="s">
        <v>676</v>
      </c>
      <c r="C138" s="362" t="str">
        <f>'[1]Formato de evaluación '!P3881</f>
        <v>k00+820</v>
      </c>
      <c r="D138" s="362" t="str">
        <f>'[1]Formato de evaluación '!P3883</f>
        <v>k00+825</v>
      </c>
      <c r="E138" s="362">
        <f>5*D1</f>
        <v>35.699999999999996</v>
      </c>
      <c r="F138" s="362"/>
      <c r="G138" s="362"/>
      <c r="H138" s="362"/>
      <c r="I138" s="362"/>
      <c r="J138" s="362"/>
      <c r="K138" s="362"/>
      <c r="L138" s="362"/>
      <c r="M138" s="362"/>
      <c r="N138" s="362"/>
      <c r="O138" s="362"/>
      <c r="P138" s="362"/>
      <c r="Q138" s="362"/>
      <c r="R138" s="362"/>
      <c r="S138" s="362"/>
      <c r="T138" s="362">
        <f>5*1.1</f>
        <v>5.5</v>
      </c>
      <c r="U138" s="362"/>
      <c r="V138" s="362"/>
      <c r="W138" s="362"/>
      <c r="X138" s="362"/>
      <c r="Y138" s="362"/>
      <c r="Z138" s="362"/>
      <c r="AA138" s="362"/>
      <c r="AB138" s="362"/>
      <c r="AC138" s="362"/>
      <c r="AD138" s="362">
        <f>T138</f>
        <v>5.5</v>
      </c>
      <c r="AE138" s="363">
        <f t="shared" si="10"/>
        <v>0.15406162464985995</v>
      </c>
      <c r="AF138" s="364"/>
    </row>
    <row r="139" spans="2:32" ht="23.45" customHeight="1" x14ac:dyDescent="0.25">
      <c r="B139" s="361" t="s">
        <v>677</v>
      </c>
      <c r="C139" s="362" t="str">
        <f>'[1]Formato de evaluación '!P3909</f>
        <v>k00+825</v>
      </c>
      <c r="D139" s="362" t="str">
        <f>'[1]Formato de evaluación '!P3911</f>
        <v>k00+830</v>
      </c>
      <c r="E139" s="362">
        <f>5*D1</f>
        <v>35.699999999999996</v>
      </c>
      <c r="F139" s="362"/>
      <c r="G139" s="362"/>
      <c r="H139" s="362"/>
      <c r="I139" s="362"/>
      <c r="J139" s="362"/>
      <c r="K139" s="362"/>
      <c r="L139" s="362"/>
      <c r="M139" s="362"/>
      <c r="N139" s="362"/>
      <c r="O139" s="362"/>
      <c r="P139" s="362"/>
      <c r="Q139" s="362"/>
      <c r="R139" s="362">
        <f>5*1.1</f>
        <v>5.5</v>
      </c>
      <c r="S139" s="362">
        <f>5*1.3</f>
        <v>6.5</v>
      </c>
      <c r="T139" s="362"/>
      <c r="U139" s="362"/>
      <c r="V139" s="362"/>
      <c r="W139" s="362"/>
      <c r="X139" s="362"/>
      <c r="Y139" s="362"/>
      <c r="Z139" s="362"/>
      <c r="AA139" s="362"/>
      <c r="AB139" s="362"/>
      <c r="AC139" s="362"/>
      <c r="AD139" s="362">
        <f>T138</f>
        <v>5.5</v>
      </c>
      <c r="AE139" s="363">
        <f t="shared" si="10"/>
        <v>0.15406162464985995</v>
      </c>
      <c r="AF139" s="364"/>
    </row>
    <row r="140" spans="2:32" ht="22.9" customHeight="1" x14ac:dyDescent="0.25">
      <c r="B140" s="361" t="s">
        <v>678</v>
      </c>
      <c r="C140" s="362" t="str">
        <f>'[1]Formato de evaluación '!P3938</f>
        <v>k00+830</v>
      </c>
      <c r="D140" s="362" t="str">
        <f>'[1]Formato de evaluación '!P3940</f>
        <v>k00+835</v>
      </c>
      <c r="E140" s="362">
        <f>5*D1</f>
        <v>35.699999999999996</v>
      </c>
      <c r="F140" s="362"/>
      <c r="G140" s="362"/>
      <c r="H140" s="362"/>
      <c r="I140" s="362"/>
      <c r="J140" s="362"/>
      <c r="K140" s="362"/>
      <c r="L140" s="362"/>
      <c r="M140" s="362"/>
      <c r="N140" s="362"/>
      <c r="O140" s="362"/>
      <c r="P140" s="362"/>
      <c r="Q140" s="362"/>
      <c r="R140" s="362">
        <f>5*1.1</f>
        <v>5.5</v>
      </c>
      <c r="S140" s="362"/>
      <c r="T140" s="362"/>
      <c r="U140" s="362"/>
      <c r="V140" s="362"/>
      <c r="W140" s="362"/>
      <c r="X140" s="362"/>
      <c r="Y140" s="362"/>
      <c r="Z140" s="362"/>
      <c r="AA140" s="362"/>
      <c r="AB140" s="362"/>
      <c r="AC140" s="362"/>
      <c r="AD140" s="362">
        <f>R139+S139</f>
        <v>12</v>
      </c>
      <c r="AE140" s="363">
        <f t="shared" si="10"/>
        <v>0.33613445378151263</v>
      </c>
      <c r="AF140" s="364"/>
    </row>
    <row r="141" spans="2:32" ht="24.6" customHeight="1" x14ac:dyDescent="0.25">
      <c r="B141" s="361" t="s">
        <v>679</v>
      </c>
      <c r="C141" s="362" t="str">
        <f>'[1]Formato de evaluación '!P3966</f>
        <v>k00+835</v>
      </c>
      <c r="D141" s="362" t="str">
        <f>'[1]Formato de evaluación '!P3968</f>
        <v>k00+840</v>
      </c>
      <c r="E141" s="362">
        <f>5*D1</f>
        <v>35.699999999999996</v>
      </c>
      <c r="F141" s="362"/>
      <c r="G141" s="362"/>
      <c r="H141" s="362"/>
      <c r="I141" s="362"/>
      <c r="J141" s="362"/>
      <c r="K141" s="362"/>
      <c r="L141" s="362"/>
      <c r="M141" s="362"/>
      <c r="N141" s="362"/>
      <c r="O141" s="362"/>
      <c r="P141" s="362"/>
      <c r="Q141" s="362"/>
      <c r="R141" s="362">
        <f>5*1.3</f>
        <v>6.5</v>
      </c>
      <c r="S141" s="362"/>
      <c r="T141" s="362"/>
      <c r="U141" s="362"/>
      <c r="V141" s="362"/>
      <c r="W141" s="362"/>
      <c r="X141" s="362"/>
      <c r="Y141" s="362"/>
      <c r="Z141" s="362"/>
      <c r="AA141" s="362"/>
      <c r="AB141" s="362"/>
      <c r="AC141" s="362"/>
      <c r="AD141" s="362">
        <f>R141</f>
        <v>6.5</v>
      </c>
      <c r="AE141" s="363">
        <f t="shared" si="10"/>
        <v>0.18207282913165268</v>
      </c>
      <c r="AF141" s="364"/>
    </row>
    <row r="142" spans="2:32" ht="28.15" customHeight="1" x14ac:dyDescent="0.25">
      <c r="B142" s="361" t="s">
        <v>680</v>
      </c>
      <c r="C142" s="362" t="str">
        <f>'[1]Formato de evaluación '!P3996</f>
        <v>k00+840</v>
      </c>
      <c r="D142" s="362" t="str">
        <f>'[1]Formato de evaluación '!P3998</f>
        <v>k00+845</v>
      </c>
      <c r="E142" s="362">
        <f>5*D1</f>
        <v>35.699999999999996</v>
      </c>
      <c r="F142" s="362"/>
      <c r="G142" s="362"/>
      <c r="H142" s="362"/>
      <c r="I142" s="362"/>
      <c r="J142" s="362"/>
      <c r="K142" s="362"/>
      <c r="L142" s="362"/>
      <c r="M142" s="362"/>
      <c r="N142" s="362"/>
      <c r="O142" s="362"/>
      <c r="P142" s="362"/>
      <c r="Q142" s="362"/>
      <c r="R142" s="362">
        <f>5*1.1</f>
        <v>5.5</v>
      </c>
      <c r="S142" s="362">
        <f>5*1.3</f>
        <v>6.5</v>
      </c>
      <c r="T142" s="362"/>
      <c r="U142" s="362"/>
      <c r="V142" s="362"/>
      <c r="W142" s="362"/>
      <c r="X142" s="362"/>
      <c r="Y142" s="362"/>
      <c r="Z142" s="362"/>
      <c r="AA142" s="362"/>
      <c r="AB142" s="362"/>
      <c r="AC142" s="362"/>
      <c r="AD142" s="362">
        <f>R142+S142</f>
        <v>12</v>
      </c>
      <c r="AE142" s="363">
        <f t="shared" si="10"/>
        <v>0.33613445378151263</v>
      </c>
      <c r="AF142" s="364"/>
    </row>
    <row r="143" spans="2:32" ht="26.45" customHeight="1" x14ac:dyDescent="0.25">
      <c r="B143" s="361" t="s">
        <v>681</v>
      </c>
      <c r="C143" s="362" t="str">
        <f>'[1]Formato de evaluación '!P4026</f>
        <v>k00+845</v>
      </c>
      <c r="D143" s="362" t="str">
        <f>'[1]Formato de evaluación '!P4028</f>
        <v>k00+900</v>
      </c>
      <c r="E143" s="362">
        <f>55*D1</f>
        <v>392.7</v>
      </c>
      <c r="F143" s="362"/>
      <c r="G143" s="362"/>
      <c r="H143" s="362"/>
      <c r="I143" s="362"/>
      <c r="J143" s="362"/>
      <c r="K143" s="362"/>
      <c r="L143" s="362"/>
      <c r="M143" s="362"/>
      <c r="N143" s="362"/>
      <c r="O143" s="362"/>
      <c r="P143" s="362"/>
      <c r="Q143" s="362"/>
      <c r="R143" s="362"/>
      <c r="S143" s="362"/>
      <c r="T143" s="362"/>
      <c r="U143" s="362"/>
      <c r="V143" s="362"/>
      <c r="W143" s="362"/>
      <c r="X143" s="362"/>
      <c r="Y143" s="362"/>
      <c r="Z143" s="362"/>
      <c r="AA143" s="362"/>
      <c r="AB143" s="362"/>
      <c r="AC143" s="362"/>
      <c r="AD143" s="362">
        <f>0</f>
        <v>0</v>
      </c>
      <c r="AE143" s="363">
        <f t="shared" si="10"/>
        <v>0</v>
      </c>
      <c r="AF143" s="364"/>
    </row>
    <row r="144" spans="2:32" ht="27.6" customHeight="1" x14ac:dyDescent="0.25">
      <c r="B144" s="361" t="s">
        <v>682</v>
      </c>
      <c r="C144" s="362" t="str">
        <f>'[1]Formato de evaluación '!P4052</f>
        <v>k00+900</v>
      </c>
      <c r="D144" s="362" t="str">
        <f>'[1]Formato de evaluación '!P4054</f>
        <v>k00+920</v>
      </c>
      <c r="E144" s="362">
        <f>20*D1</f>
        <v>142.79999999999998</v>
      </c>
      <c r="F144" s="362"/>
      <c r="G144" s="362"/>
      <c r="H144" s="362"/>
      <c r="I144" s="362"/>
      <c r="J144" s="362"/>
      <c r="K144" s="362"/>
      <c r="L144" s="362"/>
      <c r="M144" s="362"/>
      <c r="N144" s="362"/>
      <c r="O144" s="362"/>
      <c r="P144" s="362"/>
      <c r="Q144" s="362"/>
      <c r="R144" s="362"/>
      <c r="S144" s="362"/>
      <c r="T144" s="362"/>
      <c r="U144" s="362"/>
      <c r="V144" s="362"/>
      <c r="W144" s="362"/>
      <c r="X144" s="362"/>
      <c r="Y144" s="362"/>
      <c r="Z144" s="362"/>
      <c r="AA144" s="362"/>
      <c r="AB144" s="362"/>
      <c r="AC144" s="362"/>
      <c r="AD144" s="362">
        <f>0</f>
        <v>0</v>
      </c>
      <c r="AE144" s="363">
        <f t="shared" si="10"/>
        <v>0</v>
      </c>
      <c r="AF144" s="364"/>
    </row>
    <row r="145" spans="2:32" ht="24.6" customHeight="1" x14ac:dyDescent="0.25">
      <c r="B145" s="367" t="s">
        <v>683</v>
      </c>
      <c r="C145" s="362" t="str">
        <f>'[1]Formato de evaluación '!P4078</f>
        <v>k00+920</v>
      </c>
      <c r="D145" s="362" t="str">
        <f>'[1]Formato de evaluación '!P4080</f>
        <v>k00+925</v>
      </c>
      <c r="E145" s="362">
        <f>5*D1</f>
        <v>35.699999999999996</v>
      </c>
      <c r="F145" s="362"/>
      <c r="G145" s="362"/>
      <c r="H145" s="362"/>
      <c r="I145" s="362"/>
      <c r="J145" s="362"/>
      <c r="K145" s="362">
        <f>0.39*0.01</f>
        <v>3.9000000000000003E-3</v>
      </c>
      <c r="L145" s="362"/>
      <c r="M145" s="362"/>
      <c r="N145" s="362"/>
      <c r="O145" s="362"/>
      <c r="P145" s="362"/>
      <c r="Q145" s="362"/>
      <c r="R145" s="362"/>
      <c r="S145" s="362"/>
      <c r="T145" s="362"/>
      <c r="U145" s="362"/>
      <c r="V145" s="362"/>
      <c r="W145" s="362"/>
      <c r="X145" s="362"/>
      <c r="Y145" s="362"/>
      <c r="Z145" s="362"/>
      <c r="AA145" s="362"/>
      <c r="AB145" s="362"/>
      <c r="AC145" s="362"/>
      <c r="AD145" s="362">
        <f>N145</f>
        <v>0</v>
      </c>
      <c r="AE145" s="363">
        <f t="shared" si="10"/>
        <v>0</v>
      </c>
      <c r="AF145" s="364"/>
    </row>
    <row r="146" spans="2:32" ht="27" customHeight="1" x14ac:dyDescent="0.25">
      <c r="B146" s="361" t="s">
        <v>684</v>
      </c>
      <c r="C146" s="362" t="str">
        <f>'[1]Formato de evaluación '!P4105</f>
        <v>k00+925</v>
      </c>
      <c r="D146" s="362" t="str">
        <f>'[1]Formato de evaluación '!P4107</f>
        <v>k00+930</v>
      </c>
      <c r="E146" s="362">
        <f>5*D1</f>
        <v>35.699999999999996</v>
      </c>
      <c r="F146" s="362"/>
      <c r="G146" s="362"/>
      <c r="H146" s="362"/>
      <c r="I146" s="362"/>
      <c r="J146" s="362"/>
      <c r="K146" s="362">
        <f>0.5*0.01</f>
        <v>5.0000000000000001E-3</v>
      </c>
      <c r="L146" s="362"/>
      <c r="M146" s="362"/>
      <c r="N146" s="362"/>
      <c r="O146" s="362"/>
      <c r="P146" s="362"/>
      <c r="Q146" s="362"/>
      <c r="R146" s="362"/>
      <c r="S146" s="362"/>
      <c r="T146" s="362"/>
      <c r="U146" s="362"/>
      <c r="V146" s="362"/>
      <c r="W146" s="362"/>
      <c r="X146" s="362"/>
      <c r="Y146" s="362"/>
      <c r="Z146" s="362"/>
      <c r="AA146" s="362"/>
      <c r="AB146" s="362"/>
      <c r="AC146" s="362"/>
      <c r="AD146" s="362">
        <f>N146</f>
        <v>0</v>
      </c>
      <c r="AE146" s="363">
        <f t="shared" si="10"/>
        <v>0</v>
      </c>
      <c r="AF146" s="364"/>
    </row>
    <row r="147" spans="2:32" ht="24.6" customHeight="1" x14ac:dyDescent="0.25">
      <c r="B147" s="361" t="s">
        <v>685</v>
      </c>
      <c r="C147" s="362" t="str">
        <f>'[1]Formato de evaluación '!P4132</f>
        <v>k00+930</v>
      </c>
      <c r="D147" s="362" t="str">
        <f>'[1]Formato de evaluación '!P4134</f>
        <v>k00+940</v>
      </c>
      <c r="E147" s="362">
        <f>10*D1</f>
        <v>71.399999999999991</v>
      </c>
      <c r="F147" s="362"/>
      <c r="G147" s="362"/>
      <c r="H147" s="362"/>
      <c r="I147" s="362"/>
      <c r="J147" s="362"/>
      <c r="K147" s="362">
        <f>0.5*0.01</f>
        <v>5.0000000000000001E-3</v>
      </c>
      <c r="L147" s="362"/>
      <c r="M147" s="362"/>
      <c r="N147" s="362"/>
      <c r="O147" s="362"/>
      <c r="P147" s="362"/>
      <c r="Q147" s="362"/>
      <c r="R147" s="362"/>
      <c r="S147" s="362"/>
      <c r="T147" s="362"/>
      <c r="U147" s="362"/>
      <c r="V147" s="362"/>
      <c r="W147" s="362"/>
      <c r="X147" s="362"/>
      <c r="Y147" s="362"/>
      <c r="Z147" s="362"/>
      <c r="AA147" s="362"/>
      <c r="AB147" s="362"/>
      <c r="AC147" s="362"/>
      <c r="AD147" s="362">
        <f>N147</f>
        <v>0</v>
      </c>
      <c r="AE147" s="363">
        <f t="shared" si="10"/>
        <v>0</v>
      </c>
      <c r="AF147" s="364"/>
    </row>
    <row r="148" spans="2:32" ht="25.15" customHeight="1" x14ac:dyDescent="0.25">
      <c r="B148" s="361" t="s">
        <v>686</v>
      </c>
      <c r="C148" s="362" t="str">
        <f>'[1]Formato de evaluación '!P4159</f>
        <v>k00+940</v>
      </c>
      <c r="D148" s="362" t="str">
        <f>'[1]Formato de evaluación '!P4161</f>
        <v>k00+945</v>
      </c>
      <c r="E148" s="362">
        <f>5*D1</f>
        <v>35.699999999999996</v>
      </c>
      <c r="F148" s="362"/>
      <c r="G148" s="362"/>
      <c r="H148" s="362"/>
      <c r="I148" s="362"/>
      <c r="J148" s="362"/>
      <c r="K148" s="362"/>
      <c r="L148" s="362"/>
      <c r="M148" s="362"/>
      <c r="N148" s="362"/>
      <c r="O148" s="362"/>
      <c r="P148" s="362"/>
      <c r="Q148" s="362"/>
      <c r="R148" s="362"/>
      <c r="S148" s="362">
        <f>5*1.1</f>
        <v>5.5</v>
      </c>
      <c r="T148" s="362">
        <f>5*1.3</f>
        <v>6.5</v>
      </c>
      <c r="U148" s="362"/>
      <c r="V148" s="362"/>
      <c r="W148" s="362"/>
      <c r="X148" s="362"/>
      <c r="Y148" s="362"/>
      <c r="Z148" s="362"/>
      <c r="AA148" s="362"/>
      <c r="AB148" s="362"/>
      <c r="AC148" s="362"/>
      <c r="AD148" s="362">
        <f>S148+T148</f>
        <v>12</v>
      </c>
      <c r="AE148" s="363">
        <f t="shared" si="10"/>
        <v>0.33613445378151263</v>
      </c>
      <c r="AF148" s="364"/>
    </row>
    <row r="149" spans="2:32" ht="23.45" customHeight="1" x14ac:dyDescent="0.25">
      <c r="B149" s="361" t="s">
        <v>687</v>
      </c>
      <c r="C149" s="362" t="str">
        <f>'[1]Formato de evaluación '!P4188</f>
        <v>k00+945</v>
      </c>
      <c r="D149" s="362" t="str">
        <f>'[1]Formato de evaluación '!P4190</f>
        <v>k00+950</v>
      </c>
      <c r="E149" s="362">
        <f>5*D1</f>
        <v>35.699999999999996</v>
      </c>
      <c r="F149" s="362"/>
      <c r="G149" s="362"/>
      <c r="H149" s="362"/>
      <c r="I149" s="362"/>
      <c r="J149" s="362"/>
      <c r="K149" s="362"/>
      <c r="L149" s="362"/>
      <c r="M149" s="362"/>
      <c r="N149" s="362"/>
      <c r="O149" s="362"/>
      <c r="P149" s="362"/>
      <c r="Q149" s="362"/>
      <c r="R149" s="362"/>
      <c r="S149" s="362">
        <f>5*1.3</f>
        <v>6.5</v>
      </c>
      <c r="T149" s="362">
        <f>5*1.1</f>
        <v>5.5</v>
      </c>
      <c r="U149" s="362"/>
      <c r="V149" s="362"/>
      <c r="W149" s="362"/>
      <c r="X149" s="362"/>
      <c r="Y149" s="362"/>
      <c r="Z149" s="362"/>
      <c r="AA149" s="362"/>
      <c r="AB149" s="362"/>
      <c r="AC149" s="362"/>
      <c r="AD149" s="362">
        <f>S149+T149</f>
        <v>12</v>
      </c>
      <c r="AE149" s="363">
        <f t="shared" si="10"/>
        <v>0.33613445378151263</v>
      </c>
      <c r="AF149" s="364"/>
    </row>
    <row r="150" spans="2:32" ht="23.45" customHeight="1" x14ac:dyDescent="0.25">
      <c r="B150" s="361" t="s">
        <v>688</v>
      </c>
      <c r="C150" s="362" t="str">
        <f>'[1]Formato de evaluación '!P4217</f>
        <v>k00+950</v>
      </c>
      <c r="D150" s="362" t="str">
        <f>'[1]Formato de evaluación '!P4219</f>
        <v>k00+955</v>
      </c>
      <c r="E150" s="362">
        <f>5*D1</f>
        <v>35.699999999999996</v>
      </c>
      <c r="F150" s="362"/>
      <c r="G150" s="362"/>
      <c r="H150" s="362"/>
      <c r="I150" s="362"/>
      <c r="J150" s="362"/>
      <c r="K150" s="362"/>
      <c r="L150" s="362"/>
      <c r="M150" s="362"/>
      <c r="N150" s="362"/>
      <c r="O150" s="362"/>
      <c r="P150" s="362"/>
      <c r="Q150" s="362"/>
      <c r="R150" s="362">
        <f>5*1.1</f>
        <v>5.5</v>
      </c>
      <c r="S150" s="362">
        <f>5*1.3</f>
        <v>6.5</v>
      </c>
      <c r="T150" s="362">
        <f>5*1.3</f>
        <v>6.5</v>
      </c>
      <c r="U150" s="362"/>
      <c r="V150" s="362"/>
      <c r="W150" s="362"/>
      <c r="X150" s="362"/>
      <c r="Y150" s="362"/>
      <c r="Z150" s="362"/>
      <c r="AA150" s="362"/>
      <c r="AB150" s="362"/>
      <c r="AC150" s="362"/>
      <c r="AD150" s="362">
        <f>R150+S150+T150</f>
        <v>18.5</v>
      </c>
      <c r="AE150" s="363">
        <f t="shared" si="10"/>
        <v>0.51820728291316531</v>
      </c>
      <c r="AF150" s="364"/>
    </row>
    <row r="151" spans="2:32" ht="23.45" customHeight="1" x14ac:dyDescent="0.25">
      <c r="B151" s="361" t="s">
        <v>689</v>
      </c>
      <c r="C151" s="362" t="str">
        <f>'[1]Formato de evaluación '!P4247</f>
        <v>k00+955</v>
      </c>
      <c r="D151" s="362" t="str">
        <f>'[1]Formato de evaluación '!P4249</f>
        <v>k00+960</v>
      </c>
      <c r="E151" s="362">
        <f>5*D1</f>
        <v>35.699999999999996</v>
      </c>
      <c r="F151" s="362"/>
      <c r="G151" s="362"/>
      <c r="H151" s="362"/>
      <c r="I151" s="362"/>
      <c r="J151" s="362"/>
      <c r="K151" s="362"/>
      <c r="L151" s="362"/>
      <c r="M151" s="362"/>
      <c r="N151" s="362"/>
      <c r="O151" s="362"/>
      <c r="P151" s="362"/>
      <c r="Q151" s="362"/>
      <c r="R151" s="362">
        <f>5*1.1</f>
        <v>5.5</v>
      </c>
      <c r="S151" s="362"/>
      <c r="T151" s="362">
        <f>5*1.3</f>
        <v>6.5</v>
      </c>
      <c r="U151" s="362"/>
      <c r="V151" s="362"/>
      <c r="W151" s="362"/>
      <c r="X151" s="362"/>
      <c r="Y151" s="362"/>
      <c r="Z151" s="362"/>
      <c r="AA151" s="362"/>
      <c r="AB151" s="362"/>
      <c r="AC151" s="362"/>
      <c r="AD151" s="362">
        <f>R151+T151</f>
        <v>12</v>
      </c>
      <c r="AE151" s="363">
        <f t="shared" si="10"/>
        <v>0.33613445378151263</v>
      </c>
      <c r="AF151" s="364"/>
    </row>
    <row r="152" spans="2:32" ht="23.45" customHeight="1" x14ac:dyDescent="0.25">
      <c r="B152" s="361" t="s">
        <v>690</v>
      </c>
      <c r="C152" s="362" t="str">
        <f>'[1]Formato de evaluación '!P4277</f>
        <v>k00+960</v>
      </c>
      <c r="D152" s="362" t="str">
        <f>'[1]Formato de evaluación '!P4279</f>
        <v>k00+965</v>
      </c>
      <c r="E152" s="362">
        <f>5*D1</f>
        <v>35.699999999999996</v>
      </c>
      <c r="F152" s="362"/>
      <c r="G152" s="362"/>
      <c r="H152" s="362"/>
      <c r="I152" s="362"/>
      <c r="J152" s="362"/>
      <c r="K152" s="362"/>
      <c r="L152" s="362"/>
      <c r="M152" s="362"/>
      <c r="N152" s="362"/>
      <c r="O152" s="362"/>
      <c r="P152" s="362"/>
      <c r="Q152" s="362"/>
      <c r="R152" s="362"/>
      <c r="S152" s="362">
        <f>5*1.1</f>
        <v>5.5</v>
      </c>
      <c r="T152" s="362">
        <f>5*1.3</f>
        <v>6.5</v>
      </c>
      <c r="U152" s="362"/>
      <c r="V152" s="362"/>
      <c r="W152" s="362"/>
      <c r="X152" s="362"/>
      <c r="Y152" s="362"/>
      <c r="Z152" s="362"/>
      <c r="AA152" s="362"/>
      <c r="AB152" s="362"/>
      <c r="AC152" s="362"/>
      <c r="AD152" s="362">
        <f>S152+T152</f>
        <v>12</v>
      </c>
      <c r="AE152" s="363">
        <f t="shared" si="10"/>
        <v>0.33613445378151263</v>
      </c>
      <c r="AF152" s="364"/>
    </row>
    <row r="153" spans="2:32" ht="25.15" customHeight="1" x14ac:dyDescent="0.25">
      <c r="B153" s="361" t="s">
        <v>695</v>
      </c>
      <c r="C153" s="362" t="str">
        <f>'[1]Formato de evaluación '!P4308</f>
        <v>k00+965</v>
      </c>
      <c r="D153" s="362" t="str">
        <f>'[1]Formato de evaluación '!P4310</f>
        <v>k00+970</v>
      </c>
      <c r="E153" s="362">
        <f>5*D1</f>
        <v>35.699999999999996</v>
      </c>
      <c r="F153" s="362"/>
      <c r="G153" s="362"/>
      <c r="H153" s="362"/>
      <c r="I153" s="362"/>
      <c r="J153" s="362"/>
      <c r="K153" s="362"/>
      <c r="L153" s="362"/>
      <c r="M153" s="362"/>
      <c r="N153" s="362"/>
      <c r="O153" s="362"/>
      <c r="P153" s="362"/>
      <c r="Q153" s="362"/>
      <c r="R153" s="362">
        <f>5*1.1</f>
        <v>5.5</v>
      </c>
      <c r="S153" s="362">
        <f>5*1.3</f>
        <v>6.5</v>
      </c>
      <c r="T153" s="362">
        <f>5*1.3</f>
        <v>6.5</v>
      </c>
      <c r="U153" s="362"/>
      <c r="V153" s="362"/>
      <c r="W153" s="362"/>
      <c r="X153" s="362"/>
      <c r="Y153" s="362"/>
      <c r="Z153" s="362"/>
      <c r="AA153" s="362"/>
      <c r="AB153" s="362"/>
      <c r="AC153" s="362"/>
      <c r="AD153" s="362">
        <f>R153+S153+T153</f>
        <v>18.5</v>
      </c>
      <c r="AE153" s="363">
        <f t="shared" si="10"/>
        <v>0.51820728291316531</v>
      </c>
      <c r="AF153" s="364"/>
    </row>
    <row r="154" spans="2:32" ht="24.6" customHeight="1" x14ac:dyDescent="0.25">
      <c r="B154" s="361" t="s">
        <v>691</v>
      </c>
      <c r="C154" s="362" t="str">
        <f>'[1]Formato de evaluación '!P4338</f>
        <v>k00+970</v>
      </c>
      <c r="D154" s="362" t="str">
        <f>'[1]Formato de evaluación '!P4340</f>
        <v>k00+975</v>
      </c>
      <c r="E154" s="362">
        <f>5*D1</f>
        <v>35.699999999999996</v>
      </c>
      <c r="F154" s="362"/>
      <c r="G154" s="362"/>
      <c r="H154" s="362"/>
      <c r="I154" s="362"/>
      <c r="J154" s="362"/>
      <c r="K154" s="362"/>
      <c r="L154" s="362"/>
      <c r="M154" s="362"/>
      <c r="N154" s="362"/>
      <c r="O154" s="362"/>
      <c r="P154" s="362"/>
      <c r="Q154" s="362"/>
      <c r="R154" s="362">
        <f>5*1.1</f>
        <v>5.5</v>
      </c>
      <c r="S154" s="362">
        <f>5*1.3</f>
        <v>6.5</v>
      </c>
      <c r="T154" s="362">
        <f>5*1.1</f>
        <v>5.5</v>
      </c>
      <c r="U154" s="362"/>
      <c r="V154" s="362"/>
      <c r="W154" s="362"/>
      <c r="X154" s="362"/>
      <c r="Y154" s="362"/>
      <c r="Z154" s="362"/>
      <c r="AA154" s="362"/>
      <c r="AB154" s="362"/>
      <c r="AC154" s="362"/>
      <c r="AD154" s="362">
        <f>R154+S154+T154</f>
        <v>17.5</v>
      </c>
      <c r="AE154" s="363">
        <f t="shared" si="10"/>
        <v>0.49019607843137258</v>
      </c>
      <c r="AF154" s="364"/>
    </row>
    <row r="155" spans="2:32" ht="26.45" customHeight="1" x14ac:dyDescent="0.25">
      <c r="B155" s="361" t="s">
        <v>692</v>
      </c>
      <c r="C155" s="362" t="str">
        <f>'[1]Formato de evaluación '!P4368</f>
        <v>k00+975</v>
      </c>
      <c r="D155" s="362" t="str">
        <f>'[1]Formato de evaluación '!P4370</f>
        <v>k00+980</v>
      </c>
      <c r="E155" s="362">
        <f>5*D1</f>
        <v>35.699999999999996</v>
      </c>
      <c r="F155" s="362"/>
      <c r="G155" s="362"/>
      <c r="H155" s="362"/>
      <c r="I155" s="362"/>
      <c r="J155" s="362"/>
      <c r="K155" s="362"/>
      <c r="L155" s="362"/>
      <c r="M155" s="362"/>
      <c r="N155" s="362"/>
      <c r="O155" s="362"/>
      <c r="P155" s="362"/>
      <c r="Q155" s="362"/>
      <c r="R155" s="362">
        <f>5*1.1</f>
        <v>5.5</v>
      </c>
      <c r="S155" s="362">
        <f>5*1.3</f>
        <v>6.5</v>
      </c>
      <c r="T155" s="362"/>
      <c r="U155" s="362"/>
      <c r="V155" s="362"/>
      <c r="W155" s="362"/>
      <c r="X155" s="362"/>
      <c r="Y155" s="362"/>
      <c r="Z155" s="362"/>
      <c r="AA155" s="362"/>
      <c r="AB155" s="362"/>
      <c r="AC155" s="362"/>
      <c r="AD155" s="362">
        <f>R155+S155</f>
        <v>12</v>
      </c>
      <c r="AE155" s="363">
        <f t="shared" si="10"/>
        <v>0.33613445378151263</v>
      </c>
      <c r="AF155" s="364"/>
    </row>
    <row r="156" spans="2:32" ht="26.45" customHeight="1" x14ac:dyDescent="0.25">
      <c r="B156" s="361" t="s">
        <v>693</v>
      </c>
      <c r="C156" s="362" t="str">
        <f>'[1]Formato de evaluación '!P4398</f>
        <v>k00+980</v>
      </c>
      <c r="D156" s="362" t="str">
        <f>'[1]Formato de evaluación '!P4400</f>
        <v>k00+985</v>
      </c>
      <c r="E156" s="362">
        <f>5*D1</f>
        <v>35.699999999999996</v>
      </c>
      <c r="F156" s="362"/>
      <c r="G156" s="362"/>
      <c r="H156" s="362"/>
      <c r="I156" s="362"/>
      <c r="J156" s="362"/>
      <c r="K156" s="362"/>
      <c r="L156" s="362"/>
      <c r="M156" s="362"/>
      <c r="N156" s="362"/>
      <c r="O156" s="362"/>
      <c r="P156" s="362"/>
      <c r="Q156" s="362"/>
      <c r="R156" s="362"/>
      <c r="S156" s="362">
        <f>5*1.3</f>
        <v>6.5</v>
      </c>
      <c r="T156" s="362"/>
      <c r="U156" s="362"/>
      <c r="V156" s="362"/>
      <c r="W156" s="362"/>
      <c r="X156" s="362"/>
      <c r="Y156" s="362"/>
      <c r="Z156" s="362"/>
      <c r="AA156" s="362"/>
      <c r="AB156" s="362"/>
      <c r="AC156" s="362"/>
      <c r="AD156" s="362">
        <f>S156</f>
        <v>6.5</v>
      </c>
      <c r="AE156" s="363">
        <f t="shared" si="10"/>
        <v>0.18207282913165268</v>
      </c>
      <c r="AF156" s="364"/>
    </row>
    <row r="157" spans="2:32" ht="23.45" customHeight="1" x14ac:dyDescent="0.25">
      <c r="B157" s="361" t="s">
        <v>694</v>
      </c>
      <c r="C157" s="362" t="str">
        <f>'[1]Formato de evaluación '!P4427</f>
        <v>k00+985</v>
      </c>
      <c r="D157" s="362" t="str">
        <f>'[1]Formato de evaluación '!P4429</f>
        <v>k00+990</v>
      </c>
      <c r="E157" s="362">
        <f>5*D1</f>
        <v>35.699999999999996</v>
      </c>
      <c r="F157" s="362"/>
      <c r="G157" s="362"/>
      <c r="H157" s="362"/>
      <c r="I157" s="362"/>
      <c r="J157" s="362"/>
      <c r="K157" s="362"/>
      <c r="L157" s="362"/>
      <c r="M157" s="362"/>
      <c r="N157" s="362"/>
      <c r="O157" s="362"/>
      <c r="P157" s="362"/>
      <c r="Q157" s="362"/>
      <c r="R157" s="362">
        <f>5*1.3</f>
        <v>6.5</v>
      </c>
      <c r="S157" s="362"/>
      <c r="T157" s="362"/>
      <c r="U157" s="362"/>
      <c r="V157" s="362"/>
      <c r="W157" s="362"/>
      <c r="X157" s="362"/>
      <c r="Y157" s="362"/>
      <c r="Z157" s="362"/>
      <c r="AA157" s="362"/>
      <c r="AB157" s="362"/>
      <c r="AC157" s="362"/>
      <c r="AD157" s="362">
        <f>R157</f>
        <v>6.5</v>
      </c>
      <c r="AE157" s="363">
        <f t="shared" si="10"/>
        <v>0.18207282913165268</v>
      </c>
      <c r="AF157" s="364"/>
    </row>
    <row r="158" spans="2:32" ht="23.45" customHeight="1" x14ac:dyDescent="0.25">
      <c r="B158" s="361" t="s">
        <v>696</v>
      </c>
      <c r="C158" s="362" t="str">
        <f>'[1]Formato de evaluación '!P4457</f>
        <v>k00+990</v>
      </c>
      <c r="D158" s="362" t="str">
        <f>'[1]Formato de evaluación '!P4459</f>
        <v>k00+995</v>
      </c>
      <c r="E158" s="362">
        <f>5*D1</f>
        <v>35.699999999999996</v>
      </c>
      <c r="F158" s="362"/>
      <c r="G158" s="362"/>
      <c r="H158" s="362"/>
      <c r="I158" s="362"/>
      <c r="J158" s="362"/>
      <c r="K158" s="362"/>
      <c r="L158" s="362"/>
      <c r="M158" s="362"/>
      <c r="N158" s="362"/>
      <c r="O158" s="362"/>
      <c r="P158" s="362"/>
      <c r="Q158" s="362"/>
      <c r="R158" s="362">
        <f>5*1.3</f>
        <v>6.5</v>
      </c>
      <c r="S158" s="362"/>
      <c r="T158" s="362"/>
      <c r="U158" s="362"/>
      <c r="V158" s="362"/>
      <c r="W158" s="362"/>
      <c r="X158" s="362"/>
      <c r="Y158" s="362"/>
      <c r="Z158" s="362"/>
      <c r="AA158" s="362"/>
      <c r="AB158" s="362"/>
      <c r="AC158" s="362"/>
      <c r="AD158" s="362">
        <f>R158</f>
        <v>6.5</v>
      </c>
      <c r="AE158" s="363">
        <f t="shared" si="10"/>
        <v>0.18207282913165268</v>
      </c>
      <c r="AF158" s="364"/>
    </row>
    <row r="159" spans="2:32" ht="28.9" customHeight="1" thickBot="1" x14ac:dyDescent="0.3">
      <c r="B159" s="368" t="s">
        <v>697</v>
      </c>
      <c r="C159" s="369" t="str">
        <f>'[1]Formato de evaluación '!P4486</f>
        <v>k00+995</v>
      </c>
      <c r="D159" s="369" t="str">
        <f>'[1]Formato de evaluación '!P4488</f>
        <v>k00+1000</v>
      </c>
      <c r="E159" s="369">
        <f>5*D1</f>
        <v>35.699999999999996</v>
      </c>
      <c r="F159" s="369"/>
      <c r="G159" s="369"/>
      <c r="H159" s="369"/>
      <c r="I159" s="369"/>
      <c r="J159" s="369"/>
      <c r="K159" s="369"/>
      <c r="L159" s="369"/>
      <c r="M159" s="369"/>
      <c r="N159" s="369"/>
      <c r="O159" s="369"/>
      <c r="P159" s="369"/>
      <c r="Q159" s="369"/>
      <c r="R159" s="369"/>
      <c r="S159" s="369"/>
      <c r="T159" s="369"/>
      <c r="U159" s="369"/>
      <c r="V159" s="369"/>
      <c r="W159" s="369"/>
      <c r="X159" s="369"/>
      <c r="Y159" s="369"/>
      <c r="Z159" s="369"/>
      <c r="AA159" s="369"/>
      <c r="AB159" s="369"/>
      <c r="AC159" s="369"/>
      <c r="AD159" s="370"/>
      <c r="AE159" s="363">
        <f t="shared" si="10"/>
        <v>0</v>
      </c>
      <c r="AF159" s="364"/>
    </row>
    <row r="160" spans="2:32" ht="18.75" thickBot="1" x14ac:dyDescent="0.3">
      <c r="B160" s="371" t="s">
        <v>698</v>
      </c>
      <c r="C160" s="372"/>
      <c r="D160" s="372"/>
      <c r="E160" s="373">
        <f>SUM(E6:E159)</f>
        <v>7392.2999999999811</v>
      </c>
      <c r="F160" s="374"/>
      <c r="G160" s="374"/>
      <c r="H160" s="374"/>
      <c r="I160" s="374"/>
      <c r="J160" s="374"/>
      <c r="K160" s="374"/>
      <c r="L160" s="374"/>
      <c r="M160" s="374"/>
      <c r="N160" s="374"/>
      <c r="O160" s="374"/>
      <c r="P160" s="374"/>
      <c r="Q160" s="374"/>
      <c r="R160" s="374"/>
      <c r="S160" s="374"/>
      <c r="T160" s="374"/>
      <c r="U160" s="374"/>
      <c r="V160" s="374"/>
      <c r="W160" s="374"/>
      <c r="X160" s="374"/>
      <c r="Y160" s="374"/>
      <c r="Z160" s="375" t="s">
        <v>707</v>
      </c>
      <c r="AA160" s="376"/>
      <c r="AB160" s="376"/>
      <c r="AC160" s="377"/>
      <c r="AD160" s="378">
        <f>SUM(AD6:AD159)</f>
        <v>1043.6371119999999</v>
      </c>
      <c r="AE160" s="379">
        <f>(AD160/E160)*1</f>
        <v>0.14117894457746608</v>
      </c>
      <c r="AF160" s="380"/>
    </row>
    <row r="161" spans="2:32" ht="18.75" thickBot="1" x14ac:dyDescent="0.3">
      <c r="B161" s="374"/>
      <c r="C161" s="374"/>
      <c r="D161" s="374"/>
      <c r="E161" s="374"/>
      <c r="F161" s="374"/>
      <c r="G161" s="374"/>
      <c r="H161" s="374"/>
      <c r="I161" s="374"/>
      <c r="J161" s="374"/>
      <c r="K161" s="374"/>
      <c r="L161" s="374"/>
      <c r="M161" s="374"/>
      <c r="N161" s="374"/>
      <c r="O161" s="374"/>
      <c r="P161" s="374"/>
      <c r="Q161" s="374"/>
      <c r="R161" s="374"/>
      <c r="S161" s="374"/>
      <c r="T161" s="374"/>
      <c r="U161" s="374"/>
      <c r="V161" s="374"/>
      <c r="W161" s="374"/>
      <c r="X161" s="374"/>
      <c r="Y161" s="374"/>
      <c r="Z161" s="374"/>
      <c r="AA161" s="374"/>
      <c r="AB161" s="374"/>
      <c r="AC161" s="374"/>
      <c r="AD161" s="374"/>
      <c r="AE161" s="374"/>
      <c r="AF161" s="374"/>
    </row>
    <row r="162" spans="2:32" ht="18" x14ac:dyDescent="0.25">
      <c r="B162" s="338" t="s">
        <v>46</v>
      </c>
      <c r="C162" s="339"/>
      <c r="D162" s="339"/>
      <c r="E162" s="381"/>
      <c r="F162" s="382">
        <f>0</f>
        <v>0</v>
      </c>
      <c r="G162" s="382">
        <f>G107</f>
        <v>2.86E-2</v>
      </c>
      <c r="H162" s="383">
        <f>H30+H32</f>
        <v>0.18769999999999998</v>
      </c>
      <c r="I162" s="382">
        <f>0</f>
        <v>0</v>
      </c>
      <c r="J162" s="382">
        <f>0</f>
        <v>0</v>
      </c>
      <c r="K162" s="382">
        <f>K145+K146+K147</f>
        <v>1.3899999999999999E-2</v>
      </c>
      <c r="L162" s="382">
        <f>0</f>
        <v>0</v>
      </c>
      <c r="M162" s="382">
        <f>0</f>
        <v>0</v>
      </c>
      <c r="N162" s="382">
        <f>N145+N146+N147</f>
        <v>0</v>
      </c>
      <c r="O162" s="382">
        <f>0</f>
        <v>0</v>
      </c>
      <c r="P162" s="382">
        <f>P31+P32</f>
        <v>2.3898000000000001</v>
      </c>
      <c r="Q162" s="383">
        <f>0</f>
        <v>0</v>
      </c>
      <c r="R162" s="382">
        <f>SUM(R6:R159)</f>
        <v>349.5</v>
      </c>
      <c r="S162" s="382">
        <f>SUM(S6:S159)</f>
        <v>384.5</v>
      </c>
      <c r="T162" s="383">
        <f>SUM(T6:T159)</f>
        <v>303</v>
      </c>
      <c r="U162" s="382">
        <f>U111</f>
        <v>6.0000000000000001E-3</v>
      </c>
      <c r="V162" s="382">
        <f>V30</f>
        <v>0.125</v>
      </c>
      <c r="W162" s="383">
        <f>0</f>
        <v>0</v>
      </c>
      <c r="X162" s="382">
        <f>X41</f>
        <v>0.73949999999999994</v>
      </c>
      <c r="Y162" s="382">
        <f>Y31</f>
        <v>0.65280000000000005</v>
      </c>
      <c r="Z162" s="382">
        <f>Z31</f>
        <v>2.4090000000000003</v>
      </c>
      <c r="AA162" s="382">
        <f>AA112</f>
        <v>9.8712000000000008E-2</v>
      </c>
      <c r="AB162" s="382">
        <f>0</f>
        <v>0</v>
      </c>
      <c r="AC162" s="383">
        <f>0</f>
        <v>0</v>
      </c>
      <c r="AD162" s="374"/>
      <c r="AE162" s="374"/>
      <c r="AF162" s="374"/>
    </row>
    <row r="163" spans="2:32" ht="18.75" thickBot="1" x14ac:dyDescent="0.3">
      <c r="B163" s="384"/>
      <c r="C163" s="385"/>
      <c r="D163" s="385"/>
      <c r="E163" s="386"/>
      <c r="F163" s="387"/>
      <c r="G163" s="387"/>
      <c r="H163" s="388"/>
      <c r="I163" s="387"/>
      <c r="J163" s="387"/>
      <c r="K163" s="387"/>
      <c r="L163" s="387"/>
      <c r="M163" s="387"/>
      <c r="N163" s="387"/>
      <c r="O163" s="387"/>
      <c r="P163" s="387"/>
      <c r="Q163" s="388"/>
      <c r="R163" s="387"/>
      <c r="S163" s="387"/>
      <c r="T163" s="388"/>
      <c r="U163" s="387"/>
      <c r="V163" s="387"/>
      <c r="W163" s="388"/>
      <c r="X163" s="387"/>
      <c r="Y163" s="387"/>
      <c r="Z163" s="387"/>
      <c r="AA163" s="387"/>
      <c r="AB163" s="387"/>
      <c r="AC163" s="388"/>
      <c r="AD163" s="374"/>
      <c r="AE163" s="374"/>
      <c r="AF163" s="374"/>
    </row>
    <row r="164" spans="2:32" ht="18" x14ac:dyDescent="0.25">
      <c r="B164" s="389" t="s">
        <v>47</v>
      </c>
      <c r="C164" s="390"/>
      <c r="D164" s="390"/>
      <c r="E164" s="391"/>
      <c r="F164" s="392">
        <f>G162+H162</f>
        <v>0.21629999999999999</v>
      </c>
      <c r="G164" s="393"/>
      <c r="H164" s="393"/>
      <c r="I164" s="394">
        <f>I162+J162</f>
        <v>0</v>
      </c>
      <c r="J164" s="394"/>
      <c r="K164" s="394"/>
      <c r="L164" s="395">
        <f>L162+M162+N162</f>
        <v>0</v>
      </c>
      <c r="M164" s="395"/>
      <c r="N164" s="395"/>
      <c r="O164" s="393">
        <f>O162+P162+Q162</f>
        <v>2.3898000000000001</v>
      </c>
      <c r="P164" s="393"/>
      <c r="Q164" s="393"/>
      <c r="R164" s="396">
        <f>R162+S162+T162</f>
        <v>1037</v>
      </c>
      <c r="S164" s="396"/>
      <c r="T164" s="396"/>
      <c r="U164" s="394">
        <f>U162+V162+W162</f>
        <v>0.13100000000000001</v>
      </c>
      <c r="V164" s="394"/>
      <c r="W164" s="394"/>
      <c r="X164" s="393">
        <f>X162+Y162+Z162</f>
        <v>3.8013000000000003</v>
      </c>
      <c r="Y164" s="393"/>
      <c r="Z164" s="393"/>
      <c r="AA164" s="395">
        <f>AA162+AB162+AC162</f>
        <v>9.8712000000000008E-2</v>
      </c>
      <c r="AB164" s="395"/>
      <c r="AC164" s="397"/>
      <c r="AD164" s="374"/>
      <c r="AE164" s="374"/>
      <c r="AF164" s="374"/>
    </row>
    <row r="165" spans="2:32" ht="18.75" thickBot="1" x14ac:dyDescent="0.3">
      <c r="B165" s="398"/>
      <c r="C165" s="399"/>
      <c r="D165" s="399"/>
      <c r="E165" s="400"/>
      <c r="F165" s="401"/>
      <c r="G165" s="402"/>
      <c r="H165" s="402"/>
      <c r="I165" s="403"/>
      <c r="J165" s="403"/>
      <c r="K165" s="403"/>
      <c r="L165" s="404"/>
      <c r="M165" s="404"/>
      <c r="N165" s="404"/>
      <c r="O165" s="402"/>
      <c r="P165" s="402"/>
      <c r="Q165" s="402"/>
      <c r="R165" s="405"/>
      <c r="S165" s="405"/>
      <c r="T165" s="405"/>
      <c r="U165" s="403"/>
      <c r="V165" s="403"/>
      <c r="W165" s="403"/>
      <c r="X165" s="402"/>
      <c r="Y165" s="402"/>
      <c r="Z165" s="402"/>
      <c r="AA165" s="404"/>
      <c r="AB165" s="404"/>
      <c r="AC165" s="406"/>
      <c r="AD165" s="374"/>
      <c r="AE165" s="374"/>
      <c r="AF165" s="374"/>
    </row>
    <row r="166" spans="2:32" ht="18" x14ac:dyDescent="0.25">
      <c r="B166" s="389" t="s">
        <v>48</v>
      </c>
      <c r="C166" s="390"/>
      <c r="D166" s="390"/>
      <c r="E166" s="391"/>
      <c r="F166" s="407">
        <v>0</v>
      </c>
      <c r="G166" s="407">
        <f>(G162/E160)*1</f>
        <v>3.8688906023835712E-6</v>
      </c>
      <c r="H166" s="408">
        <f>(H162/E160)*100</f>
        <v>2.5391285526832033E-3</v>
      </c>
      <c r="I166" s="407">
        <v>0</v>
      </c>
      <c r="J166" s="407">
        <v>0</v>
      </c>
      <c r="K166" s="407">
        <f>(K162/E160)*100</f>
        <v>1.8803349431164909E-4</v>
      </c>
      <c r="L166" s="409">
        <v>0</v>
      </c>
      <c r="M166" s="410">
        <v>0</v>
      </c>
      <c r="N166" s="408">
        <f>(N162/E160)*100</f>
        <v>0</v>
      </c>
      <c r="O166" s="407">
        <v>0</v>
      </c>
      <c r="P166" s="411">
        <f>(P162/E160)*100</f>
        <v>3.2328233432084824E-2</v>
      </c>
      <c r="Q166" s="407">
        <v>0</v>
      </c>
      <c r="R166" s="412">
        <f>(R162/E160)*1</f>
        <v>4.7278925368288746E-2</v>
      </c>
      <c r="S166" s="407">
        <f>(S162/E160)*1</f>
        <v>5.2013581699877035E-2</v>
      </c>
      <c r="T166" s="408">
        <f>(T162/E160)*1</f>
        <v>4.0988596242035734E-2</v>
      </c>
      <c r="U166" s="407">
        <f>(U162/E160)*1</f>
        <v>8.1165537112942059E-7</v>
      </c>
      <c r="V166" s="407">
        <f>(V162/E160)*100</f>
        <v>1.6909486898529595E-3</v>
      </c>
      <c r="W166" s="408">
        <v>0</v>
      </c>
      <c r="X166" s="407">
        <f>(X162/E160)*100</f>
        <v>1.0003652449170107E-2</v>
      </c>
      <c r="Y166" s="407">
        <f>(Y162/E160)*100</f>
        <v>8.8308104378880953E-3</v>
      </c>
      <c r="Z166" s="408">
        <f>(Z162/E160)*100</f>
        <v>3.2587963150846236E-2</v>
      </c>
      <c r="AA166" s="407">
        <f>(AA162/E160)*100</f>
        <v>1.3353354165821227E-3</v>
      </c>
      <c r="AB166" s="407">
        <v>0</v>
      </c>
      <c r="AC166" s="408">
        <v>0</v>
      </c>
      <c r="AD166" s="374"/>
      <c r="AE166" s="374"/>
      <c r="AF166" s="374"/>
    </row>
    <row r="167" spans="2:32" ht="18.75" thickBot="1" x14ac:dyDescent="0.3">
      <c r="B167" s="398"/>
      <c r="C167" s="399"/>
      <c r="D167" s="399"/>
      <c r="E167" s="400"/>
      <c r="F167" s="413"/>
      <c r="G167" s="413"/>
      <c r="H167" s="414"/>
      <c r="I167" s="413"/>
      <c r="J167" s="413"/>
      <c r="K167" s="413"/>
      <c r="L167" s="415"/>
      <c r="M167" s="416"/>
      <c r="N167" s="414"/>
      <c r="O167" s="413"/>
      <c r="P167" s="417"/>
      <c r="Q167" s="413"/>
      <c r="R167" s="418"/>
      <c r="S167" s="413"/>
      <c r="T167" s="414"/>
      <c r="U167" s="413"/>
      <c r="V167" s="413"/>
      <c r="W167" s="414"/>
      <c r="X167" s="413"/>
      <c r="Y167" s="413"/>
      <c r="Z167" s="414"/>
      <c r="AA167" s="413"/>
      <c r="AB167" s="413"/>
      <c r="AC167" s="414"/>
      <c r="AD167" s="374"/>
      <c r="AE167" s="374"/>
      <c r="AF167" s="374"/>
    </row>
    <row r="168" spans="2:32" ht="18" x14ac:dyDescent="0.25">
      <c r="B168" s="419" t="s">
        <v>49</v>
      </c>
      <c r="C168" s="420"/>
      <c r="D168" s="420"/>
      <c r="E168" s="421"/>
      <c r="F168" s="422">
        <f>H166+G166+F166</f>
        <v>2.542997443285587E-3</v>
      </c>
      <c r="G168" s="394"/>
      <c r="H168" s="394"/>
      <c r="I168" s="423">
        <f>I166+J166+K166</f>
        <v>1.8803349431164909E-4</v>
      </c>
      <c r="J168" s="394"/>
      <c r="K168" s="394"/>
      <c r="L168" s="423">
        <f>L166+M166+N166</f>
        <v>0</v>
      </c>
      <c r="M168" s="394"/>
      <c r="N168" s="394"/>
      <c r="O168" s="423">
        <f>O166+P166+Q166</f>
        <v>3.2328233432084824E-2</v>
      </c>
      <c r="P168" s="394"/>
      <c r="Q168" s="394"/>
      <c r="R168" s="424">
        <f>R166+S166+T166</f>
        <v>0.14028110331020152</v>
      </c>
      <c r="S168" s="424"/>
      <c r="T168" s="424"/>
      <c r="U168" s="423">
        <f>U166+V166+W166</f>
        <v>1.691760345224089E-3</v>
      </c>
      <c r="V168" s="394"/>
      <c r="W168" s="394"/>
      <c r="X168" s="424">
        <f>X166+Y166+Z166</f>
        <v>5.1422426037904437E-2</v>
      </c>
      <c r="Y168" s="424"/>
      <c r="Z168" s="424"/>
      <c r="AA168" s="423">
        <f>AA166+AB166+AC166</f>
        <v>1.3353354165821227E-3</v>
      </c>
      <c r="AB168" s="394"/>
      <c r="AC168" s="425"/>
      <c r="AD168" s="374"/>
      <c r="AE168" s="374"/>
      <c r="AF168" s="374"/>
    </row>
    <row r="169" spans="2:32" ht="18.75" thickBot="1" x14ac:dyDescent="0.3">
      <c r="B169" s="398"/>
      <c r="C169" s="399"/>
      <c r="D169" s="399"/>
      <c r="E169" s="400"/>
      <c r="F169" s="426"/>
      <c r="G169" s="385"/>
      <c r="H169" s="385"/>
      <c r="I169" s="385"/>
      <c r="J169" s="385"/>
      <c r="K169" s="385"/>
      <c r="L169" s="385"/>
      <c r="M169" s="385"/>
      <c r="N169" s="385"/>
      <c r="O169" s="385"/>
      <c r="P169" s="385"/>
      <c r="Q169" s="385"/>
      <c r="R169" s="427"/>
      <c r="S169" s="427"/>
      <c r="T169" s="427"/>
      <c r="U169" s="385"/>
      <c r="V169" s="385"/>
      <c r="W169" s="385"/>
      <c r="X169" s="427"/>
      <c r="Y169" s="427"/>
      <c r="Z169" s="427"/>
      <c r="AA169" s="385"/>
      <c r="AB169" s="385"/>
      <c r="AC169" s="386"/>
      <c r="AD169" s="374"/>
      <c r="AE169" s="374"/>
      <c r="AF169" s="374"/>
    </row>
    <row r="175" spans="2:32" ht="15.75" thickBot="1" x14ac:dyDescent="0.3"/>
    <row r="176" spans="2:32" ht="15.75" thickBot="1" x14ac:dyDescent="0.3">
      <c r="Z176" s="314" t="s">
        <v>28</v>
      </c>
      <c r="AA176" s="317" t="s">
        <v>29</v>
      </c>
      <c r="AB176" s="318"/>
      <c r="AC176" s="119"/>
    </row>
    <row r="177" spans="26:29" x14ac:dyDescent="0.25">
      <c r="Z177" s="315"/>
      <c r="AA177" s="314" t="s">
        <v>30</v>
      </c>
      <c r="AB177" s="314" t="s">
        <v>31</v>
      </c>
      <c r="AC177" s="119"/>
    </row>
    <row r="178" spans="26:29" ht="15.75" thickBot="1" x14ac:dyDescent="0.3">
      <c r="Z178" s="316"/>
      <c r="AA178" s="316"/>
      <c r="AB178" s="316"/>
      <c r="AC178" s="119"/>
    </row>
    <row r="179" spans="26:29" ht="16.5" thickBot="1" x14ac:dyDescent="0.3">
      <c r="Z179" s="61" t="s">
        <v>486</v>
      </c>
      <c r="AA179" s="62" t="s">
        <v>52</v>
      </c>
      <c r="AB179" s="62" t="s">
        <v>53</v>
      </c>
      <c r="AC179" s="119"/>
    </row>
    <row r="180" spans="26:29" ht="16.5" thickBot="1" x14ac:dyDescent="0.3">
      <c r="Z180" s="61" t="s">
        <v>487</v>
      </c>
      <c r="AA180" s="62" t="s">
        <v>53</v>
      </c>
      <c r="AB180" s="62" t="s">
        <v>55</v>
      </c>
      <c r="AC180" s="119"/>
    </row>
    <row r="181" spans="26:29" ht="16.5" thickBot="1" x14ac:dyDescent="0.3">
      <c r="Z181" s="61" t="s">
        <v>488</v>
      </c>
      <c r="AA181" s="62" t="s">
        <v>55</v>
      </c>
      <c r="AB181" s="62" t="s">
        <v>60</v>
      </c>
      <c r="AC181" s="119"/>
    </row>
    <row r="182" spans="26:29" ht="16.5" thickBot="1" x14ac:dyDescent="0.3">
      <c r="Z182" s="61" t="s">
        <v>489</v>
      </c>
      <c r="AA182" s="62" t="s">
        <v>60</v>
      </c>
      <c r="AB182" s="62" t="s">
        <v>61</v>
      </c>
      <c r="AC182" s="119"/>
    </row>
    <row r="183" spans="26:29" ht="16.5" thickBot="1" x14ac:dyDescent="0.3">
      <c r="Z183" s="61" t="s">
        <v>490</v>
      </c>
      <c r="AA183" s="62" t="s">
        <v>61</v>
      </c>
      <c r="AB183" s="62" t="s">
        <v>66</v>
      </c>
      <c r="AC183" s="119"/>
    </row>
    <row r="184" spans="26:29" ht="16.5" thickBot="1" x14ac:dyDescent="0.3">
      <c r="Z184" s="61" t="s">
        <v>491</v>
      </c>
      <c r="AA184" s="62" t="s">
        <v>66</v>
      </c>
      <c r="AB184" s="62" t="s">
        <v>70</v>
      </c>
      <c r="AC184" s="119"/>
    </row>
    <row r="185" spans="26:29" ht="16.5" thickBot="1" x14ac:dyDescent="0.3">
      <c r="Z185" s="61" t="s">
        <v>492</v>
      </c>
      <c r="AA185" s="62" t="s">
        <v>70</v>
      </c>
      <c r="AB185" s="62" t="s">
        <v>73</v>
      </c>
      <c r="AC185" s="119"/>
    </row>
    <row r="186" spans="26:29" ht="16.5" thickBot="1" x14ac:dyDescent="0.3">
      <c r="Z186" s="61" t="s">
        <v>493</v>
      </c>
      <c r="AA186" s="62" t="s">
        <v>73</v>
      </c>
      <c r="AB186" s="62" t="s">
        <v>76</v>
      </c>
      <c r="AC186" s="119"/>
    </row>
    <row r="187" spans="26:29" ht="16.5" thickBot="1" x14ac:dyDescent="0.3">
      <c r="Z187" s="61" t="s">
        <v>494</v>
      </c>
      <c r="AA187" s="62" t="s">
        <v>76</v>
      </c>
      <c r="AB187" s="62" t="s">
        <v>77</v>
      </c>
      <c r="AC187" s="119"/>
    </row>
    <row r="188" spans="26:29" ht="16.5" thickBot="1" x14ac:dyDescent="0.3">
      <c r="Z188" s="61" t="s">
        <v>495</v>
      </c>
      <c r="AA188" s="62" t="s">
        <v>77</v>
      </c>
      <c r="AB188" s="62" t="s">
        <v>81</v>
      </c>
      <c r="AC188" s="119"/>
    </row>
    <row r="189" spans="26:29" ht="16.5" thickBot="1" x14ac:dyDescent="0.3">
      <c r="Z189" s="61" t="s">
        <v>496</v>
      </c>
      <c r="AA189" s="63" t="s">
        <v>81</v>
      </c>
      <c r="AB189" s="63" t="s">
        <v>83</v>
      </c>
      <c r="AC189" s="119"/>
    </row>
    <row r="190" spans="26:29" ht="16.5" thickBot="1" x14ac:dyDescent="0.3">
      <c r="Z190" s="61" t="s">
        <v>497</v>
      </c>
      <c r="AA190" s="63" t="s">
        <v>83</v>
      </c>
      <c r="AB190" s="63" t="s">
        <v>84</v>
      </c>
      <c r="AC190" s="119"/>
    </row>
    <row r="191" spans="26:29" ht="16.5" thickBot="1" x14ac:dyDescent="0.3">
      <c r="Z191" s="61" t="s">
        <v>498</v>
      </c>
      <c r="AA191" s="63" t="s">
        <v>84</v>
      </c>
      <c r="AB191" s="63" t="s">
        <v>85</v>
      </c>
      <c r="AC191" s="119"/>
    </row>
    <row r="192" spans="26:29" ht="16.5" thickBot="1" x14ac:dyDescent="0.3">
      <c r="Z192" s="61" t="s">
        <v>499</v>
      </c>
      <c r="AA192" s="63" t="s">
        <v>85</v>
      </c>
      <c r="AB192" s="63" t="s">
        <v>87</v>
      </c>
      <c r="AC192" s="119"/>
    </row>
    <row r="193" spans="26:29" ht="16.5" thickBot="1" x14ac:dyDescent="0.3">
      <c r="Z193" s="61" t="s">
        <v>500</v>
      </c>
      <c r="AA193" s="63" t="s">
        <v>87</v>
      </c>
      <c r="AB193" s="63" t="s">
        <v>88</v>
      </c>
      <c r="AC193" s="119"/>
    </row>
    <row r="194" spans="26:29" ht="16.5" thickBot="1" x14ac:dyDescent="0.3">
      <c r="Z194" s="61" t="s">
        <v>501</v>
      </c>
      <c r="AA194" s="63" t="s">
        <v>88</v>
      </c>
      <c r="AB194" s="63" t="s">
        <v>91</v>
      </c>
      <c r="AC194" s="119"/>
    </row>
    <row r="195" spans="26:29" ht="16.5" thickBot="1" x14ac:dyDescent="0.3">
      <c r="Z195" s="61" t="s">
        <v>502</v>
      </c>
      <c r="AA195" s="63" t="s">
        <v>91</v>
      </c>
      <c r="AB195" s="63" t="s">
        <v>95</v>
      </c>
      <c r="AC195" s="119"/>
    </row>
    <row r="196" spans="26:29" ht="16.5" thickBot="1" x14ac:dyDescent="0.3">
      <c r="Z196" s="61" t="s">
        <v>503</v>
      </c>
      <c r="AA196" s="63" t="s">
        <v>95</v>
      </c>
      <c r="AB196" s="63" t="s">
        <v>98</v>
      </c>
      <c r="AC196" s="119"/>
    </row>
    <row r="197" spans="26:29" ht="16.5" thickBot="1" x14ac:dyDescent="0.3">
      <c r="Z197" s="61" t="s">
        <v>504</v>
      </c>
      <c r="AA197" s="63" t="s">
        <v>98</v>
      </c>
      <c r="AB197" s="63" t="s">
        <v>100</v>
      </c>
      <c r="AC197" s="119"/>
    </row>
    <row r="198" spans="26:29" ht="16.5" thickBot="1" x14ac:dyDescent="0.3">
      <c r="Z198" s="61" t="s">
        <v>505</v>
      </c>
      <c r="AA198" s="63" t="s">
        <v>100</v>
      </c>
      <c r="AB198" s="63" t="s">
        <v>102</v>
      </c>
      <c r="AC198" s="119"/>
    </row>
    <row r="199" spans="26:29" ht="16.5" thickBot="1" x14ac:dyDescent="0.3">
      <c r="Z199" s="61" t="s">
        <v>506</v>
      </c>
      <c r="AA199" s="63" t="s">
        <v>102</v>
      </c>
      <c r="AB199" s="63" t="s">
        <v>105</v>
      </c>
      <c r="AC199" s="119"/>
    </row>
    <row r="200" spans="26:29" ht="16.5" thickBot="1" x14ac:dyDescent="0.3">
      <c r="Z200" s="61" t="s">
        <v>507</v>
      </c>
      <c r="AA200" s="63" t="s">
        <v>105</v>
      </c>
      <c r="AB200" s="63" t="s">
        <v>107</v>
      </c>
      <c r="AC200" s="119"/>
    </row>
    <row r="201" spans="26:29" ht="16.5" thickBot="1" x14ac:dyDescent="0.3">
      <c r="Z201" s="61" t="s">
        <v>508</v>
      </c>
      <c r="AA201" s="63" t="s">
        <v>107</v>
      </c>
      <c r="AB201" s="63" t="s">
        <v>108</v>
      </c>
      <c r="AC201" s="119"/>
    </row>
    <row r="202" spans="26:29" ht="16.5" thickBot="1" x14ac:dyDescent="0.3">
      <c r="Z202" s="61" t="s">
        <v>509</v>
      </c>
      <c r="AA202" s="63" t="s">
        <v>108</v>
      </c>
      <c r="AB202" s="63" t="s">
        <v>109</v>
      </c>
      <c r="AC202" s="119"/>
    </row>
    <row r="203" spans="26:29" ht="16.5" thickBot="1" x14ac:dyDescent="0.3">
      <c r="Z203" s="61" t="s">
        <v>510</v>
      </c>
      <c r="AA203" s="63" t="s">
        <v>109</v>
      </c>
      <c r="AB203" s="63" t="s">
        <v>111</v>
      </c>
      <c r="AC203" s="119"/>
    </row>
    <row r="204" spans="26:29" ht="16.5" thickBot="1" x14ac:dyDescent="0.3">
      <c r="Z204" s="61" t="s">
        <v>511</v>
      </c>
      <c r="AA204" s="63" t="s">
        <v>111</v>
      </c>
      <c r="AB204" s="63" t="s">
        <v>114</v>
      </c>
      <c r="AC204" s="119"/>
    </row>
    <row r="205" spans="26:29" ht="16.5" thickBot="1" x14ac:dyDescent="0.3">
      <c r="Z205" s="61" t="s">
        <v>512</v>
      </c>
      <c r="AA205" s="63" t="s">
        <v>114</v>
      </c>
      <c r="AB205" s="63" t="s">
        <v>123</v>
      </c>
      <c r="AC205" s="119"/>
    </row>
    <row r="206" spans="26:29" ht="16.5" thickBot="1" x14ac:dyDescent="0.3">
      <c r="Z206" s="61" t="s">
        <v>513</v>
      </c>
      <c r="AA206" s="63" t="s">
        <v>123</v>
      </c>
      <c r="AB206" s="63" t="s">
        <v>125</v>
      </c>
      <c r="AC206" s="119"/>
    </row>
    <row r="207" spans="26:29" ht="16.5" thickBot="1" x14ac:dyDescent="0.3">
      <c r="Z207" s="61" t="s">
        <v>514</v>
      </c>
      <c r="AA207" s="63" t="s">
        <v>125</v>
      </c>
      <c r="AB207" s="63" t="s">
        <v>126</v>
      </c>
      <c r="AC207" s="119"/>
    </row>
    <row r="217" spans="26:28" ht="15.75" thickBot="1" x14ac:dyDescent="0.3"/>
    <row r="218" spans="26:28" ht="16.5" thickBot="1" x14ac:dyDescent="0.3">
      <c r="Z218" s="64" t="s">
        <v>515</v>
      </c>
      <c r="AA218" s="65" t="s">
        <v>126</v>
      </c>
      <c r="AB218" s="65" t="s">
        <v>127</v>
      </c>
    </row>
    <row r="219" spans="26:28" ht="16.5" thickBot="1" x14ac:dyDescent="0.3">
      <c r="Z219" s="61" t="s">
        <v>516</v>
      </c>
      <c r="AA219" s="63" t="s">
        <v>127</v>
      </c>
      <c r="AB219" s="63" t="s">
        <v>129</v>
      </c>
    </row>
    <row r="220" spans="26:28" ht="16.5" thickBot="1" x14ac:dyDescent="0.3">
      <c r="Z220" s="61" t="s">
        <v>517</v>
      </c>
      <c r="AA220" s="63" t="s">
        <v>129</v>
      </c>
      <c r="AB220" s="63" t="s">
        <v>130</v>
      </c>
    </row>
    <row r="221" spans="26:28" ht="16.5" thickBot="1" x14ac:dyDescent="0.3">
      <c r="Z221" s="61" t="s">
        <v>518</v>
      </c>
      <c r="AA221" s="63" t="s">
        <v>130</v>
      </c>
      <c r="AB221" s="63" t="s">
        <v>132</v>
      </c>
    </row>
    <row r="222" spans="26:28" ht="16.5" thickBot="1" x14ac:dyDescent="0.3">
      <c r="Z222" s="61" t="s">
        <v>519</v>
      </c>
      <c r="AA222" s="63" t="s">
        <v>132</v>
      </c>
      <c r="AB222" s="63" t="s">
        <v>133</v>
      </c>
    </row>
    <row r="223" spans="26:28" ht="16.5" thickBot="1" x14ac:dyDescent="0.3">
      <c r="Z223" s="61" t="s">
        <v>520</v>
      </c>
      <c r="AA223" s="63" t="s">
        <v>133</v>
      </c>
      <c r="AB223" s="63" t="s">
        <v>134</v>
      </c>
    </row>
    <row r="224" spans="26:28" ht="16.5" thickBot="1" x14ac:dyDescent="0.3">
      <c r="Z224" s="61" t="s">
        <v>521</v>
      </c>
      <c r="AA224" s="63" t="s">
        <v>134</v>
      </c>
      <c r="AB224" s="63" t="s">
        <v>141</v>
      </c>
    </row>
    <row r="225" spans="26:28" ht="16.5" thickBot="1" x14ac:dyDescent="0.3">
      <c r="Z225" s="61" t="s">
        <v>522</v>
      </c>
      <c r="AA225" s="63" t="s">
        <v>141</v>
      </c>
      <c r="AB225" s="63" t="s">
        <v>142</v>
      </c>
    </row>
    <row r="226" spans="26:28" ht="16.5" thickBot="1" x14ac:dyDescent="0.3">
      <c r="Z226" s="61" t="s">
        <v>523</v>
      </c>
      <c r="AA226" s="63" t="s">
        <v>142</v>
      </c>
      <c r="AB226" s="63" t="s">
        <v>144</v>
      </c>
    </row>
    <row r="227" spans="26:28" ht="16.5" thickBot="1" x14ac:dyDescent="0.3">
      <c r="Z227" s="61" t="s">
        <v>524</v>
      </c>
      <c r="AA227" s="63" t="s">
        <v>144</v>
      </c>
      <c r="AB227" s="63" t="s">
        <v>145</v>
      </c>
    </row>
    <row r="228" spans="26:28" ht="16.5" thickBot="1" x14ac:dyDescent="0.3">
      <c r="Z228" s="61" t="s">
        <v>525</v>
      </c>
      <c r="AA228" s="63" t="s">
        <v>145</v>
      </c>
      <c r="AB228" s="63" t="s">
        <v>160</v>
      </c>
    </row>
    <row r="229" spans="26:28" ht="16.5" thickBot="1" x14ac:dyDescent="0.3">
      <c r="Z229" s="61" t="s">
        <v>526</v>
      </c>
      <c r="AA229" s="63" t="s">
        <v>160</v>
      </c>
      <c r="AB229" s="63" t="s">
        <v>163</v>
      </c>
    </row>
    <row r="230" spans="26:28" ht="16.5" thickBot="1" x14ac:dyDescent="0.3">
      <c r="Z230" s="61" t="s">
        <v>527</v>
      </c>
      <c r="AA230" s="63" t="s">
        <v>163</v>
      </c>
      <c r="AB230" s="63" t="s">
        <v>168</v>
      </c>
    </row>
    <row r="231" spans="26:28" ht="16.5" thickBot="1" x14ac:dyDescent="0.3">
      <c r="Z231" s="61" t="s">
        <v>528</v>
      </c>
      <c r="AA231" s="63" t="s">
        <v>168</v>
      </c>
      <c r="AB231" s="63" t="s">
        <v>172</v>
      </c>
    </row>
    <row r="232" spans="26:28" ht="16.5" thickBot="1" x14ac:dyDescent="0.3">
      <c r="Z232" s="61" t="s">
        <v>529</v>
      </c>
      <c r="AA232" s="63" t="s">
        <v>172</v>
      </c>
      <c r="AB232" s="63" t="s">
        <v>175</v>
      </c>
    </row>
    <row r="233" spans="26:28" ht="16.5" thickBot="1" x14ac:dyDescent="0.3">
      <c r="Z233" s="61" t="s">
        <v>530</v>
      </c>
      <c r="AA233" s="63" t="s">
        <v>175</v>
      </c>
      <c r="AB233" s="63" t="s">
        <v>176</v>
      </c>
    </row>
    <row r="234" spans="26:28" ht="16.5" thickBot="1" x14ac:dyDescent="0.3">
      <c r="Z234" s="61" t="s">
        <v>531</v>
      </c>
      <c r="AA234" s="63" t="s">
        <v>176</v>
      </c>
      <c r="AB234" s="63" t="s">
        <v>177</v>
      </c>
    </row>
    <row r="235" spans="26:28" ht="16.5" thickBot="1" x14ac:dyDescent="0.3">
      <c r="Z235" s="61" t="s">
        <v>532</v>
      </c>
      <c r="AA235" s="63" t="s">
        <v>177</v>
      </c>
      <c r="AB235" s="63" t="s">
        <v>178</v>
      </c>
    </row>
    <row r="236" spans="26:28" ht="16.5" thickBot="1" x14ac:dyDescent="0.3">
      <c r="Z236" s="61" t="s">
        <v>533</v>
      </c>
      <c r="AA236" s="63" t="s">
        <v>178</v>
      </c>
      <c r="AB236" s="63" t="s">
        <v>179</v>
      </c>
    </row>
    <row r="237" spans="26:28" ht="16.5" thickBot="1" x14ac:dyDescent="0.3">
      <c r="Z237" s="61" t="s">
        <v>533</v>
      </c>
      <c r="AA237" s="63" t="s">
        <v>179</v>
      </c>
      <c r="AB237" s="63" t="s">
        <v>180</v>
      </c>
    </row>
    <row r="238" spans="26:28" ht="16.5" thickBot="1" x14ac:dyDescent="0.3">
      <c r="Z238" s="61" t="s">
        <v>593</v>
      </c>
      <c r="AA238" s="63" t="s">
        <v>180</v>
      </c>
      <c r="AB238" s="63" t="s">
        <v>181</v>
      </c>
    </row>
    <row r="239" spans="26:28" ht="16.5" thickBot="1" x14ac:dyDescent="0.3">
      <c r="Z239" s="61" t="s">
        <v>594</v>
      </c>
      <c r="AA239" s="63" t="s">
        <v>181</v>
      </c>
      <c r="AB239" s="63" t="s">
        <v>182</v>
      </c>
    </row>
    <row r="240" spans="26:28" ht="16.5" thickBot="1" x14ac:dyDescent="0.3">
      <c r="Z240" s="61" t="s">
        <v>595</v>
      </c>
      <c r="AA240" s="63" t="s">
        <v>182</v>
      </c>
      <c r="AB240" s="63" t="s">
        <v>185</v>
      </c>
    </row>
    <row r="241" spans="26:28" ht="16.5" thickBot="1" x14ac:dyDescent="0.3">
      <c r="Z241" s="61" t="s">
        <v>596</v>
      </c>
      <c r="AA241" s="63" t="s">
        <v>185</v>
      </c>
      <c r="AB241" s="63" t="s">
        <v>186</v>
      </c>
    </row>
    <row r="242" spans="26:28" ht="16.5" thickBot="1" x14ac:dyDescent="0.3">
      <c r="Z242" s="61" t="s">
        <v>597</v>
      </c>
      <c r="AA242" s="63" t="s">
        <v>186</v>
      </c>
      <c r="AB242" s="63" t="s">
        <v>188</v>
      </c>
    </row>
    <row r="243" spans="26:28" ht="16.5" thickBot="1" x14ac:dyDescent="0.3">
      <c r="Z243" s="61" t="s">
        <v>598</v>
      </c>
      <c r="AA243" s="63" t="s">
        <v>188</v>
      </c>
      <c r="AB243" s="63" t="s">
        <v>189</v>
      </c>
    </row>
    <row r="244" spans="26:28" ht="16.5" thickBot="1" x14ac:dyDescent="0.3">
      <c r="Z244" s="61" t="s">
        <v>599</v>
      </c>
      <c r="AA244" s="63" t="s">
        <v>189</v>
      </c>
      <c r="AB244" s="63" t="s">
        <v>190</v>
      </c>
    </row>
    <row r="245" spans="26:28" ht="16.5" thickBot="1" x14ac:dyDescent="0.3">
      <c r="Z245" s="61" t="s">
        <v>600</v>
      </c>
      <c r="AA245" s="63" t="s">
        <v>190</v>
      </c>
      <c r="AB245" s="63" t="s">
        <v>191</v>
      </c>
    </row>
    <row r="246" spans="26:28" ht="16.5" thickBot="1" x14ac:dyDescent="0.3">
      <c r="Z246" s="61" t="s">
        <v>601</v>
      </c>
      <c r="AA246" s="63" t="s">
        <v>191</v>
      </c>
      <c r="AB246" s="63" t="s">
        <v>194</v>
      </c>
    </row>
    <row r="247" spans="26:28" ht="16.5" thickBot="1" x14ac:dyDescent="0.3">
      <c r="Z247" s="61" t="s">
        <v>602</v>
      </c>
      <c r="AA247" s="63" t="s">
        <v>194</v>
      </c>
      <c r="AB247" s="63" t="s">
        <v>197</v>
      </c>
    </row>
    <row r="248" spans="26:28" ht="16.5" thickBot="1" x14ac:dyDescent="0.3">
      <c r="Z248" s="61" t="s">
        <v>603</v>
      </c>
      <c r="AA248" s="63" t="s">
        <v>197</v>
      </c>
      <c r="AB248" s="63" t="s">
        <v>199</v>
      </c>
    </row>
    <row r="249" spans="26:28" ht="16.5" thickBot="1" x14ac:dyDescent="0.3">
      <c r="Z249" s="61" t="s">
        <v>604</v>
      </c>
      <c r="AA249" s="63" t="s">
        <v>199</v>
      </c>
      <c r="AB249" s="63" t="s">
        <v>201</v>
      </c>
    </row>
    <row r="261" spans="26:28" ht="15.75" thickBot="1" x14ac:dyDescent="0.3"/>
    <row r="262" spans="26:28" ht="16.5" thickBot="1" x14ac:dyDescent="0.3">
      <c r="Z262" s="64" t="s">
        <v>605</v>
      </c>
      <c r="AA262" s="65" t="s">
        <v>201</v>
      </c>
      <c r="AB262" s="65" t="s">
        <v>205</v>
      </c>
    </row>
    <row r="263" spans="26:28" ht="16.5" thickBot="1" x14ac:dyDescent="0.3">
      <c r="Z263" s="61" t="s">
        <v>606</v>
      </c>
      <c r="AA263" s="63" t="s">
        <v>205</v>
      </c>
      <c r="AB263" s="63" t="s">
        <v>206</v>
      </c>
    </row>
    <row r="264" spans="26:28" ht="16.5" thickBot="1" x14ac:dyDescent="0.3">
      <c r="Z264" s="61" t="s">
        <v>607</v>
      </c>
      <c r="AA264" s="63" t="s">
        <v>206</v>
      </c>
      <c r="AB264" s="63" t="s">
        <v>207</v>
      </c>
    </row>
    <row r="265" spans="26:28" ht="16.5" thickBot="1" x14ac:dyDescent="0.3">
      <c r="Z265" s="61" t="s">
        <v>608</v>
      </c>
      <c r="AA265" s="63" t="s">
        <v>207</v>
      </c>
      <c r="AB265" s="63" t="s">
        <v>573</v>
      </c>
    </row>
    <row r="266" spans="26:28" ht="16.5" thickBot="1" x14ac:dyDescent="0.3">
      <c r="Z266" s="61" t="s">
        <v>609</v>
      </c>
      <c r="AA266" s="63" t="s">
        <v>573</v>
      </c>
      <c r="AB266" s="63" t="s">
        <v>574</v>
      </c>
    </row>
    <row r="267" spans="26:28" ht="16.5" thickBot="1" x14ac:dyDescent="0.3">
      <c r="Z267" s="61" t="s">
        <v>610</v>
      </c>
      <c r="AA267" s="63" t="s">
        <v>574</v>
      </c>
      <c r="AB267" s="63" t="s">
        <v>575</v>
      </c>
    </row>
    <row r="268" spans="26:28" ht="16.5" thickBot="1" x14ac:dyDescent="0.3">
      <c r="Z268" s="61" t="s">
        <v>611</v>
      </c>
      <c r="AA268" s="63" t="s">
        <v>575</v>
      </c>
      <c r="AB268" s="63" t="s">
        <v>579</v>
      </c>
    </row>
    <row r="269" spans="26:28" ht="16.5" thickBot="1" x14ac:dyDescent="0.3">
      <c r="Z269" s="61" t="s">
        <v>612</v>
      </c>
      <c r="AA269" s="63" t="s">
        <v>579</v>
      </c>
      <c r="AB269" s="63" t="s">
        <v>208</v>
      </c>
    </row>
    <row r="270" spans="26:28" ht="16.5" thickBot="1" x14ac:dyDescent="0.3">
      <c r="Z270" s="61" t="s">
        <v>613</v>
      </c>
      <c r="AA270" s="63" t="s">
        <v>208</v>
      </c>
      <c r="AB270" s="63" t="s">
        <v>209</v>
      </c>
    </row>
    <row r="271" spans="26:28" ht="16.5" thickBot="1" x14ac:dyDescent="0.3">
      <c r="Z271" s="61" t="s">
        <v>614</v>
      </c>
      <c r="AA271" s="63" t="s">
        <v>209</v>
      </c>
      <c r="AB271" s="63" t="s">
        <v>580</v>
      </c>
    </row>
    <row r="272" spans="26:28" ht="16.5" thickBot="1" x14ac:dyDescent="0.3">
      <c r="Z272" s="61" t="s">
        <v>615</v>
      </c>
      <c r="AA272" s="63" t="s">
        <v>580</v>
      </c>
      <c r="AB272" s="63" t="s">
        <v>581</v>
      </c>
    </row>
    <row r="273" spans="26:28" ht="16.5" thickBot="1" x14ac:dyDescent="0.3">
      <c r="Z273" s="61" t="s">
        <v>616</v>
      </c>
      <c r="AA273" s="63" t="s">
        <v>581</v>
      </c>
      <c r="AB273" s="63" t="s">
        <v>582</v>
      </c>
    </row>
    <row r="274" spans="26:28" ht="16.5" thickBot="1" x14ac:dyDescent="0.3">
      <c r="Z274" s="61" t="s">
        <v>617</v>
      </c>
      <c r="AA274" s="63" t="s">
        <v>582</v>
      </c>
      <c r="AB274" s="63" t="s">
        <v>583</v>
      </c>
    </row>
    <row r="275" spans="26:28" ht="15.75" thickBot="1" x14ac:dyDescent="0.3">
      <c r="Z275" s="120" t="s">
        <v>618</v>
      </c>
      <c r="AA275" s="63" t="s">
        <v>583</v>
      </c>
      <c r="AB275" s="63" t="s">
        <v>584</v>
      </c>
    </row>
    <row r="276" spans="26:28" ht="15.75" thickBot="1" x14ac:dyDescent="0.3">
      <c r="Z276" s="120" t="s">
        <v>619</v>
      </c>
      <c r="AA276" s="63" t="s">
        <v>584</v>
      </c>
      <c r="AB276" s="63" t="s">
        <v>585</v>
      </c>
    </row>
    <row r="277" spans="26:28" ht="15.75" thickBot="1" x14ac:dyDescent="0.3">
      <c r="Z277" s="120" t="s">
        <v>620</v>
      </c>
      <c r="AA277" s="63" t="s">
        <v>585</v>
      </c>
      <c r="AB277" s="63" t="s">
        <v>586</v>
      </c>
    </row>
    <row r="278" spans="26:28" ht="15.75" thickBot="1" x14ac:dyDescent="0.3">
      <c r="Z278" s="120" t="s">
        <v>621</v>
      </c>
      <c r="AA278" s="63" t="s">
        <v>586</v>
      </c>
      <c r="AB278" s="63" t="s">
        <v>210</v>
      </c>
    </row>
    <row r="279" spans="26:28" ht="15.75" thickBot="1" x14ac:dyDescent="0.3">
      <c r="Z279" s="120" t="s">
        <v>622</v>
      </c>
      <c r="AA279" s="63" t="s">
        <v>210</v>
      </c>
      <c r="AB279" s="63" t="s">
        <v>587</v>
      </c>
    </row>
    <row r="280" spans="26:28" ht="15.75" thickBot="1" x14ac:dyDescent="0.3">
      <c r="Z280" s="120" t="s">
        <v>623</v>
      </c>
      <c r="AA280" s="63" t="s">
        <v>587</v>
      </c>
      <c r="AB280" s="63" t="s">
        <v>588</v>
      </c>
    </row>
    <row r="281" spans="26:28" ht="15.75" thickBot="1" x14ac:dyDescent="0.3">
      <c r="Z281" s="120" t="s">
        <v>624</v>
      </c>
      <c r="AA281" s="63" t="s">
        <v>588</v>
      </c>
      <c r="AB281" s="63" t="s">
        <v>211</v>
      </c>
    </row>
    <row r="282" spans="26:28" ht="15.75" thickBot="1" x14ac:dyDescent="0.3">
      <c r="Z282" s="120" t="s">
        <v>625</v>
      </c>
      <c r="AA282" s="63" t="s">
        <v>211</v>
      </c>
      <c r="AB282" s="63" t="s">
        <v>577</v>
      </c>
    </row>
    <row r="283" spans="26:28" ht="15.75" thickBot="1" x14ac:dyDescent="0.3">
      <c r="Z283" s="120" t="s">
        <v>626</v>
      </c>
      <c r="AA283" s="63" t="s">
        <v>577</v>
      </c>
      <c r="AB283" s="63" t="s">
        <v>576</v>
      </c>
    </row>
    <row r="284" spans="26:28" ht="15.75" thickBot="1" x14ac:dyDescent="0.3">
      <c r="Z284" s="120" t="s">
        <v>627</v>
      </c>
      <c r="AA284" s="63" t="s">
        <v>576</v>
      </c>
      <c r="AB284" s="63" t="s">
        <v>212</v>
      </c>
    </row>
    <row r="285" spans="26:28" ht="15.75" thickBot="1" x14ac:dyDescent="0.3">
      <c r="Z285" s="120" t="s">
        <v>628</v>
      </c>
      <c r="AA285" s="63" t="s">
        <v>212</v>
      </c>
      <c r="AB285" s="63" t="s">
        <v>218</v>
      </c>
    </row>
    <row r="286" spans="26:28" ht="15.75" thickBot="1" x14ac:dyDescent="0.3">
      <c r="Z286" s="120" t="s">
        <v>629</v>
      </c>
      <c r="AA286" s="63" t="s">
        <v>218</v>
      </c>
      <c r="AB286" s="63" t="s">
        <v>219</v>
      </c>
    </row>
    <row r="287" spans="26:28" ht="15.75" thickBot="1" x14ac:dyDescent="0.3">
      <c r="Z287" s="120" t="s">
        <v>630</v>
      </c>
      <c r="AA287" s="63" t="s">
        <v>219</v>
      </c>
      <c r="AB287" s="63" t="s">
        <v>220</v>
      </c>
    </row>
    <row r="288" spans="26:28" ht="15.75" thickBot="1" x14ac:dyDescent="0.3">
      <c r="Z288" s="120" t="s">
        <v>631</v>
      </c>
      <c r="AA288" s="63" t="s">
        <v>220</v>
      </c>
      <c r="AB288" s="63" t="s">
        <v>221</v>
      </c>
    </row>
    <row r="289" spans="26:28" ht="15.75" thickBot="1" x14ac:dyDescent="0.3">
      <c r="Z289" s="120" t="s">
        <v>632</v>
      </c>
      <c r="AA289" s="63" t="s">
        <v>221</v>
      </c>
      <c r="AB289" s="63" t="s">
        <v>222</v>
      </c>
    </row>
    <row r="290" spans="26:28" ht="15.75" thickBot="1" x14ac:dyDescent="0.3">
      <c r="Z290" s="120" t="s">
        <v>633</v>
      </c>
      <c r="AA290" s="63" t="s">
        <v>222</v>
      </c>
      <c r="AB290" s="63" t="s">
        <v>223</v>
      </c>
    </row>
    <row r="291" spans="26:28" ht="15.75" thickBot="1" x14ac:dyDescent="0.3">
      <c r="Z291" s="120" t="s">
        <v>634</v>
      </c>
      <c r="AA291" s="63" t="s">
        <v>223</v>
      </c>
      <c r="AB291" s="63" t="s">
        <v>224</v>
      </c>
    </row>
    <row r="292" spans="26:28" ht="15.75" thickBot="1" x14ac:dyDescent="0.3">
      <c r="Z292" s="120" t="s">
        <v>635</v>
      </c>
      <c r="AA292" s="63" t="s">
        <v>224</v>
      </c>
      <c r="AB292" s="66" t="s">
        <v>225</v>
      </c>
    </row>
    <row r="306" spans="26:28" ht="15.75" thickBot="1" x14ac:dyDescent="0.3"/>
    <row r="307" spans="26:28" ht="15.75" thickBot="1" x14ac:dyDescent="0.3">
      <c r="Z307" s="67" t="s">
        <v>636</v>
      </c>
      <c r="AA307" s="65" t="s">
        <v>225</v>
      </c>
      <c r="AB307" s="65" t="s">
        <v>226</v>
      </c>
    </row>
    <row r="308" spans="26:28" ht="15.75" thickBot="1" x14ac:dyDescent="0.3">
      <c r="Z308" s="120" t="s">
        <v>637</v>
      </c>
      <c r="AA308" s="63" t="s">
        <v>226</v>
      </c>
      <c r="AB308" s="63" t="s">
        <v>227</v>
      </c>
    </row>
    <row r="309" spans="26:28" ht="15.75" thickBot="1" x14ac:dyDescent="0.3">
      <c r="Z309" s="120" t="s">
        <v>638</v>
      </c>
      <c r="AA309" s="63" t="s">
        <v>227</v>
      </c>
      <c r="AB309" s="63" t="s">
        <v>229</v>
      </c>
    </row>
    <row r="310" spans="26:28" ht="15.75" thickBot="1" x14ac:dyDescent="0.3">
      <c r="Z310" s="120" t="s">
        <v>639</v>
      </c>
      <c r="AA310" s="63" t="s">
        <v>229</v>
      </c>
      <c r="AB310" s="63" t="s">
        <v>230</v>
      </c>
    </row>
    <row r="311" spans="26:28" ht="15.75" thickBot="1" x14ac:dyDescent="0.3">
      <c r="Z311" s="120" t="s">
        <v>640</v>
      </c>
      <c r="AA311" s="63" t="s">
        <v>230</v>
      </c>
      <c r="AB311" s="63" t="s">
        <v>231</v>
      </c>
    </row>
    <row r="312" spans="26:28" ht="15.75" thickBot="1" x14ac:dyDescent="0.3">
      <c r="Z312" s="120" t="s">
        <v>641</v>
      </c>
      <c r="AA312" s="63" t="s">
        <v>231</v>
      </c>
      <c r="AB312" s="63" t="s">
        <v>232</v>
      </c>
    </row>
    <row r="313" spans="26:28" ht="15.75" thickBot="1" x14ac:dyDescent="0.3">
      <c r="Z313" s="120" t="s">
        <v>642</v>
      </c>
      <c r="AA313" s="63" t="s">
        <v>232</v>
      </c>
      <c r="AB313" s="63" t="s">
        <v>233</v>
      </c>
    </row>
    <row r="314" spans="26:28" ht="15.75" thickBot="1" x14ac:dyDescent="0.3">
      <c r="Z314" s="120" t="s">
        <v>643</v>
      </c>
      <c r="AA314" s="63" t="s">
        <v>233</v>
      </c>
      <c r="AB314" s="63" t="s">
        <v>234</v>
      </c>
    </row>
    <row r="315" spans="26:28" ht="15.75" thickBot="1" x14ac:dyDescent="0.3">
      <c r="Z315" s="120" t="s">
        <v>644</v>
      </c>
      <c r="AA315" s="63" t="s">
        <v>234</v>
      </c>
      <c r="AB315" s="63" t="s">
        <v>235</v>
      </c>
    </row>
    <row r="316" spans="26:28" ht="15.75" thickBot="1" x14ac:dyDescent="0.3">
      <c r="Z316" s="120" t="s">
        <v>645</v>
      </c>
      <c r="AA316" s="63" t="s">
        <v>235</v>
      </c>
      <c r="AB316" s="63" t="s">
        <v>239</v>
      </c>
    </row>
    <row r="317" spans="26:28" ht="15.75" thickBot="1" x14ac:dyDescent="0.3">
      <c r="Z317" s="120" t="s">
        <v>646</v>
      </c>
      <c r="AA317" s="63" t="s">
        <v>239</v>
      </c>
      <c r="AB317" s="63" t="s">
        <v>243</v>
      </c>
    </row>
    <row r="318" spans="26:28" ht="15.75" thickBot="1" x14ac:dyDescent="0.3">
      <c r="Z318" s="120" t="s">
        <v>647</v>
      </c>
      <c r="AA318" s="63" t="s">
        <v>243</v>
      </c>
      <c r="AB318" s="63" t="s">
        <v>244</v>
      </c>
    </row>
    <row r="319" spans="26:28" ht="15.75" thickBot="1" x14ac:dyDescent="0.3">
      <c r="Z319" s="120" t="s">
        <v>648</v>
      </c>
      <c r="AA319" s="63" t="s">
        <v>244</v>
      </c>
      <c r="AB319" s="63" t="s">
        <v>246</v>
      </c>
    </row>
    <row r="320" spans="26:28" ht="15.75" thickBot="1" x14ac:dyDescent="0.3">
      <c r="Z320" s="120" t="s">
        <v>649</v>
      </c>
      <c r="AA320" s="63" t="s">
        <v>246</v>
      </c>
      <c r="AB320" s="63" t="s">
        <v>247</v>
      </c>
    </row>
    <row r="321" spans="26:28" ht="15.75" thickBot="1" x14ac:dyDescent="0.3">
      <c r="Z321" s="120" t="s">
        <v>650</v>
      </c>
      <c r="AA321" s="63" t="s">
        <v>247</v>
      </c>
      <c r="AB321" s="63" t="s">
        <v>248</v>
      </c>
    </row>
    <row r="322" spans="26:28" ht="15.75" thickBot="1" x14ac:dyDescent="0.3">
      <c r="Z322" s="120" t="s">
        <v>651</v>
      </c>
      <c r="AA322" s="63" t="s">
        <v>248</v>
      </c>
      <c r="AB322" s="63" t="s">
        <v>251</v>
      </c>
    </row>
    <row r="323" spans="26:28" ht="15.75" thickBot="1" x14ac:dyDescent="0.3">
      <c r="Z323" s="120" t="s">
        <v>652</v>
      </c>
      <c r="AA323" s="63" t="s">
        <v>251</v>
      </c>
      <c r="AB323" s="63" t="s">
        <v>570</v>
      </c>
    </row>
    <row r="324" spans="26:28" ht="15.75" thickBot="1" x14ac:dyDescent="0.3">
      <c r="Z324" s="120" t="s">
        <v>653</v>
      </c>
      <c r="AA324" s="63" t="s">
        <v>570</v>
      </c>
      <c r="AB324" s="63" t="s">
        <v>252</v>
      </c>
    </row>
    <row r="325" spans="26:28" ht="15.75" thickBot="1" x14ac:dyDescent="0.3">
      <c r="Z325" s="120" t="s">
        <v>654</v>
      </c>
      <c r="AA325" s="63" t="s">
        <v>252</v>
      </c>
      <c r="AB325" s="63" t="s">
        <v>253</v>
      </c>
    </row>
    <row r="326" spans="26:28" ht="15.75" thickBot="1" x14ac:dyDescent="0.3">
      <c r="Z326" s="120" t="s">
        <v>655</v>
      </c>
      <c r="AA326" s="63" t="s">
        <v>253</v>
      </c>
      <c r="AB326" s="63" t="s">
        <v>254</v>
      </c>
    </row>
    <row r="327" spans="26:28" ht="15.75" thickBot="1" x14ac:dyDescent="0.3">
      <c r="Z327" s="120" t="s">
        <v>656</v>
      </c>
      <c r="AA327" s="63" t="s">
        <v>254</v>
      </c>
      <c r="AB327" s="63" t="s">
        <v>255</v>
      </c>
    </row>
    <row r="328" spans="26:28" ht="15.75" thickBot="1" x14ac:dyDescent="0.3">
      <c r="Z328" s="120" t="s">
        <v>657</v>
      </c>
      <c r="AA328" s="63" t="s">
        <v>255</v>
      </c>
      <c r="AB328" s="63" t="s">
        <v>256</v>
      </c>
    </row>
    <row r="329" spans="26:28" ht="15.75" thickBot="1" x14ac:dyDescent="0.3">
      <c r="Z329" s="120" t="s">
        <v>658</v>
      </c>
      <c r="AA329" s="63" t="s">
        <v>256</v>
      </c>
      <c r="AB329" s="63" t="s">
        <v>289</v>
      </c>
    </row>
    <row r="330" spans="26:28" ht="15.75" thickBot="1" x14ac:dyDescent="0.3">
      <c r="Z330" s="120" t="s">
        <v>659</v>
      </c>
      <c r="AA330" s="63" t="s">
        <v>289</v>
      </c>
      <c r="AB330" s="63" t="s">
        <v>290</v>
      </c>
    </row>
    <row r="331" spans="26:28" ht="15.75" thickBot="1" x14ac:dyDescent="0.3">
      <c r="Z331" s="120" t="s">
        <v>660</v>
      </c>
      <c r="AA331" s="63" t="s">
        <v>290</v>
      </c>
      <c r="AB331" s="63" t="s">
        <v>291</v>
      </c>
    </row>
    <row r="332" spans="26:28" ht="15.75" thickBot="1" x14ac:dyDescent="0.3">
      <c r="Z332" s="120" t="s">
        <v>661</v>
      </c>
      <c r="AA332" s="63" t="s">
        <v>291</v>
      </c>
      <c r="AB332" s="63" t="s">
        <v>292</v>
      </c>
    </row>
    <row r="333" spans="26:28" ht="15.75" thickBot="1" x14ac:dyDescent="0.3">
      <c r="Z333" s="120" t="s">
        <v>662</v>
      </c>
      <c r="AA333" s="63" t="s">
        <v>292</v>
      </c>
      <c r="AB333" s="63" t="s">
        <v>293</v>
      </c>
    </row>
    <row r="334" spans="26:28" ht="15.75" thickBot="1" x14ac:dyDescent="0.3">
      <c r="Z334" s="120" t="s">
        <v>663</v>
      </c>
      <c r="AA334" s="63" t="s">
        <v>293</v>
      </c>
      <c r="AB334" s="63" t="s">
        <v>295</v>
      </c>
    </row>
    <row r="335" spans="26:28" ht="15.75" thickBot="1" x14ac:dyDescent="0.3">
      <c r="Z335" s="120" t="s">
        <v>664</v>
      </c>
      <c r="AA335" s="63" t="s">
        <v>295</v>
      </c>
      <c r="AB335" s="63" t="s">
        <v>297</v>
      </c>
    </row>
    <row r="336" spans="26:28" ht="15.75" thickBot="1" x14ac:dyDescent="0.3">
      <c r="Z336" s="120" t="s">
        <v>665</v>
      </c>
      <c r="AA336" s="63" t="s">
        <v>297</v>
      </c>
      <c r="AB336" s="63" t="s">
        <v>435</v>
      </c>
    </row>
    <row r="337" spans="26:28" ht="15.75" thickBot="1" x14ac:dyDescent="0.3">
      <c r="Z337" s="120" t="s">
        <v>666</v>
      </c>
      <c r="AA337" s="63" t="s">
        <v>435</v>
      </c>
      <c r="AB337" s="63" t="s">
        <v>296</v>
      </c>
    </row>
    <row r="354" spans="26:28" ht="15.75" thickBot="1" x14ac:dyDescent="0.3"/>
    <row r="355" spans="26:28" ht="15.75" thickBot="1" x14ac:dyDescent="0.3">
      <c r="Z355" s="67" t="s">
        <v>667</v>
      </c>
      <c r="AA355" s="65" t="s">
        <v>296</v>
      </c>
      <c r="AB355" s="65" t="s">
        <v>298</v>
      </c>
    </row>
    <row r="356" spans="26:28" ht="15.75" thickBot="1" x14ac:dyDescent="0.3">
      <c r="Z356" s="120" t="s">
        <v>668</v>
      </c>
      <c r="AA356" s="63" t="s">
        <v>298</v>
      </c>
      <c r="AB356" s="63" t="s">
        <v>300</v>
      </c>
    </row>
    <row r="357" spans="26:28" ht="15.75" thickBot="1" x14ac:dyDescent="0.3">
      <c r="Z357" s="120" t="s">
        <v>669</v>
      </c>
      <c r="AA357" s="63" t="s">
        <v>300</v>
      </c>
      <c r="AB357" s="63" t="s">
        <v>301</v>
      </c>
    </row>
    <row r="358" spans="26:28" ht="15.75" thickBot="1" x14ac:dyDescent="0.3">
      <c r="Z358" s="120" t="s">
        <v>670</v>
      </c>
      <c r="AA358" s="63" t="s">
        <v>301</v>
      </c>
      <c r="AB358" s="63" t="s">
        <v>302</v>
      </c>
    </row>
    <row r="359" spans="26:28" ht="15.75" thickBot="1" x14ac:dyDescent="0.3">
      <c r="Z359" s="120" t="s">
        <v>671</v>
      </c>
      <c r="AA359" s="63" t="s">
        <v>302</v>
      </c>
      <c r="AB359" s="63" t="s">
        <v>303</v>
      </c>
    </row>
    <row r="360" spans="26:28" ht="15.75" thickBot="1" x14ac:dyDescent="0.3">
      <c r="Z360" s="120" t="s">
        <v>672</v>
      </c>
      <c r="AA360" s="63" t="s">
        <v>303</v>
      </c>
      <c r="AB360" s="63" t="s">
        <v>304</v>
      </c>
    </row>
    <row r="361" spans="26:28" ht="15.75" thickBot="1" x14ac:dyDescent="0.3">
      <c r="Z361" s="120" t="s">
        <v>673</v>
      </c>
      <c r="AA361" s="63" t="s">
        <v>304</v>
      </c>
      <c r="AB361" s="63" t="s">
        <v>307</v>
      </c>
    </row>
    <row r="362" spans="26:28" ht="15.75" thickBot="1" x14ac:dyDescent="0.3">
      <c r="Z362" s="120" t="s">
        <v>674</v>
      </c>
      <c r="AA362" s="63" t="s">
        <v>307</v>
      </c>
      <c r="AB362" s="63" t="s">
        <v>312</v>
      </c>
    </row>
    <row r="363" spans="26:28" ht="15.75" thickBot="1" x14ac:dyDescent="0.3">
      <c r="Z363" s="120" t="s">
        <v>675</v>
      </c>
      <c r="AA363" s="63" t="s">
        <v>312</v>
      </c>
      <c r="AB363" s="63" t="s">
        <v>313</v>
      </c>
    </row>
    <row r="364" spans="26:28" ht="15.75" thickBot="1" x14ac:dyDescent="0.3">
      <c r="Z364" s="120" t="s">
        <v>676</v>
      </c>
      <c r="AA364" s="63" t="s">
        <v>313</v>
      </c>
      <c r="AB364" s="63" t="s">
        <v>315</v>
      </c>
    </row>
    <row r="365" spans="26:28" ht="15.75" thickBot="1" x14ac:dyDescent="0.3">
      <c r="Z365" s="120" t="s">
        <v>677</v>
      </c>
      <c r="AA365" s="63" t="s">
        <v>315</v>
      </c>
      <c r="AB365" s="63" t="s">
        <v>317</v>
      </c>
    </row>
    <row r="366" spans="26:28" ht="15.75" thickBot="1" x14ac:dyDescent="0.3">
      <c r="Z366" s="120" t="s">
        <v>678</v>
      </c>
      <c r="AA366" s="63" t="s">
        <v>317</v>
      </c>
      <c r="AB366" s="63" t="s">
        <v>318</v>
      </c>
    </row>
    <row r="367" spans="26:28" ht="15.75" thickBot="1" x14ac:dyDescent="0.3">
      <c r="Z367" s="120" t="s">
        <v>679</v>
      </c>
      <c r="AA367" s="63" t="s">
        <v>318</v>
      </c>
      <c r="AB367" s="63" t="s">
        <v>319</v>
      </c>
    </row>
    <row r="368" spans="26:28" ht="15.75" thickBot="1" x14ac:dyDescent="0.3">
      <c r="Z368" s="120" t="s">
        <v>680</v>
      </c>
      <c r="AA368" s="63" t="s">
        <v>319</v>
      </c>
      <c r="AB368" s="63" t="s">
        <v>321</v>
      </c>
    </row>
    <row r="369" spans="26:28" ht="15.75" thickBot="1" x14ac:dyDescent="0.3">
      <c r="Z369" s="120" t="s">
        <v>681</v>
      </c>
      <c r="AA369" s="63" t="s">
        <v>321</v>
      </c>
      <c r="AB369" s="63" t="s">
        <v>459</v>
      </c>
    </row>
    <row r="370" spans="26:28" ht="15.75" thickBot="1" x14ac:dyDescent="0.3">
      <c r="Z370" s="120" t="s">
        <v>682</v>
      </c>
      <c r="AA370" s="63" t="s">
        <v>459</v>
      </c>
      <c r="AB370" s="63" t="s">
        <v>460</v>
      </c>
    </row>
    <row r="371" spans="26:28" ht="15.75" thickBot="1" x14ac:dyDescent="0.3">
      <c r="Z371" s="120" t="s">
        <v>683</v>
      </c>
      <c r="AA371" s="63" t="s">
        <v>460</v>
      </c>
      <c r="AB371" s="63" t="s">
        <v>463</v>
      </c>
    </row>
    <row r="372" spans="26:28" ht="15.75" thickBot="1" x14ac:dyDescent="0.3">
      <c r="Z372" s="120" t="s">
        <v>684</v>
      </c>
      <c r="AA372" s="63" t="s">
        <v>463</v>
      </c>
      <c r="AB372" s="63" t="s">
        <v>466</v>
      </c>
    </row>
    <row r="373" spans="26:28" ht="15.75" thickBot="1" x14ac:dyDescent="0.3">
      <c r="Z373" s="120" t="s">
        <v>685</v>
      </c>
      <c r="AA373" s="63" t="s">
        <v>466</v>
      </c>
      <c r="AB373" s="63" t="s">
        <v>468</v>
      </c>
    </row>
    <row r="374" spans="26:28" ht="15.75" thickBot="1" x14ac:dyDescent="0.3">
      <c r="Z374" s="120" t="s">
        <v>686</v>
      </c>
      <c r="AA374" s="63" t="s">
        <v>468</v>
      </c>
      <c r="AB374" s="63" t="s">
        <v>471</v>
      </c>
    </row>
    <row r="375" spans="26:28" ht="15.75" thickBot="1" x14ac:dyDescent="0.3">
      <c r="Z375" s="120" t="s">
        <v>687</v>
      </c>
      <c r="AA375" s="63" t="s">
        <v>471</v>
      </c>
      <c r="AB375" s="63" t="s">
        <v>473</v>
      </c>
    </row>
    <row r="376" spans="26:28" ht="15.75" thickBot="1" x14ac:dyDescent="0.3">
      <c r="Z376" s="120" t="s">
        <v>688</v>
      </c>
      <c r="AA376" s="63" t="s">
        <v>473</v>
      </c>
      <c r="AB376" s="63" t="s">
        <v>474</v>
      </c>
    </row>
    <row r="377" spans="26:28" ht="15.75" thickBot="1" x14ac:dyDescent="0.3">
      <c r="Z377" s="120" t="s">
        <v>689</v>
      </c>
      <c r="AA377" s="63" t="s">
        <v>474</v>
      </c>
      <c r="AB377" s="63" t="s">
        <v>475</v>
      </c>
    </row>
    <row r="378" spans="26:28" ht="15.75" thickBot="1" x14ac:dyDescent="0.3">
      <c r="Z378" s="120" t="s">
        <v>690</v>
      </c>
      <c r="AA378" s="63" t="s">
        <v>475</v>
      </c>
      <c r="AB378" s="63" t="s">
        <v>477</v>
      </c>
    </row>
    <row r="379" spans="26:28" ht="15.75" thickBot="1" x14ac:dyDescent="0.3">
      <c r="Z379" s="120" t="s">
        <v>695</v>
      </c>
      <c r="AA379" s="63" t="s">
        <v>477</v>
      </c>
      <c r="AB379" s="63" t="s">
        <v>479</v>
      </c>
    </row>
    <row r="380" spans="26:28" ht="15.75" thickBot="1" x14ac:dyDescent="0.3">
      <c r="Z380" s="120" t="s">
        <v>691</v>
      </c>
      <c r="AA380" s="63" t="s">
        <v>479</v>
      </c>
      <c r="AB380" s="63" t="s">
        <v>480</v>
      </c>
    </row>
    <row r="381" spans="26:28" ht="15.75" thickBot="1" x14ac:dyDescent="0.3">
      <c r="Z381" s="120" t="s">
        <v>692</v>
      </c>
      <c r="AA381" s="63" t="s">
        <v>480</v>
      </c>
      <c r="AB381" s="63" t="s">
        <v>481</v>
      </c>
    </row>
    <row r="382" spans="26:28" ht="15.75" thickBot="1" x14ac:dyDescent="0.3">
      <c r="Z382" s="120" t="s">
        <v>693</v>
      </c>
      <c r="AA382" s="63" t="s">
        <v>481</v>
      </c>
      <c r="AB382" s="63" t="s">
        <v>482</v>
      </c>
    </row>
    <row r="383" spans="26:28" ht="15.75" thickBot="1" x14ac:dyDescent="0.3">
      <c r="Z383" s="120" t="s">
        <v>694</v>
      </c>
      <c r="AA383" s="63" t="s">
        <v>482</v>
      </c>
      <c r="AB383" s="63" t="s">
        <v>483</v>
      </c>
    </row>
    <row r="384" spans="26:28" ht="15.75" thickBot="1" x14ac:dyDescent="0.3">
      <c r="Z384" s="120" t="s">
        <v>696</v>
      </c>
      <c r="AA384" s="63" t="s">
        <v>483</v>
      </c>
      <c r="AB384" s="63" t="s">
        <v>484</v>
      </c>
    </row>
    <row r="385" spans="26:28" ht="15.75" thickBot="1" x14ac:dyDescent="0.3">
      <c r="Z385" s="120" t="s">
        <v>697</v>
      </c>
      <c r="AA385" s="63" t="s">
        <v>484</v>
      </c>
      <c r="AB385" s="63" t="s">
        <v>485</v>
      </c>
    </row>
    <row r="386" spans="26:28" x14ac:dyDescent="0.25">
      <c r="Z386" s="68"/>
    </row>
  </sheetData>
  <mergeCells count="259">
    <mergeCell ref="Z176:Z178"/>
    <mergeCell ref="AA176:AB176"/>
    <mergeCell ref="AA177:AA178"/>
    <mergeCell ref="AB177:AB178"/>
    <mergeCell ref="AC166:AC167"/>
    <mergeCell ref="B168:E169"/>
    <mergeCell ref="F168:H169"/>
    <mergeCell ref="I168:K169"/>
    <mergeCell ref="L168:N169"/>
    <mergeCell ref="O168:Q169"/>
    <mergeCell ref="R168:T169"/>
    <mergeCell ref="U168:W169"/>
    <mergeCell ref="X168:Z169"/>
    <mergeCell ref="AA168:AC169"/>
    <mergeCell ref="W166:W167"/>
    <mergeCell ref="X166:X167"/>
    <mergeCell ref="Y166:Y167"/>
    <mergeCell ref="Z166:Z167"/>
    <mergeCell ref="AA166:AA167"/>
    <mergeCell ref="AB166:AB167"/>
    <mergeCell ref="Q166:Q167"/>
    <mergeCell ref="R166:R167"/>
    <mergeCell ref="S166:S167"/>
    <mergeCell ref="T166:T167"/>
    <mergeCell ref="U166:U167"/>
    <mergeCell ref="V166:V167"/>
    <mergeCell ref="K166:K167"/>
    <mergeCell ref="L166:L167"/>
    <mergeCell ref="M166:M167"/>
    <mergeCell ref="N166:N167"/>
    <mergeCell ref="O166:O167"/>
    <mergeCell ref="P166:P167"/>
    <mergeCell ref="B166:E167"/>
    <mergeCell ref="F166:F167"/>
    <mergeCell ref="G166:G167"/>
    <mergeCell ref="H166:H167"/>
    <mergeCell ref="I166:I167"/>
    <mergeCell ref="J166:J167"/>
    <mergeCell ref="AC162:AC163"/>
    <mergeCell ref="B164:E165"/>
    <mergeCell ref="F164:H165"/>
    <mergeCell ref="I164:K165"/>
    <mergeCell ref="L164:N165"/>
    <mergeCell ref="O164:Q165"/>
    <mergeCell ref="R164:T165"/>
    <mergeCell ref="U164:W165"/>
    <mergeCell ref="X164:Z165"/>
    <mergeCell ref="AA164:AC165"/>
    <mergeCell ref="W162:W163"/>
    <mergeCell ref="X162:X163"/>
    <mergeCell ref="Y162:Y163"/>
    <mergeCell ref="Z162:Z163"/>
    <mergeCell ref="AA162:AA163"/>
    <mergeCell ref="AB162:AB163"/>
    <mergeCell ref="Q162:Q163"/>
    <mergeCell ref="R162:R163"/>
    <mergeCell ref="S162:S163"/>
    <mergeCell ref="T162:T163"/>
    <mergeCell ref="U162:U163"/>
    <mergeCell ref="V162:V163"/>
    <mergeCell ref="K162:K163"/>
    <mergeCell ref="L162:L163"/>
    <mergeCell ref="M162:M163"/>
    <mergeCell ref="N162:N163"/>
    <mergeCell ref="O162:O163"/>
    <mergeCell ref="P162:P163"/>
    <mergeCell ref="B162:E163"/>
    <mergeCell ref="F162:F163"/>
    <mergeCell ref="G162:G163"/>
    <mergeCell ref="H162:H163"/>
    <mergeCell ref="I162:I163"/>
    <mergeCell ref="J162:J163"/>
    <mergeCell ref="AE155:AF155"/>
    <mergeCell ref="AE156:AF156"/>
    <mergeCell ref="AE157:AF157"/>
    <mergeCell ref="AE158:AF158"/>
    <mergeCell ref="AE159:AF159"/>
    <mergeCell ref="B160:D160"/>
    <mergeCell ref="Z160:AC160"/>
    <mergeCell ref="AE160:AF160"/>
    <mergeCell ref="AE149:AF149"/>
    <mergeCell ref="AE150:AF150"/>
    <mergeCell ref="AE151:AF151"/>
    <mergeCell ref="AE152:AF152"/>
    <mergeCell ref="AE153:AF153"/>
    <mergeCell ref="AE154:AF154"/>
    <mergeCell ref="AE143:AF143"/>
    <mergeCell ref="AE144:AF144"/>
    <mergeCell ref="AE145:AF145"/>
    <mergeCell ref="AE146:AF146"/>
    <mergeCell ref="AE147:AF147"/>
    <mergeCell ref="AE148:AF148"/>
    <mergeCell ref="AE137:AF137"/>
    <mergeCell ref="AE138:AF138"/>
    <mergeCell ref="AE139:AF139"/>
    <mergeCell ref="AE140:AF140"/>
    <mergeCell ref="AE141:AF141"/>
    <mergeCell ref="AE142:AF142"/>
    <mergeCell ref="AE131:AF131"/>
    <mergeCell ref="AE132:AF132"/>
    <mergeCell ref="AE133:AF133"/>
    <mergeCell ref="AE134:AF134"/>
    <mergeCell ref="AE135:AF135"/>
    <mergeCell ref="AE136:AF136"/>
    <mergeCell ref="AE125:AF125"/>
    <mergeCell ref="AE126:AF126"/>
    <mergeCell ref="AE127:AF127"/>
    <mergeCell ref="AE128:AF128"/>
    <mergeCell ref="AE129:AF129"/>
    <mergeCell ref="AE130:AF130"/>
    <mergeCell ref="AE119:AF119"/>
    <mergeCell ref="AE120:AF120"/>
    <mergeCell ref="AE121:AF121"/>
    <mergeCell ref="AE122:AF122"/>
    <mergeCell ref="AE123:AF123"/>
    <mergeCell ref="AE124:AF124"/>
    <mergeCell ref="AE113:AF113"/>
    <mergeCell ref="AE114:AF114"/>
    <mergeCell ref="AE115:AF115"/>
    <mergeCell ref="AE116:AF116"/>
    <mergeCell ref="AE117:AF117"/>
    <mergeCell ref="AE118:AF118"/>
    <mergeCell ref="AE107:AF107"/>
    <mergeCell ref="AE108:AF108"/>
    <mergeCell ref="AE109:AF109"/>
    <mergeCell ref="AE110:AF110"/>
    <mergeCell ref="AE111:AF111"/>
    <mergeCell ref="AE112:AF112"/>
    <mergeCell ref="AE101:AF101"/>
    <mergeCell ref="AE102:AF102"/>
    <mergeCell ref="AE103:AF103"/>
    <mergeCell ref="AE104:AF104"/>
    <mergeCell ref="AE105:AF105"/>
    <mergeCell ref="AE106:AF106"/>
    <mergeCell ref="AE95:AF95"/>
    <mergeCell ref="AE96:AF96"/>
    <mergeCell ref="AE97:AF97"/>
    <mergeCell ref="AE98:AF98"/>
    <mergeCell ref="AE99:AF99"/>
    <mergeCell ref="AE100:AF100"/>
    <mergeCell ref="AE89:AF89"/>
    <mergeCell ref="AE90:AF90"/>
    <mergeCell ref="AE91:AF91"/>
    <mergeCell ref="AE92:AF92"/>
    <mergeCell ref="AE93:AF93"/>
    <mergeCell ref="AE94:AF94"/>
    <mergeCell ref="AE83:AF83"/>
    <mergeCell ref="AE84:AF84"/>
    <mergeCell ref="AE85:AF85"/>
    <mergeCell ref="AE86:AF86"/>
    <mergeCell ref="AE87:AF87"/>
    <mergeCell ref="AE88:AF88"/>
    <mergeCell ref="AE77:AF77"/>
    <mergeCell ref="AE78:AF78"/>
    <mergeCell ref="AE79:AF79"/>
    <mergeCell ref="AE80:AF80"/>
    <mergeCell ref="AE81:AF81"/>
    <mergeCell ref="AE82:AF82"/>
    <mergeCell ref="AE71:AF71"/>
    <mergeCell ref="AE72:AF72"/>
    <mergeCell ref="AE73:AF73"/>
    <mergeCell ref="AE74:AF74"/>
    <mergeCell ref="AE75:AF75"/>
    <mergeCell ref="AE76:AF76"/>
    <mergeCell ref="AE65:AF65"/>
    <mergeCell ref="AE66:AF66"/>
    <mergeCell ref="AE67:AF67"/>
    <mergeCell ref="AE68:AF68"/>
    <mergeCell ref="AE69:AF69"/>
    <mergeCell ref="AE70:AF70"/>
    <mergeCell ref="AE59:AF59"/>
    <mergeCell ref="AE60:AF60"/>
    <mergeCell ref="AE61:AF61"/>
    <mergeCell ref="AE62:AF62"/>
    <mergeCell ref="AE63:AF63"/>
    <mergeCell ref="AE64:AF64"/>
    <mergeCell ref="AE53:AF53"/>
    <mergeCell ref="AE54:AF54"/>
    <mergeCell ref="AE55:AF55"/>
    <mergeCell ref="AE56:AF56"/>
    <mergeCell ref="AE57:AF57"/>
    <mergeCell ref="AE58:AF58"/>
    <mergeCell ref="AE47:AF47"/>
    <mergeCell ref="AE48:AF48"/>
    <mergeCell ref="AE49:AF49"/>
    <mergeCell ref="AE50:AF50"/>
    <mergeCell ref="AE51:AF51"/>
    <mergeCell ref="AE52:AF52"/>
    <mergeCell ref="AE41:AF41"/>
    <mergeCell ref="AE42:AF42"/>
    <mergeCell ref="AE43:AF43"/>
    <mergeCell ref="AE44:AF44"/>
    <mergeCell ref="AE45:AF45"/>
    <mergeCell ref="AE46:AF46"/>
    <mergeCell ref="AE35:AF35"/>
    <mergeCell ref="AE36:AF36"/>
    <mergeCell ref="AE37:AF37"/>
    <mergeCell ref="AE38:AF38"/>
    <mergeCell ref="AE39:AF39"/>
    <mergeCell ref="AE40:AF40"/>
    <mergeCell ref="AE29:AF29"/>
    <mergeCell ref="AE30:AF30"/>
    <mergeCell ref="AE31:AF31"/>
    <mergeCell ref="AE32:AF32"/>
    <mergeCell ref="AE33:AF33"/>
    <mergeCell ref="AE34:AF34"/>
    <mergeCell ref="AE23:AF23"/>
    <mergeCell ref="AE24:AF24"/>
    <mergeCell ref="AE25:AF25"/>
    <mergeCell ref="AE26:AF26"/>
    <mergeCell ref="AE27:AF27"/>
    <mergeCell ref="AE28:AF28"/>
    <mergeCell ref="AE17:AF17"/>
    <mergeCell ref="AE18:AF18"/>
    <mergeCell ref="AE19:AF19"/>
    <mergeCell ref="AE20:AF20"/>
    <mergeCell ref="AE21:AF21"/>
    <mergeCell ref="AE22:AF22"/>
    <mergeCell ref="AE13:AF13"/>
    <mergeCell ref="AH13:AJ13"/>
    <mergeCell ref="AE14:AF14"/>
    <mergeCell ref="AH14:AJ14"/>
    <mergeCell ref="AE15:AF15"/>
    <mergeCell ref="AE16:AF16"/>
    <mergeCell ref="AE10:AF10"/>
    <mergeCell ref="AH10:AJ10"/>
    <mergeCell ref="AE11:AF11"/>
    <mergeCell ref="AH11:AJ11"/>
    <mergeCell ref="AE12:AF12"/>
    <mergeCell ref="AH12:AJ12"/>
    <mergeCell ref="AE7:AF7"/>
    <mergeCell ref="AH7:AJ7"/>
    <mergeCell ref="AE8:AF8"/>
    <mergeCell ref="AH8:AJ8"/>
    <mergeCell ref="AE9:AF9"/>
    <mergeCell ref="AH9:AJ9"/>
    <mergeCell ref="AA4:AC4"/>
    <mergeCell ref="AD4:AD5"/>
    <mergeCell ref="AE4:AF5"/>
    <mergeCell ref="AL5:AN5"/>
    <mergeCell ref="AP5:AR5"/>
    <mergeCell ref="AE6:AF6"/>
    <mergeCell ref="AH6:AJ6"/>
    <mergeCell ref="I4:K4"/>
    <mergeCell ref="L4:N4"/>
    <mergeCell ref="O4:Q4"/>
    <mergeCell ref="R4:T4"/>
    <mergeCell ref="U4:W4"/>
    <mergeCell ref="X4:Z4"/>
    <mergeCell ref="B1:C1"/>
    <mergeCell ref="E1:F1"/>
    <mergeCell ref="B2:C2"/>
    <mergeCell ref="B3:B5"/>
    <mergeCell ref="C3:D3"/>
    <mergeCell ref="E3:E5"/>
    <mergeCell ref="F3:AF3"/>
    <mergeCell ref="C4:C5"/>
    <mergeCell ref="D4:D5"/>
    <mergeCell ref="F4:H4"/>
  </mergeCells>
  <pageMargins left="0.7" right="0.7" top="0.75" bottom="0.75" header="0.3" footer="0.3"/>
  <pageSetup paperSize="9" orientation="portrait" verticalDpi="360" r:id="rId1"/>
  <ignoredErrors>
    <ignoredError sqref="S154 R141 R16 S21 S29 AD10 AD16 AD19 AD41 AD63:AD64 AD65 AD107 AD116 AD136 T149 R68 R48:R49 R50 S135 K162 N162 P162 S42 T11 T19"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249977111117893"/>
  </sheetPr>
  <dimension ref="C2:S42"/>
  <sheetViews>
    <sheetView topLeftCell="B4" zoomScale="65" zoomScaleNormal="65" workbookViewId="0">
      <selection activeCell="J30" sqref="J30"/>
    </sheetView>
  </sheetViews>
  <sheetFormatPr baseColWidth="10" defaultRowHeight="15" x14ac:dyDescent="0.25"/>
  <cols>
    <col min="3" max="3" width="21.5703125" customWidth="1"/>
    <col min="4" max="4" width="13" customWidth="1"/>
    <col min="5" max="5" width="13.5703125" customWidth="1"/>
    <col min="6" max="6" width="23.7109375" customWidth="1"/>
    <col min="8" max="8" width="18.140625" customWidth="1"/>
    <col min="10" max="10" width="21.42578125" customWidth="1"/>
    <col min="12" max="12" width="18.7109375" customWidth="1"/>
    <col min="16" max="16" width="16.7109375" customWidth="1"/>
    <col min="17" max="17" width="17.28515625" customWidth="1"/>
    <col min="18" max="18" width="17.5703125" customWidth="1"/>
    <col min="19" max="19" width="16.85546875" customWidth="1"/>
  </cols>
  <sheetData>
    <row r="2" spans="3:19" thickBot="1" x14ac:dyDescent="0.35"/>
    <row r="3" spans="3:19" x14ac:dyDescent="0.25">
      <c r="C3" s="173" t="s">
        <v>1</v>
      </c>
      <c r="D3" s="154"/>
      <c r="E3" s="154"/>
      <c r="F3" s="154"/>
      <c r="G3" s="154"/>
      <c r="H3" s="154"/>
      <c r="I3" s="154"/>
      <c r="J3" s="154"/>
      <c r="K3" s="154"/>
      <c r="L3" s="154"/>
      <c r="M3" s="154"/>
      <c r="N3" s="154"/>
      <c r="O3" s="154"/>
      <c r="P3" s="154"/>
      <c r="Q3" s="154"/>
      <c r="R3" s="154"/>
      <c r="S3" s="155"/>
    </row>
    <row r="4" spans="3:19" x14ac:dyDescent="0.25">
      <c r="C4" s="174"/>
      <c r="D4" s="262"/>
      <c r="E4" s="262"/>
      <c r="F4" s="262"/>
      <c r="G4" s="262"/>
      <c r="H4" s="262"/>
      <c r="I4" s="262"/>
      <c r="J4" s="262"/>
      <c r="K4" s="262"/>
      <c r="L4" s="262"/>
      <c r="M4" s="262"/>
      <c r="N4" s="262"/>
      <c r="O4" s="262"/>
      <c r="P4" s="262"/>
      <c r="Q4" s="262"/>
      <c r="R4" s="262"/>
      <c r="S4" s="158"/>
    </row>
    <row r="5" spans="3:19" x14ac:dyDescent="0.25">
      <c r="C5" s="174"/>
      <c r="D5" s="262"/>
      <c r="E5" s="262"/>
      <c r="F5" s="262"/>
      <c r="G5" s="262"/>
      <c r="H5" s="262"/>
      <c r="I5" s="262"/>
      <c r="J5" s="262"/>
      <c r="K5" s="262"/>
      <c r="L5" s="262"/>
      <c r="M5" s="262"/>
      <c r="N5" s="262"/>
      <c r="O5" s="262"/>
      <c r="P5" s="262"/>
      <c r="Q5" s="262"/>
      <c r="R5" s="262"/>
      <c r="S5" s="158"/>
    </row>
    <row r="6" spans="3:19" x14ac:dyDescent="0.25">
      <c r="C6" s="174" t="s">
        <v>2</v>
      </c>
      <c r="D6" s="262"/>
      <c r="E6" s="262"/>
      <c r="F6" s="262"/>
      <c r="G6" s="262"/>
      <c r="H6" s="262"/>
      <c r="I6" s="262"/>
      <c r="J6" s="262"/>
      <c r="K6" s="262"/>
      <c r="L6" s="262"/>
      <c r="M6" s="262"/>
      <c r="N6" s="262"/>
      <c r="O6" s="262"/>
      <c r="P6" s="262"/>
      <c r="Q6" s="262"/>
      <c r="R6" s="262"/>
      <c r="S6" s="158"/>
    </row>
    <row r="7" spans="3:19" x14ac:dyDescent="0.25">
      <c r="C7" s="174"/>
      <c r="D7" s="262"/>
      <c r="E7" s="262"/>
      <c r="F7" s="262"/>
      <c r="G7" s="262"/>
      <c r="H7" s="262"/>
      <c r="I7" s="262"/>
      <c r="J7" s="262"/>
      <c r="K7" s="262"/>
      <c r="L7" s="262"/>
      <c r="M7" s="262"/>
      <c r="N7" s="262"/>
      <c r="O7" s="262"/>
      <c r="P7" s="262"/>
      <c r="Q7" s="262"/>
      <c r="R7" s="262"/>
      <c r="S7" s="158"/>
    </row>
    <row r="8" spans="3:19" ht="15.75" thickBot="1" x14ac:dyDescent="0.3">
      <c r="C8" s="175" t="s">
        <v>730</v>
      </c>
      <c r="D8" s="146"/>
      <c r="E8" s="146"/>
      <c r="F8" s="146"/>
      <c r="G8" s="146"/>
      <c r="H8" s="146"/>
      <c r="I8" s="146"/>
      <c r="J8" s="146"/>
      <c r="K8" s="146"/>
      <c r="L8" s="146"/>
      <c r="M8" s="146"/>
      <c r="N8" s="146"/>
      <c r="O8" s="146"/>
      <c r="P8" s="146"/>
      <c r="Q8" s="146"/>
      <c r="R8" s="146"/>
      <c r="S8" s="176"/>
    </row>
    <row r="9" spans="3:19" thickBot="1" x14ac:dyDescent="0.35"/>
    <row r="10" spans="3:19" ht="14.45" x14ac:dyDescent="0.3">
      <c r="C10" s="177"/>
      <c r="D10" s="178"/>
      <c r="E10" s="178"/>
      <c r="F10" s="178"/>
      <c r="G10" s="178"/>
      <c r="H10" s="178"/>
      <c r="I10" s="178"/>
      <c r="J10" s="178"/>
      <c r="K10" s="178"/>
      <c r="L10" s="178"/>
      <c r="M10" s="178"/>
      <c r="N10" s="178"/>
      <c r="O10" s="178"/>
      <c r="P10" s="178"/>
      <c r="Q10" s="178"/>
      <c r="R10" s="178"/>
      <c r="S10" s="9"/>
    </row>
    <row r="11" spans="3:19" ht="15.75" thickBot="1" x14ac:dyDescent="0.3">
      <c r="C11" s="143" t="s">
        <v>4</v>
      </c>
      <c r="D11" s="144"/>
      <c r="E11" s="146" t="s">
        <v>273</v>
      </c>
      <c r="F11" s="146"/>
      <c r="G11" s="58"/>
      <c r="H11" s="58" t="s">
        <v>7</v>
      </c>
      <c r="I11" s="179">
        <v>43517</v>
      </c>
      <c r="J11" s="146"/>
      <c r="K11" s="58"/>
      <c r="L11" s="58" t="s">
        <v>11</v>
      </c>
      <c r="M11" s="55" t="s">
        <v>147</v>
      </c>
      <c r="N11" s="58"/>
      <c r="O11" s="58"/>
      <c r="P11" s="58"/>
      <c r="Q11" s="58"/>
      <c r="R11" s="144"/>
      <c r="S11" s="145"/>
    </row>
    <row r="12" spans="3:19" ht="14.45" x14ac:dyDescent="0.3">
      <c r="C12" s="143"/>
      <c r="D12" s="144"/>
      <c r="E12" s="144"/>
      <c r="F12" s="144"/>
      <c r="G12" s="144"/>
      <c r="H12" s="144"/>
      <c r="I12" s="144"/>
      <c r="J12" s="144"/>
      <c r="K12" s="144"/>
      <c r="L12" s="144"/>
      <c r="M12" s="144"/>
      <c r="N12" s="144"/>
      <c r="O12" s="144"/>
      <c r="P12" s="144"/>
      <c r="Q12" s="144"/>
      <c r="R12" s="144"/>
      <c r="S12" s="145"/>
    </row>
    <row r="13" spans="3:19" ht="15.75" thickBot="1" x14ac:dyDescent="0.3">
      <c r="C13" s="143" t="s">
        <v>5</v>
      </c>
      <c r="D13" s="144"/>
      <c r="E13" s="146"/>
      <c r="F13" s="146"/>
      <c r="G13" s="58"/>
      <c r="H13" s="58" t="s">
        <v>8</v>
      </c>
      <c r="I13" s="146">
        <v>1230</v>
      </c>
      <c r="J13" s="146"/>
      <c r="K13" s="58"/>
      <c r="L13" s="58" t="s">
        <v>12</v>
      </c>
      <c r="M13" s="18"/>
      <c r="N13" s="58"/>
      <c r="O13" s="58"/>
      <c r="P13" s="91" t="s">
        <v>15</v>
      </c>
      <c r="Q13" s="54">
        <v>1</v>
      </c>
      <c r="R13" s="51" t="s">
        <v>16</v>
      </c>
      <c r="S13" s="57">
        <v>1</v>
      </c>
    </row>
    <row r="14" spans="3:19" ht="14.45" x14ac:dyDescent="0.3">
      <c r="C14" s="143"/>
      <c r="D14" s="144"/>
      <c r="E14" s="144"/>
      <c r="F14" s="144"/>
      <c r="G14" s="144"/>
      <c r="H14" s="144"/>
      <c r="I14" s="144"/>
      <c r="J14" s="144"/>
      <c r="K14" s="144"/>
      <c r="L14" s="144"/>
      <c r="M14" s="144"/>
      <c r="N14" s="144"/>
      <c r="O14" s="144"/>
      <c r="P14" s="144"/>
      <c r="Q14" s="144"/>
      <c r="R14" s="144"/>
      <c r="S14" s="145"/>
    </row>
    <row r="15" spans="3:19" ht="15.75" thickBot="1" x14ac:dyDescent="0.3">
      <c r="C15" s="143" t="s">
        <v>6</v>
      </c>
      <c r="D15" s="144"/>
      <c r="E15" s="146" t="s">
        <v>213</v>
      </c>
      <c r="F15" s="146"/>
      <c r="G15" s="58"/>
      <c r="H15" s="58" t="s">
        <v>9</v>
      </c>
      <c r="I15" s="146" t="s">
        <v>214</v>
      </c>
      <c r="J15" s="146"/>
      <c r="K15" s="58"/>
      <c r="L15" s="58" t="s">
        <v>10</v>
      </c>
      <c r="M15" s="18"/>
      <c r="N15" s="58"/>
      <c r="O15" s="58"/>
      <c r="P15" s="58"/>
      <c r="Q15" s="51"/>
      <c r="R15" s="51"/>
      <c r="S15" s="52"/>
    </row>
    <row r="16" spans="3:19" thickBot="1" x14ac:dyDescent="0.35">
      <c r="C16" s="148"/>
      <c r="D16" s="149"/>
      <c r="E16" s="149"/>
      <c r="F16" s="149"/>
      <c r="G16" s="149"/>
      <c r="H16" s="149"/>
      <c r="I16" s="149"/>
      <c r="J16" s="149"/>
      <c r="K16" s="149"/>
      <c r="L16" s="149"/>
      <c r="M16" s="149"/>
      <c r="N16" s="149"/>
      <c r="O16" s="149"/>
      <c r="P16" s="149"/>
      <c r="Q16" s="149"/>
      <c r="R16" s="149"/>
      <c r="S16" s="150"/>
    </row>
    <row r="17" spans="3:19" thickBot="1" x14ac:dyDescent="0.35"/>
    <row r="18" spans="3:19" x14ac:dyDescent="0.25">
      <c r="C18" s="334" t="s">
        <v>717</v>
      </c>
      <c r="D18" s="153" t="s">
        <v>713</v>
      </c>
      <c r="E18" s="332"/>
      <c r="F18" s="153" t="s">
        <v>716</v>
      </c>
      <c r="G18" s="332"/>
      <c r="H18" s="325" t="s">
        <v>724</v>
      </c>
      <c r="I18" s="183"/>
      <c r="J18" s="183"/>
      <c r="K18" s="183"/>
      <c r="L18" s="183"/>
      <c r="M18" s="183"/>
      <c r="N18" s="183"/>
      <c r="O18" s="184"/>
      <c r="P18" s="153" t="s">
        <v>24</v>
      </c>
      <c r="Q18" s="154"/>
      <c r="R18" s="154"/>
      <c r="S18" s="155"/>
    </row>
    <row r="19" spans="3:19" x14ac:dyDescent="0.25">
      <c r="C19" s="335"/>
      <c r="D19" s="159"/>
      <c r="E19" s="333"/>
      <c r="F19" s="159"/>
      <c r="G19" s="333"/>
      <c r="H19" s="187" t="s">
        <v>718</v>
      </c>
      <c r="I19" s="187" t="s">
        <v>719</v>
      </c>
      <c r="J19" s="163" t="s">
        <v>23</v>
      </c>
      <c r="K19" s="336" t="s">
        <v>720</v>
      </c>
      <c r="L19" s="337"/>
      <c r="M19" s="336" t="s">
        <v>721</v>
      </c>
      <c r="N19" s="337"/>
      <c r="O19" s="187" t="s">
        <v>23</v>
      </c>
      <c r="P19" s="156"/>
      <c r="Q19" s="157"/>
      <c r="R19" s="157"/>
      <c r="S19" s="158"/>
    </row>
    <row r="20" spans="3:19" x14ac:dyDescent="0.25">
      <c r="C20" s="186"/>
      <c r="D20" s="56" t="s">
        <v>714</v>
      </c>
      <c r="E20" s="56" t="s">
        <v>715</v>
      </c>
      <c r="F20" s="55" t="s">
        <v>21</v>
      </c>
      <c r="G20" s="55" t="s">
        <v>22</v>
      </c>
      <c r="H20" s="188"/>
      <c r="I20" s="188"/>
      <c r="J20" s="163"/>
      <c r="K20" s="56" t="s">
        <v>722</v>
      </c>
      <c r="L20" s="56" t="s">
        <v>723</v>
      </c>
      <c r="M20" s="56" t="s">
        <v>722</v>
      </c>
      <c r="N20" s="56" t="s">
        <v>723</v>
      </c>
      <c r="O20" s="188"/>
      <c r="P20" s="159"/>
      <c r="Q20" s="160"/>
      <c r="R20" s="160"/>
      <c r="S20" s="161"/>
    </row>
    <row r="21" spans="3:19" x14ac:dyDescent="0.25">
      <c r="C21" s="11" t="s">
        <v>988</v>
      </c>
      <c r="D21" s="45">
        <v>1</v>
      </c>
      <c r="E21" s="45" t="s">
        <v>34</v>
      </c>
      <c r="F21" s="45" t="s">
        <v>62</v>
      </c>
      <c r="G21" s="45" t="s">
        <v>991</v>
      </c>
      <c r="H21" s="2" t="s">
        <v>992</v>
      </c>
      <c r="I21" s="2" t="s">
        <v>65</v>
      </c>
      <c r="J21" s="97" t="s">
        <v>995</v>
      </c>
      <c r="K21" s="45" t="s">
        <v>990</v>
      </c>
      <c r="L21" s="45" t="s">
        <v>991</v>
      </c>
      <c r="M21" s="45" t="s">
        <v>990</v>
      </c>
      <c r="N21" s="45" t="s">
        <v>991</v>
      </c>
      <c r="O21" s="69"/>
      <c r="P21" s="319" t="s">
        <v>997</v>
      </c>
      <c r="Q21" s="320"/>
      <c r="R21" s="320"/>
      <c r="S21" s="321"/>
    </row>
    <row r="22" spans="3:19" x14ac:dyDescent="0.25">
      <c r="C22" s="11"/>
      <c r="D22" s="45"/>
      <c r="E22" s="45"/>
      <c r="F22" s="45"/>
      <c r="G22" s="45"/>
      <c r="H22" s="2"/>
      <c r="I22" s="2"/>
      <c r="J22" s="3"/>
      <c r="K22" s="69"/>
      <c r="L22" s="69"/>
      <c r="M22" s="69"/>
      <c r="N22" s="69"/>
      <c r="O22" s="69"/>
      <c r="P22" s="322"/>
      <c r="Q22" s="323"/>
      <c r="R22" s="323"/>
      <c r="S22" s="324"/>
    </row>
    <row r="23" spans="3:19" ht="14.45" x14ac:dyDescent="0.3">
      <c r="C23" s="8"/>
      <c r="D23" s="2"/>
      <c r="E23" s="2"/>
      <c r="F23" s="2"/>
      <c r="G23" s="2"/>
      <c r="H23" s="2"/>
      <c r="I23" s="2"/>
      <c r="J23" s="3"/>
      <c r="K23" s="70"/>
      <c r="L23" s="70"/>
      <c r="M23" s="70"/>
      <c r="N23" s="70"/>
      <c r="O23" s="70"/>
      <c r="P23" s="70"/>
      <c r="Q23" s="70"/>
      <c r="R23" s="70"/>
      <c r="S23" s="71"/>
    </row>
    <row r="24" spans="3:19" ht="14.45" x14ac:dyDescent="0.3">
      <c r="C24" s="8"/>
      <c r="D24" s="2"/>
      <c r="E24" s="2"/>
      <c r="F24" s="2"/>
      <c r="G24" s="2"/>
      <c r="H24" s="2"/>
      <c r="I24" s="2"/>
      <c r="J24" s="3"/>
      <c r="K24" s="70"/>
      <c r="L24" s="70"/>
      <c r="M24" s="70"/>
      <c r="N24" s="70"/>
      <c r="O24" s="70"/>
      <c r="P24" s="70"/>
      <c r="Q24" s="70"/>
      <c r="R24" s="70"/>
      <c r="S24" s="71"/>
    </row>
    <row r="25" spans="3:19" x14ac:dyDescent="0.25">
      <c r="C25" s="11" t="s">
        <v>988</v>
      </c>
      <c r="D25" s="2">
        <v>1</v>
      </c>
      <c r="E25" s="2" t="s">
        <v>34</v>
      </c>
      <c r="F25" s="2" t="s">
        <v>62</v>
      </c>
      <c r="G25" s="2" t="s">
        <v>991</v>
      </c>
      <c r="H25" s="2" t="s">
        <v>993</v>
      </c>
      <c r="I25" s="2" t="s">
        <v>65</v>
      </c>
      <c r="J25" s="99" t="s">
        <v>996</v>
      </c>
      <c r="K25" s="45" t="s">
        <v>990</v>
      </c>
      <c r="L25" s="45" t="s">
        <v>991</v>
      </c>
      <c r="M25" s="45" t="s">
        <v>990</v>
      </c>
      <c r="N25" s="45" t="s">
        <v>991</v>
      </c>
      <c r="O25" s="3"/>
      <c r="P25" s="132" t="s">
        <v>998</v>
      </c>
      <c r="Q25" s="133"/>
      <c r="R25" s="133"/>
      <c r="S25" s="134"/>
    </row>
    <row r="26" spans="3:19" x14ac:dyDescent="0.25">
      <c r="C26" s="8"/>
      <c r="D26" s="2"/>
      <c r="E26" s="2"/>
      <c r="F26" s="2"/>
      <c r="G26" s="2"/>
      <c r="H26" s="3"/>
      <c r="I26" s="3"/>
      <c r="J26" s="3"/>
      <c r="K26" s="3"/>
      <c r="L26" s="3"/>
      <c r="M26" s="3"/>
      <c r="N26" s="3"/>
      <c r="O26" s="3"/>
      <c r="P26" s="200"/>
      <c r="Q26" s="201"/>
      <c r="R26" s="201"/>
      <c r="S26" s="202"/>
    </row>
    <row r="27" spans="3:19" ht="14.45" x14ac:dyDescent="0.3">
      <c r="C27" s="8"/>
      <c r="D27" s="2"/>
      <c r="E27" s="2"/>
      <c r="F27" s="2"/>
      <c r="G27" s="2"/>
      <c r="H27" s="3"/>
      <c r="I27" s="3"/>
      <c r="J27" s="3"/>
      <c r="K27" s="3"/>
      <c r="L27" s="3"/>
      <c r="M27" s="3"/>
      <c r="N27" s="3"/>
      <c r="O27" s="3"/>
      <c r="P27" s="3"/>
      <c r="Q27" s="3"/>
      <c r="R27" s="3"/>
      <c r="S27" s="72"/>
    </row>
    <row r="28" spans="3:19" ht="14.45" x14ac:dyDescent="0.3">
      <c r="C28" s="8"/>
      <c r="D28" s="2"/>
      <c r="E28" s="2"/>
      <c r="F28" s="2"/>
      <c r="G28" s="2"/>
      <c r="H28" s="3"/>
      <c r="I28" s="3"/>
      <c r="J28" s="3"/>
      <c r="K28" s="3"/>
      <c r="L28" s="3"/>
      <c r="M28" s="3"/>
      <c r="N28" s="3"/>
      <c r="O28" s="3"/>
      <c r="P28" s="3"/>
      <c r="Q28" s="3"/>
      <c r="R28" s="3"/>
      <c r="S28" s="72"/>
    </row>
    <row r="29" spans="3:19" ht="14.45" x14ac:dyDescent="0.3">
      <c r="C29" s="124"/>
      <c r="D29" s="125"/>
      <c r="E29" s="125"/>
      <c r="F29" s="125"/>
      <c r="G29" s="125"/>
      <c r="H29" s="125"/>
      <c r="I29" s="125"/>
      <c r="J29" s="125"/>
      <c r="K29" s="125"/>
      <c r="L29" s="125"/>
      <c r="M29" s="125"/>
      <c r="N29" s="125"/>
      <c r="O29" s="125"/>
      <c r="P29" s="125"/>
      <c r="Q29" s="125"/>
      <c r="R29" s="125"/>
      <c r="S29" s="126"/>
    </row>
    <row r="30" spans="3:19" ht="14.45" x14ac:dyDescent="0.3">
      <c r="C30" s="124"/>
      <c r="D30" s="125"/>
      <c r="E30" s="125"/>
      <c r="F30" s="125"/>
      <c r="G30" s="125"/>
      <c r="H30" s="125"/>
      <c r="I30" s="125"/>
      <c r="J30" s="125"/>
      <c r="K30" s="125"/>
      <c r="L30" s="125"/>
      <c r="M30" s="125"/>
      <c r="N30" s="125"/>
      <c r="O30" s="125"/>
      <c r="P30" s="125"/>
      <c r="Q30" s="125"/>
      <c r="R30" s="125"/>
      <c r="S30" s="126"/>
    </row>
    <row r="31" spans="3:19" ht="14.45" x14ac:dyDescent="0.3">
      <c r="C31" s="124"/>
      <c r="D31" s="125"/>
      <c r="E31" s="125"/>
      <c r="F31" s="125"/>
      <c r="G31" s="125"/>
      <c r="H31" s="125"/>
      <c r="I31" s="125"/>
      <c r="J31" s="125"/>
      <c r="K31" s="125"/>
      <c r="L31" s="125"/>
      <c r="M31" s="125"/>
      <c r="N31" s="125"/>
      <c r="O31" s="125"/>
      <c r="P31" s="125"/>
      <c r="Q31" s="125"/>
      <c r="R31" s="125"/>
      <c r="S31" s="126"/>
    </row>
    <row r="32" spans="3:19" thickBot="1" x14ac:dyDescent="0.35">
      <c r="C32" s="73"/>
      <c r="D32" s="74"/>
      <c r="E32" s="74"/>
      <c r="F32" s="74"/>
      <c r="G32" s="74"/>
      <c r="H32" s="74"/>
      <c r="I32" s="74"/>
      <c r="J32" s="74"/>
      <c r="K32" s="74"/>
      <c r="L32" s="74"/>
      <c r="M32" s="74"/>
      <c r="N32" s="74"/>
      <c r="O32" s="74"/>
      <c r="P32" s="74"/>
      <c r="Q32" s="74"/>
      <c r="R32" s="74"/>
      <c r="S32" s="75"/>
    </row>
    <row r="33" spans="3:19" thickBot="1" x14ac:dyDescent="0.35"/>
    <row r="34" spans="3:19" x14ac:dyDescent="0.25">
      <c r="C34" s="326" t="s">
        <v>989</v>
      </c>
      <c r="D34" s="327"/>
      <c r="E34" s="327"/>
      <c r="F34" s="327"/>
      <c r="G34" s="327"/>
      <c r="H34" s="327"/>
      <c r="I34" s="327"/>
      <c r="J34" s="327"/>
      <c r="K34" s="327"/>
      <c r="L34" s="327"/>
      <c r="M34" s="327"/>
      <c r="N34" s="327"/>
      <c r="O34" s="327"/>
      <c r="P34" s="327"/>
      <c r="Q34" s="327"/>
      <c r="R34" s="327"/>
      <c r="S34" s="328"/>
    </row>
    <row r="35" spans="3:19" x14ac:dyDescent="0.25">
      <c r="C35" s="329"/>
      <c r="D35" s="330"/>
      <c r="E35" s="330"/>
      <c r="F35" s="330"/>
      <c r="G35" s="330"/>
      <c r="H35" s="330"/>
      <c r="I35" s="330"/>
      <c r="J35" s="330"/>
      <c r="K35" s="330"/>
      <c r="L35" s="330"/>
      <c r="M35" s="330"/>
      <c r="N35" s="330"/>
      <c r="O35" s="330"/>
      <c r="P35" s="330"/>
      <c r="Q35" s="330"/>
      <c r="R35" s="330"/>
      <c r="S35" s="211"/>
    </row>
    <row r="36" spans="3:19" x14ac:dyDescent="0.25">
      <c r="C36" s="329"/>
      <c r="D36" s="330"/>
      <c r="E36" s="330"/>
      <c r="F36" s="330"/>
      <c r="G36" s="330"/>
      <c r="H36" s="330"/>
      <c r="I36" s="330"/>
      <c r="J36" s="330"/>
      <c r="K36" s="330"/>
      <c r="L36" s="330"/>
      <c r="M36" s="330"/>
      <c r="N36" s="330"/>
      <c r="O36" s="330"/>
      <c r="P36" s="330"/>
      <c r="Q36" s="330"/>
      <c r="R36" s="330"/>
      <c r="S36" s="211"/>
    </row>
    <row r="37" spans="3:19" ht="15.75" thickBot="1" x14ac:dyDescent="0.3">
      <c r="C37" s="331"/>
      <c r="D37" s="213"/>
      <c r="E37" s="213"/>
      <c r="F37" s="213"/>
      <c r="G37" s="213"/>
      <c r="H37" s="213"/>
      <c r="I37" s="213"/>
      <c r="J37" s="213"/>
      <c r="K37" s="213"/>
      <c r="L37" s="213"/>
      <c r="M37" s="213"/>
      <c r="N37" s="213"/>
      <c r="O37" s="213"/>
      <c r="P37" s="213"/>
      <c r="Q37" s="213"/>
      <c r="R37" s="213"/>
      <c r="S37" s="214"/>
    </row>
    <row r="38" spans="3:19" ht="14.45" x14ac:dyDescent="0.3">
      <c r="F38" s="178"/>
      <c r="G38" s="178"/>
      <c r="H38" s="178"/>
      <c r="I38" s="178"/>
      <c r="J38" s="178"/>
      <c r="K38" s="178"/>
      <c r="L38" s="178"/>
      <c r="M38" s="178"/>
      <c r="N38" s="178"/>
    </row>
    <row r="39" spans="3:19" thickBot="1" x14ac:dyDescent="0.35">
      <c r="F39" s="274" t="s">
        <v>725</v>
      </c>
      <c r="G39" s="274"/>
      <c r="H39" s="54">
        <v>1</v>
      </c>
      <c r="I39" s="53" t="s">
        <v>728</v>
      </c>
      <c r="J39" s="54" t="s">
        <v>735</v>
      </c>
      <c r="K39" s="5"/>
      <c r="L39" s="5" t="s">
        <v>734</v>
      </c>
      <c r="M39" s="5"/>
      <c r="N39" s="92" t="s">
        <v>733</v>
      </c>
    </row>
    <row r="40" spans="3:19" ht="14.45" x14ac:dyDescent="0.3">
      <c r="F40" s="274"/>
      <c r="G40" s="274"/>
      <c r="H40" s="274"/>
      <c r="I40" s="274"/>
      <c r="J40" s="274"/>
      <c r="K40" s="274"/>
      <c r="L40" s="274"/>
      <c r="M40" s="274"/>
      <c r="N40" s="274"/>
    </row>
    <row r="41" spans="3:19" ht="15.75" thickBot="1" x14ac:dyDescent="0.3">
      <c r="F41" s="274" t="s">
        <v>726</v>
      </c>
      <c r="G41" s="274"/>
      <c r="H41" s="54">
        <v>2</v>
      </c>
      <c r="I41" s="53" t="s">
        <v>727</v>
      </c>
      <c r="J41" s="54" t="s">
        <v>994</v>
      </c>
      <c r="K41" s="5"/>
      <c r="L41" s="5" t="s">
        <v>729</v>
      </c>
      <c r="M41" s="5"/>
      <c r="N41" s="7"/>
    </row>
    <row r="42" spans="3:19" ht="14.45" x14ac:dyDescent="0.3">
      <c r="F42" s="286"/>
      <c r="G42" s="286"/>
      <c r="H42" s="286"/>
      <c r="I42" s="286"/>
      <c r="J42" s="286"/>
      <c r="K42" s="286"/>
      <c r="L42" s="286"/>
      <c r="M42" s="286"/>
      <c r="N42" s="286"/>
    </row>
  </sheetData>
  <mergeCells count="36">
    <mergeCell ref="C3:S5"/>
    <mergeCell ref="C6:S7"/>
    <mergeCell ref="C8:S8"/>
    <mergeCell ref="C10:R10"/>
    <mergeCell ref="C11:D11"/>
    <mergeCell ref="E11:F11"/>
    <mergeCell ref="I11:J11"/>
    <mergeCell ref="R11:S11"/>
    <mergeCell ref="C12:S12"/>
    <mergeCell ref="C13:D13"/>
    <mergeCell ref="E13:F13"/>
    <mergeCell ref="I13:J13"/>
    <mergeCell ref="C14:S14"/>
    <mergeCell ref="K19:L19"/>
    <mergeCell ref="M19:N19"/>
    <mergeCell ref="O19:O20"/>
    <mergeCell ref="C15:D15"/>
    <mergeCell ref="E15:F15"/>
    <mergeCell ref="I15:J15"/>
    <mergeCell ref="C16:S16"/>
    <mergeCell ref="P21:S22"/>
    <mergeCell ref="P25:S26"/>
    <mergeCell ref="F42:N42"/>
    <mergeCell ref="H18:O18"/>
    <mergeCell ref="P18:S20"/>
    <mergeCell ref="C34:S37"/>
    <mergeCell ref="F39:G39"/>
    <mergeCell ref="F41:G41"/>
    <mergeCell ref="F40:N40"/>
    <mergeCell ref="F38:N38"/>
    <mergeCell ref="F18:G19"/>
    <mergeCell ref="C18:C20"/>
    <mergeCell ref="D18:E19"/>
    <mergeCell ref="H19:H20"/>
    <mergeCell ref="I19:I20"/>
    <mergeCell ref="J19:J20"/>
  </mergeCells>
  <hyperlinks>
    <hyperlink ref="J25" r:id="rId1"/>
    <hyperlink ref="J21" r:id="rId2"/>
  </hyperlinks>
  <pageMargins left="0.7" right="0.7" top="0.75" bottom="0.75" header="0.3" footer="0.3"/>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Formato de evaluación </vt:lpstr>
      <vt:lpstr>Análisis de Datos  </vt:lpstr>
      <vt:lpstr>Formato pavimento rigido </vt:lpstr>
      <vt:lpstr>Hoja1</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Daniela Barbosa</dc:creator>
  <cp:lastModifiedBy>Paola Uriza</cp:lastModifiedBy>
  <dcterms:created xsi:type="dcterms:W3CDTF">2019-02-20T03:10:14Z</dcterms:created>
  <dcterms:modified xsi:type="dcterms:W3CDTF">2019-04-27T03:01:05Z</dcterms:modified>
</cp:coreProperties>
</file>