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s\OneDrive\Desktop\proyecto de grado Tomas Reyes Holguin\anexos\"/>
    </mc:Choice>
  </mc:AlternateContent>
  <bookViews>
    <workbookView xWindow="0" yWindow="0" windowWidth="19200" windowHeight="7050" activeTab="2"/>
  </bookViews>
  <sheets>
    <sheet name="Anexo 06 2021" sheetId="1" r:id="rId1"/>
    <sheet name="Anexo 06 2022" sheetId="2" r:id="rId2"/>
    <sheet name="Anexo 06 2023" sheetId="3" r:id="rId3"/>
  </sheets>
  <externalReferences>
    <externalReference r:id="rId4"/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C14" i="3"/>
  <c r="C13" i="3"/>
  <c r="C12" i="3"/>
  <c r="C11" i="3"/>
  <c r="C10" i="3"/>
  <c r="C9" i="3"/>
  <c r="C8" i="3"/>
  <c r="C7" i="3"/>
  <c r="C6" i="3"/>
  <c r="C5" i="3"/>
  <c r="C4" i="3"/>
  <c r="C3" i="3"/>
  <c r="B14" i="3"/>
  <c r="B13" i="3"/>
  <c r="B12" i="3"/>
  <c r="B11" i="3"/>
  <c r="B10" i="3"/>
  <c r="B9" i="3"/>
  <c r="B8" i="3"/>
  <c r="B7" i="3"/>
  <c r="B6" i="3"/>
  <c r="B5" i="3"/>
  <c r="B4" i="3"/>
  <c r="B3" i="3"/>
  <c r="D3" i="2"/>
  <c r="D4" i="2"/>
  <c r="D5" i="2"/>
  <c r="D6" i="2"/>
  <c r="D7" i="2"/>
  <c r="D8" i="2"/>
  <c r="D9" i="2"/>
  <c r="D10" i="2"/>
  <c r="D11" i="2"/>
  <c r="D12" i="2"/>
  <c r="D13" i="2"/>
  <c r="D14" i="2"/>
  <c r="C3" i="2"/>
  <c r="C4" i="2"/>
  <c r="C5" i="2"/>
  <c r="C6" i="2"/>
  <c r="C7" i="2"/>
  <c r="C8" i="2"/>
  <c r="C9" i="2"/>
  <c r="C10" i="2"/>
  <c r="C11" i="2"/>
  <c r="C12" i="2"/>
  <c r="C13" i="2"/>
  <c r="C14" i="2"/>
  <c r="B3" i="2"/>
  <c r="B4" i="2"/>
  <c r="B5" i="2"/>
  <c r="B6" i="2"/>
  <c r="B7" i="2"/>
  <c r="B8" i="2"/>
  <c r="B9" i="2"/>
  <c r="B10" i="2"/>
  <c r="B11" i="2"/>
  <c r="B12" i="2"/>
  <c r="B13" i="2"/>
  <c r="B14" i="2"/>
  <c r="D3" i="1"/>
  <c r="D4" i="1"/>
  <c r="D5" i="1"/>
  <c r="D6" i="1"/>
  <c r="D7" i="1"/>
  <c r="D8" i="1"/>
  <c r="D9" i="1"/>
  <c r="D10" i="1"/>
  <c r="D11" i="1"/>
  <c r="D12" i="1"/>
  <c r="D13" i="1"/>
  <c r="D14" i="1"/>
  <c r="C3" i="1" l="1"/>
  <c r="C4" i="1"/>
  <c r="C5" i="1"/>
  <c r="C6" i="1"/>
  <c r="C7" i="1"/>
  <c r="C8" i="1"/>
  <c r="C9" i="1"/>
  <c r="C10" i="1"/>
  <c r="C11" i="1"/>
  <c r="C12" i="1"/>
  <c r="C13" i="1"/>
  <c r="C14" i="1"/>
  <c r="B3" i="1" l="1"/>
  <c r="B4" i="1"/>
  <c r="B5" i="1"/>
  <c r="B6" i="1"/>
  <c r="B7" i="1"/>
  <c r="B8" i="1"/>
  <c r="B9" i="1"/>
  <c r="B10" i="1"/>
  <c r="B11" i="1"/>
  <c r="B12" i="1"/>
  <c r="B13" i="1"/>
  <c r="B14" i="1"/>
  <c r="F14" i="1" s="1"/>
  <c r="F4" i="3" l="1"/>
  <c r="H4" i="3" s="1"/>
  <c r="F5" i="3"/>
  <c r="H5" i="3" s="1"/>
  <c r="F6" i="3"/>
  <c r="H6" i="3" s="1"/>
  <c r="F7" i="3"/>
  <c r="H7" i="3" s="1"/>
  <c r="F8" i="3"/>
  <c r="H8" i="3" s="1"/>
  <c r="F9" i="3"/>
  <c r="H9" i="3" s="1"/>
  <c r="F10" i="3"/>
  <c r="H10" i="3" s="1"/>
  <c r="F11" i="3"/>
  <c r="H11" i="3" s="1"/>
  <c r="F12" i="3"/>
  <c r="H12" i="3" s="1"/>
  <c r="F13" i="3"/>
  <c r="H13" i="3" s="1"/>
  <c r="F14" i="3"/>
  <c r="H14" i="3" s="1"/>
  <c r="F3" i="3"/>
  <c r="H3" i="3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3" i="2"/>
  <c r="G3" i="2" s="1"/>
  <c r="G14" i="1"/>
  <c r="F4" i="1"/>
  <c r="G4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3" i="1"/>
  <c r="G3" i="1" l="1"/>
  <c r="G15" i="1" s="1"/>
  <c r="H15" i="3"/>
  <c r="G15" i="2"/>
</calcChain>
</file>

<file path=xl/sharedStrings.xml><?xml version="1.0" encoding="utf-8"?>
<sst xmlns="http://schemas.openxmlformats.org/spreadsheetml/2006/main" count="64" uniqueCount="29">
  <si>
    <t xml:space="preserve">mes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</si>
  <si>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</si>
  <si>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</si>
  <si>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</si>
  <si>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</si>
  <si>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</si>
  <si>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</si>
  <si>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</si>
  <si>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</si>
  <si>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</si>
  <si>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</si>
  <si>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</si>
  <si>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</si>
  <si>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gastos de personal </t>
  </si>
  <si>
    <t>total flujo de caja</t>
  </si>
  <si>
    <t xml:space="preserve">total ingresos </t>
  </si>
  <si>
    <t>total ingresos</t>
  </si>
  <si>
    <t>total egresos</t>
  </si>
  <si>
    <t xml:space="preserve">total egresos </t>
  </si>
  <si>
    <t>flujo de caja 2021</t>
  </si>
  <si>
    <t>flujo de caja 2022</t>
  </si>
  <si>
    <t>impuesto ICA</t>
  </si>
  <si>
    <t>Impuesto ICA</t>
  </si>
  <si>
    <t>impuesto de renta</t>
  </si>
  <si>
    <t>flujo de caja 2023</t>
  </si>
  <si>
    <t>total flujo de caja 2021</t>
  </si>
  <si>
    <t>total flujo de caja 2022</t>
  </si>
  <si>
    <t>total flujo de caja 2023</t>
  </si>
  <si>
    <t xml:space="preserve">Arriendo y servicios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</si>
</sst>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* #,##0_-;\-&quot;$&quot;* #,##0_-;_-&quot;$&quot;* &quot;-&quot;_-;_-@_-"/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42" fontId="1" fillId="0" borderId="1" xfId="0" applyNumberFormat="1" applyFont="1" applyBorder="1"/>
    <xf numFmtId="0" fontId="1" fillId="0" borderId="0" xfId="0" applyFont="1" applyAlignment="1">
      <alignment vertical="center"/>
    </xf>
    <xf numFmtId="42" fontId="1" fillId="0" borderId="0" xfId="0" applyNumberFormat="1" applyFont="1"/>
    <xf numFmtId="44" fontId="1" fillId="0" borderId="0" xfId="0" applyNumberFormat="1" applyFont="1"/>
    <xf numFmtId="44" fontId="1" fillId="0" borderId="1" xfId="0" applyNumberFormat="1" applyFont="1" applyBorder="1"/>
    <xf numFmtId="42" fontId="1" fillId="2" borderId="1" xfId="0" applyNumberFormat="1" applyFont="1" applyFill="1" applyBorder="1" applyAlignment="1">
      <alignment vertical="center"/>
    </xf>
    <xf numFmtId="42" fontId="1" fillId="0" borderId="1" xfId="0" quotePrefix="1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as/OneDrive/Desktop/Nueva%20carpeta/estudio%20financiero/ingres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as/OneDrive/Desktop/Nueva%20carpeta/estudio%20financiero/egreso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as/OneDrive/Desktop/Nueva%20carpeta/estudio%20financiero/mano%20de%20ob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on"/>
      <sheetName val="2021"/>
      <sheetName val="2022"/>
      <sheetName val="2023"/>
    </sheetNames>
    <sheetDataSet>
      <sheetData sheetId="0"/>
      <sheetData sheetId="1">
        <row r="3">
          <cell r="D3">
            <v>0</v>
          </cell>
        </row>
        <row r="4">
          <cell r="D4">
            <v>37681304</v>
          </cell>
        </row>
        <row r="5">
          <cell r="D5">
            <v>47101630</v>
          </cell>
        </row>
        <row r="6">
          <cell r="D6">
            <v>56521956</v>
          </cell>
        </row>
        <row r="7">
          <cell r="D7">
            <v>37681304</v>
          </cell>
        </row>
        <row r="8">
          <cell r="D8">
            <v>56521956</v>
          </cell>
        </row>
        <row r="9">
          <cell r="D9">
            <v>65942282</v>
          </cell>
        </row>
        <row r="10">
          <cell r="D10">
            <v>75362608</v>
          </cell>
        </row>
        <row r="11">
          <cell r="D11">
            <v>94203260</v>
          </cell>
        </row>
        <row r="12">
          <cell r="D12">
            <v>56521956</v>
          </cell>
        </row>
        <row r="13">
          <cell r="D13">
            <v>84782934</v>
          </cell>
        </row>
        <row r="14">
          <cell r="D14">
            <v>65942282</v>
          </cell>
        </row>
      </sheetData>
      <sheetData sheetId="2">
        <row r="3">
          <cell r="H3">
            <v>77623488</v>
          </cell>
        </row>
        <row r="4">
          <cell r="H4">
            <v>49714680</v>
          </cell>
        </row>
        <row r="5">
          <cell r="H5">
            <v>69420552</v>
          </cell>
        </row>
        <row r="6">
          <cell r="H6">
            <v>79423488</v>
          </cell>
        </row>
        <row r="7">
          <cell r="H7">
            <v>49714680</v>
          </cell>
        </row>
        <row r="8">
          <cell r="H8">
            <v>79423488</v>
          </cell>
        </row>
        <row r="9">
          <cell r="H9">
            <v>89426424</v>
          </cell>
        </row>
        <row r="10">
          <cell r="H10">
            <v>99429360</v>
          </cell>
        </row>
        <row r="11">
          <cell r="H11">
            <v>129138168</v>
          </cell>
        </row>
        <row r="12">
          <cell r="H12">
            <v>79423488</v>
          </cell>
        </row>
        <row r="13">
          <cell r="H13">
            <v>119135232</v>
          </cell>
        </row>
        <row r="14">
          <cell r="H14">
            <v>89426424</v>
          </cell>
        </row>
      </sheetData>
      <sheetData sheetId="3">
        <row r="3">
          <cell r="H3">
            <v>102340240.8</v>
          </cell>
        </row>
        <row r="4">
          <cell r="H4">
            <v>71458168.560000002</v>
          </cell>
        </row>
        <row r="5">
          <cell r="H5">
            <v>92046216.719999999</v>
          </cell>
        </row>
        <row r="6">
          <cell r="H6">
            <v>102340240.8</v>
          </cell>
        </row>
        <row r="7">
          <cell r="H7">
            <v>71458168.560000002</v>
          </cell>
        </row>
        <row r="8">
          <cell r="H8">
            <v>102340240.8</v>
          </cell>
        </row>
        <row r="9">
          <cell r="H9">
            <v>122628288.96000001</v>
          </cell>
        </row>
        <row r="10">
          <cell r="H10">
            <v>132922313.04000001</v>
          </cell>
        </row>
        <row r="11">
          <cell r="H11">
            <v>173798409.36000001</v>
          </cell>
        </row>
        <row r="12">
          <cell r="H12">
            <v>102340240.8</v>
          </cell>
        </row>
        <row r="13">
          <cell r="H13">
            <v>153510361.19999999</v>
          </cell>
        </row>
        <row r="14">
          <cell r="H14">
            <v>122628288.96000001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"/>
      <sheetName val="2022"/>
      <sheetName val="2023"/>
    </sheetNames>
    <sheetDataSet>
      <sheetData sheetId="0">
        <row r="3">
          <cell r="G3">
            <v>0</v>
          </cell>
        </row>
        <row r="4">
          <cell r="G4">
            <v>27234960</v>
          </cell>
        </row>
        <row r="5">
          <cell r="G5">
            <v>34043700</v>
          </cell>
        </row>
        <row r="6">
          <cell r="G6">
            <v>40852440</v>
          </cell>
        </row>
        <row r="7">
          <cell r="G7">
            <v>27234960</v>
          </cell>
        </row>
        <row r="8">
          <cell r="G8">
            <v>40852440</v>
          </cell>
        </row>
        <row r="9">
          <cell r="G9">
            <v>47661180</v>
          </cell>
        </row>
        <row r="10">
          <cell r="G10">
            <v>54469920</v>
          </cell>
        </row>
        <row r="11">
          <cell r="G11">
            <v>68087400</v>
          </cell>
        </row>
        <row r="12">
          <cell r="G12">
            <v>40852440</v>
          </cell>
        </row>
        <row r="13">
          <cell r="G13">
            <v>61278660</v>
          </cell>
        </row>
        <row r="14">
          <cell r="G14">
            <v>47661180</v>
          </cell>
        </row>
      </sheetData>
      <sheetData sheetId="1">
        <row r="3">
          <cell r="J3">
            <v>54469920</v>
          </cell>
        </row>
        <row r="4">
          <cell r="J4">
            <v>34523700</v>
          </cell>
        </row>
        <row r="5">
          <cell r="J5">
            <v>48261180</v>
          </cell>
        </row>
        <row r="6">
          <cell r="J6">
            <v>55189920</v>
          </cell>
        </row>
        <row r="7">
          <cell r="J7">
            <v>34523700</v>
          </cell>
        </row>
        <row r="8">
          <cell r="J8">
            <v>55189920</v>
          </cell>
        </row>
        <row r="9">
          <cell r="J9">
            <v>62118660</v>
          </cell>
        </row>
        <row r="10">
          <cell r="J10">
            <v>69047400</v>
          </cell>
        </row>
        <row r="11">
          <cell r="J11">
            <v>89713620</v>
          </cell>
        </row>
        <row r="12">
          <cell r="J12">
            <v>55189920</v>
          </cell>
        </row>
        <row r="13">
          <cell r="J13">
            <v>82784880</v>
          </cell>
        </row>
        <row r="14">
          <cell r="J14">
            <v>62118660</v>
          </cell>
        </row>
      </sheetData>
      <sheetData sheetId="2">
        <row r="3">
          <cell r="J3">
            <v>69047400</v>
          </cell>
        </row>
        <row r="4">
          <cell r="J4">
            <v>48261180</v>
          </cell>
        </row>
        <row r="5">
          <cell r="J5">
            <v>62118660</v>
          </cell>
        </row>
        <row r="6">
          <cell r="J6">
            <v>69047400</v>
          </cell>
        </row>
        <row r="7">
          <cell r="J7">
            <v>48261180</v>
          </cell>
        </row>
        <row r="8">
          <cell r="J8">
            <v>69047400</v>
          </cell>
        </row>
        <row r="9">
          <cell r="J9">
            <v>82784880</v>
          </cell>
        </row>
        <row r="10">
          <cell r="J10">
            <v>89713620</v>
          </cell>
        </row>
        <row r="11">
          <cell r="J11">
            <v>117308580</v>
          </cell>
        </row>
        <row r="12">
          <cell r="J12">
            <v>69047400</v>
          </cell>
        </row>
        <row r="13">
          <cell r="J13">
            <v>103571100</v>
          </cell>
        </row>
        <row r="14">
          <cell r="J14">
            <v>82784880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"/>
      <sheetName val="2022"/>
      <sheetName val="2023"/>
    </sheetNames>
    <sheetDataSet>
      <sheetData sheetId="0">
        <row r="19">
          <cell r="H19">
            <v>6431656</v>
          </cell>
        </row>
        <row r="20">
          <cell r="H20">
            <v>6431656</v>
          </cell>
        </row>
        <row r="21">
          <cell r="H21">
            <v>6431656</v>
          </cell>
        </row>
        <row r="22">
          <cell r="H22">
            <v>6431656</v>
          </cell>
        </row>
        <row r="23">
          <cell r="H23">
            <v>6431656</v>
          </cell>
        </row>
        <row r="24">
          <cell r="H24">
            <v>6431656</v>
          </cell>
        </row>
        <row r="25">
          <cell r="H25">
            <v>6431656</v>
          </cell>
        </row>
        <row r="26">
          <cell r="H26">
            <v>6431656</v>
          </cell>
        </row>
        <row r="27">
          <cell r="H27">
            <v>6431656</v>
          </cell>
        </row>
        <row r="28">
          <cell r="H28">
            <v>6431656</v>
          </cell>
        </row>
        <row r="29">
          <cell r="H29">
            <v>6431656</v>
          </cell>
        </row>
        <row r="30">
          <cell r="H30">
            <v>6431656</v>
          </cell>
        </row>
      </sheetData>
      <sheetData sheetId="1">
        <row r="21">
          <cell r="H21">
            <v>6624605.6799999997</v>
          </cell>
        </row>
        <row r="22">
          <cell r="H22">
            <v>6624605.6799999997</v>
          </cell>
        </row>
        <row r="23">
          <cell r="H23">
            <v>6624605.6799999997</v>
          </cell>
        </row>
        <row r="24">
          <cell r="H24">
            <v>6624605.6799999997</v>
          </cell>
        </row>
        <row r="25">
          <cell r="H25">
            <v>6624605.6799999997</v>
          </cell>
        </row>
        <row r="26">
          <cell r="H26">
            <v>6624605.6799999997</v>
          </cell>
        </row>
        <row r="27">
          <cell r="H27">
            <v>6624605.6799999997</v>
          </cell>
        </row>
        <row r="28">
          <cell r="H28">
            <v>6624605.6799999997</v>
          </cell>
        </row>
        <row r="29">
          <cell r="H29">
            <v>6624605.6799999997</v>
          </cell>
        </row>
        <row r="30">
          <cell r="H30">
            <v>6624605.6799999997</v>
          </cell>
        </row>
        <row r="31">
          <cell r="H31">
            <v>6624605.6799999997</v>
          </cell>
        </row>
        <row r="32">
          <cell r="H32">
            <v>6624605.6799999997</v>
          </cell>
        </row>
      </sheetData>
      <sheetData sheetId="2">
        <row r="20">
          <cell r="H20">
            <v>6823343.8503999999</v>
          </cell>
        </row>
        <row r="21">
          <cell r="H21">
            <v>6823343.8503999999</v>
          </cell>
        </row>
        <row r="22">
          <cell r="H22">
            <v>6823343.8503999999</v>
          </cell>
        </row>
        <row r="23">
          <cell r="H23">
            <v>6823343.8503999999</v>
          </cell>
        </row>
        <row r="24">
          <cell r="H24">
            <v>6823343.8503999999</v>
          </cell>
        </row>
        <row r="25">
          <cell r="H25">
            <v>6823343.8503999999</v>
          </cell>
        </row>
        <row r="26">
          <cell r="H26">
            <v>6823343.8503999999</v>
          </cell>
        </row>
        <row r="27">
          <cell r="H27">
            <v>6823343.8503999999</v>
          </cell>
        </row>
        <row r="28">
          <cell r="H28">
            <v>6823343.8503999999</v>
          </cell>
        </row>
        <row r="29">
          <cell r="H29">
            <v>6823343.8503999999</v>
          </cell>
        </row>
        <row r="30">
          <cell r="H30">
            <v>6823343.8503999999</v>
          </cell>
        </row>
        <row r="31">
          <cell r="H31">
            <v>6823343.8503999999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15" sqref="G15"/>
    </sheetView>
  </sheetViews>
  <sheetFormatPr baseColWidth="10" defaultRowHeight="14" x14ac:dyDescent="0.3"/>
  <cols>
    <col min="1" max="1" width="10.90625" style="1"/>
    <col min="2" max="4" width="13.1796875" style="1" bestFit="1" customWidth="1"/>
    <col min="5" max="5" width="13" style="1" bestFit="1" customWidth="1"/>
    <col min="6" max="6" width="13" style="1" customWidth="1"/>
    <col min="7" max="7" width="13.1796875" style="1" bestFit="1" customWidth="1"/>
    <col min="8" max="8" width="10.90625" style="1"/>
    <col min="9" max="9" width="11.1796875" style="1" bestFit="1" customWidth="1"/>
    <col min="10" max="16384" width="10.90625" style="1"/>
  </cols>
  <sheetData>
    <row r="1" spans="1:9" ht="22" customHeight="1" x14ac:dyDescent="0.3">
      <c r="A1" s="12" t="s">
        <v>19</v>
      </c>
      <c r="B1" s="12"/>
      <c r="C1" s="12"/>
      <c r="D1" s="12"/>
      <c r="E1" s="12"/>
      <c r="F1" s="12"/>
      <c r="G1" s="12"/>
    </row>
    <row r="2" spans="1:9" ht="28" x14ac:dyDescent="0.3">
      <c r="A2" s="2" t="s">
        <v>0</v>
      </c>
      <c r="B2" s="4" t="s">
        <v>16</v>
      </c>
      <c r="C2" s="4" t="s">
        <v>18</v>
      </c>
      <c r="D2" s="4" t="s">
        <v>13</v>
      </c>
      <c r="E2" s="4" t="s">
        <v>28</v>
      </c>
      <c r="F2" s="4" t="s">
        <v>21</v>
      </c>
      <c r="G2" s="4" t="s">
        <v>14</v>
      </c>
    </row>
    <row r="3" spans="1:9" x14ac:dyDescent="0.3">
      <c r="A3" s="3" t="s">
        <v>1</v>
      </c>
      <c r="B3" s="5">
        <f>'[1]2021'!D3</f>
        <v>0</v>
      </c>
      <c r="C3" s="5">
        <f>'[2]2021'!G3</f>
        <v>0</v>
      </c>
      <c r="D3" s="5">
        <f>'[3]2021'!H19</f>
        <v>6431656</v>
      </c>
      <c r="E3" s="5">
        <v>1550000</v>
      </c>
      <c r="F3" s="5">
        <f>(B3/1000)*6.9</f>
        <v>0</v>
      </c>
      <c r="G3" s="5">
        <f>B3-C3-D3-E3-F3</f>
        <v>-7981656</v>
      </c>
    </row>
    <row r="4" spans="1:9" x14ac:dyDescent="0.3">
      <c r="A4" s="3" t="s">
        <v>2</v>
      </c>
      <c r="B4" s="5">
        <f>'[1]2021'!D4</f>
        <v>37681304</v>
      </c>
      <c r="C4" s="5">
        <f>'[2]2021'!G4</f>
        <v>27234960</v>
      </c>
      <c r="D4" s="5">
        <f>'[3]2021'!H20</f>
        <v>6431656</v>
      </c>
      <c r="E4" s="5">
        <v>1550000</v>
      </c>
      <c r="F4" s="5">
        <f t="shared" ref="F4:F13" si="0">(B4/1000)*6.9</f>
        <v>260000.9976</v>
      </c>
      <c r="G4" s="5">
        <f t="shared" ref="G4:G14" si="1">B4-C4-D4-E4-F4</f>
        <v>2204687.0024000001</v>
      </c>
      <c r="I4" s="7"/>
    </row>
    <row r="5" spans="1:9" x14ac:dyDescent="0.3">
      <c r="A5" s="3" t="s">
        <v>3</v>
      </c>
      <c r="B5" s="5">
        <f>'[1]2021'!D5</f>
        <v>47101630</v>
      </c>
      <c r="C5" s="5">
        <f>'[2]2021'!G5</f>
        <v>34043700</v>
      </c>
      <c r="D5" s="5">
        <f>'[3]2021'!H21</f>
        <v>6431656</v>
      </c>
      <c r="E5" s="5">
        <v>1550000</v>
      </c>
      <c r="F5" s="5">
        <f t="shared" si="0"/>
        <v>325001.24699999997</v>
      </c>
      <c r="G5" s="5">
        <f t="shared" si="1"/>
        <v>4751272.7530000005</v>
      </c>
    </row>
    <row r="6" spans="1:9" x14ac:dyDescent="0.3">
      <c r="A6" s="3" t="s">
        <v>4</v>
      </c>
      <c r="B6" s="5">
        <f>'[1]2021'!D6</f>
        <v>56521956</v>
      </c>
      <c r="C6" s="5">
        <f>'[2]2021'!G6</f>
        <v>40852440</v>
      </c>
      <c r="D6" s="5">
        <f>'[3]2021'!H22</f>
        <v>6431656</v>
      </c>
      <c r="E6" s="5">
        <v>1550000</v>
      </c>
      <c r="F6" s="5">
        <f t="shared" si="0"/>
        <v>390001.4964</v>
      </c>
      <c r="G6" s="5">
        <f t="shared" si="1"/>
        <v>7297858.5036000004</v>
      </c>
    </row>
    <row r="7" spans="1:9" x14ac:dyDescent="0.3">
      <c r="A7" s="3" t="s">
        <v>5</v>
      </c>
      <c r="B7" s="5">
        <f>'[1]2021'!D7</f>
        <v>37681304</v>
      </c>
      <c r="C7" s="5">
        <f>'[2]2021'!G7</f>
        <v>27234960</v>
      </c>
      <c r="D7" s="5">
        <f>'[3]2021'!H23</f>
        <v>6431656</v>
      </c>
      <c r="E7" s="5">
        <v>1550000</v>
      </c>
      <c r="F7" s="5">
        <f t="shared" si="0"/>
        <v>260000.9976</v>
      </c>
      <c r="G7" s="5">
        <f t="shared" si="1"/>
        <v>2204687.0024000001</v>
      </c>
    </row>
    <row r="8" spans="1:9" x14ac:dyDescent="0.3">
      <c r="A8" s="3" t="s">
        <v>6</v>
      </c>
      <c r="B8" s="5">
        <f>'[1]2021'!D8</f>
        <v>56521956</v>
      </c>
      <c r="C8" s="5">
        <f>'[2]2021'!G8</f>
        <v>40852440</v>
      </c>
      <c r="D8" s="5">
        <f>'[3]2021'!H24</f>
        <v>6431656</v>
      </c>
      <c r="E8" s="5">
        <v>1550000</v>
      </c>
      <c r="F8" s="5">
        <f t="shared" si="0"/>
        <v>390001.4964</v>
      </c>
      <c r="G8" s="5">
        <f t="shared" si="1"/>
        <v>7297858.5036000004</v>
      </c>
    </row>
    <row r="9" spans="1:9" x14ac:dyDescent="0.3">
      <c r="A9" s="3" t="s">
        <v>7</v>
      </c>
      <c r="B9" s="5">
        <f>'[1]2021'!D9</f>
        <v>65942282</v>
      </c>
      <c r="C9" s="5">
        <f>'[2]2021'!G9</f>
        <v>47661180</v>
      </c>
      <c r="D9" s="5">
        <f>'[3]2021'!H25</f>
        <v>6431656</v>
      </c>
      <c r="E9" s="5">
        <v>1550000</v>
      </c>
      <c r="F9" s="5">
        <f t="shared" si="0"/>
        <v>455001.74580000009</v>
      </c>
      <c r="G9" s="5">
        <f t="shared" si="1"/>
        <v>9844444.2542000003</v>
      </c>
    </row>
    <row r="10" spans="1:9" x14ac:dyDescent="0.3">
      <c r="A10" s="3" t="s">
        <v>8</v>
      </c>
      <c r="B10" s="5">
        <f>'[1]2021'!D10</f>
        <v>75362608</v>
      </c>
      <c r="C10" s="5">
        <f>'[2]2021'!G10</f>
        <v>54469920</v>
      </c>
      <c r="D10" s="5">
        <f>'[3]2021'!H26</f>
        <v>6431656</v>
      </c>
      <c r="E10" s="5">
        <v>1550000</v>
      </c>
      <c r="F10" s="5">
        <f t="shared" si="0"/>
        <v>520001.9952</v>
      </c>
      <c r="G10" s="5">
        <f t="shared" si="1"/>
        <v>12391030.004799999</v>
      </c>
    </row>
    <row r="11" spans="1:9" x14ac:dyDescent="0.3">
      <c r="A11" s="3" t="s">
        <v>9</v>
      </c>
      <c r="B11" s="5">
        <f>'[1]2021'!D11</f>
        <v>94203260</v>
      </c>
      <c r="C11" s="5">
        <f>'[2]2021'!G11</f>
        <v>68087400</v>
      </c>
      <c r="D11" s="5">
        <f>'[3]2021'!H27</f>
        <v>6431656</v>
      </c>
      <c r="E11" s="5">
        <v>1550000</v>
      </c>
      <c r="F11" s="5">
        <f t="shared" si="0"/>
        <v>650002.49399999995</v>
      </c>
      <c r="G11" s="5">
        <f t="shared" si="1"/>
        <v>17484201.506000001</v>
      </c>
    </row>
    <row r="12" spans="1:9" x14ac:dyDescent="0.3">
      <c r="A12" s="3" t="s">
        <v>10</v>
      </c>
      <c r="B12" s="5">
        <f>'[1]2021'!D12</f>
        <v>56521956</v>
      </c>
      <c r="C12" s="5">
        <f>'[2]2021'!G12</f>
        <v>40852440</v>
      </c>
      <c r="D12" s="5">
        <f>'[3]2021'!H28</f>
        <v>6431656</v>
      </c>
      <c r="E12" s="5">
        <v>1550000</v>
      </c>
      <c r="F12" s="5">
        <f t="shared" si="0"/>
        <v>390001.4964</v>
      </c>
      <c r="G12" s="5">
        <f t="shared" si="1"/>
        <v>7297858.5036000004</v>
      </c>
    </row>
    <row r="13" spans="1:9" x14ac:dyDescent="0.3">
      <c r="A13" s="3" t="s">
        <v>11</v>
      </c>
      <c r="B13" s="5">
        <f>'[1]2021'!D13</f>
        <v>84782934</v>
      </c>
      <c r="C13" s="5">
        <f>'[2]2021'!G13</f>
        <v>61278660</v>
      </c>
      <c r="D13" s="5">
        <f>'[3]2021'!H29</f>
        <v>6431656</v>
      </c>
      <c r="E13" s="5">
        <v>1550000</v>
      </c>
      <c r="F13" s="5">
        <f t="shared" si="0"/>
        <v>585002.24459999998</v>
      </c>
      <c r="G13" s="5">
        <f t="shared" si="1"/>
        <v>14937615.7554</v>
      </c>
    </row>
    <row r="14" spans="1:9" x14ac:dyDescent="0.3">
      <c r="A14" s="3" t="s">
        <v>12</v>
      </c>
      <c r="B14" s="5">
        <f>'[1]2021'!D14</f>
        <v>65942282</v>
      </c>
      <c r="C14" s="5">
        <f>'[2]2021'!G14</f>
        <v>47661180</v>
      </c>
      <c r="D14" s="5">
        <f>'[3]2021'!H30</f>
        <v>6431656</v>
      </c>
      <c r="E14" s="5">
        <v>1550000</v>
      </c>
      <c r="F14" s="5">
        <f>(B14/1000)*6.9</f>
        <v>455001.74580000009</v>
      </c>
      <c r="G14" s="5">
        <f t="shared" si="1"/>
        <v>9844444.2542000003</v>
      </c>
    </row>
    <row r="15" spans="1:9" ht="23" customHeight="1" x14ac:dyDescent="0.3">
      <c r="A15" s="13" t="s">
        <v>25</v>
      </c>
      <c r="B15" s="13"/>
      <c r="C15" s="13"/>
      <c r="D15" s="13"/>
      <c r="E15" s="13"/>
      <c r="F15" s="13"/>
      <c r="G15" s="10">
        <f>SUM(G3:G14)</f>
        <v>87574302.043200001</v>
      </c>
    </row>
    <row r="16" spans="1:9" x14ac:dyDescent="0.3">
      <c r="F16" s="7"/>
    </row>
    <row r="17" spans="2:7" x14ac:dyDescent="0.3">
      <c r="C17" s="7"/>
      <c r="D17" s="7"/>
      <c r="E17" s="7"/>
      <c r="F17" s="7"/>
      <c r="G17" s="7"/>
    </row>
    <row r="18" spans="2:7" x14ac:dyDescent="0.3">
      <c r="B18" s="7"/>
      <c r="C18" s="7"/>
      <c r="D18" s="7"/>
      <c r="E18" s="7"/>
      <c r="F18" s="7"/>
    </row>
    <row r="19" spans="2:7" x14ac:dyDescent="0.3">
      <c r="D19" s="7"/>
    </row>
  </sheetData>
  <mergeCells count="2">
    <mergeCell ref="A1:G1"/>
    <mergeCell ref="A15:F1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15" sqref="G15"/>
    </sheetView>
  </sheetViews>
  <sheetFormatPr baseColWidth="10" defaultRowHeight="14" x14ac:dyDescent="0.3"/>
  <cols>
    <col min="1" max="1" width="10.90625" style="1"/>
    <col min="2" max="2" width="13.1796875" style="1" bestFit="1" customWidth="1"/>
    <col min="3" max="3" width="12.08984375" style="1" bestFit="1" customWidth="1"/>
    <col min="4" max="4" width="12.1796875" style="1" bestFit="1" customWidth="1"/>
    <col min="5" max="6" width="13.26953125" style="1" customWidth="1"/>
    <col min="7" max="7" width="13.1796875" style="1" bestFit="1" customWidth="1"/>
    <col min="8" max="16384" width="10.90625" style="1"/>
  </cols>
  <sheetData>
    <row r="1" spans="1:7" ht="22" customHeight="1" x14ac:dyDescent="0.3">
      <c r="A1" s="13" t="s">
        <v>20</v>
      </c>
      <c r="B1" s="13"/>
      <c r="C1" s="13"/>
      <c r="D1" s="13"/>
      <c r="E1" s="13"/>
      <c r="F1" s="13"/>
      <c r="G1" s="13"/>
    </row>
    <row r="2" spans="1:7" ht="28" x14ac:dyDescent="0.3">
      <c r="A2" s="2" t="s">
        <v>0</v>
      </c>
      <c r="B2" s="4" t="s">
        <v>15</v>
      </c>
      <c r="C2" s="4" t="s">
        <v>17</v>
      </c>
      <c r="D2" s="4" t="s">
        <v>13</v>
      </c>
      <c r="E2" s="4" t="s">
        <v>28</v>
      </c>
      <c r="F2" s="4" t="s">
        <v>21</v>
      </c>
      <c r="G2" s="4" t="s">
        <v>14</v>
      </c>
    </row>
    <row r="3" spans="1:7" x14ac:dyDescent="0.3">
      <c r="A3" s="3" t="s">
        <v>1</v>
      </c>
      <c r="B3" s="5">
        <f>'[1]2022'!H3</f>
        <v>77623488</v>
      </c>
      <c r="C3" s="5">
        <f>'[2]2022'!J3</f>
        <v>54469920</v>
      </c>
      <c r="D3" s="11">
        <f>'[3]2022'!H21</f>
        <v>6624605.6799999997</v>
      </c>
      <c r="E3" s="5">
        <v>1596500</v>
      </c>
      <c r="F3" s="5">
        <f>(B3/1000)*6.9</f>
        <v>535602.06720000005</v>
      </c>
      <c r="G3" s="5">
        <f>B3-C3-D3-E3-F3</f>
        <v>14396860.252800001</v>
      </c>
    </row>
    <row r="4" spans="1:7" x14ac:dyDescent="0.3">
      <c r="A4" s="3" t="s">
        <v>2</v>
      </c>
      <c r="B4" s="5">
        <f>'[1]2022'!H4</f>
        <v>49714680</v>
      </c>
      <c r="C4" s="5">
        <f>'[2]2022'!J4</f>
        <v>34523700</v>
      </c>
      <c r="D4" s="11">
        <f>'[3]2022'!H22</f>
        <v>6624605.6799999997</v>
      </c>
      <c r="E4" s="5">
        <v>1596500</v>
      </c>
      <c r="F4" s="5">
        <f t="shared" ref="F4:F14" si="0">(B4/1000)*6.9</f>
        <v>343031.29200000002</v>
      </c>
      <c r="G4" s="5">
        <f t="shared" ref="G4:G14" si="1">B4-C4-D4-E4-F4</f>
        <v>6626843.0279999999</v>
      </c>
    </row>
    <row r="5" spans="1:7" x14ac:dyDescent="0.3">
      <c r="A5" s="3" t="s">
        <v>3</v>
      </c>
      <c r="B5" s="5">
        <f>'[1]2022'!H5</f>
        <v>69420552</v>
      </c>
      <c r="C5" s="5">
        <f>'[2]2022'!J5</f>
        <v>48261180</v>
      </c>
      <c r="D5" s="11">
        <f>'[3]2022'!H23</f>
        <v>6624605.6799999997</v>
      </c>
      <c r="E5" s="5">
        <v>1596500</v>
      </c>
      <c r="F5" s="5">
        <f t="shared" si="0"/>
        <v>479001.8088</v>
      </c>
      <c r="G5" s="5">
        <f t="shared" si="1"/>
        <v>12459264.5112</v>
      </c>
    </row>
    <row r="6" spans="1:7" x14ac:dyDescent="0.3">
      <c r="A6" s="3" t="s">
        <v>4</v>
      </c>
      <c r="B6" s="5">
        <f>'[1]2022'!H6</f>
        <v>79423488</v>
      </c>
      <c r="C6" s="5">
        <f>'[2]2022'!J6</f>
        <v>55189920</v>
      </c>
      <c r="D6" s="11">
        <f>'[3]2022'!H24</f>
        <v>6624605.6799999997</v>
      </c>
      <c r="E6" s="5">
        <v>1596500</v>
      </c>
      <c r="F6" s="5">
        <f t="shared" si="0"/>
        <v>548022.06720000005</v>
      </c>
      <c r="G6" s="5">
        <f t="shared" si="1"/>
        <v>15464440.252800001</v>
      </c>
    </row>
    <row r="7" spans="1:7" x14ac:dyDescent="0.3">
      <c r="A7" s="3" t="s">
        <v>5</v>
      </c>
      <c r="B7" s="5">
        <f>'[1]2022'!H7</f>
        <v>49714680</v>
      </c>
      <c r="C7" s="5">
        <f>'[2]2022'!J7</f>
        <v>34523700</v>
      </c>
      <c r="D7" s="11">
        <f>'[3]2022'!H25</f>
        <v>6624605.6799999997</v>
      </c>
      <c r="E7" s="5">
        <v>1596500</v>
      </c>
      <c r="F7" s="5">
        <f t="shared" si="0"/>
        <v>343031.29200000002</v>
      </c>
      <c r="G7" s="5">
        <f t="shared" si="1"/>
        <v>6626843.0279999999</v>
      </c>
    </row>
    <row r="8" spans="1:7" x14ac:dyDescent="0.3">
      <c r="A8" s="3" t="s">
        <v>6</v>
      </c>
      <c r="B8" s="5">
        <f>'[1]2022'!H8</f>
        <v>79423488</v>
      </c>
      <c r="C8" s="5">
        <f>'[2]2022'!J8</f>
        <v>55189920</v>
      </c>
      <c r="D8" s="11">
        <f>'[3]2022'!H26</f>
        <v>6624605.6799999997</v>
      </c>
      <c r="E8" s="5">
        <v>1596500</v>
      </c>
      <c r="F8" s="5">
        <f t="shared" si="0"/>
        <v>548022.06720000005</v>
      </c>
      <c r="G8" s="5">
        <f t="shared" si="1"/>
        <v>15464440.252800001</v>
      </c>
    </row>
    <row r="9" spans="1:7" x14ac:dyDescent="0.3">
      <c r="A9" s="3" t="s">
        <v>7</v>
      </c>
      <c r="B9" s="5">
        <f>'[1]2022'!H9</f>
        <v>89426424</v>
      </c>
      <c r="C9" s="5">
        <f>'[2]2022'!J9</f>
        <v>62118660</v>
      </c>
      <c r="D9" s="11">
        <f>'[3]2022'!H27</f>
        <v>6624605.6799999997</v>
      </c>
      <c r="E9" s="5">
        <v>1596500</v>
      </c>
      <c r="F9" s="5">
        <f t="shared" si="0"/>
        <v>617042.32559999998</v>
      </c>
      <c r="G9" s="5">
        <f t="shared" si="1"/>
        <v>18469615.994400002</v>
      </c>
    </row>
    <row r="10" spans="1:7" x14ac:dyDescent="0.3">
      <c r="A10" s="3" t="s">
        <v>8</v>
      </c>
      <c r="B10" s="5">
        <f>'[1]2022'!H10</f>
        <v>99429360</v>
      </c>
      <c r="C10" s="5">
        <f>'[2]2022'!J10</f>
        <v>69047400</v>
      </c>
      <c r="D10" s="11">
        <f>'[3]2022'!H28</f>
        <v>6624605.6799999997</v>
      </c>
      <c r="E10" s="5">
        <v>1596500</v>
      </c>
      <c r="F10" s="5">
        <f t="shared" si="0"/>
        <v>686062.58400000003</v>
      </c>
      <c r="G10" s="5">
        <f t="shared" si="1"/>
        <v>21474791.736000001</v>
      </c>
    </row>
    <row r="11" spans="1:7" x14ac:dyDescent="0.3">
      <c r="A11" s="3" t="s">
        <v>9</v>
      </c>
      <c r="B11" s="5">
        <f>'[1]2022'!H11</f>
        <v>129138168</v>
      </c>
      <c r="C11" s="5">
        <f>'[2]2022'!J11</f>
        <v>89713620</v>
      </c>
      <c r="D11" s="11">
        <f>'[3]2022'!H29</f>
        <v>6624605.6799999997</v>
      </c>
      <c r="E11" s="5">
        <v>1596500</v>
      </c>
      <c r="F11" s="5">
        <f t="shared" si="0"/>
        <v>891053.35920000006</v>
      </c>
      <c r="G11" s="5">
        <f t="shared" si="1"/>
        <v>30312388.9608</v>
      </c>
    </row>
    <row r="12" spans="1:7" x14ac:dyDescent="0.3">
      <c r="A12" s="3" t="s">
        <v>10</v>
      </c>
      <c r="B12" s="5">
        <f>'[1]2022'!H12</f>
        <v>79423488</v>
      </c>
      <c r="C12" s="5">
        <f>'[2]2022'!J12</f>
        <v>55189920</v>
      </c>
      <c r="D12" s="11">
        <f>'[3]2022'!H30</f>
        <v>6624605.6799999997</v>
      </c>
      <c r="E12" s="5">
        <v>1596500</v>
      </c>
      <c r="F12" s="5">
        <f t="shared" si="0"/>
        <v>548022.06720000005</v>
      </c>
      <c r="G12" s="5">
        <f t="shared" si="1"/>
        <v>15464440.252800001</v>
      </c>
    </row>
    <row r="13" spans="1:7" x14ac:dyDescent="0.3">
      <c r="A13" s="3" t="s">
        <v>11</v>
      </c>
      <c r="B13" s="5">
        <f>'[1]2022'!H13</f>
        <v>119135232</v>
      </c>
      <c r="C13" s="5">
        <f>'[2]2022'!J13</f>
        <v>82784880</v>
      </c>
      <c r="D13" s="11">
        <f>'[3]2022'!H31</f>
        <v>6624605.6799999997</v>
      </c>
      <c r="E13" s="5">
        <v>1596500</v>
      </c>
      <c r="F13" s="5">
        <f t="shared" si="0"/>
        <v>822033.10080000001</v>
      </c>
      <c r="G13" s="5">
        <f t="shared" si="1"/>
        <v>27307213.2192</v>
      </c>
    </row>
    <row r="14" spans="1:7" x14ac:dyDescent="0.3">
      <c r="A14" s="3" t="s">
        <v>12</v>
      </c>
      <c r="B14" s="5">
        <f>'[1]2022'!H14</f>
        <v>89426424</v>
      </c>
      <c r="C14" s="5">
        <f>'[2]2022'!J14</f>
        <v>62118660</v>
      </c>
      <c r="D14" s="11">
        <f>'[3]2022'!H32</f>
        <v>6624605.6799999997</v>
      </c>
      <c r="E14" s="5">
        <v>1596500</v>
      </c>
      <c r="F14" s="5">
        <f t="shared" si="0"/>
        <v>617042.32559999998</v>
      </c>
      <c r="G14" s="5">
        <f t="shared" si="1"/>
        <v>18469615.994400002</v>
      </c>
    </row>
    <row r="15" spans="1:7" ht="20.5" customHeight="1" x14ac:dyDescent="0.3">
      <c r="A15" s="13" t="s">
        <v>26</v>
      </c>
      <c r="B15" s="13"/>
      <c r="C15" s="13"/>
      <c r="D15" s="13"/>
      <c r="E15" s="13"/>
      <c r="F15" s="13"/>
      <c r="G15" s="10">
        <f>SUM(G3:G14)</f>
        <v>202536757.48319998</v>
      </c>
    </row>
    <row r="18" spans="5:7" x14ac:dyDescent="0.3">
      <c r="E18" s="7"/>
      <c r="G18" s="7"/>
    </row>
  </sheetData>
  <mergeCells count="2">
    <mergeCell ref="A1:G1"/>
    <mergeCell ref="A15:F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D3" sqref="D3"/>
    </sheetView>
  </sheetViews>
  <sheetFormatPr baseColWidth="10" defaultRowHeight="14" x14ac:dyDescent="0.3"/>
  <cols>
    <col min="1" max="1" width="10.90625" style="1"/>
    <col min="2" max="3" width="13.1796875" style="1" bestFit="1" customWidth="1"/>
    <col min="4" max="4" width="12.1796875" style="1" bestFit="1" customWidth="1"/>
    <col min="5" max="5" width="13" style="1" bestFit="1" customWidth="1"/>
    <col min="6" max="6" width="12" style="1" bestFit="1" customWidth="1"/>
    <col min="7" max="7" width="13.6328125" style="1" bestFit="1" customWidth="1"/>
    <col min="8" max="8" width="13.1796875" style="1" bestFit="1" customWidth="1"/>
    <col min="9" max="9" width="10.90625" style="1"/>
    <col min="10" max="10" width="13.6328125" style="1" bestFit="1" customWidth="1"/>
    <col min="11" max="11" width="14.6328125" style="1" bestFit="1" customWidth="1"/>
    <col min="12" max="16384" width="10.90625" style="1"/>
  </cols>
  <sheetData>
    <row r="1" spans="1:11" s="6" customFormat="1" ht="22" customHeight="1" x14ac:dyDescent="0.35">
      <c r="A1" s="13" t="s">
        <v>24</v>
      </c>
      <c r="B1" s="13"/>
      <c r="C1" s="13"/>
      <c r="D1" s="13"/>
      <c r="E1" s="13"/>
      <c r="F1" s="13"/>
      <c r="G1" s="13"/>
      <c r="H1" s="13"/>
    </row>
    <row r="2" spans="1:11" ht="28" x14ac:dyDescent="0.3">
      <c r="A2" s="2" t="s">
        <v>0</v>
      </c>
      <c r="B2" s="4" t="s">
        <v>15</v>
      </c>
      <c r="C2" s="4" t="s">
        <v>17</v>
      </c>
      <c r="D2" s="4" t="s">
        <v>13</v>
      </c>
      <c r="E2" s="4" t="s">
        <v>28</v>
      </c>
      <c r="F2" s="4" t="s">
        <v>22</v>
      </c>
      <c r="G2" s="4" t="s">
        <v>23</v>
      </c>
      <c r="H2" s="4" t="s">
        <v>14</v>
      </c>
    </row>
    <row r="3" spans="1:11" x14ac:dyDescent="0.3">
      <c r="A3" s="3" t="s">
        <v>1</v>
      </c>
      <c r="B3" s="5">
        <f>'[1]2023'!H3</f>
        <v>102340240.8</v>
      </c>
      <c r="C3" s="5">
        <f>'[2]2023'!J3</f>
        <v>69047400</v>
      </c>
      <c r="D3" s="5">
        <f>'[3]2023'!H20</f>
        <v>6823343.8503999999</v>
      </c>
      <c r="E3" s="5">
        <v>1644395</v>
      </c>
      <c r="F3" s="5">
        <f>(B3/1000)*6.9</f>
        <v>706147.66152000008</v>
      </c>
      <c r="G3" s="9">
        <v>1940732.2798160024</v>
      </c>
      <c r="H3" s="5">
        <f>B3-C3-D3-E3-F3-G3</f>
        <v>22178222.008263994</v>
      </c>
    </row>
    <row r="4" spans="1:11" x14ac:dyDescent="0.3">
      <c r="A4" s="3" t="s">
        <v>2</v>
      </c>
      <c r="B4" s="5">
        <f>'[1]2023'!H4</f>
        <v>71458168.560000002</v>
      </c>
      <c r="C4" s="5">
        <f>'[2]2023'!J4</f>
        <v>48261180</v>
      </c>
      <c r="D4" s="5">
        <f>'[3]2023'!H21</f>
        <v>6823343.8503999999</v>
      </c>
      <c r="E4" s="5">
        <v>1644395</v>
      </c>
      <c r="F4" s="5">
        <f t="shared" ref="F4:F14" si="0">(B4/1000)*6.9</f>
        <v>493061.36306400009</v>
      </c>
      <c r="G4" s="9">
        <v>1940732.2798160024</v>
      </c>
      <c r="H4" s="5">
        <f t="shared" ref="H4:H14" si="1">B4-C4-D4-E4-F4-G4</f>
        <v>12295456.06672</v>
      </c>
    </row>
    <row r="5" spans="1:11" x14ac:dyDescent="0.3">
      <c r="A5" s="3" t="s">
        <v>3</v>
      </c>
      <c r="B5" s="5">
        <f>'[1]2023'!H5</f>
        <v>92046216.719999999</v>
      </c>
      <c r="C5" s="5">
        <f>'[2]2023'!J5</f>
        <v>62118660</v>
      </c>
      <c r="D5" s="5">
        <f>'[3]2023'!H22</f>
        <v>6823343.8503999999</v>
      </c>
      <c r="E5" s="5">
        <v>1644395</v>
      </c>
      <c r="F5" s="5">
        <f t="shared" si="0"/>
        <v>635118.89536800003</v>
      </c>
      <c r="G5" s="9">
        <v>1940732.2798160024</v>
      </c>
      <c r="H5" s="5">
        <f t="shared" si="1"/>
        <v>18883966.694415998</v>
      </c>
    </row>
    <row r="6" spans="1:11" x14ac:dyDescent="0.3">
      <c r="A6" s="3" t="s">
        <v>4</v>
      </c>
      <c r="B6" s="5">
        <f>'[1]2023'!H6</f>
        <v>102340240.8</v>
      </c>
      <c r="C6" s="5">
        <f>'[2]2023'!J6</f>
        <v>69047400</v>
      </c>
      <c r="D6" s="5">
        <f>'[3]2023'!H23</f>
        <v>6823343.8503999999</v>
      </c>
      <c r="E6" s="5">
        <v>1644395</v>
      </c>
      <c r="F6" s="5">
        <f t="shared" si="0"/>
        <v>706147.66152000008</v>
      </c>
      <c r="G6" s="9">
        <v>1940732.2798160024</v>
      </c>
      <c r="H6" s="5">
        <f t="shared" si="1"/>
        <v>22178222.008263994</v>
      </c>
      <c r="K6" s="8"/>
    </row>
    <row r="7" spans="1:11" x14ac:dyDescent="0.3">
      <c r="A7" s="3" t="s">
        <v>5</v>
      </c>
      <c r="B7" s="5">
        <f>'[1]2023'!H7</f>
        <v>71458168.560000002</v>
      </c>
      <c r="C7" s="5">
        <f>'[2]2023'!J7</f>
        <v>48261180</v>
      </c>
      <c r="D7" s="5">
        <f>'[3]2023'!H24</f>
        <v>6823343.8503999999</v>
      </c>
      <c r="E7" s="5">
        <v>1644395</v>
      </c>
      <c r="F7" s="5">
        <f t="shared" si="0"/>
        <v>493061.36306400009</v>
      </c>
      <c r="G7" s="9">
        <v>1940732.2798160024</v>
      </c>
      <c r="H7" s="5">
        <f t="shared" si="1"/>
        <v>12295456.06672</v>
      </c>
    </row>
    <row r="8" spans="1:11" x14ac:dyDescent="0.3">
      <c r="A8" s="3" t="s">
        <v>6</v>
      </c>
      <c r="B8" s="5">
        <f>'[1]2023'!H8</f>
        <v>102340240.8</v>
      </c>
      <c r="C8" s="5">
        <f>'[2]2023'!J8</f>
        <v>69047400</v>
      </c>
      <c r="D8" s="5">
        <f>'[3]2023'!H25</f>
        <v>6823343.8503999999</v>
      </c>
      <c r="E8" s="5">
        <v>1644395</v>
      </c>
      <c r="F8" s="5">
        <f t="shared" si="0"/>
        <v>706147.66152000008</v>
      </c>
      <c r="G8" s="9">
        <v>1940732.2798160024</v>
      </c>
      <c r="H8" s="5">
        <f t="shared" si="1"/>
        <v>22178222.008263994</v>
      </c>
    </row>
    <row r="9" spans="1:11" x14ac:dyDescent="0.3">
      <c r="A9" s="3" t="s">
        <v>7</v>
      </c>
      <c r="B9" s="5">
        <f>'[1]2023'!H9</f>
        <v>122628288.96000001</v>
      </c>
      <c r="C9" s="5">
        <f>'[2]2023'!J9</f>
        <v>82784880</v>
      </c>
      <c r="D9" s="5">
        <f>'[3]2023'!H26</f>
        <v>6823343.8503999999</v>
      </c>
      <c r="E9" s="5">
        <v>1644395</v>
      </c>
      <c r="F9" s="5">
        <f t="shared" si="0"/>
        <v>846135.19382400007</v>
      </c>
      <c r="G9" s="9">
        <v>1940732.2798160024</v>
      </c>
      <c r="H9" s="5">
        <f t="shared" si="1"/>
        <v>28588802.635960005</v>
      </c>
    </row>
    <row r="10" spans="1:11" x14ac:dyDescent="0.3">
      <c r="A10" s="3" t="s">
        <v>8</v>
      </c>
      <c r="B10" s="5">
        <f>'[1]2023'!H10</f>
        <v>132922313.04000001</v>
      </c>
      <c r="C10" s="5">
        <f>'[2]2023'!J10</f>
        <v>89713620</v>
      </c>
      <c r="D10" s="5">
        <f>'[3]2023'!H27</f>
        <v>6823343.8503999999</v>
      </c>
      <c r="E10" s="5">
        <v>1644395</v>
      </c>
      <c r="F10" s="5">
        <f t="shared" si="0"/>
        <v>917163.95997600013</v>
      </c>
      <c r="G10" s="9">
        <v>1940732.2798160024</v>
      </c>
      <c r="H10" s="5">
        <f t="shared" si="1"/>
        <v>31883057.949808002</v>
      </c>
      <c r="J10" s="8"/>
    </row>
    <row r="11" spans="1:11" x14ac:dyDescent="0.3">
      <c r="A11" s="3" t="s">
        <v>9</v>
      </c>
      <c r="B11" s="5">
        <f>'[1]2023'!H11</f>
        <v>173798409.36000001</v>
      </c>
      <c r="C11" s="5">
        <f>'[2]2023'!J11</f>
        <v>117308580</v>
      </c>
      <c r="D11" s="5">
        <f>'[3]2023'!H28</f>
        <v>6823343.8503999999</v>
      </c>
      <c r="E11" s="5">
        <v>1644395</v>
      </c>
      <c r="F11" s="5">
        <f t="shared" si="0"/>
        <v>1199209.0245840002</v>
      </c>
      <c r="G11" s="9">
        <v>1940732.2798160024</v>
      </c>
      <c r="H11" s="5">
        <f t="shared" si="1"/>
        <v>44882149.205200009</v>
      </c>
    </row>
    <row r="12" spans="1:11" x14ac:dyDescent="0.3">
      <c r="A12" s="3" t="s">
        <v>10</v>
      </c>
      <c r="B12" s="5">
        <f>'[1]2023'!H12</f>
        <v>102340240.8</v>
      </c>
      <c r="C12" s="5">
        <f>'[2]2023'!J12</f>
        <v>69047400</v>
      </c>
      <c r="D12" s="5">
        <f>'[3]2023'!H29</f>
        <v>6823343.8503999999</v>
      </c>
      <c r="E12" s="5">
        <v>1644395</v>
      </c>
      <c r="F12" s="5">
        <f t="shared" si="0"/>
        <v>706147.66152000008</v>
      </c>
      <c r="G12" s="9">
        <v>1940732.2798160024</v>
      </c>
      <c r="H12" s="5">
        <f t="shared" si="1"/>
        <v>22178222.008263994</v>
      </c>
    </row>
    <row r="13" spans="1:11" x14ac:dyDescent="0.3">
      <c r="A13" s="3" t="s">
        <v>11</v>
      </c>
      <c r="B13" s="5">
        <f>'[1]2023'!H13</f>
        <v>153510361.19999999</v>
      </c>
      <c r="C13" s="5">
        <f>'[2]2023'!J13</f>
        <v>103571100</v>
      </c>
      <c r="D13" s="5">
        <f>'[3]2023'!H30</f>
        <v>6823343.8503999999</v>
      </c>
      <c r="E13" s="5">
        <v>1644395</v>
      </c>
      <c r="F13" s="5">
        <f t="shared" si="0"/>
        <v>1059221.4922799999</v>
      </c>
      <c r="G13" s="9">
        <v>1940732.2798160024</v>
      </c>
      <c r="H13" s="5">
        <f t="shared" si="1"/>
        <v>38471568.577503987</v>
      </c>
    </row>
    <row r="14" spans="1:11" x14ac:dyDescent="0.3">
      <c r="A14" s="3" t="s">
        <v>12</v>
      </c>
      <c r="B14" s="5">
        <f>'[1]2023'!H14</f>
        <v>122628288.96000001</v>
      </c>
      <c r="C14" s="5">
        <f>'[2]2023'!J14</f>
        <v>82784880</v>
      </c>
      <c r="D14" s="5">
        <f>'[3]2023'!H31</f>
        <v>6823343.8503999999</v>
      </c>
      <c r="E14" s="5">
        <v>1644395</v>
      </c>
      <c r="F14" s="5">
        <f t="shared" si="0"/>
        <v>846135.19382400007</v>
      </c>
      <c r="G14" s="9">
        <v>1940732.2798160024</v>
      </c>
      <c r="H14" s="5">
        <f t="shared" si="1"/>
        <v>28588802.635960005</v>
      </c>
    </row>
    <row r="15" spans="1:11" ht="20.5" customHeight="1" x14ac:dyDescent="0.3">
      <c r="A15" s="13" t="s">
        <v>27</v>
      </c>
      <c r="B15" s="13"/>
      <c r="C15" s="13"/>
      <c r="D15" s="13"/>
      <c r="E15" s="13"/>
      <c r="F15" s="13"/>
      <c r="G15" s="13"/>
      <c r="H15" s="10">
        <f>SUM(H3:H14)</f>
        <v>304602147.86534399</v>
      </c>
    </row>
    <row r="19" spans="8:8" x14ac:dyDescent="0.3">
      <c r="H19" s="7"/>
    </row>
  </sheetData>
  <mergeCells count="2">
    <mergeCell ref="A1:H1"/>
    <mergeCell ref="A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06 2021</vt:lpstr>
      <vt:lpstr>Anexo 06 2022</vt:lpstr>
      <vt:lpstr>Anexo 06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reyes holguin</dc:creator>
  <cp:lastModifiedBy>tomas reyes holguin</cp:lastModifiedBy>
  <dcterms:created xsi:type="dcterms:W3CDTF">2020-11-17T04:41:52Z</dcterms:created>
  <dcterms:modified xsi:type="dcterms:W3CDTF">2021-05-19T19:19:08Z</dcterms:modified>
</cp:coreProperties>
</file>